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codeName="{DD97A8EA-9A9A-E61F-A557-7D5A7D7259CE}"/>
  <workbookPr codeName="ThisWorkbook" defaultThemeVersion="166925"/>
  <mc:AlternateContent xmlns:mc="http://schemas.openxmlformats.org/markup-compatibility/2006">
    <mc:Choice Requires="x15">
      <x15ac:absPath xmlns:x15ac="http://schemas.microsoft.com/office/spreadsheetml/2010/11/ac" url="D:\Yusheng\Project\NICCEE\Tool development\"/>
    </mc:Choice>
  </mc:AlternateContent>
  <xr:revisionPtr revIDLastSave="0" documentId="13_ncr:1_{184B9636-E9A2-4AD2-A2BB-96B99D3E2183}" xr6:coauthVersionLast="47" xr6:coauthVersionMax="47" xr10:uidLastSave="{00000000-0000-0000-0000-000000000000}"/>
  <bookViews>
    <workbookView xWindow="-108" yWindow="-108" windowWidth="23256" windowHeight="12576" tabRatio="942" activeTab="9" xr2:uid="{400E4CE3-3F9D-4DD2-8CF9-F0B5D3F62620}"/>
  </bookViews>
  <sheets>
    <sheet name="Readme" sheetId="21" r:id="rId1"/>
    <sheet name="Control" sheetId="12" r:id="rId2"/>
    <sheet name="Fertiliser application info" sheetId="6" r:id="rId3"/>
    <sheet name="Fertiliser product info" sheetId="19" r:id="rId4"/>
    <sheet name="Field emission CFs" sheetId="20" r:id="rId5"/>
    <sheet name="Landuse" sheetId="4" r:id="rId6"/>
    <sheet name="Embedded emissions outputs" sheetId="7" state="hidden" r:id="rId7"/>
    <sheet name="Infield emissions outputs" sheetId="13" state="hidden" r:id="rId8"/>
    <sheet name="Parameters" sheetId="9" state="hidden" r:id="rId9"/>
    <sheet name="Data sources" sheetId="17" r:id="rId10"/>
  </sheets>
  <functionGroups builtInGroupCount="19"/>
  <definedNames>
    <definedName name="_xlnm._FilterDatabase" localSheetId="1" hidden="1">Control!$Q$3:$S$93</definedName>
    <definedName name="CropArea">Landuse!$A$1</definedName>
    <definedName name="EFrng">'Field emission CFs'!$B$8</definedName>
    <definedName name="EMbedEF">'Fertiliser product info'!$B$21</definedName>
    <definedName name="EmbedEF0">'Fertiliser product info'!$C$19</definedName>
    <definedName name="FertiliserProducts">'Fertiliser product info'!$C$7</definedName>
    <definedName name="FertiliserRates">'Fertiliser application info'!$B$49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536" i="13" l="1"/>
  <c r="AO536" i="13"/>
  <c r="AQ536" i="13" s="1"/>
  <c r="AR536" i="13" s="1"/>
  <c r="AH536" i="13"/>
  <c r="AL536" i="13" s="1"/>
  <c r="AF536" i="13"/>
  <c r="AE536" i="13"/>
  <c r="AG536" i="13" s="1"/>
  <c r="AK536" i="13" s="1"/>
  <c r="AD536" i="13"/>
  <c r="AC536" i="13"/>
  <c r="AI536" i="13" s="1"/>
  <c r="AM536" i="13" s="1"/>
  <c r="AR535" i="13"/>
  <c r="AQ535" i="13"/>
  <c r="AP535" i="13"/>
  <c r="AO535" i="13"/>
  <c r="AH535" i="13"/>
  <c r="AL535" i="13" s="1"/>
  <c r="AF535" i="13"/>
  <c r="AE535" i="13"/>
  <c r="AG535" i="13" s="1"/>
  <c r="AK535" i="13" s="1"/>
  <c r="AD535" i="13"/>
  <c r="AC535" i="13"/>
  <c r="AI535" i="13" s="1"/>
  <c r="AM535" i="13" s="1"/>
  <c r="AP534" i="13"/>
  <c r="AO534" i="13"/>
  <c r="AQ534" i="13" s="1"/>
  <c r="AR534" i="13" s="1"/>
  <c r="AH534" i="13"/>
  <c r="AL534" i="13" s="1"/>
  <c r="AF534" i="13"/>
  <c r="AE534" i="13"/>
  <c r="AG534" i="13" s="1"/>
  <c r="AK534" i="13" s="1"/>
  <c r="AD534" i="13"/>
  <c r="AC534" i="13"/>
  <c r="AI534" i="13" s="1"/>
  <c r="AM534" i="13" s="1"/>
  <c r="AP533" i="13"/>
  <c r="AO533" i="13"/>
  <c r="AQ533" i="13" s="1"/>
  <c r="AR533" i="13" s="1"/>
  <c r="AL533" i="13"/>
  <c r="AH533" i="13"/>
  <c r="AF533" i="13"/>
  <c r="AE533" i="13"/>
  <c r="AG533" i="13" s="1"/>
  <c r="AK533" i="13" s="1"/>
  <c r="AD533" i="13"/>
  <c r="AC533" i="13"/>
  <c r="AI533" i="13" s="1"/>
  <c r="AM533" i="13" s="1"/>
  <c r="AP532" i="13"/>
  <c r="AO532" i="13"/>
  <c r="AQ532" i="13" s="1"/>
  <c r="AR532" i="13" s="1"/>
  <c r="AL532" i="13"/>
  <c r="AI532" i="13"/>
  <c r="AM532" i="13" s="1"/>
  <c r="AH532" i="13"/>
  <c r="AF532" i="13"/>
  <c r="AE532" i="13"/>
  <c r="AG532" i="13" s="1"/>
  <c r="AK532" i="13" s="1"/>
  <c r="AD532" i="13"/>
  <c r="AC532" i="13"/>
  <c r="AP531" i="13"/>
  <c r="AO531" i="13"/>
  <c r="AQ531" i="13" s="1"/>
  <c r="AR531" i="13" s="1"/>
  <c r="AI531" i="13"/>
  <c r="AM531" i="13" s="1"/>
  <c r="AH531" i="13"/>
  <c r="AL531" i="13" s="1"/>
  <c r="AG531" i="13"/>
  <c r="AK531" i="13" s="1"/>
  <c r="AF531" i="13"/>
  <c r="AE531" i="13"/>
  <c r="AD531" i="13"/>
  <c r="AC531" i="13"/>
  <c r="AP530" i="13"/>
  <c r="AO530" i="13"/>
  <c r="AQ530" i="13" s="1"/>
  <c r="AR530" i="13" s="1"/>
  <c r="AI530" i="13"/>
  <c r="AM530" i="13" s="1"/>
  <c r="AH530" i="13"/>
  <c r="AL530" i="13" s="1"/>
  <c r="AF530" i="13"/>
  <c r="AE530" i="13"/>
  <c r="AG530" i="13" s="1"/>
  <c r="AK530" i="13" s="1"/>
  <c r="AD530" i="13"/>
  <c r="AC530" i="13"/>
  <c r="AP529" i="13"/>
  <c r="AO529" i="13"/>
  <c r="AQ529" i="13" s="1"/>
  <c r="AR529" i="13" s="1"/>
  <c r="AH529" i="13"/>
  <c r="AL529" i="13" s="1"/>
  <c r="AF529" i="13"/>
  <c r="AE529" i="13"/>
  <c r="AG529" i="13" s="1"/>
  <c r="AK529" i="13" s="1"/>
  <c r="AD529" i="13"/>
  <c r="AC529" i="13"/>
  <c r="AI529" i="13" s="1"/>
  <c r="AM529" i="13" s="1"/>
  <c r="AP528" i="13"/>
  <c r="AO528" i="13"/>
  <c r="AQ528" i="13" s="1"/>
  <c r="AR528" i="13" s="1"/>
  <c r="AH528" i="13"/>
  <c r="AL528" i="13" s="1"/>
  <c r="AF528" i="13"/>
  <c r="AE528" i="13"/>
  <c r="AG528" i="13" s="1"/>
  <c r="AK528" i="13" s="1"/>
  <c r="AD528" i="13"/>
  <c r="AC528" i="13"/>
  <c r="AI528" i="13" s="1"/>
  <c r="AM528" i="13" s="1"/>
  <c r="AR527" i="13"/>
  <c r="AQ527" i="13"/>
  <c r="AP527" i="13"/>
  <c r="AO527" i="13"/>
  <c r="AH527" i="13"/>
  <c r="AL527" i="13" s="1"/>
  <c r="AF527" i="13"/>
  <c r="AE527" i="13"/>
  <c r="AG527" i="13" s="1"/>
  <c r="AK527" i="13" s="1"/>
  <c r="AD527" i="13"/>
  <c r="AC527" i="13"/>
  <c r="AI527" i="13" s="1"/>
  <c r="AM527" i="13" s="1"/>
  <c r="AP526" i="13"/>
  <c r="AO526" i="13"/>
  <c r="AQ526" i="13" s="1"/>
  <c r="AR526" i="13" s="1"/>
  <c r="AH526" i="13"/>
  <c r="AL526" i="13" s="1"/>
  <c r="AF526" i="13"/>
  <c r="AE526" i="13"/>
  <c r="AG526" i="13" s="1"/>
  <c r="AK526" i="13" s="1"/>
  <c r="AD526" i="13"/>
  <c r="AC526" i="13"/>
  <c r="AI526" i="13" s="1"/>
  <c r="AM526" i="13" s="1"/>
  <c r="AP525" i="13"/>
  <c r="AO525" i="13"/>
  <c r="AQ525" i="13" s="1"/>
  <c r="AR525" i="13" s="1"/>
  <c r="AM525" i="13"/>
  <c r="AL525" i="13"/>
  <c r="AH525" i="13"/>
  <c r="AF525" i="13"/>
  <c r="AE525" i="13"/>
  <c r="AG525" i="13" s="1"/>
  <c r="AK525" i="13" s="1"/>
  <c r="AD525" i="13"/>
  <c r="AC525" i="13"/>
  <c r="AI525" i="13" s="1"/>
  <c r="AP524" i="13"/>
  <c r="AO524" i="13"/>
  <c r="AQ524" i="13" s="1"/>
  <c r="AR524" i="13" s="1"/>
  <c r="AL524" i="13"/>
  <c r="AI524" i="13"/>
  <c r="AM524" i="13" s="1"/>
  <c r="AH524" i="13"/>
  <c r="AF524" i="13"/>
  <c r="AE524" i="13"/>
  <c r="AG524" i="13" s="1"/>
  <c r="AK524" i="13" s="1"/>
  <c r="AD524" i="13"/>
  <c r="AC524" i="13"/>
  <c r="AP523" i="13"/>
  <c r="AO523" i="13"/>
  <c r="AQ523" i="13" s="1"/>
  <c r="AR523" i="13" s="1"/>
  <c r="AI523" i="13"/>
  <c r="AM523" i="13" s="1"/>
  <c r="AH523" i="13"/>
  <c r="AL523" i="13" s="1"/>
  <c r="AG523" i="13"/>
  <c r="AK523" i="13" s="1"/>
  <c r="AF523" i="13"/>
  <c r="AE523" i="13"/>
  <c r="AD523" i="13"/>
  <c r="AC523" i="13"/>
  <c r="AP522" i="13"/>
  <c r="AO522" i="13"/>
  <c r="AQ522" i="13" s="1"/>
  <c r="AR522" i="13" s="1"/>
  <c r="AI522" i="13"/>
  <c r="AM522" i="13" s="1"/>
  <c r="AH522" i="13"/>
  <c r="AL522" i="13" s="1"/>
  <c r="AF522" i="13"/>
  <c r="AE522" i="13"/>
  <c r="AG522" i="13" s="1"/>
  <c r="AK522" i="13" s="1"/>
  <c r="AD522" i="13"/>
  <c r="AC522" i="13"/>
  <c r="AP521" i="13"/>
  <c r="AO521" i="13"/>
  <c r="AQ521" i="13" s="1"/>
  <c r="AR521" i="13" s="1"/>
  <c r="AH521" i="13"/>
  <c r="AL521" i="13" s="1"/>
  <c r="AF521" i="13"/>
  <c r="AE521" i="13"/>
  <c r="AG521" i="13" s="1"/>
  <c r="AK521" i="13" s="1"/>
  <c r="AD521" i="13"/>
  <c r="AC521" i="13"/>
  <c r="AI521" i="13" s="1"/>
  <c r="AM521" i="13" s="1"/>
  <c r="AP520" i="13"/>
  <c r="AO520" i="13"/>
  <c r="AQ520" i="13" s="1"/>
  <c r="AR520" i="13" s="1"/>
  <c r="AH520" i="13"/>
  <c r="AL520" i="13" s="1"/>
  <c r="AF520" i="13"/>
  <c r="AE520" i="13"/>
  <c r="AG520" i="13" s="1"/>
  <c r="AK520" i="13" s="1"/>
  <c r="AD520" i="13"/>
  <c r="AC520" i="13"/>
  <c r="AI520" i="13" s="1"/>
  <c r="AM520" i="13" s="1"/>
  <c r="AR519" i="13"/>
  <c r="AQ519" i="13"/>
  <c r="AP519" i="13"/>
  <c r="AO519" i="13"/>
  <c r="AH519" i="13"/>
  <c r="AL519" i="13" s="1"/>
  <c r="AF519" i="13"/>
  <c r="AE519" i="13"/>
  <c r="AG519" i="13" s="1"/>
  <c r="AK519" i="13" s="1"/>
  <c r="AD519" i="13"/>
  <c r="AC519" i="13"/>
  <c r="AI519" i="13" s="1"/>
  <c r="AM519" i="13" s="1"/>
  <c r="AP518" i="13"/>
  <c r="AO518" i="13"/>
  <c r="AH518" i="13"/>
  <c r="AL518" i="13" s="1"/>
  <c r="AF518" i="13"/>
  <c r="AE518" i="13"/>
  <c r="AG518" i="13" s="1"/>
  <c r="AK518" i="13" s="1"/>
  <c r="AD518" i="13"/>
  <c r="AC518" i="13"/>
  <c r="AI518" i="13" s="1"/>
  <c r="AM518" i="13" s="1"/>
  <c r="AP517" i="13"/>
  <c r="AO517" i="13"/>
  <c r="AQ517" i="13" s="1"/>
  <c r="AR517" i="13" s="1"/>
  <c r="AM517" i="13"/>
  <c r="AL517" i="13"/>
  <c r="AH517" i="13"/>
  <c r="AF517" i="13"/>
  <c r="AE517" i="13"/>
  <c r="AG517" i="13" s="1"/>
  <c r="AK517" i="13" s="1"/>
  <c r="AD517" i="13"/>
  <c r="AC517" i="13"/>
  <c r="AI517" i="13" s="1"/>
  <c r="AP516" i="13"/>
  <c r="AO516" i="13"/>
  <c r="AQ516" i="13" s="1"/>
  <c r="AR516" i="13" s="1"/>
  <c r="AL516" i="13"/>
  <c r="AI516" i="13"/>
  <c r="AM516" i="13" s="1"/>
  <c r="AH516" i="13"/>
  <c r="AF516" i="13"/>
  <c r="AE516" i="13"/>
  <c r="AG516" i="13" s="1"/>
  <c r="AK516" i="13" s="1"/>
  <c r="AD516" i="13"/>
  <c r="AC516" i="13"/>
  <c r="AP515" i="13"/>
  <c r="AO515" i="13"/>
  <c r="AQ515" i="13" s="1"/>
  <c r="AR515" i="13" s="1"/>
  <c r="AI515" i="13"/>
  <c r="AM515" i="13" s="1"/>
  <c r="AH515" i="13"/>
  <c r="AL515" i="13" s="1"/>
  <c r="AG515" i="13"/>
  <c r="AK515" i="13" s="1"/>
  <c r="AF515" i="13"/>
  <c r="AE515" i="13"/>
  <c r="AD515" i="13"/>
  <c r="AC515" i="13"/>
  <c r="AP514" i="13"/>
  <c r="AO514" i="13"/>
  <c r="AQ514" i="13" s="1"/>
  <c r="AR514" i="13" s="1"/>
  <c r="AI514" i="13"/>
  <c r="AM514" i="13" s="1"/>
  <c r="AH514" i="13"/>
  <c r="AL514" i="13" s="1"/>
  <c r="AF514" i="13"/>
  <c r="AE514" i="13"/>
  <c r="AG514" i="13" s="1"/>
  <c r="AK514" i="13" s="1"/>
  <c r="AD514" i="13"/>
  <c r="AC514" i="13"/>
  <c r="AP513" i="13"/>
  <c r="AO513" i="13"/>
  <c r="AQ513" i="13" s="1"/>
  <c r="AR513" i="13" s="1"/>
  <c r="AH513" i="13"/>
  <c r="AL513" i="13" s="1"/>
  <c r="AF513" i="13"/>
  <c r="AE513" i="13"/>
  <c r="AG513" i="13" s="1"/>
  <c r="AK513" i="13" s="1"/>
  <c r="AD513" i="13"/>
  <c r="AC513" i="13"/>
  <c r="AP512" i="13"/>
  <c r="AO512" i="13"/>
  <c r="AQ512" i="13" s="1"/>
  <c r="AR512" i="13" s="1"/>
  <c r="AH512" i="13"/>
  <c r="AL512" i="13" s="1"/>
  <c r="AF512" i="13"/>
  <c r="AE512" i="13"/>
  <c r="AG512" i="13" s="1"/>
  <c r="AK512" i="13" s="1"/>
  <c r="AD512" i="13"/>
  <c r="AC512" i="13"/>
  <c r="AI512" i="13" s="1"/>
  <c r="AM512" i="13" s="1"/>
  <c r="AR511" i="13"/>
  <c r="AQ511" i="13"/>
  <c r="AP511" i="13"/>
  <c r="AO511" i="13"/>
  <c r="AH511" i="13"/>
  <c r="AL511" i="13" s="1"/>
  <c r="AF511" i="13"/>
  <c r="AE511" i="13"/>
  <c r="AG511" i="13" s="1"/>
  <c r="AK511" i="13" s="1"/>
  <c r="AD511" i="13"/>
  <c r="AC511" i="13"/>
  <c r="AI511" i="13" s="1"/>
  <c r="AM511" i="13" s="1"/>
  <c r="AP510" i="13"/>
  <c r="AO510" i="13"/>
  <c r="AH510" i="13"/>
  <c r="AL510" i="13" s="1"/>
  <c r="AF510" i="13"/>
  <c r="AE510" i="13"/>
  <c r="AG510" i="13" s="1"/>
  <c r="AK510" i="13" s="1"/>
  <c r="AD510" i="13"/>
  <c r="AC510" i="13"/>
  <c r="AI510" i="13" s="1"/>
  <c r="AM510" i="13" s="1"/>
  <c r="AP509" i="13"/>
  <c r="AO509" i="13"/>
  <c r="AQ509" i="13" s="1"/>
  <c r="AR509" i="13" s="1"/>
  <c r="AM509" i="13"/>
  <c r="AL509" i="13"/>
  <c r="AH509" i="13"/>
  <c r="AF509" i="13"/>
  <c r="AE509" i="13"/>
  <c r="AG509" i="13" s="1"/>
  <c r="AK509" i="13" s="1"/>
  <c r="AD509" i="13"/>
  <c r="AC509" i="13"/>
  <c r="AI509" i="13" s="1"/>
  <c r="AP508" i="13"/>
  <c r="AO508" i="13"/>
  <c r="AQ508" i="13" s="1"/>
  <c r="AR508" i="13" s="1"/>
  <c r="AL508" i="13"/>
  <c r="AI508" i="13"/>
  <c r="AM508" i="13" s="1"/>
  <c r="AH508" i="13"/>
  <c r="AF508" i="13"/>
  <c r="AE508" i="13"/>
  <c r="AG508" i="13" s="1"/>
  <c r="AK508" i="13" s="1"/>
  <c r="AD508" i="13"/>
  <c r="AC508" i="13"/>
  <c r="AP507" i="13"/>
  <c r="AO507" i="13"/>
  <c r="AQ507" i="13" s="1"/>
  <c r="AR507" i="13" s="1"/>
  <c r="AI507" i="13"/>
  <c r="AM507" i="13" s="1"/>
  <c r="AH507" i="13"/>
  <c r="AL507" i="13" s="1"/>
  <c r="AG507" i="13"/>
  <c r="AK507" i="13" s="1"/>
  <c r="AF507" i="13"/>
  <c r="AE507" i="13"/>
  <c r="AD507" i="13"/>
  <c r="AC507" i="13"/>
  <c r="AP506" i="13"/>
  <c r="AO506" i="13"/>
  <c r="AQ506" i="13" s="1"/>
  <c r="AR506" i="13" s="1"/>
  <c r="AI506" i="13"/>
  <c r="AM506" i="13" s="1"/>
  <c r="AH506" i="13"/>
  <c r="AL506" i="13" s="1"/>
  <c r="AF506" i="13"/>
  <c r="AE506" i="13"/>
  <c r="AG506" i="13" s="1"/>
  <c r="AK506" i="13" s="1"/>
  <c r="AD506" i="13"/>
  <c r="AC506" i="13"/>
  <c r="AP505" i="13"/>
  <c r="AO505" i="13"/>
  <c r="AQ505" i="13" s="1"/>
  <c r="AR505" i="13" s="1"/>
  <c r="AH505" i="13"/>
  <c r="AL505" i="13" s="1"/>
  <c r="AF505" i="13"/>
  <c r="AE505" i="13"/>
  <c r="AG505" i="13" s="1"/>
  <c r="AK505" i="13" s="1"/>
  <c r="AD505" i="13"/>
  <c r="AC505" i="13"/>
  <c r="AP504" i="13"/>
  <c r="AO504" i="13"/>
  <c r="AQ504" i="13" s="1"/>
  <c r="AR504" i="13" s="1"/>
  <c r="AH504" i="13"/>
  <c r="AL504" i="13" s="1"/>
  <c r="AF504" i="13"/>
  <c r="AE504" i="13"/>
  <c r="AG504" i="13" s="1"/>
  <c r="AK504" i="13" s="1"/>
  <c r="AD504" i="13"/>
  <c r="AC504" i="13"/>
  <c r="AI504" i="13" s="1"/>
  <c r="AM504" i="13" s="1"/>
  <c r="AR503" i="13"/>
  <c r="AQ503" i="13"/>
  <c r="AP503" i="13"/>
  <c r="AO503" i="13"/>
  <c r="AH503" i="13"/>
  <c r="AL503" i="13" s="1"/>
  <c r="AF503" i="13"/>
  <c r="AE503" i="13"/>
  <c r="AG503" i="13" s="1"/>
  <c r="AK503" i="13" s="1"/>
  <c r="AD503" i="13"/>
  <c r="AC503" i="13"/>
  <c r="AI503" i="13" s="1"/>
  <c r="AM503" i="13" s="1"/>
  <c r="AP502" i="13"/>
  <c r="AO502" i="13"/>
  <c r="AH502" i="13"/>
  <c r="AL502" i="13" s="1"/>
  <c r="AF502" i="13"/>
  <c r="AE502" i="13"/>
  <c r="AG502" i="13" s="1"/>
  <c r="AK502" i="13" s="1"/>
  <c r="AD502" i="13"/>
  <c r="AC502" i="13"/>
  <c r="AI502" i="13" s="1"/>
  <c r="AM502" i="13" s="1"/>
  <c r="AP501" i="13"/>
  <c r="AO501" i="13"/>
  <c r="AQ501" i="13" s="1"/>
  <c r="AR501" i="13" s="1"/>
  <c r="AL501" i="13"/>
  <c r="AH501" i="13"/>
  <c r="AF501" i="13"/>
  <c r="AE501" i="13"/>
  <c r="AG501" i="13" s="1"/>
  <c r="AK501" i="13" s="1"/>
  <c r="AD501" i="13"/>
  <c r="AC501" i="13"/>
  <c r="AI501" i="13" s="1"/>
  <c r="AM501" i="13" s="1"/>
  <c r="AP500" i="13"/>
  <c r="AO500" i="13"/>
  <c r="AQ500" i="13" s="1"/>
  <c r="AR500" i="13" s="1"/>
  <c r="AL500" i="13"/>
  <c r="AI500" i="13"/>
  <c r="AM500" i="13" s="1"/>
  <c r="AH500" i="13"/>
  <c r="AF500" i="13"/>
  <c r="AE500" i="13"/>
  <c r="AG500" i="13" s="1"/>
  <c r="AK500" i="13" s="1"/>
  <c r="AD500" i="13"/>
  <c r="AC500" i="13"/>
  <c r="AP499" i="13"/>
  <c r="AO499" i="13"/>
  <c r="AQ499" i="13" s="1"/>
  <c r="AR499" i="13" s="1"/>
  <c r="AI499" i="13"/>
  <c r="AM499" i="13" s="1"/>
  <c r="AH499" i="13"/>
  <c r="AL499" i="13" s="1"/>
  <c r="AG499" i="13"/>
  <c r="AK499" i="13" s="1"/>
  <c r="AF499" i="13"/>
  <c r="AE499" i="13"/>
  <c r="AD499" i="13"/>
  <c r="AC499" i="13"/>
  <c r="AP498" i="13"/>
  <c r="AO498" i="13"/>
  <c r="AQ498" i="13" s="1"/>
  <c r="AR498" i="13" s="1"/>
  <c r="AI498" i="13"/>
  <c r="AM498" i="13" s="1"/>
  <c r="AH498" i="13"/>
  <c r="AL498" i="13" s="1"/>
  <c r="AF498" i="13"/>
  <c r="AE498" i="13"/>
  <c r="AD498" i="13"/>
  <c r="AC498" i="13"/>
  <c r="AP497" i="13"/>
  <c r="AO497" i="13"/>
  <c r="AQ497" i="13" s="1"/>
  <c r="AR497" i="13" s="1"/>
  <c r="AH497" i="13"/>
  <c r="AL497" i="13" s="1"/>
  <c r="AF497" i="13"/>
  <c r="AE497" i="13"/>
  <c r="AG497" i="13" s="1"/>
  <c r="AK497" i="13" s="1"/>
  <c r="AD497" i="13"/>
  <c r="AC497" i="13"/>
  <c r="AP496" i="13"/>
  <c r="AO496" i="13"/>
  <c r="AQ496" i="13" s="1"/>
  <c r="AR496" i="13" s="1"/>
  <c r="AH496" i="13"/>
  <c r="AL496" i="13" s="1"/>
  <c r="AF496" i="13"/>
  <c r="AE496" i="13"/>
  <c r="AG496" i="13" s="1"/>
  <c r="AK496" i="13" s="1"/>
  <c r="AD496" i="13"/>
  <c r="AC496" i="13"/>
  <c r="AI496" i="13" s="1"/>
  <c r="AM496" i="13" s="1"/>
  <c r="AR495" i="13"/>
  <c r="AQ495" i="13"/>
  <c r="AP495" i="13"/>
  <c r="AO495" i="13"/>
  <c r="AH495" i="13"/>
  <c r="AL495" i="13" s="1"/>
  <c r="AF495" i="13"/>
  <c r="AE495" i="13"/>
  <c r="AG495" i="13" s="1"/>
  <c r="AK495" i="13" s="1"/>
  <c r="AD495" i="13"/>
  <c r="AC495" i="13"/>
  <c r="AI495" i="13" s="1"/>
  <c r="AM495" i="13" s="1"/>
  <c r="AP494" i="13"/>
  <c r="AO494" i="13"/>
  <c r="AQ494" i="13" s="1"/>
  <c r="AR494" i="13" s="1"/>
  <c r="AH494" i="13"/>
  <c r="AL494" i="13" s="1"/>
  <c r="AF494" i="13"/>
  <c r="AE494" i="13"/>
  <c r="AG494" i="13" s="1"/>
  <c r="AK494" i="13" s="1"/>
  <c r="AD494" i="13"/>
  <c r="AC494" i="13"/>
  <c r="AI494" i="13" s="1"/>
  <c r="AM494" i="13" s="1"/>
  <c r="AP493" i="13"/>
  <c r="AO493" i="13"/>
  <c r="AQ493" i="13" s="1"/>
  <c r="AR493" i="13" s="1"/>
  <c r="AL493" i="13"/>
  <c r="AH493" i="13"/>
  <c r="AF493" i="13"/>
  <c r="AE493" i="13"/>
  <c r="AG493" i="13" s="1"/>
  <c r="AK493" i="13" s="1"/>
  <c r="AD493" i="13"/>
  <c r="AC493" i="13"/>
  <c r="AI493" i="13" s="1"/>
  <c r="AM493" i="13" s="1"/>
  <c r="AP492" i="13"/>
  <c r="AO492" i="13"/>
  <c r="AQ492" i="13" s="1"/>
  <c r="AR492" i="13" s="1"/>
  <c r="AM492" i="13"/>
  <c r="AL492" i="13"/>
  <c r="AK492" i="13"/>
  <c r="AI492" i="13"/>
  <c r="AH492" i="13"/>
  <c r="AF492" i="13"/>
  <c r="AE492" i="13"/>
  <c r="AG492" i="13" s="1"/>
  <c r="AD492" i="13"/>
  <c r="AC492" i="13"/>
  <c r="AP491" i="13"/>
  <c r="AO491" i="13"/>
  <c r="AQ491" i="13" s="1"/>
  <c r="AR491" i="13" s="1"/>
  <c r="AK491" i="13"/>
  <c r="AI491" i="13"/>
  <c r="AM491" i="13" s="1"/>
  <c r="AH491" i="13"/>
  <c r="AL491" i="13" s="1"/>
  <c r="AG491" i="13"/>
  <c r="AF491" i="13"/>
  <c r="AE491" i="13"/>
  <c r="AD491" i="13"/>
  <c r="AC491" i="13"/>
  <c r="AP490" i="13"/>
  <c r="AO490" i="13"/>
  <c r="AQ490" i="13" s="1"/>
  <c r="AR490" i="13" s="1"/>
  <c r="AI490" i="13"/>
  <c r="AM490" i="13" s="1"/>
  <c r="AH490" i="13"/>
  <c r="AL490" i="13" s="1"/>
  <c r="AF490" i="13"/>
  <c r="AE490" i="13"/>
  <c r="AD490" i="13"/>
  <c r="AC490" i="13"/>
  <c r="AP489" i="13"/>
  <c r="AO489" i="13"/>
  <c r="AQ489" i="13" s="1"/>
  <c r="AR489" i="13" s="1"/>
  <c r="AH489" i="13"/>
  <c r="AL489" i="13" s="1"/>
  <c r="AF489" i="13"/>
  <c r="AE489" i="13"/>
  <c r="AG489" i="13" s="1"/>
  <c r="AK489" i="13" s="1"/>
  <c r="AD489" i="13"/>
  <c r="AC489" i="13"/>
  <c r="AP488" i="13"/>
  <c r="AO488" i="13"/>
  <c r="AQ488" i="13" s="1"/>
  <c r="AR488" i="13" s="1"/>
  <c r="AH488" i="13"/>
  <c r="AL488" i="13" s="1"/>
  <c r="AF488" i="13"/>
  <c r="AE488" i="13"/>
  <c r="AG488" i="13" s="1"/>
  <c r="AK488" i="13" s="1"/>
  <c r="AD488" i="13"/>
  <c r="AC488" i="13"/>
  <c r="AI488" i="13" s="1"/>
  <c r="AM488" i="13" s="1"/>
  <c r="AR487" i="13"/>
  <c r="AQ487" i="13"/>
  <c r="AP487" i="13"/>
  <c r="AO487" i="13"/>
  <c r="AH487" i="13"/>
  <c r="AL487" i="13" s="1"/>
  <c r="AF487" i="13"/>
  <c r="AE487" i="13"/>
  <c r="AG487" i="13" s="1"/>
  <c r="AK487" i="13" s="1"/>
  <c r="AD487" i="13"/>
  <c r="AC487" i="13"/>
  <c r="AI487" i="13" s="1"/>
  <c r="AM487" i="13" s="1"/>
  <c r="AP486" i="13"/>
  <c r="AO486" i="13"/>
  <c r="AQ486" i="13" s="1"/>
  <c r="AR486" i="13" s="1"/>
  <c r="AH486" i="13"/>
  <c r="AL486" i="13" s="1"/>
  <c r="AF486" i="13"/>
  <c r="AE486" i="13"/>
  <c r="AG486" i="13" s="1"/>
  <c r="AK486" i="13" s="1"/>
  <c r="AD486" i="13"/>
  <c r="AC486" i="13"/>
  <c r="AI486" i="13" s="1"/>
  <c r="AM486" i="13" s="1"/>
  <c r="AP485" i="13"/>
  <c r="AO485" i="13"/>
  <c r="AQ485" i="13" s="1"/>
  <c r="AR485" i="13" s="1"/>
  <c r="AL485" i="13"/>
  <c r="AH485" i="13"/>
  <c r="AF485" i="13"/>
  <c r="AE485" i="13"/>
  <c r="AG485" i="13" s="1"/>
  <c r="AK485" i="13" s="1"/>
  <c r="AD485" i="13"/>
  <c r="AC485" i="13"/>
  <c r="AI485" i="13" s="1"/>
  <c r="AM485" i="13" s="1"/>
  <c r="AP484" i="13"/>
  <c r="AO484" i="13"/>
  <c r="AQ484" i="13" s="1"/>
  <c r="AR484" i="13" s="1"/>
  <c r="AM484" i="13"/>
  <c r="AL484" i="13"/>
  <c r="AI484" i="13"/>
  <c r="AH484" i="13"/>
  <c r="AF484" i="13"/>
  <c r="AE484" i="13"/>
  <c r="AG484" i="13" s="1"/>
  <c r="AK484" i="13" s="1"/>
  <c r="AD484" i="13"/>
  <c r="AC484" i="13"/>
  <c r="AP483" i="13"/>
  <c r="AO483" i="13"/>
  <c r="AQ483" i="13" s="1"/>
  <c r="AR483" i="13" s="1"/>
  <c r="AM483" i="13"/>
  <c r="AK483" i="13"/>
  <c r="AI483" i="13"/>
  <c r="AH483" i="13"/>
  <c r="AL483" i="13" s="1"/>
  <c r="AG483" i="13"/>
  <c r="AF483" i="13"/>
  <c r="AE483" i="13"/>
  <c r="AD483" i="13"/>
  <c r="AC483" i="13"/>
  <c r="AP482" i="13"/>
  <c r="AO482" i="13"/>
  <c r="AQ482" i="13" s="1"/>
  <c r="AR482" i="13" s="1"/>
  <c r="AI482" i="13"/>
  <c r="AM482" i="13" s="1"/>
  <c r="AH482" i="13"/>
  <c r="AL482" i="13" s="1"/>
  <c r="AF482" i="13"/>
  <c r="AE482" i="13"/>
  <c r="AD482" i="13"/>
  <c r="AC482" i="13"/>
  <c r="AP481" i="13"/>
  <c r="AO481" i="13"/>
  <c r="AQ481" i="13" s="1"/>
  <c r="AR481" i="13" s="1"/>
  <c r="AH481" i="13"/>
  <c r="AL481" i="13" s="1"/>
  <c r="AF481" i="13"/>
  <c r="AE481" i="13"/>
  <c r="AG481" i="13" s="1"/>
  <c r="AK481" i="13" s="1"/>
  <c r="AD481" i="13"/>
  <c r="AC481" i="13"/>
  <c r="AI481" i="13" s="1"/>
  <c r="AM481" i="13" s="1"/>
  <c r="AP480" i="13"/>
  <c r="AO480" i="13"/>
  <c r="AQ480" i="13" s="1"/>
  <c r="AR480" i="13" s="1"/>
  <c r="AH480" i="13"/>
  <c r="AL480" i="13" s="1"/>
  <c r="AF480" i="13"/>
  <c r="AE480" i="13"/>
  <c r="AG480" i="13" s="1"/>
  <c r="AK480" i="13" s="1"/>
  <c r="AD480" i="13"/>
  <c r="AC480" i="13"/>
  <c r="AI480" i="13" s="1"/>
  <c r="AM480" i="13" s="1"/>
  <c r="AR479" i="13"/>
  <c r="AQ479" i="13"/>
  <c r="AP479" i="13"/>
  <c r="AO479" i="13"/>
  <c r="AH479" i="13"/>
  <c r="AL479" i="13" s="1"/>
  <c r="AF479" i="13"/>
  <c r="AE479" i="13"/>
  <c r="AG479" i="13" s="1"/>
  <c r="AK479" i="13" s="1"/>
  <c r="AD479" i="13"/>
  <c r="AC479" i="13"/>
  <c r="AI479" i="13" s="1"/>
  <c r="AM479" i="13" s="1"/>
  <c r="AP478" i="13"/>
  <c r="AO478" i="13"/>
  <c r="AQ478" i="13" s="1"/>
  <c r="AR478" i="13" s="1"/>
  <c r="AH478" i="13"/>
  <c r="AL478" i="13" s="1"/>
  <c r="AF478" i="13"/>
  <c r="AE478" i="13"/>
  <c r="AG478" i="13" s="1"/>
  <c r="AK478" i="13" s="1"/>
  <c r="AD478" i="13"/>
  <c r="AC478" i="13"/>
  <c r="AI478" i="13" s="1"/>
  <c r="AM478" i="13" s="1"/>
  <c r="AP477" i="13"/>
  <c r="AO477" i="13"/>
  <c r="AQ477" i="13" s="1"/>
  <c r="AR477" i="13" s="1"/>
  <c r="AM477" i="13"/>
  <c r="AL477" i="13"/>
  <c r="AH477" i="13"/>
  <c r="AF477" i="13"/>
  <c r="AE477" i="13"/>
  <c r="AG477" i="13" s="1"/>
  <c r="AK477" i="13" s="1"/>
  <c r="AD477" i="13"/>
  <c r="AC477" i="13"/>
  <c r="AI477" i="13" s="1"/>
  <c r="AP476" i="13"/>
  <c r="AO476" i="13"/>
  <c r="AQ476" i="13" s="1"/>
  <c r="AR476" i="13" s="1"/>
  <c r="AM476" i="13"/>
  <c r="AL476" i="13"/>
  <c r="AI476" i="13"/>
  <c r="AH476" i="13"/>
  <c r="AF476" i="13"/>
  <c r="AE476" i="13"/>
  <c r="AG476" i="13" s="1"/>
  <c r="AK476" i="13" s="1"/>
  <c r="AD476" i="13"/>
  <c r="AC476" i="13"/>
  <c r="AP475" i="13"/>
  <c r="AO475" i="13"/>
  <c r="AQ475" i="13" s="1"/>
  <c r="AR475" i="13" s="1"/>
  <c r="AM475" i="13"/>
  <c r="AK475" i="13"/>
  <c r="AI475" i="13"/>
  <c r="AH475" i="13"/>
  <c r="AL475" i="13" s="1"/>
  <c r="AG475" i="13"/>
  <c r="AF475" i="13"/>
  <c r="AE475" i="13"/>
  <c r="AD475" i="13"/>
  <c r="AC475" i="13"/>
  <c r="AP474" i="13"/>
  <c r="AO474" i="13"/>
  <c r="AQ474" i="13" s="1"/>
  <c r="AR474" i="13" s="1"/>
  <c r="AM474" i="13"/>
  <c r="AI474" i="13"/>
  <c r="AH474" i="13"/>
  <c r="AL474" i="13" s="1"/>
  <c r="AF474" i="13"/>
  <c r="AE474" i="13"/>
  <c r="AG474" i="13" s="1"/>
  <c r="AK474" i="13" s="1"/>
  <c r="AD474" i="13"/>
  <c r="AC474" i="13"/>
  <c r="AP473" i="13"/>
  <c r="AO473" i="13"/>
  <c r="AQ473" i="13" s="1"/>
  <c r="AR473" i="13" s="1"/>
  <c r="AH473" i="13"/>
  <c r="AL473" i="13" s="1"/>
  <c r="AF473" i="13"/>
  <c r="AE473" i="13"/>
  <c r="AG473" i="13" s="1"/>
  <c r="AK473" i="13" s="1"/>
  <c r="AD473" i="13"/>
  <c r="AC473" i="13"/>
  <c r="AI473" i="13" s="1"/>
  <c r="AM473" i="13" s="1"/>
  <c r="AP472" i="13"/>
  <c r="AO472" i="13"/>
  <c r="AQ472" i="13" s="1"/>
  <c r="AR472" i="13" s="1"/>
  <c r="AH472" i="13"/>
  <c r="AL472" i="13" s="1"/>
  <c r="AF472" i="13"/>
  <c r="AE472" i="13"/>
  <c r="AG472" i="13" s="1"/>
  <c r="AK472" i="13" s="1"/>
  <c r="AD472" i="13"/>
  <c r="AC472" i="13"/>
  <c r="AI472" i="13" s="1"/>
  <c r="AM472" i="13" s="1"/>
  <c r="AR471" i="13"/>
  <c r="AQ471" i="13"/>
  <c r="AP471" i="13"/>
  <c r="AO471" i="13"/>
  <c r="AH471" i="13"/>
  <c r="AL471" i="13" s="1"/>
  <c r="AF471" i="13"/>
  <c r="AE471" i="13"/>
  <c r="AG471" i="13" s="1"/>
  <c r="AK471" i="13" s="1"/>
  <c r="AD471" i="13"/>
  <c r="AC471" i="13"/>
  <c r="AI471" i="13" s="1"/>
  <c r="AM471" i="13" s="1"/>
  <c r="AP470" i="13"/>
  <c r="AO470" i="13"/>
  <c r="AQ470" i="13" s="1"/>
  <c r="AR470" i="13" s="1"/>
  <c r="AH470" i="13"/>
  <c r="AL470" i="13" s="1"/>
  <c r="AF470" i="13"/>
  <c r="AE470" i="13"/>
  <c r="AG470" i="13" s="1"/>
  <c r="AK470" i="13" s="1"/>
  <c r="AD470" i="13"/>
  <c r="AC470" i="13"/>
  <c r="AI470" i="13" s="1"/>
  <c r="AM470" i="13" s="1"/>
  <c r="AP469" i="13"/>
  <c r="AO469" i="13"/>
  <c r="AQ469" i="13" s="1"/>
  <c r="AR469" i="13" s="1"/>
  <c r="AL469" i="13"/>
  <c r="AH469" i="13"/>
  <c r="AF469" i="13"/>
  <c r="AE469" i="13"/>
  <c r="AG469" i="13" s="1"/>
  <c r="AK469" i="13" s="1"/>
  <c r="AD469" i="13"/>
  <c r="AC469" i="13"/>
  <c r="AI469" i="13" s="1"/>
  <c r="AM469" i="13" s="1"/>
  <c r="AP468" i="13"/>
  <c r="AO468" i="13"/>
  <c r="AQ468" i="13" s="1"/>
  <c r="AR468" i="13" s="1"/>
  <c r="AM468" i="13"/>
  <c r="AL468" i="13"/>
  <c r="AK468" i="13"/>
  <c r="AI468" i="13"/>
  <c r="AH468" i="13"/>
  <c r="AF468" i="13"/>
  <c r="AE468" i="13"/>
  <c r="AG468" i="13" s="1"/>
  <c r="AD468" i="13"/>
  <c r="AC468" i="13"/>
  <c r="AP467" i="13"/>
  <c r="AO467" i="13"/>
  <c r="AQ467" i="13" s="1"/>
  <c r="AR467" i="13" s="1"/>
  <c r="AM467" i="13"/>
  <c r="AK467" i="13"/>
  <c r="AI467" i="13"/>
  <c r="AH467" i="13"/>
  <c r="AL467" i="13" s="1"/>
  <c r="AG467" i="13"/>
  <c r="AF467" i="13"/>
  <c r="AE467" i="13"/>
  <c r="AD467" i="13"/>
  <c r="AC467" i="13"/>
  <c r="AP466" i="13"/>
  <c r="AO466" i="13"/>
  <c r="AQ466" i="13" s="1"/>
  <c r="AR466" i="13" s="1"/>
  <c r="AM466" i="13"/>
  <c r="AI466" i="13"/>
  <c r="AH466" i="13"/>
  <c r="AL466" i="13" s="1"/>
  <c r="AF466" i="13"/>
  <c r="AE466" i="13"/>
  <c r="AD466" i="13"/>
  <c r="AC466" i="13"/>
  <c r="AP465" i="13"/>
  <c r="AO465" i="13"/>
  <c r="AQ465" i="13" s="1"/>
  <c r="AR465" i="13" s="1"/>
  <c r="AH465" i="13"/>
  <c r="AL465" i="13" s="1"/>
  <c r="AF465" i="13"/>
  <c r="AE465" i="13"/>
  <c r="AG465" i="13" s="1"/>
  <c r="AK465" i="13" s="1"/>
  <c r="AD465" i="13"/>
  <c r="AC465" i="13"/>
  <c r="AI465" i="13" s="1"/>
  <c r="AM465" i="13" s="1"/>
  <c r="AP464" i="13"/>
  <c r="AO464" i="13"/>
  <c r="AQ464" i="13" s="1"/>
  <c r="AR464" i="13" s="1"/>
  <c r="AH464" i="13"/>
  <c r="AL464" i="13" s="1"/>
  <c r="AF464" i="13"/>
  <c r="AE464" i="13"/>
  <c r="AG464" i="13" s="1"/>
  <c r="AK464" i="13" s="1"/>
  <c r="AD464" i="13"/>
  <c r="AC464" i="13"/>
  <c r="AI464" i="13" s="1"/>
  <c r="AM464" i="13" s="1"/>
  <c r="AR463" i="13"/>
  <c r="AQ463" i="13"/>
  <c r="AP463" i="13"/>
  <c r="AO463" i="13"/>
  <c r="AH463" i="13"/>
  <c r="AL463" i="13" s="1"/>
  <c r="AF463" i="13"/>
  <c r="AE463" i="13"/>
  <c r="AG463" i="13" s="1"/>
  <c r="AK463" i="13" s="1"/>
  <c r="AD463" i="13"/>
  <c r="AC463" i="13"/>
  <c r="AI463" i="13" s="1"/>
  <c r="AM463" i="13" s="1"/>
  <c r="AR462" i="13"/>
  <c r="AP462" i="13"/>
  <c r="AO462" i="13"/>
  <c r="AQ462" i="13" s="1"/>
  <c r="AH462" i="13"/>
  <c r="AL462" i="13" s="1"/>
  <c r="AF462" i="13"/>
  <c r="AE462" i="13"/>
  <c r="AG462" i="13" s="1"/>
  <c r="AK462" i="13" s="1"/>
  <c r="AD462" i="13"/>
  <c r="AC462" i="13"/>
  <c r="AI462" i="13" s="1"/>
  <c r="AM462" i="13" s="1"/>
  <c r="AP461" i="13"/>
  <c r="AO461" i="13"/>
  <c r="AQ461" i="13" s="1"/>
  <c r="AR461" i="13" s="1"/>
  <c r="AL461" i="13"/>
  <c r="AH461" i="13"/>
  <c r="AF461" i="13"/>
  <c r="AE461" i="13"/>
  <c r="AG461" i="13" s="1"/>
  <c r="AK461" i="13" s="1"/>
  <c r="AD461" i="13"/>
  <c r="AC461" i="13"/>
  <c r="AI461" i="13" s="1"/>
  <c r="AM461" i="13" s="1"/>
  <c r="AP460" i="13"/>
  <c r="AO460" i="13"/>
  <c r="AQ460" i="13" s="1"/>
  <c r="AR460" i="13" s="1"/>
  <c r="AM460" i="13"/>
  <c r="AL460" i="13"/>
  <c r="AI460" i="13"/>
  <c r="AH460" i="13"/>
  <c r="AF460" i="13"/>
  <c r="AE460" i="13"/>
  <c r="AG460" i="13" s="1"/>
  <c r="AK460" i="13" s="1"/>
  <c r="AD460" i="13"/>
  <c r="AC460" i="13"/>
  <c r="AP459" i="13"/>
  <c r="AO459" i="13"/>
  <c r="AQ459" i="13" s="1"/>
  <c r="AR459" i="13" s="1"/>
  <c r="AM459" i="13"/>
  <c r="AK459" i="13"/>
  <c r="AI459" i="13"/>
  <c r="AH459" i="13"/>
  <c r="AL459" i="13" s="1"/>
  <c r="AG459" i="13"/>
  <c r="AF459" i="13"/>
  <c r="AE459" i="13"/>
  <c r="AD459" i="13"/>
  <c r="AC459" i="13"/>
  <c r="AP458" i="13"/>
  <c r="AO458" i="13"/>
  <c r="AQ458" i="13" s="1"/>
  <c r="AR458" i="13" s="1"/>
  <c r="AM458" i="13"/>
  <c r="AI458" i="13"/>
  <c r="AH458" i="13"/>
  <c r="AL458" i="13" s="1"/>
  <c r="AF458" i="13"/>
  <c r="AE458" i="13"/>
  <c r="AG458" i="13" s="1"/>
  <c r="AK458" i="13" s="1"/>
  <c r="AD458" i="13"/>
  <c r="AC458" i="13"/>
  <c r="AP457" i="13"/>
  <c r="AO457" i="13"/>
  <c r="AQ457" i="13" s="1"/>
  <c r="AR457" i="13" s="1"/>
  <c r="AH457" i="13"/>
  <c r="AL457" i="13" s="1"/>
  <c r="AF457" i="13"/>
  <c r="AE457" i="13"/>
  <c r="AG457" i="13" s="1"/>
  <c r="AK457" i="13" s="1"/>
  <c r="AD457" i="13"/>
  <c r="AC457" i="13"/>
  <c r="AP456" i="13"/>
  <c r="AO456" i="13"/>
  <c r="AQ456" i="13" s="1"/>
  <c r="AR456" i="13" s="1"/>
  <c r="AH456" i="13"/>
  <c r="AL456" i="13" s="1"/>
  <c r="AF456" i="13"/>
  <c r="AE456" i="13"/>
  <c r="AG456" i="13" s="1"/>
  <c r="AK456" i="13" s="1"/>
  <c r="AD456" i="13"/>
  <c r="AC456" i="13"/>
  <c r="AI456" i="13" s="1"/>
  <c r="AM456" i="13" s="1"/>
  <c r="AR455" i="13"/>
  <c r="AQ455" i="13"/>
  <c r="AP455" i="13"/>
  <c r="AO455" i="13"/>
  <c r="AH455" i="13"/>
  <c r="AL455" i="13" s="1"/>
  <c r="AF455" i="13"/>
  <c r="AE455" i="13"/>
  <c r="AG455" i="13" s="1"/>
  <c r="AK455" i="13" s="1"/>
  <c r="AD455" i="13"/>
  <c r="AC455" i="13"/>
  <c r="AI455" i="13" s="1"/>
  <c r="AM455" i="13" s="1"/>
  <c r="AP454" i="13"/>
  <c r="AO454" i="13"/>
  <c r="AQ454" i="13" s="1"/>
  <c r="AR454" i="13" s="1"/>
  <c r="AH454" i="13"/>
  <c r="AL454" i="13" s="1"/>
  <c r="AF454" i="13"/>
  <c r="AE454" i="13"/>
  <c r="AG454" i="13" s="1"/>
  <c r="AK454" i="13" s="1"/>
  <c r="AD454" i="13"/>
  <c r="AC454" i="13"/>
  <c r="AI454" i="13" s="1"/>
  <c r="AM454" i="13" s="1"/>
  <c r="AP453" i="13"/>
  <c r="AO453" i="13"/>
  <c r="AQ453" i="13" s="1"/>
  <c r="AR453" i="13" s="1"/>
  <c r="AL453" i="13"/>
  <c r="AH453" i="13"/>
  <c r="AF453" i="13"/>
  <c r="AE453" i="13"/>
  <c r="AG453" i="13" s="1"/>
  <c r="AK453" i="13" s="1"/>
  <c r="AD453" i="13"/>
  <c r="AC453" i="13"/>
  <c r="AI453" i="13" s="1"/>
  <c r="AM453" i="13" s="1"/>
  <c r="AP452" i="13"/>
  <c r="AO452" i="13"/>
  <c r="AQ452" i="13" s="1"/>
  <c r="AR452" i="13" s="1"/>
  <c r="AM452" i="13"/>
  <c r="AL452" i="13"/>
  <c r="AI452" i="13"/>
  <c r="AH452" i="13"/>
  <c r="AF452" i="13"/>
  <c r="AE452" i="13"/>
  <c r="AG452" i="13" s="1"/>
  <c r="AK452" i="13" s="1"/>
  <c r="AD452" i="13"/>
  <c r="AC452" i="13"/>
  <c r="AP451" i="13"/>
  <c r="AO451" i="13"/>
  <c r="AQ451" i="13" s="1"/>
  <c r="AR451" i="13" s="1"/>
  <c r="AM451" i="13"/>
  <c r="AK451" i="13"/>
  <c r="AI451" i="13"/>
  <c r="AH451" i="13"/>
  <c r="AL451" i="13" s="1"/>
  <c r="AG451" i="13"/>
  <c r="AF451" i="13"/>
  <c r="AE451" i="13"/>
  <c r="AD451" i="13"/>
  <c r="AC451" i="13"/>
  <c r="AP450" i="13"/>
  <c r="AO450" i="13"/>
  <c r="AQ450" i="13" s="1"/>
  <c r="AR450" i="13" s="1"/>
  <c r="AM450" i="13"/>
  <c r="AI450" i="13"/>
  <c r="AH450" i="13"/>
  <c r="AL450" i="13" s="1"/>
  <c r="AF450" i="13"/>
  <c r="AE450" i="13"/>
  <c r="AG450" i="13" s="1"/>
  <c r="AK450" i="13" s="1"/>
  <c r="AD450" i="13"/>
  <c r="AC450" i="13"/>
  <c r="AP449" i="13"/>
  <c r="AO449" i="13"/>
  <c r="AQ449" i="13" s="1"/>
  <c r="AR449" i="13" s="1"/>
  <c r="AH449" i="13"/>
  <c r="AL449" i="13" s="1"/>
  <c r="AF449" i="13"/>
  <c r="AE449" i="13"/>
  <c r="AG449" i="13" s="1"/>
  <c r="AK449" i="13" s="1"/>
  <c r="AD449" i="13"/>
  <c r="AC449" i="13"/>
  <c r="AI449" i="13" s="1"/>
  <c r="AM449" i="13" s="1"/>
  <c r="AP448" i="13"/>
  <c r="AO448" i="13"/>
  <c r="AQ448" i="13" s="1"/>
  <c r="AR448" i="13" s="1"/>
  <c r="AH448" i="13"/>
  <c r="AL448" i="13" s="1"/>
  <c r="AF448" i="13"/>
  <c r="AE448" i="13"/>
  <c r="AG448" i="13" s="1"/>
  <c r="AK448" i="13" s="1"/>
  <c r="AD448" i="13"/>
  <c r="AC448" i="13"/>
  <c r="AI448" i="13" s="1"/>
  <c r="AM448" i="13" s="1"/>
  <c r="AR447" i="13"/>
  <c r="AQ447" i="13"/>
  <c r="AP447" i="13"/>
  <c r="AO447" i="13"/>
  <c r="AH447" i="13"/>
  <c r="AL447" i="13" s="1"/>
  <c r="AF447" i="13"/>
  <c r="AE447" i="13"/>
  <c r="AG447" i="13" s="1"/>
  <c r="AK447" i="13" s="1"/>
  <c r="AD447" i="13"/>
  <c r="AC447" i="13"/>
  <c r="AI447" i="13" s="1"/>
  <c r="AM447" i="13" s="1"/>
  <c r="AR446" i="13"/>
  <c r="AP446" i="13"/>
  <c r="AO446" i="13"/>
  <c r="AQ446" i="13" s="1"/>
  <c r="AH446" i="13"/>
  <c r="AL446" i="13" s="1"/>
  <c r="AF446" i="13"/>
  <c r="AE446" i="13"/>
  <c r="AG446" i="13" s="1"/>
  <c r="AK446" i="13" s="1"/>
  <c r="AD446" i="13"/>
  <c r="AC446" i="13"/>
  <c r="AI446" i="13" s="1"/>
  <c r="AM446" i="13" s="1"/>
  <c r="AP445" i="13"/>
  <c r="AO445" i="13"/>
  <c r="AQ445" i="13" s="1"/>
  <c r="AR445" i="13" s="1"/>
  <c r="AL445" i="13"/>
  <c r="AH445" i="13"/>
  <c r="AF445" i="13"/>
  <c r="AE445" i="13"/>
  <c r="AG445" i="13" s="1"/>
  <c r="AK445" i="13" s="1"/>
  <c r="AD445" i="13"/>
  <c r="AC445" i="13"/>
  <c r="AI445" i="13" s="1"/>
  <c r="AM445" i="13" s="1"/>
  <c r="AP444" i="13"/>
  <c r="AO444" i="13"/>
  <c r="AQ444" i="13" s="1"/>
  <c r="AR444" i="13" s="1"/>
  <c r="AL444" i="13"/>
  <c r="AI444" i="13"/>
  <c r="AM444" i="13" s="1"/>
  <c r="AH444" i="13"/>
  <c r="AF444" i="13"/>
  <c r="AE444" i="13"/>
  <c r="AG444" i="13" s="1"/>
  <c r="AK444" i="13" s="1"/>
  <c r="AD444" i="13"/>
  <c r="AC444" i="13"/>
  <c r="AP443" i="13"/>
  <c r="AO443" i="13"/>
  <c r="AQ443" i="13" s="1"/>
  <c r="AR443" i="13" s="1"/>
  <c r="AM443" i="13"/>
  <c r="AI443" i="13"/>
  <c r="AH443" i="13"/>
  <c r="AL443" i="13" s="1"/>
  <c r="AG443" i="13"/>
  <c r="AK443" i="13" s="1"/>
  <c r="AF443" i="13"/>
  <c r="AE443" i="13"/>
  <c r="AD443" i="13"/>
  <c r="AC443" i="13"/>
  <c r="AP442" i="13"/>
  <c r="AO442" i="13"/>
  <c r="AQ442" i="13" s="1"/>
  <c r="AR442" i="13" s="1"/>
  <c r="AM442" i="13"/>
  <c r="AI442" i="13"/>
  <c r="AH442" i="13"/>
  <c r="AL442" i="13" s="1"/>
  <c r="AF442" i="13"/>
  <c r="AE442" i="13"/>
  <c r="AG442" i="13" s="1"/>
  <c r="AK442" i="13" s="1"/>
  <c r="AD442" i="13"/>
  <c r="AC442" i="13"/>
  <c r="AP441" i="13"/>
  <c r="AO441" i="13"/>
  <c r="AQ441" i="13" s="1"/>
  <c r="AR441" i="13" s="1"/>
  <c r="AH441" i="13"/>
  <c r="AL441" i="13" s="1"/>
  <c r="AF441" i="13"/>
  <c r="AE441" i="13"/>
  <c r="AD441" i="13"/>
  <c r="AC441" i="13"/>
  <c r="AI441" i="13" s="1"/>
  <c r="AM441" i="13" s="1"/>
  <c r="AP440" i="13"/>
  <c r="AO440" i="13"/>
  <c r="AQ440" i="13" s="1"/>
  <c r="AR440" i="13" s="1"/>
  <c r="AH440" i="13"/>
  <c r="AL440" i="13" s="1"/>
  <c r="AF440" i="13"/>
  <c r="AE440" i="13"/>
  <c r="AG440" i="13" s="1"/>
  <c r="AK440" i="13" s="1"/>
  <c r="AD440" i="13"/>
  <c r="AC440" i="13"/>
  <c r="AI440" i="13" s="1"/>
  <c r="AM440" i="13" s="1"/>
  <c r="AQ439" i="13"/>
  <c r="AR439" i="13" s="1"/>
  <c r="AP439" i="13"/>
  <c r="AO439" i="13"/>
  <c r="AH439" i="13"/>
  <c r="AL439" i="13" s="1"/>
  <c r="AF439" i="13"/>
  <c r="AE439" i="13"/>
  <c r="AG439" i="13" s="1"/>
  <c r="AK439" i="13" s="1"/>
  <c r="AD439" i="13"/>
  <c r="AC439" i="13"/>
  <c r="AI439" i="13" s="1"/>
  <c r="AM439" i="13" s="1"/>
  <c r="AP438" i="13"/>
  <c r="AO438" i="13"/>
  <c r="AQ438" i="13" s="1"/>
  <c r="AR438" i="13" s="1"/>
  <c r="AH438" i="13"/>
  <c r="AL438" i="13" s="1"/>
  <c r="AF438" i="13"/>
  <c r="AE438" i="13"/>
  <c r="AG438" i="13" s="1"/>
  <c r="AK438" i="13" s="1"/>
  <c r="AD438" i="13"/>
  <c r="AC438" i="13"/>
  <c r="AI438" i="13" s="1"/>
  <c r="AM438" i="13" s="1"/>
  <c r="AP437" i="13"/>
  <c r="AO437" i="13"/>
  <c r="AQ437" i="13" s="1"/>
  <c r="AR437" i="13" s="1"/>
  <c r="AM437" i="13"/>
  <c r="AL437" i="13"/>
  <c r="AH437" i="13"/>
  <c r="AF437" i="13"/>
  <c r="AE437" i="13"/>
  <c r="AG437" i="13" s="1"/>
  <c r="AK437" i="13" s="1"/>
  <c r="AD437" i="13"/>
  <c r="AC437" i="13"/>
  <c r="AI437" i="13" s="1"/>
  <c r="AP436" i="13"/>
  <c r="AO436" i="13"/>
  <c r="AQ436" i="13" s="1"/>
  <c r="AR436" i="13" s="1"/>
  <c r="AL436" i="13"/>
  <c r="AI436" i="13"/>
  <c r="AM436" i="13" s="1"/>
  <c r="AH436" i="13"/>
  <c r="AF436" i="13"/>
  <c r="AE436" i="13"/>
  <c r="AG436" i="13" s="1"/>
  <c r="AK436" i="13" s="1"/>
  <c r="AD436" i="13"/>
  <c r="AC436" i="13"/>
  <c r="AP435" i="13"/>
  <c r="AO435" i="13"/>
  <c r="AQ435" i="13" s="1"/>
  <c r="AR435" i="13" s="1"/>
  <c r="AM435" i="13"/>
  <c r="AI435" i="13"/>
  <c r="AH435" i="13"/>
  <c r="AL435" i="13" s="1"/>
  <c r="AG435" i="13"/>
  <c r="AK435" i="13" s="1"/>
  <c r="AF435" i="13"/>
  <c r="AE435" i="13"/>
  <c r="AD435" i="13"/>
  <c r="AC435" i="13"/>
  <c r="AP434" i="13"/>
  <c r="AO434" i="13"/>
  <c r="AQ434" i="13" s="1"/>
  <c r="AR434" i="13" s="1"/>
  <c r="AM434" i="13"/>
  <c r="AI434" i="13"/>
  <c r="AH434" i="13"/>
  <c r="AL434" i="13" s="1"/>
  <c r="AF434" i="13"/>
  <c r="AE434" i="13"/>
  <c r="AG434" i="13" s="1"/>
  <c r="AK434" i="13" s="1"/>
  <c r="AD434" i="13"/>
  <c r="AC434" i="13"/>
  <c r="AP433" i="13"/>
  <c r="AO433" i="13"/>
  <c r="AQ433" i="13" s="1"/>
  <c r="AR433" i="13" s="1"/>
  <c r="AH433" i="13"/>
  <c r="AL433" i="13" s="1"/>
  <c r="AF433" i="13"/>
  <c r="AE433" i="13"/>
  <c r="AG433" i="13" s="1"/>
  <c r="AK433" i="13" s="1"/>
  <c r="AD433" i="13"/>
  <c r="AC433" i="13"/>
  <c r="AI433" i="13" s="1"/>
  <c r="AM433" i="13" s="1"/>
  <c r="AP432" i="13"/>
  <c r="AO432" i="13"/>
  <c r="AQ432" i="13" s="1"/>
  <c r="AR432" i="13" s="1"/>
  <c r="AH432" i="13"/>
  <c r="AL432" i="13" s="1"/>
  <c r="AF432" i="13"/>
  <c r="AE432" i="13"/>
  <c r="AG432" i="13" s="1"/>
  <c r="AK432" i="13" s="1"/>
  <c r="AD432" i="13"/>
  <c r="AC432" i="13"/>
  <c r="AI432" i="13" s="1"/>
  <c r="AM432" i="13" s="1"/>
  <c r="AQ431" i="13"/>
  <c r="AR431" i="13" s="1"/>
  <c r="AP431" i="13"/>
  <c r="AO431" i="13"/>
  <c r="AH431" i="13"/>
  <c r="AL431" i="13" s="1"/>
  <c r="AF431" i="13"/>
  <c r="AE431" i="13"/>
  <c r="AG431" i="13" s="1"/>
  <c r="AK431" i="13" s="1"/>
  <c r="AD431" i="13"/>
  <c r="AC431" i="13"/>
  <c r="AI431" i="13" s="1"/>
  <c r="AM431" i="13" s="1"/>
  <c r="AP430" i="13"/>
  <c r="AO430" i="13"/>
  <c r="AQ430" i="13" s="1"/>
  <c r="AR430" i="13" s="1"/>
  <c r="AH430" i="13"/>
  <c r="AL430" i="13" s="1"/>
  <c r="AF430" i="13"/>
  <c r="AE430" i="13"/>
  <c r="AG430" i="13" s="1"/>
  <c r="AK430" i="13" s="1"/>
  <c r="AD430" i="13"/>
  <c r="AC430" i="13"/>
  <c r="AI430" i="13" s="1"/>
  <c r="AM430" i="13" s="1"/>
  <c r="AP429" i="13"/>
  <c r="AO429" i="13"/>
  <c r="AL429" i="13"/>
  <c r="AH429" i="13"/>
  <c r="AF429" i="13"/>
  <c r="AE429" i="13"/>
  <c r="AG429" i="13" s="1"/>
  <c r="AK429" i="13" s="1"/>
  <c r="AD429" i="13"/>
  <c r="AC429" i="13"/>
  <c r="AI429" i="13" s="1"/>
  <c r="AM429" i="13" s="1"/>
  <c r="AP428" i="13"/>
  <c r="AO428" i="13"/>
  <c r="AQ428" i="13" s="1"/>
  <c r="AR428" i="13" s="1"/>
  <c r="AM428" i="13"/>
  <c r="AL428" i="13"/>
  <c r="AI428" i="13"/>
  <c r="AH428" i="13"/>
  <c r="AF428" i="13"/>
  <c r="AE428" i="13"/>
  <c r="AG428" i="13" s="1"/>
  <c r="AK428" i="13" s="1"/>
  <c r="AD428" i="13"/>
  <c r="AC428" i="13"/>
  <c r="AP427" i="13"/>
  <c r="AO427" i="13"/>
  <c r="AQ427" i="13" s="1"/>
  <c r="AR427" i="13" s="1"/>
  <c r="AM427" i="13"/>
  <c r="AI427" i="13"/>
  <c r="AH427" i="13"/>
  <c r="AL427" i="13" s="1"/>
  <c r="AG427" i="13"/>
  <c r="AK427" i="13" s="1"/>
  <c r="AF427" i="13"/>
  <c r="AE427" i="13"/>
  <c r="AD427" i="13"/>
  <c r="AC427" i="13"/>
  <c r="AP426" i="13"/>
  <c r="AO426" i="13"/>
  <c r="AQ426" i="13" s="1"/>
  <c r="AR426" i="13" s="1"/>
  <c r="AM426" i="13"/>
  <c r="AI426" i="13"/>
  <c r="AH426" i="13"/>
  <c r="AL426" i="13" s="1"/>
  <c r="AF426" i="13"/>
  <c r="AE426" i="13"/>
  <c r="AG426" i="13" s="1"/>
  <c r="AK426" i="13" s="1"/>
  <c r="AD426" i="13"/>
  <c r="AC426" i="13"/>
  <c r="AP425" i="13"/>
  <c r="AO425" i="13"/>
  <c r="AQ425" i="13" s="1"/>
  <c r="AR425" i="13" s="1"/>
  <c r="AH425" i="13"/>
  <c r="AL425" i="13" s="1"/>
  <c r="AF425" i="13"/>
  <c r="AE425" i="13"/>
  <c r="AD425" i="13"/>
  <c r="AC425" i="13"/>
  <c r="AI425" i="13" s="1"/>
  <c r="AM425" i="13" s="1"/>
  <c r="AP424" i="13"/>
  <c r="AO424" i="13"/>
  <c r="AQ424" i="13" s="1"/>
  <c r="AR424" i="13" s="1"/>
  <c r="AH424" i="13"/>
  <c r="AL424" i="13" s="1"/>
  <c r="AF424" i="13"/>
  <c r="AE424" i="13"/>
  <c r="AG424" i="13" s="1"/>
  <c r="AK424" i="13" s="1"/>
  <c r="AD424" i="13"/>
  <c r="AC424" i="13"/>
  <c r="AR423" i="13"/>
  <c r="AQ423" i="13"/>
  <c r="AP423" i="13"/>
  <c r="AO423" i="13"/>
  <c r="AH423" i="13"/>
  <c r="AL423" i="13" s="1"/>
  <c r="AF423" i="13"/>
  <c r="AE423" i="13"/>
  <c r="AD423" i="13"/>
  <c r="AC423" i="13"/>
  <c r="AI423" i="13" s="1"/>
  <c r="AM423" i="13" s="1"/>
  <c r="AP422" i="13"/>
  <c r="AO422" i="13"/>
  <c r="AH422" i="13"/>
  <c r="AL422" i="13" s="1"/>
  <c r="AF422" i="13"/>
  <c r="AE422" i="13"/>
  <c r="AG422" i="13" s="1"/>
  <c r="AK422" i="13" s="1"/>
  <c r="AD422" i="13"/>
  <c r="AC422" i="13"/>
  <c r="AI422" i="13" s="1"/>
  <c r="AM422" i="13" s="1"/>
  <c r="AP421" i="13"/>
  <c r="AO421" i="13"/>
  <c r="AQ421" i="13" s="1"/>
  <c r="AR421" i="13" s="1"/>
  <c r="AM421" i="13"/>
  <c r="AL421" i="13"/>
  <c r="AH421" i="13"/>
  <c r="AF421" i="13"/>
  <c r="AE421" i="13"/>
  <c r="AG421" i="13" s="1"/>
  <c r="AK421" i="13" s="1"/>
  <c r="AD421" i="13"/>
  <c r="AC421" i="13"/>
  <c r="AI421" i="13" s="1"/>
  <c r="AP420" i="13"/>
  <c r="AO420" i="13"/>
  <c r="AQ420" i="13" s="1"/>
  <c r="AR420" i="13" s="1"/>
  <c r="AL420" i="13"/>
  <c r="AI420" i="13"/>
  <c r="AM420" i="13" s="1"/>
  <c r="AH420" i="13"/>
  <c r="AF420" i="13"/>
  <c r="AE420" i="13"/>
  <c r="AG420" i="13" s="1"/>
  <c r="AK420" i="13" s="1"/>
  <c r="AD420" i="13"/>
  <c r="AC420" i="13"/>
  <c r="AP419" i="13"/>
  <c r="AO419" i="13"/>
  <c r="AQ419" i="13" s="1"/>
  <c r="AR419" i="13" s="1"/>
  <c r="AM419" i="13"/>
  <c r="AI419" i="13"/>
  <c r="AH419" i="13"/>
  <c r="AL419" i="13" s="1"/>
  <c r="AG419" i="13"/>
  <c r="AK419" i="13" s="1"/>
  <c r="AF419" i="13"/>
  <c r="AE419" i="13"/>
  <c r="AD419" i="13"/>
  <c r="AC419" i="13"/>
  <c r="AP418" i="13"/>
  <c r="AO418" i="13"/>
  <c r="AQ418" i="13" s="1"/>
  <c r="AR418" i="13" s="1"/>
  <c r="AM418" i="13"/>
  <c r="AI418" i="13"/>
  <c r="AH418" i="13"/>
  <c r="AL418" i="13" s="1"/>
  <c r="AF418" i="13"/>
  <c r="AE418" i="13"/>
  <c r="AG418" i="13" s="1"/>
  <c r="AK418" i="13" s="1"/>
  <c r="AD418" i="13"/>
  <c r="AC418" i="13"/>
  <c r="AP417" i="13"/>
  <c r="AO417" i="13"/>
  <c r="AQ417" i="13" s="1"/>
  <c r="AR417" i="13" s="1"/>
  <c r="AH417" i="13"/>
  <c r="AL417" i="13" s="1"/>
  <c r="AF417" i="13"/>
  <c r="AE417" i="13"/>
  <c r="AD417" i="13"/>
  <c r="AC417" i="13"/>
  <c r="AP416" i="13"/>
  <c r="AO416" i="13"/>
  <c r="AQ416" i="13" s="1"/>
  <c r="AR416" i="13" s="1"/>
  <c r="AH416" i="13"/>
  <c r="AL416" i="13" s="1"/>
  <c r="AF416" i="13"/>
  <c r="AE416" i="13"/>
  <c r="AG416" i="13" s="1"/>
  <c r="AK416" i="13" s="1"/>
  <c r="AD416" i="13"/>
  <c r="AC416" i="13"/>
  <c r="AR415" i="13"/>
  <c r="AQ415" i="13"/>
  <c r="AP415" i="13"/>
  <c r="AO415" i="13"/>
  <c r="AH415" i="13"/>
  <c r="AL415" i="13" s="1"/>
  <c r="AF415" i="13"/>
  <c r="AE415" i="13"/>
  <c r="AD415" i="13"/>
  <c r="AC415" i="13"/>
  <c r="AI415" i="13" s="1"/>
  <c r="AM415" i="13" s="1"/>
  <c r="AP414" i="13"/>
  <c r="AO414" i="13"/>
  <c r="AH414" i="13"/>
  <c r="AL414" i="13" s="1"/>
  <c r="AF414" i="13"/>
  <c r="AE414" i="13"/>
  <c r="AG414" i="13" s="1"/>
  <c r="AK414" i="13" s="1"/>
  <c r="AD414" i="13"/>
  <c r="AC414" i="13"/>
  <c r="AI414" i="13" s="1"/>
  <c r="AM414" i="13" s="1"/>
  <c r="AP413" i="13"/>
  <c r="AO413" i="13"/>
  <c r="AL413" i="13"/>
  <c r="AH413" i="13"/>
  <c r="AF413" i="13"/>
  <c r="AE413" i="13"/>
  <c r="AG413" i="13" s="1"/>
  <c r="AK413" i="13" s="1"/>
  <c r="AD413" i="13"/>
  <c r="AC413" i="13"/>
  <c r="AI413" i="13" s="1"/>
  <c r="AM413" i="13" s="1"/>
  <c r="AR412" i="13"/>
  <c r="AP412" i="13"/>
  <c r="AO412" i="13"/>
  <c r="AQ412" i="13" s="1"/>
  <c r="AL412" i="13"/>
  <c r="AI412" i="13"/>
  <c r="AM412" i="13" s="1"/>
  <c r="AH412" i="13"/>
  <c r="AF412" i="13"/>
  <c r="AE412" i="13"/>
  <c r="AG412" i="13" s="1"/>
  <c r="AK412" i="13" s="1"/>
  <c r="AD412" i="13"/>
  <c r="AC412" i="13"/>
  <c r="AP411" i="13"/>
  <c r="AO411" i="13"/>
  <c r="AQ411" i="13" s="1"/>
  <c r="AR411" i="13" s="1"/>
  <c r="AM411" i="13"/>
  <c r="AI411" i="13"/>
  <c r="AH411" i="13"/>
  <c r="AL411" i="13" s="1"/>
  <c r="AG411" i="13"/>
  <c r="AK411" i="13" s="1"/>
  <c r="AF411" i="13"/>
  <c r="AE411" i="13"/>
  <c r="AD411" i="13"/>
  <c r="AC411" i="13"/>
  <c r="AP410" i="13"/>
  <c r="AO410" i="13"/>
  <c r="AQ410" i="13" s="1"/>
  <c r="AR410" i="13" s="1"/>
  <c r="AM410" i="13"/>
  <c r="AI410" i="13"/>
  <c r="AH410" i="13"/>
  <c r="AL410" i="13" s="1"/>
  <c r="AF410" i="13"/>
  <c r="AE410" i="13"/>
  <c r="AG410" i="13" s="1"/>
  <c r="AK410" i="13" s="1"/>
  <c r="AD410" i="13"/>
  <c r="AC410" i="13"/>
  <c r="AP409" i="13"/>
  <c r="AO409" i="13"/>
  <c r="AQ409" i="13" s="1"/>
  <c r="AR409" i="13" s="1"/>
  <c r="AH409" i="13"/>
  <c r="AL409" i="13" s="1"/>
  <c r="AF409" i="13"/>
  <c r="AE409" i="13"/>
  <c r="AD409" i="13"/>
  <c r="AC409" i="13"/>
  <c r="AP408" i="13"/>
  <c r="AO408" i="13"/>
  <c r="AQ408" i="13" s="1"/>
  <c r="AR408" i="13" s="1"/>
  <c r="AH408" i="13"/>
  <c r="AL408" i="13" s="1"/>
  <c r="AF408" i="13"/>
  <c r="AE408" i="13"/>
  <c r="AG408" i="13" s="1"/>
  <c r="AK408" i="13" s="1"/>
  <c r="AD408" i="13"/>
  <c r="AC408" i="13"/>
  <c r="AQ407" i="13"/>
  <c r="AR407" i="13" s="1"/>
  <c r="AP407" i="13"/>
  <c r="AO407" i="13"/>
  <c r="AH407" i="13"/>
  <c r="AL407" i="13" s="1"/>
  <c r="AF407" i="13"/>
  <c r="AE407" i="13"/>
  <c r="AD407" i="13"/>
  <c r="AC407" i="13"/>
  <c r="AI407" i="13" s="1"/>
  <c r="AM407" i="13" s="1"/>
  <c r="AP406" i="13"/>
  <c r="AO406" i="13"/>
  <c r="AH406" i="13"/>
  <c r="AL406" i="13" s="1"/>
  <c r="AF406" i="13"/>
  <c r="AE406" i="13"/>
  <c r="AG406" i="13" s="1"/>
  <c r="AK406" i="13" s="1"/>
  <c r="AD406" i="13"/>
  <c r="AC406" i="13"/>
  <c r="AI406" i="13" s="1"/>
  <c r="AM406" i="13" s="1"/>
  <c r="AP405" i="13"/>
  <c r="AO405" i="13"/>
  <c r="AL405" i="13"/>
  <c r="AH405" i="13"/>
  <c r="AF405" i="13"/>
  <c r="AE405" i="13"/>
  <c r="AG405" i="13" s="1"/>
  <c r="AK405" i="13" s="1"/>
  <c r="AD405" i="13"/>
  <c r="AC405" i="13"/>
  <c r="AI405" i="13" s="1"/>
  <c r="AM405" i="13" s="1"/>
  <c r="AP404" i="13"/>
  <c r="AO404" i="13"/>
  <c r="AL404" i="13"/>
  <c r="AK404" i="13"/>
  <c r="AI404" i="13"/>
  <c r="AM404" i="13" s="1"/>
  <c r="AH404" i="13"/>
  <c r="AF404" i="13"/>
  <c r="AE404" i="13"/>
  <c r="AG404" i="13" s="1"/>
  <c r="AD404" i="13"/>
  <c r="AC404" i="13"/>
  <c r="AP403" i="13"/>
  <c r="AO403" i="13"/>
  <c r="AM403" i="13"/>
  <c r="AI403" i="13"/>
  <c r="AH403" i="13"/>
  <c r="AL403" i="13" s="1"/>
  <c r="AG403" i="13"/>
  <c r="AK403" i="13" s="1"/>
  <c r="AF403" i="13"/>
  <c r="AE403" i="13"/>
  <c r="AD403" i="13"/>
  <c r="AC403" i="13"/>
  <c r="AP402" i="13"/>
  <c r="AO402" i="13"/>
  <c r="AQ402" i="13" s="1"/>
  <c r="AR402" i="13" s="1"/>
  <c r="AM402" i="13"/>
  <c r="AI402" i="13"/>
  <c r="AH402" i="13"/>
  <c r="AL402" i="13" s="1"/>
  <c r="AF402" i="13"/>
  <c r="AE402" i="13"/>
  <c r="AD402" i="13"/>
  <c r="AC402" i="13"/>
  <c r="AP401" i="13"/>
  <c r="AO401" i="13"/>
  <c r="AQ401" i="13" s="1"/>
  <c r="AR401" i="13" s="1"/>
  <c r="AH401" i="13"/>
  <c r="AL401" i="13" s="1"/>
  <c r="AF401" i="13"/>
  <c r="AE401" i="13"/>
  <c r="AG401" i="13" s="1"/>
  <c r="AK401" i="13" s="1"/>
  <c r="AD401" i="13"/>
  <c r="AC401" i="13"/>
  <c r="AI401" i="13" s="1"/>
  <c r="AM401" i="13" s="1"/>
  <c r="AP400" i="13"/>
  <c r="AO400" i="13"/>
  <c r="AQ400" i="13" s="1"/>
  <c r="AR400" i="13" s="1"/>
  <c r="AH400" i="13"/>
  <c r="AL400" i="13" s="1"/>
  <c r="AF400" i="13"/>
  <c r="AE400" i="13"/>
  <c r="AD400" i="13"/>
  <c r="AC400" i="13"/>
  <c r="AI400" i="13" s="1"/>
  <c r="AM400" i="13" s="1"/>
  <c r="AQ399" i="13"/>
  <c r="AR399" i="13" s="1"/>
  <c r="AP399" i="13"/>
  <c r="AO399" i="13"/>
  <c r="AH399" i="13"/>
  <c r="AL399" i="13" s="1"/>
  <c r="AF399" i="13"/>
  <c r="AE399" i="13"/>
  <c r="AG399" i="13" s="1"/>
  <c r="AK399" i="13" s="1"/>
  <c r="AD399" i="13"/>
  <c r="AC399" i="13"/>
  <c r="AI399" i="13" s="1"/>
  <c r="AM399" i="13" s="1"/>
  <c r="AP398" i="13"/>
  <c r="AO398" i="13"/>
  <c r="AH398" i="13"/>
  <c r="AL398" i="13" s="1"/>
  <c r="AF398" i="13"/>
  <c r="AG398" i="13" s="1"/>
  <c r="AK398" i="13" s="1"/>
  <c r="AE398" i="13"/>
  <c r="AD398" i="13"/>
  <c r="AC398" i="13"/>
  <c r="AR397" i="13"/>
  <c r="AP397" i="13"/>
  <c r="AO397" i="13"/>
  <c r="AQ397" i="13" s="1"/>
  <c r="AM397" i="13"/>
  <c r="AL397" i="13"/>
  <c r="AH397" i="13"/>
  <c r="AF397" i="13"/>
  <c r="AE397" i="13"/>
  <c r="AG397" i="13" s="1"/>
  <c r="AK397" i="13" s="1"/>
  <c r="AD397" i="13"/>
  <c r="AC397" i="13"/>
  <c r="AI397" i="13" s="1"/>
  <c r="AP396" i="13"/>
  <c r="AO396" i="13"/>
  <c r="AL396" i="13"/>
  <c r="AI396" i="13"/>
  <c r="AM396" i="13" s="1"/>
  <c r="AH396" i="13"/>
  <c r="AF396" i="13"/>
  <c r="AE396" i="13"/>
  <c r="AG396" i="13" s="1"/>
  <c r="AK396" i="13" s="1"/>
  <c r="AD396" i="13"/>
  <c r="AC396" i="13"/>
  <c r="AP395" i="13"/>
  <c r="AO395" i="13"/>
  <c r="AM395" i="13"/>
  <c r="AI395" i="13"/>
  <c r="AH395" i="13"/>
  <c r="AL395" i="13" s="1"/>
  <c r="AG395" i="13"/>
  <c r="AK395" i="13" s="1"/>
  <c r="AF395" i="13"/>
  <c r="AE395" i="13"/>
  <c r="AD395" i="13"/>
  <c r="AC395" i="13"/>
  <c r="AP394" i="13"/>
  <c r="AQ394" i="13" s="1"/>
  <c r="AR394" i="13" s="1"/>
  <c r="AO394" i="13"/>
  <c r="AM394" i="13"/>
  <c r="AI394" i="13"/>
  <c r="AH394" i="13"/>
  <c r="AL394" i="13" s="1"/>
  <c r="AF394" i="13"/>
  <c r="AE394" i="13"/>
  <c r="AG394" i="13" s="1"/>
  <c r="AK394" i="13" s="1"/>
  <c r="AD394" i="13"/>
  <c r="AC394" i="13"/>
  <c r="AP393" i="13"/>
  <c r="AO393" i="13"/>
  <c r="AQ393" i="13" s="1"/>
  <c r="AR393" i="13" s="1"/>
  <c r="AH393" i="13"/>
  <c r="AL393" i="13" s="1"/>
  <c r="AF393" i="13"/>
  <c r="AE393" i="13"/>
  <c r="AD393" i="13"/>
  <c r="AC393" i="13"/>
  <c r="AI393" i="13" s="1"/>
  <c r="AM393" i="13" s="1"/>
  <c r="AP392" i="13"/>
  <c r="AO392" i="13"/>
  <c r="AQ392" i="13" s="1"/>
  <c r="AR392" i="13" s="1"/>
  <c r="AH392" i="13"/>
  <c r="AL392" i="13" s="1"/>
  <c r="AF392" i="13"/>
  <c r="AE392" i="13"/>
  <c r="AG392" i="13" s="1"/>
  <c r="AK392" i="13" s="1"/>
  <c r="AD392" i="13"/>
  <c r="AC392" i="13"/>
  <c r="AR391" i="13"/>
  <c r="AQ391" i="13"/>
  <c r="AP391" i="13"/>
  <c r="AO391" i="13"/>
  <c r="AH391" i="13"/>
  <c r="AL391" i="13" s="1"/>
  <c r="AF391" i="13"/>
  <c r="AE391" i="13"/>
  <c r="AG391" i="13" s="1"/>
  <c r="AK391" i="13" s="1"/>
  <c r="AD391" i="13"/>
  <c r="AC391" i="13"/>
  <c r="AP390" i="13"/>
  <c r="AO390" i="13"/>
  <c r="AQ390" i="13" s="1"/>
  <c r="AR390" i="13" s="1"/>
  <c r="AH390" i="13"/>
  <c r="AL390" i="13" s="1"/>
  <c r="AF390" i="13"/>
  <c r="AG390" i="13" s="1"/>
  <c r="AK390" i="13" s="1"/>
  <c r="AE390" i="13"/>
  <c r="AD390" i="13"/>
  <c r="AC390" i="13"/>
  <c r="AR389" i="13"/>
  <c r="AP389" i="13"/>
  <c r="AO389" i="13"/>
  <c r="AQ389" i="13" s="1"/>
  <c r="AM389" i="13"/>
  <c r="AL389" i="13"/>
  <c r="AH389" i="13"/>
  <c r="AF389" i="13"/>
  <c r="AE389" i="13"/>
  <c r="AG389" i="13" s="1"/>
  <c r="AK389" i="13" s="1"/>
  <c r="AD389" i="13"/>
  <c r="AC389" i="13"/>
  <c r="AI389" i="13" s="1"/>
  <c r="AP388" i="13"/>
  <c r="AO388" i="13"/>
  <c r="AQ388" i="13" s="1"/>
  <c r="AR388" i="13" s="1"/>
  <c r="AL388" i="13"/>
  <c r="AI388" i="13"/>
  <c r="AM388" i="13" s="1"/>
  <c r="AH388" i="13"/>
  <c r="AF388" i="13"/>
  <c r="AE388" i="13"/>
  <c r="AG388" i="13" s="1"/>
  <c r="AK388" i="13" s="1"/>
  <c r="AD388" i="13"/>
  <c r="AC388" i="13"/>
  <c r="AP387" i="13"/>
  <c r="AO387" i="13"/>
  <c r="AI387" i="13"/>
  <c r="AM387" i="13" s="1"/>
  <c r="AH387" i="13"/>
  <c r="AL387" i="13" s="1"/>
  <c r="AG387" i="13"/>
  <c r="AK387" i="13" s="1"/>
  <c r="AF387" i="13"/>
  <c r="AE387" i="13"/>
  <c r="AD387" i="13"/>
  <c r="AC387" i="13"/>
  <c r="AP386" i="13"/>
  <c r="AQ386" i="13" s="1"/>
  <c r="AR386" i="13" s="1"/>
  <c r="AO386" i="13"/>
  <c r="AM386" i="13"/>
  <c r="AI386" i="13"/>
  <c r="AH386" i="13"/>
  <c r="AL386" i="13" s="1"/>
  <c r="AF386" i="13"/>
  <c r="AE386" i="13"/>
  <c r="AG386" i="13" s="1"/>
  <c r="AK386" i="13" s="1"/>
  <c r="AD386" i="13"/>
  <c r="AC386" i="13"/>
  <c r="AP385" i="13"/>
  <c r="AO385" i="13"/>
  <c r="AQ385" i="13" s="1"/>
  <c r="AR385" i="13" s="1"/>
  <c r="AM385" i="13"/>
  <c r="AH385" i="13"/>
  <c r="AL385" i="13" s="1"/>
  <c r="AF385" i="13"/>
  <c r="AE385" i="13"/>
  <c r="AG385" i="13" s="1"/>
  <c r="AK385" i="13" s="1"/>
  <c r="AD385" i="13"/>
  <c r="AC385" i="13"/>
  <c r="AI385" i="13" s="1"/>
  <c r="AP384" i="13"/>
  <c r="AO384" i="13"/>
  <c r="AQ384" i="13" s="1"/>
  <c r="AR384" i="13" s="1"/>
  <c r="AH384" i="13"/>
  <c r="AL384" i="13" s="1"/>
  <c r="AF384" i="13"/>
  <c r="AE384" i="13"/>
  <c r="AG384" i="13" s="1"/>
  <c r="AK384" i="13" s="1"/>
  <c r="AD384" i="13"/>
  <c r="AC384" i="13"/>
  <c r="AI384" i="13" s="1"/>
  <c r="AM384" i="13" s="1"/>
  <c r="AQ383" i="13"/>
  <c r="AR383" i="13" s="1"/>
  <c r="AP383" i="13"/>
  <c r="AO383" i="13"/>
  <c r="AM383" i="13"/>
  <c r="AK383" i="13"/>
  <c r="AH383" i="13"/>
  <c r="AL383" i="13" s="1"/>
  <c r="AF383" i="13"/>
  <c r="AE383" i="13"/>
  <c r="AG383" i="13" s="1"/>
  <c r="AD383" i="13"/>
  <c r="AC383" i="13"/>
  <c r="AI383" i="13" s="1"/>
  <c r="AP382" i="13"/>
  <c r="AO382" i="13"/>
  <c r="AQ382" i="13" s="1"/>
  <c r="AR382" i="13" s="1"/>
  <c r="AH382" i="13"/>
  <c r="AL382" i="13" s="1"/>
  <c r="AF382" i="13"/>
  <c r="AG382" i="13" s="1"/>
  <c r="AK382" i="13" s="1"/>
  <c r="AE382" i="13"/>
  <c r="AD382" i="13"/>
  <c r="AC382" i="13"/>
  <c r="AP381" i="13"/>
  <c r="AO381" i="13"/>
  <c r="AQ381" i="13" s="1"/>
  <c r="AR381" i="13" s="1"/>
  <c r="AH381" i="13"/>
  <c r="AL381" i="13" s="1"/>
  <c r="AF381" i="13"/>
  <c r="AE381" i="13"/>
  <c r="AG381" i="13" s="1"/>
  <c r="AK381" i="13" s="1"/>
  <c r="AD381" i="13"/>
  <c r="AC381" i="13"/>
  <c r="AI381" i="13" s="1"/>
  <c r="AM381" i="13" s="1"/>
  <c r="AP380" i="13"/>
  <c r="AO380" i="13"/>
  <c r="AQ380" i="13" s="1"/>
  <c r="AR380" i="13" s="1"/>
  <c r="AL380" i="13"/>
  <c r="AH380" i="13"/>
  <c r="AF380" i="13"/>
  <c r="AG380" i="13" s="1"/>
  <c r="AK380" i="13" s="1"/>
  <c r="AE380" i="13"/>
  <c r="AD380" i="13"/>
  <c r="AI380" i="13" s="1"/>
  <c r="AM380" i="13" s="1"/>
  <c r="AC380" i="13"/>
  <c r="AP379" i="13"/>
  <c r="AO379" i="13"/>
  <c r="AI379" i="13"/>
  <c r="AM379" i="13" s="1"/>
  <c r="AH379" i="13"/>
  <c r="AL379" i="13" s="1"/>
  <c r="AG379" i="13"/>
  <c r="AK379" i="13" s="1"/>
  <c r="AF379" i="13"/>
  <c r="AE379" i="13"/>
  <c r="AD379" i="13"/>
  <c r="AC379" i="13"/>
  <c r="AR378" i="13"/>
  <c r="AP378" i="13"/>
  <c r="AQ378" i="13" s="1"/>
  <c r="AO378" i="13"/>
  <c r="AH378" i="13"/>
  <c r="AL378" i="13" s="1"/>
  <c r="AF378" i="13"/>
  <c r="AE378" i="13"/>
  <c r="AG378" i="13" s="1"/>
  <c r="AK378" i="13" s="1"/>
  <c r="AD378" i="13"/>
  <c r="AI378" i="13" s="1"/>
  <c r="AM378" i="13" s="1"/>
  <c r="AC378" i="13"/>
  <c r="AP377" i="13"/>
  <c r="AO377" i="13"/>
  <c r="AQ377" i="13" s="1"/>
  <c r="AR377" i="13" s="1"/>
  <c r="AH377" i="13"/>
  <c r="AL377" i="13" s="1"/>
  <c r="AF377" i="13"/>
  <c r="AE377" i="13"/>
  <c r="AG377" i="13" s="1"/>
  <c r="AK377" i="13" s="1"/>
  <c r="AD377" i="13"/>
  <c r="AC377" i="13"/>
  <c r="AI377" i="13" s="1"/>
  <c r="AM377" i="13" s="1"/>
  <c r="AP376" i="13"/>
  <c r="AQ376" i="13" s="1"/>
  <c r="AR376" i="13" s="1"/>
  <c r="AO376" i="13"/>
  <c r="AM376" i="13"/>
  <c r="AK376" i="13"/>
  <c r="AH376" i="13"/>
  <c r="AL376" i="13" s="1"/>
  <c r="AF376" i="13"/>
  <c r="AE376" i="13"/>
  <c r="AG376" i="13" s="1"/>
  <c r="AD376" i="13"/>
  <c r="AC376" i="13"/>
  <c r="AI376" i="13" s="1"/>
  <c r="AQ375" i="13"/>
  <c r="AR375" i="13" s="1"/>
  <c r="AP375" i="13"/>
  <c r="AO375" i="13"/>
  <c r="AH375" i="13"/>
  <c r="AL375" i="13" s="1"/>
  <c r="AF375" i="13"/>
  <c r="AE375" i="13"/>
  <c r="AG375" i="13" s="1"/>
  <c r="AK375" i="13" s="1"/>
  <c r="AD375" i="13"/>
  <c r="AC375" i="13"/>
  <c r="AI375" i="13" s="1"/>
  <c r="AM375" i="13" s="1"/>
  <c r="AP374" i="13"/>
  <c r="AO374" i="13"/>
  <c r="AQ374" i="13" s="1"/>
  <c r="AR374" i="13" s="1"/>
  <c r="AH374" i="13"/>
  <c r="AL374" i="13" s="1"/>
  <c r="AF374" i="13"/>
  <c r="AG374" i="13" s="1"/>
  <c r="AK374" i="13" s="1"/>
  <c r="AE374" i="13"/>
  <c r="AD374" i="13"/>
  <c r="AC374" i="13"/>
  <c r="AI374" i="13" s="1"/>
  <c r="AM374" i="13" s="1"/>
  <c r="AP373" i="13"/>
  <c r="AO373" i="13"/>
  <c r="AQ373" i="13" s="1"/>
  <c r="AR373" i="13" s="1"/>
  <c r="AM373" i="13"/>
  <c r="AH373" i="13"/>
  <c r="AL373" i="13" s="1"/>
  <c r="AF373" i="13"/>
  <c r="AE373" i="13"/>
  <c r="AG373" i="13" s="1"/>
  <c r="AK373" i="13" s="1"/>
  <c r="AD373" i="13"/>
  <c r="AI373" i="13" s="1"/>
  <c r="AC373" i="13"/>
  <c r="AQ372" i="13"/>
  <c r="AR372" i="13" s="1"/>
  <c r="AP372" i="13"/>
  <c r="AO372" i="13"/>
  <c r="AK372" i="13"/>
  <c r="AI372" i="13"/>
  <c r="AM372" i="13" s="1"/>
  <c r="AH372" i="13"/>
  <c r="AL372" i="13" s="1"/>
  <c r="AF372" i="13"/>
  <c r="AG372" i="13" s="1"/>
  <c r="AE372" i="13"/>
  <c r="AD372" i="13"/>
  <c r="AC372" i="13"/>
  <c r="AP371" i="13"/>
  <c r="AO371" i="13"/>
  <c r="AQ371" i="13" s="1"/>
  <c r="AR371" i="13" s="1"/>
  <c r="AL371" i="13"/>
  <c r="AH371" i="13"/>
  <c r="AF371" i="13"/>
  <c r="AG371" i="13" s="1"/>
  <c r="AK371" i="13" s="1"/>
  <c r="AE371" i="13"/>
  <c r="AD371" i="13"/>
  <c r="AI371" i="13" s="1"/>
  <c r="AM371" i="13" s="1"/>
  <c r="AC371" i="13"/>
  <c r="AP370" i="13"/>
  <c r="AQ370" i="13" s="1"/>
  <c r="AR370" i="13" s="1"/>
  <c r="AO370" i="13"/>
  <c r="AH370" i="13"/>
  <c r="AL370" i="13" s="1"/>
  <c r="AF370" i="13"/>
  <c r="AE370" i="13"/>
  <c r="AG370" i="13" s="1"/>
  <c r="AK370" i="13" s="1"/>
  <c r="AD370" i="13"/>
  <c r="AI370" i="13" s="1"/>
  <c r="AM370" i="13" s="1"/>
  <c r="AC370" i="13"/>
  <c r="AP369" i="13"/>
  <c r="AO369" i="13"/>
  <c r="AH369" i="13"/>
  <c r="AL369" i="13" s="1"/>
  <c r="AF369" i="13"/>
  <c r="AE369" i="13"/>
  <c r="AG369" i="13" s="1"/>
  <c r="AK369" i="13" s="1"/>
  <c r="AD369" i="13"/>
  <c r="AC369" i="13"/>
  <c r="AI369" i="13" s="1"/>
  <c r="AM369" i="13" s="1"/>
  <c r="AR368" i="13"/>
  <c r="AP368" i="13"/>
  <c r="AQ368" i="13" s="1"/>
  <c r="AO368" i="13"/>
  <c r="AL368" i="13"/>
  <c r="AH368" i="13"/>
  <c r="AF368" i="13"/>
  <c r="AE368" i="13"/>
  <c r="AG368" i="13" s="1"/>
  <c r="AK368" i="13" s="1"/>
  <c r="AD368" i="13"/>
  <c r="AC368" i="13"/>
  <c r="AP367" i="13"/>
  <c r="AO367" i="13"/>
  <c r="AI367" i="13"/>
  <c r="AM367" i="13" s="1"/>
  <c r="AH367" i="13"/>
  <c r="AL367" i="13" s="1"/>
  <c r="AF367" i="13"/>
  <c r="AG367" i="13" s="1"/>
  <c r="AK367" i="13" s="1"/>
  <c r="AE367" i="13"/>
  <c r="AD367" i="13"/>
  <c r="AC367" i="13"/>
  <c r="AP366" i="13"/>
  <c r="AO366" i="13"/>
  <c r="AQ366" i="13" s="1"/>
  <c r="AR366" i="13" s="1"/>
  <c r="AL366" i="13"/>
  <c r="AH366" i="13"/>
  <c r="AF366" i="13"/>
  <c r="AE366" i="13"/>
  <c r="AG366" i="13" s="1"/>
  <c r="AK366" i="13" s="1"/>
  <c r="AD366" i="13"/>
  <c r="AI366" i="13" s="1"/>
  <c r="AM366" i="13" s="1"/>
  <c r="AC366" i="13"/>
  <c r="AP365" i="13"/>
  <c r="AO365" i="13"/>
  <c r="AQ365" i="13" s="1"/>
  <c r="AR365" i="13" s="1"/>
  <c r="AH365" i="13"/>
  <c r="AL365" i="13" s="1"/>
  <c r="AF365" i="13"/>
  <c r="AE365" i="13"/>
  <c r="AG365" i="13" s="1"/>
  <c r="AK365" i="13" s="1"/>
  <c r="AD365" i="13"/>
  <c r="AI365" i="13" s="1"/>
  <c r="AM365" i="13" s="1"/>
  <c r="AC365" i="13"/>
  <c r="AP364" i="13"/>
  <c r="AO364" i="13"/>
  <c r="AQ364" i="13" s="1"/>
  <c r="AR364" i="13" s="1"/>
  <c r="AL364" i="13"/>
  <c r="AH364" i="13"/>
  <c r="AG364" i="13"/>
  <c r="AK364" i="13" s="1"/>
  <c r="AF364" i="13"/>
  <c r="AE364" i="13"/>
  <c r="AD364" i="13"/>
  <c r="AC364" i="13"/>
  <c r="AI364" i="13" s="1"/>
  <c r="AM364" i="13" s="1"/>
  <c r="AR363" i="13"/>
  <c r="AP363" i="13"/>
  <c r="AQ363" i="13" s="1"/>
  <c r="AO363" i="13"/>
  <c r="AH363" i="13"/>
  <c r="AL363" i="13" s="1"/>
  <c r="AF363" i="13"/>
  <c r="AE363" i="13"/>
  <c r="AG363" i="13" s="1"/>
  <c r="AK363" i="13" s="1"/>
  <c r="AD363" i="13"/>
  <c r="AC363" i="13"/>
  <c r="AI363" i="13" s="1"/>
  <c r="AM363" i="13" s="1"/>
  <c r="AP362" i="13"/>
  <c r="AO362" i="13"/>
  <c r="AQ362" i="13" s="1"/>
  <c r="AR362" i="13" s="1"/>
  <c r="AH362" i="13"/>
  <c r="AL362" i="13" s="1"/>
  <c r="AF362" i="13"/>
  <c r="AE362" i="13"/>
  <c r="AG362" i="13" s="1"/>
  <c r="AK362" i="13" s="1"/>
  <c r="AD362" i="13"/>
  <c r="AC362" i="13"/>
  <c r="AI362" i="13" s="1"/>
  <c r="AM362" i="13" s="1"/>
  <c r="AP361" i="13"/>
  <c r="AO361" i="13"/>
  <c r="AQ361" i="13" s="1"/>
  <c r="AR361" i="13" s="1"/>
  <c r="AL361" i="13"/>
  <c r="AH361" i="13"/>
  <c r="AF361" i="13"/>
  <c r="AE361" i="13"/>
  <c r="AG361" i="13" s="1"/>
  <c r="AK361" i="13" s="1"/>
  <c r="AD361" i="13"/>
  <c r="AC361" i="13"/>
  <c r="AI361" i="13" s="1"/>
  <c r="AM361" i="13" s="1"/>
  <c r="AQ360" i="13"/>
  <c r="AR360" i="13" s="1"/>
  <c r="AP360" i="13"/>
  <c r="AO360" i="13"/>
  <c r="AI360" i="13"/>
  <c r="AM360" i="13" s="1"/>
  <c r="AH360" i="13"/>
  <c r="AL360" i="13" s="1"/>
  <c r="AF360" i="13"/>
  <c r="AE360" i="13"/>
  <c r="AG360" i="13" s="1"/>
  <c r="AK360" i="13" s="1"/>
  <c r="AD360" i="13"/>
  <c r="AC360" i="13"/>
  <c r="AP359" i="13"/>
  <c r="AO359" i="13"/>
  <c r="AQ359" i="13" s="1"/>
  <c r="AR359" i="13" s="1"/>
  <c r="AI359" i="13"/>
  <c r="AM359" i="13" s="1"/>
  <c r="AH359" i="13"/>
  <c r="AL359" i="13" s="1"/>
  <c r="AF359" i="13"/>
  <c r="AG359" i="13" s="1"/>
  <c r="AK359" i="13" s="1"/>
  <c r="AE359" i="13"/>
  <c r="AD359" i="13"/>
  <c r="AC359" i="13"/>
  <c r="AP358" i="13"/>
  <c r="AO358" i="13"/>
  <c r="AQ358" i="13" s="1"/>
  <c r="AR358" i="13" s="1"/>
  <c r="AL358" i="13"/>
  <c r="AH358" i="13"/>
  <c r="AF358" i="13"/>
  <c r="AE358" i="13"/>
  <c r="AD358" i="13"/>
  <c r="AI358" i="13" s="1"/>
  <c r="AM358" i="13" s="1"/>
  <c r="AC358" i="13"/>
  <c r="AP357" i="13"/>
  <c r="AO357" i="13"/>
  <c r="AQ357" i="13" s="1"/>
  <c r="AR357" i="13" s="1"/>
  <c r="AH357" i="13"/>
  <c r="AL357" i="13" s="1"/>
  <c r="AF357" i="13"/>
  <c r="AE357" i="13"/>
  <c r="AG357" i="13" s="1"/>
  <c r="AK357" i="13" s="1"/>
  <c r="AD357" i="13"/>
  <c r="AI357" i="13" s="1"/>
  <c r="AM357" i="13" s="1"/>
  <c r="AC357" i="13"/>
  <c r="AP356" i="13"/>
  <c r="AO356" i="13"/>
  <c r="AQ356" i="13" s="1"/>
  <c r="AR356" i="13" s="1"/>
  <c r="AH356" i="13"/>
  <c r="AL356" i="13" s="1"/>
  <c r="AG356" i="13"/>
  <c r="AK356" i="13" s="1"/>
  <c r="AF356" i="13"/>
  <c r="AE356" i="13"/>
  <c r="AD356" i="13"/>
  <c r="AC356" i="13"/>
  <c r="AI356" i="13" s="1"/>
  <c r="AM356" i="13" s="1"/>
  <c r="AP355" i="13"/>
  <c r="AQ355" i="13" s="1"/>
  <c r="AR355" i="13" s="1"/>
  <c r="AO355" i="13"/>
  <c r="AH355" i="13"/>
  <c r="AL355" i="13" s="1"/>
  <c r="AF355" i="13"/>
  <c r="AE355" i="13"/>
  <c r="AG355" i="13" s="1"/>
  <c r="AK355" i="13" s="1"/>
  <c r="AD355" i="13"/>
  <c r="AC355" i="13"/>
  <c r="AI355" i="13" s="1"/>
  <c r="AM355" i="13" s="1"/>
  <c r="AP354" i="13"/>
  <c r="AO354" i="13"/>
  <c r="AQ354" i="13" s="1"/>
  <c r="AR354" i="13" s="1"/>
  <c r="AH354" i="13"/>
  <c r="AL354" i="13" s="1"/>
  <c r="AF354" i="13"/>
  <c r="AE354" i="13"/>
  <c r="AG354" i="13" s="1"/>
  <c r="AK354" i="13" s="1"/>
  <c r="AD354" i="13"/>
  <c r="AC354" i="13"/>
  <c r="AI354" i="13" s="1"/>
  <c r="AM354" i="13" s="1"/>
  <c r="AP353" i="13"/>
  <c r="AO353" i="13"/>
  <c r="AQ353" i="13" s="1"/>
  <c r="AR353" i="13" s="1"/>
  <c r="AL353" i="13"/>
  <c r="AH353" i="13"/>
  <c r="AF353" i="13"/>
  <c r="AE353" i="13"/>
  <c r="AG353" i="13" s="1"/>
  <c r="AK353" i="13" s="1"/>
  <c r="AD353" i="13"/>
  <c r="AC353" i="13"/>
  <c r="AI353" i="13" s="1"/>
  <c r="AM353" i="13" s="1"/>
  <c r="AQ352" i="13"/>
  <c r="AR352" i="13" s="1"/>
  <c r="AP352" i="13"/>
  <c r="AO352" i="13"/>
  <c r="AK352" i="13"/>
  <c r="AI352" i="13"/>
  <c r="AM352" i="13" s="1"/>
  <c r="AH352" i="13"/>
  <c r="AL352" i="13" s="1"/>
  <c r="AF352" i="13"/>
  <c r="AE352" i="13"/>
  <c r="AG352" i="13" s="1"/>
  <c r="AD352" i="13"/>
  <c r="AC352" i="13"/>
  <c r="AP351" i="13"/>
  <c r="AO351" i="13"/>
  <c r="AQ351" i="13" s="1"/>
  <c r="AR351" i="13" s="1"/>
  <c r="AI351" i="13"/>
  <c r="AM351" i="13" s="1"/>
  <c r="AH351" i="13"/>
  <c r="AL351" i="13" s="1"/>
  <c r="AF351" i="13"/>
  <c r="AG351" i="13" s="1"/>
  <c r="AK351" i="13" s="1"/>
  <c r="AE351" i="13"/>
  <c r="AD351" i="13"/>
  <c r="AC351" i="13"/>
  <c r="AP350" i="13"/>
  <c r="AO350" i="13"/>
  <c r="AQ350" i="13" s="1"/>
  <c r="AR350" i="13" s="1"/>
  <c r="AL350" i="13"/>
  <c r="AH350" i="13"/>
  <c r="AF350" i="13"/>
  <c r="AE350" i="13"/>
  <c r="AD350" i="13"/>
  <c r="AI350" i="13" s="1"/>
  <c r="AM350" i="13" s="1"/>
  <c r="AC350" i="13"/>
  <c r="AP349" i="13"/>
  <c r="AO349" i="13"/>
  <c r="AQ349" i="13" s="1"/>
  <c r="AR349" i="13" s="1"/>
  <c r="AH349" i="13"/>
  <c r="AL349" i="13" s="1"/>
  <c r="AF349" i="13"/>
  <c r="AE349" i="13"/>
  <c r="AG349" i="13" s="1"/>
  <c r="AK349" i="13" s="1"/>
  <c r="AD349" i="13"/>
  <c r="AI349" i="13" s="1"/>
  <c r="AM349" i="13" s="1"/>
  <c r="AC349" i="13"/>
  <c r="AP348" i="13"/>
  <c r="AO348" i="13"/>
  <c r="AQ348" i="13" s="1"/>
  <c r="AR348" i="13" s="1"/>
  <c r="AH348" i="13"/>
  <c r="AL348" i="13" s="1"/>
  <c r="AG348" i="13"/>
  <c r="AK348" i="13" s="1"/>
  <c r="AF348" i="13"/>
  <c r="AE348" i="13"/>
  <c r="AD348" i="13"/>
  <c r="AC348" i="13"/>
  <c r="AI348" i="13" s="1"/>
  <c r="AM348" i="13" s="1"/>
  <c r="AP347" i="13"/>
  <c r="AQ347" i="13" s="1"/>
  <c r="AR347" i="13" s="1"/>
  <c r="AO347" i="13"/>
  <c r="AH347" i="13"/>
  <c r="AL347" i="13" s="1"/>
  <c r="AF347" i="13"/>
  <c r="AE347" i="13"/>
  <c r="AG347" i="13" s="1"/>
  <c r="AK347" i="13" s="1"/>
  <c r="AD347" i="13"/>
  <c r="AC347" i="13"/>
  <c r="AI347" i="13" s="1"/>
  <c r="AM347" i="13" s="1"/>
  <c r="AP346" i="13"/>
  <c r="AO346" i="13"/>
  <c r="AH346" i="13"/>
  <c r="AL346" i="13" s="1"/>
  <c r="AF346" i="13"/>
  <c r="AE346" i="13"/>
  <c r="AG346" i="13" s="1"/>
  <c r="AK346" i="13" s="1"/>
  <c r="AD346" i="13"/>
  <c r="AC346" i="13"/>
  <c r="AI346" i="13" s="1"/>
  <c r="AM346" i="13" s="1"/>
  <c r="AP345" i="13"/>
  <c r="AO345" i="13"/>
  <c r="AQ345" i="13" s="1"/>
  <c r="AR345" i="13" s="1"/>
  <c r="AL345" i="13"/>
  <c r="AH345" i="13"/>
  <c r="AF345" i="13"/>
  <c r="AE345" i="13"/>
  <c r="AG345" i="13" s="1"/>
  <c r="AK345" i="13" s="1"/>
  <c r="AD345" i="13"/>
  <c r="AC345" i="13"/>
  <c r="AI345" i="13" s="1"/>
  <c r="AM345" i="13" s="1"/>
  <c r="AQ344" i="13"/>
  <c r="AR344" i="13" s="1"/>
  <c r="AP344" i="13"/>
  <c r="AO344" i="13"/>
  <c r="AK344" i="13"/>
  <c r="AI344" i="13"/>
  <c r="AM344" i="13" s="1"/>
  <c r="AH344" i="13"/>
  <c r="AL344" i="13" s="1"/>
  <c r="AF344" i="13"/>
  <c r="AE344" i="13"/>
  <c r="AG344" i="13" s="1"/>
  <c r="AD344" i="13"/>
  <c r="AC344" i="13"/>
  <c r="AP343" i="13"/>
  <c r="AO343" i="13"/>
  <c r="AQ343" i="13" s="1"/>
  <c r="AR343" i="13" s="1"/>
  <c r="AI343" i="13"/>
  <c r="AM343" i="13" s="1"/>
  <c r="AH343" i="13"/>
  <c r="AL343" i="13" s="1"/>
  <c r="AF343" i="13"/>
  <c r="AG343" i="13" s="1"/>
  <c r="AK343" i="13" s="1"/>
  <c r="AE343" i="13"/>
  <c r="AD343" i="13"/>
  <c r="AC343" i="13"/>
  <c r="AP342" i="13"/>
  <c r="AO342" i="13"/>
  <c r="AQ342" i="13" s="1"/>
  <c r="AR342" i="13" s="1"/>
  <c r="AL342" i="13"/>
  <c r="AH342" i="13"/>
  <c r="AF342" i="13"/>
  <c r="AE342" i="13"/>
  <c r="AG342" i="13" s="1"/>
  <c r="AK342" i="13" s="1"/>
  <c r="AD342" i="13"/>
  <c r="AI342" i="13" s="1"/>
  <c r="AM342" i="13" s="1"/>
  <c r="AC342" i="13"/>
  <c r="AP341" i="13"/>
  <c r="AO341" i="13"/>
  <c r="AQ341" i="13" s="1"/>
  <c r="AR341" i="13" s="1"/>
  <c r="AH341" i="13"/>
  <c r="AL341" i="13" s="1"/>
  <c r="AF341" i="13"/>
  <c r="AE341" i="13"/>
  <c r="AG341" i="13" s="1"/>
  <c r="AK341" i="13" s="1"/>
  <c r="AD341" i="13"/>
  <c r="AI341" i="13" s="1"/>
  <c r="AM341" i="13" s="1"/>
  <c r="AC341" i="13"/>
  <c r="AP340" i="13"/>
  <c r="AO340" i="13"/>
  <c r="AQ340" i="13" s="1"/>
  <c r="AR340" i="13" s="1"/>
  <c r="AH340" i="13"/>
  <c r="AL340" i="13" s="1"/>
  <c r="AG340" i="13"/>
  <c r="AK340" i="13" s="1"/>
  <c r="AF340" i="13"/>
  <c r="AE340" i="13"/>
  <c r="AD340" i="13"/>
  <c r="AC340" i="13"/>
  <c r="AI340" i="13" s="1"/>
  <c r="AM340" i="13" s="1"/>
  <c r="AP339" i="13"/>
  <c r="AQ339" i="13" s="1"/>
  <c r="AR339" i="13" s="1"/>
  <c r="AO339" i="13"/>
  <c r="AH339" i="13"/>
  <c r="AL339" i="13" s="1"/>
  <c r="AF339" i="13"/>
  <c r="AE339" i="13"/>
  <c r="AG339" i="13" s="1"/>
  <c r="AK339" i="13" s="1"/>
  <c r="AD339" i="13"/>
  <c r="AC339" i="13"/>
  <c r="AI339" i="13" s="1"/>
  <c r="AM339" i="13" s="1"/>
  <c r="AP338" i="13"/>
  <c r="AO338" i="13"/>
  <c r="AQ338" i="13" s="1"/>
  <c r="AR338" i="13" s="1"/>
  <c r="AH338" i="13"/>
  <c r="AL338" i="13" s="1"/>
  <c r="AF338" i="13"/>
  <c r="AE338" i="13"/>
  <c r="AG338" i="13" s="1"/>
  <c r="AK338" i="13" s="1"/>
  <c r="AD338" i="13"/>
  <c r="AC338" i="13"/>
  <c r="AI338" i="13" s="1"/>
  <c r="AM338" i="13" s="1"/>
  <c r="AP337" i="13"/>
  <c r="AO337" i="13"/>
  <c r="AQ337" i="13" s="1"/>
  <c r="AR337" i="13" s="1"/>
  <c r="AL337" i="13"/>
  <c r="AH337" i="13"/>
  <c r="AF337" i="13"/>
  <c r="AE337" i="13"/>
  <c r="AG337" i="13" s="1"/>
  <c r="AK337" i="13" s="1"/>
  <c r="AD337" i="13"/>
  <c r="AC337" i="13"/>
  <c r="AI337" i="13" s="1"/>
  <c r="AM337" i="13" s="1"/>
  <c r="AQ336" i="13"/>
  <c r="AR336" i="13" s="1"/>
  <c r="AP336" i="13"/>
  <c r="AO336" i="13"/>
  <c r="AI336" i="13"/>
  <c r="AM336" i="13" s="1"/>
  <c r="AH336" i="13"/>
  <c r="AL336" i="13" s="1"/>
  <c r="AF336" i="13"/>
  <c r="AE336" i="13"/>
  <c r="AG336" i="13" s="1"/>
  <c r="AK336" i="13" s="1"/>
  <c r="AD336" i="13"/>
  <c r="AC336" i="13"/>
  <c r="AP335" i="13"/>
  <c r="AO335" i="13"/>
  <c r="AQ335" i="13" s="1"/>
  <c r="AR335" i="13" s="1"/>
  <c r="AI335" i="13"/>
  <c r="AM335" i="13" s="1"/>
  <c r="AH335" i="13"/>
  <c r="AL335" i="13" s="1"/>
  <c r="AF335" i="13"/>
  <c r="AG335" i="13" s="1"/>
  <c r="AK335" i="13" s="1"/>
  <c r="AE335" i="13"/>
  <c r="AD335" i="13"/>
  <c r="AC335" i="13"/>
  <c r="AP334" i="13"/>
  <c r="AO334" i="13"/>
  <c r="AQ334" i="13" s="1"/>
  <c r="AR334" i="13" s="1"/>
  <c r="AL334" i="13"/>
  <c r="AH334" i="13"/>
  <c r="AF334" i="13"/>
  <c r="AE334" i="13"/>
  <c r="AG334" i="13" s="1"/>
  <c r="AK334" i="13" s="1"/>
  <c r="AD334" i="13"/>
  <c r="AI334" i="13" s="1"/>
  <c r="AM334" i="13" s="1"/>
  <c r="AC334" i="13"/>
  <c r="AP333" i="13"/>
  <c r="AO333" i="13"/>
  <c r="AQ333" i="13" s="1"/>
  <c r="AR333" i="13" s="1"/>
  <c r="AL333" i="13"/>
  <c r="AH333" i="13"/>
  <c r="AF333" i="13"/>
  <c r="AE333" i="13"/>
  <c r="AG333" i="13" s="1"/>
  <c r="AK333" i="13" s="1"/>
  <c r="AD333" i="13"/>
  <c r="AI333" i="13" s="1"/>
  <c r="AM333" i="13" s="1"/>
  <c r="AC333" i="13"/>
  <c r="AP332" i="13"/>
  <c r="AO332" i="13"/>
  <c r="AQ332" i="13" s="1"/>
  <c r="AR332" i="13" s="1"/>
  <c r="AH332" i="13"/>
  <c r="AL332" i="13" s="1"/>
  <c r="AG332" i="13"/>
  <c r="AK332" i="13" s="1"/>
  <c r="AF332" i="13"/>
  <c r="AE332" i="13"/>
  <c r="AD332" i="13"/>
  <c r="AC332" i="13"/>
  <c r="AI332" i="13" s="1"/>
  <c r="AM332" i="13" s="1"/>
  <c r="AR331" i="13"/>
  <c r="AP331" i="13"/>
  <c r="AQ331" i="13" s="1"/>
  <c r="AO331" i="13"/>
  <c r="AH331" i="13"/>
  <c r="AL331" i="13" s="1"/>
  <c r="AF331" i="13"/>
  <c r="AE331" i="13"/>
  <c r="AG331" i="13" s="1"/>
  <c r="AK331" i="13" s="1"/>
  <c r="AD331" i="13"/>
  <c r="AC331" i="13"/>
  <c r="AI331" i="13" s="1"/>
  <c r="AM331" i="13" s="1"/>
  <c r="AP330" i="13"/>
  <c r="AO330" i="13"/>
  <c r="AQ330" i="13" s="1"/>
  <c r="AR330" i="13" s="1"/>
  <c r="AH330" i="13"/>
  <c r="AL330" i="13" s="1"/>
  <c r="AF330" i="13"/>
  <c r="AE330" i="13"/>
  <c r="AG330" i="13" s="1"/>
  <c r="AK330" i="13" s="1"/>
  <c r="AD330" i="13"/>
  <c r="AC330" i="13"/>
  <c r="AI330" i="13" s="1"/>
  <c r="AM330" i="13" s="1"/>
  <c r="AP329" i="13"/>
  <c r="AO329" i="13"/>
  <c r="AQ329" i="13" s="1"/>
  <c r="AR329" i="13" s="1"/>
  <c r="AL329" i="13"/>
  <c r="AH329" i="13"/>
  <c r="AF329" i="13"/>
  <c r="AE329" i="13"/>
  <c r="AG329" i="13" s="1"/>
  <c r="AK329" i="13" s="1"/>
  <c r="AD329" i="13"/>
  <c r="AC329" i="13"/>
  <c r="AI329" i="13" s="1"/>
  <c r="AM329" i="13" s="1"/>
  <c r="AQ328" i="13"/>
  <c r="AR328" i="13" s="1"/>
  <c r="AP328" i="13"/>
  <c r="AO328" i="13"/>
  <c r="AK328" i="13"/>
  <c r="AI328" i="13"/>
  <c r="AM328" i="13" s="1"/>
  <c r="AH328" i="13"/>
  <c r="AL328" i="13" s="1"/>
  <c r="AF328" i="13"/>
  <c r="AE328" i="13"/>
  <c r="AG328" i="13" s="1"/>
  <c r="AD328" i="13"/>
  <c r="AC328" i="13"/>
  <c r="AP327" i="13"/>
  <c r="AO327" i="13"/>
  <c r="AQ327" i="13" s="1"/>
  <c r="AR327" i="13" s="1"/>
  <c r="AI327" i="13"/>
  <c r="AM327" i="13" s="1"/>
  <c r="AH327" i="13"/>
  <c r="AL327" i="13" s="1"/>
  <c r="AF327" i="13"/>
  <c r="AG327" i="13" s="1"/>
  <c r="AK327" i="13" s="1"/>
  <c r="AE327" i="13"/>
  <c r="AD327" i="13"/>
  <c r="AC327" i="13"/>
  <c r="AP326" i="13"/>
  <c r="AO326" i="13"/>
  <c r="AQ326" i="13" s="1"/>
  <c r="AR326" i="13" s="1"/>
  <c r="AL326" i="13"/>
  <c r="AH326" i="13"/>
  <c r="AF326" i="13"/>
  <c r="AE326" i="13"/>
  <c r="AD326" i="13"/>
  <c r="AI326" i="13" s="1"/>
  <c r="AM326" i="13" s="1"/>
  <c r="AC326" i="13"/>
  <c r="AP325" i="13"/>
  <c r="AO325" i="13"/>
  <c r="AQ325" i="13" s="1"/>
  <c r="AR325" i="13" s="1"/>
  <c r="AL325" i="13"/>
  <c r="AI325" i="13"/>
  <c r="AM325" i="13" s="1"/>
  <c r="AH325" i="13"/>
  <c r="AF325" i="13"/>
  <c r="AE325" i="13"/>
  <c r="AG325" i="13" s="1"/>
  <c r="AK325" i="13" s="1"/>
  <c r="AD325" i="13"/>
  <c r="AC325" i="13"/>
  <c r="AP324" i="13"/>
  <c r="AO324" i="13"/>
  <c r="AQ324" i="13" s="1"/>
  <c r="AR324" i="13" s="1"/>
  <c r="AH324" i="13"/>
  <c r="AL324" i="13" s="1"/>
  <c r="AG324" i="13"/>
  <c r="AK324" i="13" s="1"/>
  <c r="AF324" i="13"/>
  <c r="AE324" i="13"/>
  <c r="AD324" i="13"/>
  <c r="AC324" i="13"/>
  <c r="AI324" i="13" s="1"/>
  <c r="AM324" i="13" s="1"/>
  <c r="AR323" i="13"/>
  <c r="AP323" i="13"/>
  <c r="AQ323" i="13" s="1"/>
  <c r="AO323" i="13"/>
  <c r="AH323" i="13"/>
  <c r="AL323" i="13" s="1"/>
  <c r="AF323" i="13"/>
  <c r="AE323" i="13"/>
  <c r="AG323" i="13" s="1"/>
  <c r="AK323" i="13" s="1"/>
  <c r="AD323" i="13"/>
  <c r="AC323" i="13"/>
  <c r="AI323" i="13" s="1"/>
  <c r="AM323" i="13" s="1"/>
  <c r="AP322" i="13"/>
  <c r="AO322" i="13"/>
  <c r="AH322" i="13"/>
  <c r="AL322" i="13" s="1"/>
  <c r="AF322" i="13"/>
  <c r="AE322" i="13"/>
  <c r="AG322" i="13" s="1"/>
  <c r="AK322" i="13" s="1"/>
  <c r="AD322" i="13"/>
  <c r="AC322" i="13"/>
  <c r="AI322" i="13" s="1"/>
  <c r="AM322" i="13" s="1"/>
  <c r="AP321" i="13"/>
  <c r="AO321" i="13"/>
  <c r="AQ321" i="13" s="1"/>
  <c r="AR321" i="13" s="1"/>
  <c r="AM321" i="13"/>
  <c r="AL321" i="13"/>
  <c r="AH321" i="13"/>
  <c r="AF321" i="13"/>
  <c r="AE321" i="13"/>
  <c r="AG321" i="13" s="1"/>
  <c r="AK321" i="13" s="1"/>
  <c r="AD321" i="13"/>
  <c r="AC321" i="13"/>
  <c r="AI321" i="13" s="1"/>
  <c r="AQ320" i="13"/>
  <c r="AR320" i="13" s="1"/>
  <c r="AP320" i="13"/>
  <c r="AO320" i="13"/>
  <c r="AI320" i="13"/>
  <c r="AM320" i="13" s="1"/>
  <c r="AH320" i="13"/>
  <c r="AL320" i="13" s="1"/>
  <c r="AF320" i="13"/>
  <c r="AE320" i="13"/>
  <c r="AG320" i="13" s="1"/>
  <c r="AK320" i="13" s="1"/>
  <c r="AD320" i="13"/>
  <c r="AC320" i="13"/>
  <c r="AP319" i="13"/>
  <c r="AO319" i="13"/>
  <c r="AQ319" i="13" s="1"/>
  <c r="AR319" i="13" s="1"/>
  <c r="AI319" i="13"/>
  <c r="AM319" i="13" s="1"/>
  <c r="AH319" i="13"/>
  <c r="AL319" i="13" s="1"/>
  <c r="AF319" i="13"/>
  <c r="AG319" i="13" s="1"/>
  <c r="AK319" i="13" s="1"/>
  <c r="AE319" i="13"/>
  <c r="AD319" i="13"/>
  <c r="AC319" i="13"/>
  <c r="AP318" i="13"/>
  <c r="AO318" i="13"/>
  <c r="AQ318" i="13" s="1"/>
  <c r="AR318" i="13" s="1"/>
  <c r="AL318" i="13"/>
  <c r="AH318" i="13"/>
  <c r="AF318" i="13"/>
  <c r="AE318" i="13"/>
  <c r="AG318" i="13" s="1"/>
  <c r="AK318" i="13" s="1"/>
  <c r="AD318" i="13"/>
  <c r="AI318" i="13" s="1"/>
  <c r="AM318" i="13" s="1"/>
  <c r="AC318" i="13"/>
  <c r="AR317" i="13"/>
  <c r="AP317" i="13"/>
  <c r="AO317" i="13"/>
  <c r="AQ317" i="13" s="1"/>
  <c r="AM317" i="13"/>
  <c r="AL317" i="13"/>
  <c r="AK317" i="13"/>
  <c r="AH317" i="13"/>
  <c r="AF317" i="13"/>
  <c r="AE317" i="13"/>
  <c r="AC317" i="13"/>
  <c r="AP316" i="13"/>
  <c r="AO316" i="13"/>
  <c r="AQ316" i="13" s="1"/>
  <c r="AR316" i="13" s="1"/>
  <c r="AI316" i="13"/>
  <c r="AM316" i="13" s="1"/>
  <c r="AH316" i="13"/>
  <c r="AL316" i="13" s="1"/>
  <c r="AG316" i="13"/>
  <c r="AK316" i="13" s="1"/>
  <c r="AF316" i="13"/>
  <c r="AE316" i="13"/>
  <c r="AD316" i="13"/>
  <c r="AC316" i="13"/>
  <c r="AP315" i="13"/>
  <c r="AQ315" i="13" s="1"/>
  <c r="AR315" i="13" s="1"/>
  <c r="AO315" i="13"/>
  <c r="AH315" i="13"/>
  <c r="AL315" i="13" s="1"/>
  <c r="AF315" i="13"/>
  <c r="AE315" i="13"/>
  <c r="AG315" i="13" s="1"/>
  <c r="AK315" i="13" s="1"/>
  <c r="AD315" i="13"/>
  <c r="AC315" i="13"/>
  <c r="AI315" i="13" s="1"/>
  <c r="AM315" i="13" s="1"/>
  <c r="AP314" i="13"/>
  <c r="AO314" i="13"/>
  <c r="AH314" i="13"/>
  <c r="AL314" i="13" s="1"/>
  <c r="AF314" i="13"/>
  <c r="AE314" i="13"/>
  <c r="AG314" i="13" s="1"/>
  <c r="AK314" i="13" s="1"/>
  <c r="AD314" i="13"/>
  <c r="AC314" i="13"/>
  <c r="AI314" i="13" s="1"/>
  <c r="AM314" i="13" s="1"/>
  <c r="AP313" i="13"/>
  <c r="AO313" i="13"/>
  <c r="AQ313" i="13" s="1"/>
  <c r="AR313" i="13" s="1"/>
  <c r="AL313" i="13"/>
  <c r="AH313" i="13"/>
  <c r="AF313" i="13"/>
  <c r="AE313" i="13"/>
  <c r="AG313" i="13" s="1"/>
  <c r="AK313" i="13" s="1"/>
  <c r="AD313" i="13"/>
  <c r="AC313" i="13"/>
  <c r="AI313" i="13" s="1"/>
  <c r="AM313" i="13" s="1"/>
  <c r="AQ312" i="13"/>
  <c r="AR312" i="13" s="1"/>
  <c r="AP312" i="13"/>
  <c r="AO312" i="13"/>
  <c r="AK312" i="13"/>
  <c r="AI312" i="13"/>
  <c r="AM312" i="13" s="1"/>
  <c r="AH312" i="13"/>
  <c r="AL312" i="13" s="1"/>
  <c r="AF312" i="13"/>
  <c r="AE312" i="13"/>
  <c r="AG312" i="13" s="1"/>
  <c r="AD312" i="13"/>
  <c r="AC312" i="13"/>
  <c r="AP311" i="13"/>
  <c r="AO311" i="13"/>
  <c r="AQ311" i="13" s="1"/>
  <c r="AR311" i="13" s="1"/>
  <c r="AI311" i="13"/>
  <c r="AM311" i="13" s="1"/>
  <c r="AH311" i="13"/>
  <c r="AL311" i="13" s="1"/>
  <c r="AF311" i="13"/>
  <c r="AG311" i="13" s="1"/>
  <c r="AK311" i="13" s="1"/>
  <c r="AE311" i="13"/>
  <c r="AD311" i="13"/>
  <c r="AC311" i="13"/>
  <c r="AP310" i="13"/>
  <c r="AO310" i="13"/>
  <c r="AQ310" i="13" s="1"/>
  <c r="AR310" i="13" s="1"/>
  <c r="AL310" i="13"/>
  <c r="AH310" i="13"/>
  <c r="AF310" i="13"/>
  <c r="AE310" i="13"/>
  <c r="AG310" i="13" s="1"/>
  <c r="AK310" i="13" s="1"/>
  <c r="AD310" i="13"/>
  <c r="AI310" i="13" s="1"/>
  <c r="AM310" i="13" s="1"/>
  <c r="AC310" i="13"/>
  <c r="AP309" i="13"/>
  <c r="AO309" i="13"/>
  <c r="AQ309" i="13" s="1"/>
  <c r="AR309" i="13" s="1"/>
  <c r="AL309" i="13"/>
  <c r="AH309" i="13"/>
  <c r="AF309" i="13"/>
  <c r="AE309" i="13"/>
  <c r="AG309" i="13" s="1"/>
  <c r="AK309" i="13" s="1"/>
  <c r="AD309" i="13"/>
  <c r="AI309" i="13" s="1"/>
  <c r="AM309" i="13" s="1"/>
  <c r="AC309" i="13"/>
  <c r="AP308" i="13"/>
  <c r="AO308" i="13"/>
  <c r="AQ308" i="13" s="1"/>
  <c r="AR308" i="13" s="1"/>
  <c r="AI308" i="13"/>
  <c r="AM308" i="13" s="1"/>
  <c r="AH308" i="13"/>
  <c r="AL308" i="13" s="1"/>
  <c r="AG308" i="13"/>
  <c r="AK308" i="13" s="1"/>
  <c r="AF308" i="13"/>
  <c r="AE308" i="13"/>
  <c r="AD308" i="13"/>
  <c r="AC308" i="13"/>
  <c r="AR307" i="13"/>
  <c r="AP307" i="13"/>
  <c r="AQ307" i="13" s="1"/>
  <c r="AO307" i="13"/>
  <c r="AH307" i="13"/>
  <c r="AL307" i="13" s="1"/>
  <c r="AF307" i="13"/>
  <c r="AE307" i="13"/>
  <c r="AG307" i="13" s="1"/>
  <c r="AK307" i="13" s="1"/>
  <c r="AD307" i="13"/>
  <c r="AC307" i="13"/>
  <c r="AI307" i="13" s="1"/>
  <c r="AM307" i="13" s="1"/>
  <c r="AP306" i="13"/>
  <c r="AO306" i="13"/>
  <c r="AH306" i="13"/>
  <c r="AL306" i="13" s="1"/>
  <c r="AF306" i="13"/>
  <c r="AE306" i="13"/>
  <c r="AG306" i="13" s="1"/>
  <c r="AK306" i="13" s="1"/>
  <c r="AD306" i="13"/>
  <c r="AC306" i="13"/>
  <c r="AI306" i="13" s="1"/>
  <c r="AM306" i="13" s="1"/>
  <c r="AP305" i="13"/>
  <c r="AO305" i="13"/>
  <c r="AQ305" i="13" s="1"/>
  <c r="AR305" i="13" s="1"/>
  <c r="AM305" i="13"/>
  <c r="AL305" i="13"/>
  <c r="AH305" i="13"/>
  <c r="AF305" i="13"/>
  <c r="AE305" i="13"/>
  <c r="AG305" i="13" s="1"/>
  <c r="AK305" i="13" s="1"/>
  <c r="AD305" i="13"/>
  <c r="AC305" i="13"/>
  <c r="AI305" i="13" s="1"/>
  <c r="AQ304" i="13"/>
  <c r="AR304" i="13" s="1"/>
  <c r="AP304" i="13"/>
  <c r="AO304" i="13"/>
  <c r="AI304" i="13"/>
  <c r="AM304" i="13" s="1"/>
  <c r="AH304" i="13"/>
  <c r="AL304" i="13" s="1"/>
  <c r="AF304" i="13"/>
  <c r="AE304" i="13"/>
  <c r="AG304" i="13" s="1"/>
  <c r="AK304" i="13" s="1"/>
  <c r="AD304" i="13"/>
  <c r="AC304" i="13"/>
  <c r="AQ303" i="13"/>
  <c r="AR303" i="13" s="1"/>
  <c r="AP303" i="13"/>
  <c r="AO303" i="13"/>
  <c r="AI303" i="13"/>
  <c r="AM303" i="13" s="1"/>
  <c r="AH303" i="13"/>
  <c r="AL303" i="13" s="1"/>
  <c r="AF303" i="13"/>
  <c r="AG303" i="13" s="1"/>
  <c r="AK303" i="13" s="1"/>
  <c r="AE303" i="13"/>
  <c r="AD303" i="13"/>
  <c r="AC303" i="13"/>
  <c r="AP302" i="13"/>
  <c r="AO302" i="13"/>
  <c r="AQ302" i="13" s="1"/>
  <c r="AR302" i="13" s="1"/>
  <c r="AL302" i="13"/>
  <c r="AH302" i="13"/>
  <c r="AF302" i="13"/>
  <c r="AE302" i="13"/>
  <c r="AD302" i="13"/>
  <c r="AI302" i="13" s="1"/>
  <c r="AM302" i="13" s="1"/>
  <c r="AC302" i="13"/>
  <c r="AP301" i="13"/>
  <c r="AO301" i="13"/>
  <c r="AQ301" i="13" s="1"/>
  <c r="AR301" i="13" s="1"/>
  <c r="AL301" i="13"/>
  <c r="AH301" i="13"/>
  <c r="AF301" i="13"/>
  <c r="AE301" i="13"/>
  <c r="AG301" i="13" s="1"/>
  <c r="AK301" i="13" s="1"/>
  <c r="AD301" i="13"/>
  <c r="AI301" i="13" s="1"/>
  <c r="AM301" i="13" s="1"/>
  <c r="AC301" i="13"/>
  <c r="AP300" i="13"/>
  <c r="AO300" i="13"/>
  <c r="AQ300" i="13" s="1"/>
  <c r="AR300" i="13" s="1"/>
  <c r="AI300" i="13"/>
  <c r="AM300" i="13" s="1"/>
  <c r="AH300" i="13"/>
  <c r="AL300" i="13" s="1"/>
  <c r="AG300" i="13"/>
  <c r="AK300" i="13" s="1"/>
  <c r="AF300" i="13"/>
  <c r="AE300" i="13"/>
  <c r="AD300" i="13"/>
  <c r="AC300" i="13"/>
  <c r="AR299" i="13"/>
  <c r="AP299" i="13"/>
  <c r="AQ299" i="13" s="1"/>
  <c r="AO299" i="13"/>
  <c r="AH299" i="13"/>
  <c r="AL299" i="13" s="1"/>
  <c r="AF299" i="13"/>
  <c r="AE299" i="13"/>
  <c r="AG299" i="13" s="1"/>
  <c r="AK299" i="13" s="1"/>
  <c r="AD299" i="13"/>
  <c r="AC299" i="13"/>
  <c r="AI299" i="13" s="1"/>
  <c r="AM299" i="13" s="1"/>
  <c r="AP298" i="13"/>
  <c r="AO298" i="13"/>
  <c r="AQ298" i="13" s="1"/>
  <c r="AR298" i="13" s="1"/>
  <c r="AH298" i="13"/>
  <c r="AL298" i="13" s="1"/>
  <c r="AF298" i="13"/>
  <c r="AE298" i="13"/>
  <c r="AG298" i="13" s="1"/>
  <c r="AK298" i="13" s="1"/>
  <c r="AD298" i="13"/>
  <c r="AC298" i="13"/>
  <c r="AI298" i="13" s="1"/>
  <c r="AM298" i="13" s="1"/>
  <c r="AP297" i="13"/>
  <c r="AO297" i="13"/>
  <c r="AQ297" i="13" s="1"/>
  <c r="AR297" i="13" s="1"/>
  <c r="AL297" i="13"/>
  <c r="AK297" i="13"/>
  <c r="AH297" i="13"/>
  <c r="AF297" i="13"/>
  <c r="AE297" i="13"/>
  <c r="AG297" i="13" s="1"/>
  <c r="AD297" i="13"/>
  <c r="AC297" i="13"/>
  <c r="AI297" i="13" s="1"/>
  <c r="AM297" i="13" s="1"/>
  <c r="AQ296" i="13"/>
  <c r="AR296" i="13" s="1"/>
  <c r="AP296" i="13"/>
  <c r="AO296" i="13"/>
  <c r="AK296" i="13"/>
  <c r="AI296" i="13"/>
  <c r="AM296" i="13" s="1"/>
  <c r="AH296" i="13"/>
  <c r="AL296" i="13" s="1"/>
  <c r="AF296" i="13"/>
  <c r="AE296" i="13"/>
  <c r="AG296" i="13" s="1"/>
  <c r="AD296" i="13"/>
  <c r="AC296" i="13"/>
  <c r="AQ295" i="13"/>
  <c r="AR295" i="13" s="1"/>
  <c r="AP295" i="13"/>
  <c r="AO295" i="13"/>
  <c r="AI295" i="13"/>
  <c r="AM295" i="13" s="1"/>
  <c r="AH295" i="13"/>
  <c r="AL295" i="13" s="1"/>
  <c r="AF295" i="13"/>
  <c r="AG295" i="13" s="1"/>
  <c r="AK295" i="13" s="1"/>
  <c r="AE295" i="13"/>
  <c r="AD295" i="13"/>
  <c r="AC295" i="13"/>
  <c r="AP294" i="13"/>
  <c r="AO294" i="13"/>
  <c r="AQ294" i="13" s="1"/>
  <c r="AR294" i="13" s="1"/>
  <c r="AL294" i="13"/>
  <c r="AH294" i="13"/>
  <c r="AF294" i="13"/>
  <c r="AE294" i="13"/>
  <c r="AD294" i="13"/>
  <c r="AI294" i="13" s="1"/>
  <c r="AM294" i="13" s="1"/>
  <c r="AC294" i="13"/>
  <c r="AP293" i="13"/>
  <c r="AO293" i="13"/>
  <c r="AQ293" i="13" s="1"/>
  <c r="AR293" i="13" s="1"/>
  <c r="AL293" i="13"/>
  <c r="AH293" i="13"/>
  <c r="AF293" i="13"/>
  <c r="AE293" i="13"/>
  <c r="AG293" i="13" s="1"/>
  <c r="AK293" i="13" s="1"/>
  <c r="AD293" i="13"/>
  <c r="AC293" i="13"/>
  <c r="AI293" i="13" s="1"/>
  <c r="AM293" i="13" s="1"/>
  <c r="AR292" i="13"/>
  <c r="AP292" i="13"/>
  <c r="AO292" i="13"/>
  <c r="AQ292" i="13" s="1"/>
  <c r="AI292" i="13"/>
  <c r="AM292" i="13" s="1"/>
  <c r="AH292" i="13"/>
  <c r="AL292" i="13" s="1"/>
  <c r="AG292" i="13"/>
  <c r="AK292" i="13" s="1"/>
  <c r="AF292" i="13"/>
  <c r="AE292" i="13"/>
  <c r="AD292" i="13"/>
  <c r="AC292" i="13"/>
  <c r="AQ291" i="13"/>
  <c r="AR291" i="13" s="1"/>
  <c r="AP291" i="13"/>
  <c r="AO291" i="13"/>
  <c r="AH291" i="13"/>
  <c r="AL291" i="13" s="1"/>
  <c r="AF291" i="13"/>
  <c r="AE291" i="13"/>
  <c r="AG291" i="13" s="1"/>
  <c r="AK291" i="13" s="1"/>
  <c r="AD291" i="13"/>
  <c r="AC291" i="13"/>
  <c r="AI291" i="13" s="1"/>
  <c r="AM291" i="13" s="1"/>
  <c r="AP290" i="13"/>
  <c r="AO290" i="13"/>
  <c r="AM290" i="13"/>
  <c r="AH290" i="13"/>
  <c r="AL290" i="13" s="1"/>
  <c r="AF290" i="13"/>
  <c r="AE290" i="13"/>
  <c r="AG290" i="13" s="1"/>
  <c r="AK290" i="13" s="1"/>
  <c r="AD290" i="13"/>
  <c r="AC290" i="13"/>
  <c r="AI290" i="13" s="1"/>
  <c r="AP289" i="13"/>
  <c r="AO289" i="13"/>
  <c r="AQ289" i="13" s="1"/>
  <c r="AR289" i="13" s="1"/>
  <c r="AM289" i="13"/>
  <c r="AL289" i="13"/>
  <c r="AK289" i="13"/>
  <c r="AH289" i="13"/>
  <c r="AF289" i="13"/>
  <c r="AE289" i="13"/>
  <c r="AG289" i="13" s="1"/>
  <c r="AD289" i="13"/>
  <c r="AC289" i="13"/>
  <c r="AI289" i="13" s="1"/>
  <c r="AQ288" i="13"/>
  <c r="AR288" i="13" s="1"/>
  <c r="AP288" i="13"/>
  <c r="AO288" i="13"/>
  <c r="AI288" i="13"/>
  <c r="AM288" i="13" s="1"/>
  <c r="AH288" i="13"/>
  <c r="AL288" i="13" s="1"/>
  <c r="AF288" i="13"/>
  <c r="AE288" i="13"/>
  <c r="AG288" i="13" s="1"/>
  <c r="AK288" i="13" s="1"/>
  <c r="AD288" i="13"/>
  <c r="AC288" i="13"/>
  <c r="AQ287" i="13"/>
  <c r="AR287" i="13" s="1"/>
  <c r="AP287" i="13"/>
  <c r="AO287" i="13"/>
  <c r="AI287" i="13"/>
  <c r="AM287" i="13" s="1"/>
  <c r="AH287" i="13"/>
  <c r="AL287" i="13" s="1"/>
  <c r="AF287" i="13"/>
  <c r="AG287" i="13" s="1"/>
  <c r="AK287" i="13" s="1"/>
  <c r="AE287" i="13"/>
  <c r="AD287" i="13"/>
  <c r="AC287" i="13"/>
  <c r="AP286" i="13"/>
  <c r="AO286" i="13"/>
  <c r="AQ286" i="13" s="1"/>
  <c r="AR286" i="13" s="1"/>
  <c r="AL286" i="13"/>
  <c r="AH286" i="13"/>
  <c r="AF286" i="13"/>
  <c r="AE286" i="13"/>
  <c r="AD286" i="13"/>
  <c r="AI286" i="13" s="1"/>
  <c r="AM286" i="13" s="1"/>
  <c r="AC286" i="13"/>
  <c r="AP285" i="13"/>
  <c r="AO285" i="13"/>
  <c r="AQ285" i="13" s="1"/>
  <c r="AR285" i="13" s="1"/>
  <c r="AL285" i="13"/>
  <c r="AH285" i="13"/>
  <c r="AF285" i="13"/>
  <c r="AE285" i="13"/>
  <c r="AG285" i="13" s="1"/>
  <c r="AK285" i="13" s="1"/>
  <c r="AD285" i="13"/>
  <c r="AC285" i="13"/>
  <c r="AI285" i="13" s="1"/>
  <c r="AM285" i="13" s="1"/>
  <c r="AR284" i="13"/>
  <c r="AP284" i="13"/>
  <c r="AO284" i="13"/>
  <c r="AQ284" i="13" s="1"/>
  <c r="AI284" i="13"/>
  <c r="AM284" i="13" s="1"/>
  <c r="AH284" i="13"/>
  <c r="AL284" i="13" s="1"/>
  <c r="AG284" i="13"/>
  <c r="AK284" i="13" s="1"/>
  <c r="AF284" i="13"/>
  <c r="AE284" i="13"/>
  <c r="AD284" i="13"/>
  <c r="AC284" i="13"/>
  <c r="AQ283" i="13"/>
  <c r="AR283" i="13" s="1"/>
  <c r="AP283" i="13"/>
  <c r="AO283" i="13"/>
  <c r="AH283" i="13"/>
  <c r="AL283" i="13" s="1"/>
  <c r="AF283" i="13"/>
  <c r="AE283" i="13"/>
  <c r="AG283" i="13" s="1"/>
  <c r="AK283" i="13" s="1"/>
  <c r="AD283" i="13"/>
  <c r="AC283" i="13"/>
  <c r="AI283" i="13" s="1"/>
  <c r="AM283" i="13" s="1"/>
  <c r="AP282" i="13"/>
  <c r="AO282" i="13"/>
  <c r="AQ282" i="13" s="1"/>
  <c r="AR282" i="13" s="1"/>
  <c r="AH282" i="13"/>
  <c r="AL282" i="13" s="1"/>
  <c r="AF282" i="13"/>
  <c r="AE282" i="13"/>
  <c r="AG282" i="13" s="1"/>
  <c r="AK282" i="13" s="1"/>
  <c r="AD282" i="13"/>
  <c r="AC282" i="13"/>
  <c r="AI282" i="13" s="1"/>
  <c r="AM282" i="13" s="1"/>
  <c r="AP281" i="13"/>
  <c r="AO281" i="13"/>
  <c r="AQ281" i="13" s="1"/>
  <c r="AR281" i="13" s="1"/>
  <c r="AL281" i="13"/>
  <c r="AH281" i="13"/>
  <c r="AF281" i="13"/>
  <c r="AE281" i="13"/>
  <c r="AG281" i="13" s="1"/>
  <c r="AK281" i="13" s="1"/>
  <c r="AD281" i="13"/>
  <c r="AC281" i="13"/>
  <c r="AI281" i="13" s="1"/>
  <c r="AM281" i="13" s="1"/>
  <c r="AQ280" i="13"/>
  <c r="AR280" i="13" s="1"/>
  <c r="AP280" i="13"/>
  <c r="AO280" i="13"/>
  <c r="AI280" i="13"/>
  <c r="AM280" i="13" s="1"/>
  <c r="AH280" i="13"/>
  <c r="AL280" i="13" s="1"/>
  <c r="AF280" i="13"/>
  <c r="AE280" i="13"/>
  <c r="AG280" i="13" s="1"/>
  <c r="AK280" i="13" s="1"/>
  <c r="AD280" i="13"/>
  <c r="AC280" i="13"/>
  <c r="AP279" i="13"/>
  <c r="AO279" i="13"/>
  <c r="AQ279" i="13" s="1"/>
  <c r="AR279" i="13" s="1"/>
  <c r="AI279" i="13"/>
  <c r="AM279" i="13" s="1"/>
  <c r="AH279" i="13"/>
  <c r="AL279" i="13" s="1"/>
  <c r="AG279" i="13"/>
  <c r="AK279" i="13" s="1"/>
  <c r="AF279" i="13"/>
  <c r="AE279" i="13"/>
  <c r="AD279" i="13"/>
  <c r="AC279" i="13"/>
  <c r="AP278" i="13"/>
  <c r="AO278" i="13"/>
  <c r="AQ278" i="13" s="1"/>
  <c r="AR278" i="13" s="1"/>
  <c r="AL278" i="13"/>
  <c r="AH278" i="13"/>
  <c r="AF278" i="13"/>
  <c r="AE278" i="13"/>
  <c r="AG278" i="13" s="1"/>
  <c r="AK278" i="13" s="1"/>
  <c r="AD278" i="13"/>
  <c r="AI278" i="13" s="1"/>
  <c r="AM278" i="13" s="1"/>
  <c r="AC278" i="13"/>
  <c r="AP277" i="13"/>
  <c r="AO277" i="13"/>
  <c r="AQ277" i="13" s="1"/>
  <c r="AR277" i="13" s="1"/>
  <c r="AL277" i="13"/>
  <c r="AH277" i="13"/>
  <c r="AF277" i="13"/>
  <c r="AE277" i="13"/>
  <c r="AG277" i="13" s="1"/>
  <c r="AK277" i="13" s="1"/>
  <c r="AD277" i="13"/>
  <c r="AI277" i="13" s="1"/>
  <c r="AM277" i="13" s="1"/>
  <c r="AC277" i="13"/>
  <c r="AP276" i="13"/>
  <c r="AO276" i="13"/>
  <c r="AQ276" i="13" s="1"/>
  <c r="AR276" i="13" s="1"/>
  <c r="AH276" i="13"/>
  <c r="AL276" i="13" s="1"/>
  <c r="AG276" i="13"/>
  <c r="AK276" i="13" s="1"/>
  <c r="AF276" i="13"/>
  <c r="AE276" i="13"/>
  <c r="AD276" i="13"/>
  <c r="AC276" i="13"/>
  <c r="AI276" i="13" s="1"/>
  <c r="AM276" i="13" s="1"/>
  <c r="AR275" i="13"/>
  <c r="AQ275" i="13"/>
  <c r="AP275" i="13"/>
  <c r="AO275" i="13"/>
  <c r="AH275" i="13"/>
  <c r="AL275" i="13" s="1"/>
  <c r="AF275" i="13"/>
  <c r="AE275" i="13"/>
  <c r="AG275" i="13" s="1"/>
  <c r="AK275" i="13" s="1"/>
  <c r="AD275" i="13"/>
  <c r="AC275" i="13"/>
  <c r="AI275" i="13" s="1"/>
  <c r="AM275" i="13" s="1"/>
  <c r="AP274" i="13"/>
  <c r="AO274" i="13"/>
  <c r="AQ274" i="13" s="1"/>
  <c r="AR274" i="13" s="1"/>
  <c r="AM274" i="13"/>
  <c r="AH274" i="13"/>
  <c r="AL274" i="13" s="1"/>
  <c r="AF274" i="13"/>
  <c r="AE274" i="13"/>
  <c r="AG274" i="13" s="1"/>
  <c r="AK274" i="13" s="1"/>
  <c r="AD274" i="13"/>
  <c r="AC274" i="13"/>
  <c r="AI274" i="13" s="1"/>
  <c r="AP273" i="13"/>
  <c r="AO273" i="13"/>
  <c r="AQ273" i="13" s="1"/>
  <c r="AR273" i="13" s="1"/>
  <c r="AL273" i="13"/>
  <c r="AH273" i="13"/>
  <c r="AF273" i="13"/>
  <c r="AE273" i="13"/>
  <c r="AG273" i="13" s="1"/>
  <c r="AK273" i="13" s="1"/>
  <c r="AD273" i="13"/>
  <c r="AC273" i="13"/>
  <c r="AI273" i="13" s="1"/>
  <c r="AM273" i="13" s="1"/>
  <c r="AP272" i="13"/>
  <c r="AO272" i="13"/>
  <c r="AQ272" i="13" s="1"/>
  <c r="AR272" i="13" s="1"/>
  <c r="AM272" i="13"/>
  <c r="AI272" i="13"/>
  <c r="AH272" i="13"/>
  <c r="AL272" i="13" s="1"/>
  <c r="AF272" i="13"/>
  <c r="AE272" i="13"/>
  <c r="AG272" i="13" s="1"/>
  <c r="AK272" i="13" s="1"/>
  <c r="AD272" i="13"/>
  <c r="AC272" i="13"/>
  <c r="AQ271" i="13"/>
  <c r="AR271" i="13" s="1"/>
  <c r="AP271" i="13"/>
  <c r="AO271" i="13"/>
  <c r="AM271" i="13"/>
  <c r="AI271" i="13"/>
  <c r="AH271" i="13"/>
  <c r="AL271" i="13" s="1"/>
  <c r="AF271" i="13"/>
  <c r="AG271" i="13" s="1"/>
  <c r="AK271" i="13" s="1"/>
  <c r="AE271" i="13"/>
  <c r="AD271" i="13"/>
  <c r="AC271" i="13"/>
  <c r="AP270" i="13"/>
  <c r="AO270" i="13"/>
  <c r="AQ270" i="13" s="1"/>
  <c r="AR270" i="13" s="1"/>
  <c r="AH270" i="13"/>
  <c r="AL270" i="13" s="1"/>
  <c r="AG270" i="13"/>
  <c r="AK270" i="13" s="1"/>
  <c r="AF270" i="13"/>
  <c r="AE270" i="13"/>
  <c r="AD270" i="13"/>
  <c r="AI270" i="13" s="1"/>
  <c r="AM270" i="13" s="1"/>
  <c r="AC270" i="13"/>
  <c r="AP269" i="13"/>
  <c r="AO269" i="13"/>
  <c r="AQ269" i="13" s="1"/>
  <c r="AR269" i="13" s="1"/>
  <c r="AL269" i="13"/>
  <c r="AH269" i="13"/>
  <c r="AF269" i="13"/>
  <c r="AE269" i="13"/>
  <c r="AG269" i="13" s="1"/>
  <c r="AK269" i="13" s="1"/>
  <c r="AD269" i="13"/>
  <c r="AC269" i="13"/>
  <c r="AI269" i="13" s="1"/>
  <c r="AM269" i="13" s="1"/>
  <c r="AP268" i="13"/>
  <c r="AO268" i="13"/>
  <c r="AQ268" i="13" s="1"/>
  <c r="AR268" i="13" s="1"/>
  <c r="AH268" i="13"/>
  <c r="AL268" i="13" s="1"/>
  <c r="AF268" i="13"/>
  <c r="AE268" i="13"/>
  <c r="AG268" i="13" s="1"/>
  <c r="AK268" i="13" s="1"/>
  <c r="AD268" i="13"/>
  <c r="AC268" i="13"/>
  <c r="AI268" i="13" s="1"/>
  <c r="AM268" i="13" s="1"/>
  <c r="AQ267" i="13"/>
  <c r="AR267" i="13" s="1"/>
  <c r="AP267" i="13"/>
  <c r="AO267" i="13"/>
  <c r="AH267" i="13"/>
  <c r="AL267" i="13" s="1"/>
  <c r="AF267" i="13"/>
  <c r="AE267" i="13"/>
  <c r="AG267" i="13" s="1"/>
  <c r="AK267" i="13" s="1"/>
  <c r="AD267" i="13"/>
  <c r="AC267" i="13"/>
  <c r="AP266" i="13"/>
  <c r="AO266" i="13"/>
  <c r="AQ266" i="13" s="1"/>
  <c r="AR266" i="13" s="1"/>
  <c r="AH266" i="13"/>
  <c r="AL266" i="13" s="1"/>
  <c r="AF266" i="13"/>
  <c r="AE266" i="13"/>
  <c r="AG266" i="13" s="1"/>
  <c r="AK266" i="13" s="1"/>
  <c r="AD266" i="13"/>
  <c r="AC266" i="13"/>
  <c r="AI266" i="13" s="1"/>
  <c r="AM266" i="13" s="1"/>
  <c r="AP265" i="13"/>
  <c r="AO265" i="13"/>
  <c r="AQ265" i="13" s="1"/>
  <c r="AR265" i="13" s="1"/>
  <c r="AM265" i="13"/>
  <c r="AL265" i="13"/>
  <c r="AH265" i="13"/>
  <c r="AF265" i="13"/>
  <c r="AE265" i="13"/>
  <c r="AG265" i="13" s="1"/>
  <c r="AK265" i="13" s="1"/>
  <c r="AD265" i="13"/>
  <c r="AC265" i="13"/>
  <c r="AI265" i="13" s="1"/>
  <c r="AQ264" i="13"/>
  <c r="AR264" i="13" s="1"/>
  <c r="AP264" i="13"/>
  <c r="AO264" i="13"/>
  <c r="AM264" i="13"/>
  <c r="AK264" i="13"/>
  <c r="AI264" i="13"/>
  <c r="AH264" i="13"/>
  <c r="AL264" i="13" s="1"/>
  <c r="AF264" i="13"/>
  <c r="AE264" i="13"/>
  <c r="AG264" i="13" s="1"/>
  <c r="AD264" i="13"/>
  <c r="AC264" i="13"/>
  <c r="AP263" i="13"/>
  <c r="AO263" i="13"/>
  <c r="AQ263" i="13" s="1"/>
  <c r="AR263" i="13" s="1"/>
  <c r="AI263" i="13"/>
  <c r="AM263" i="13" s="1"/>
  <c r="AH263" i="13"/>
  <c r="AL263" i="13" s="1"/>
  <c r="AG263" i="13"/>
  <c r="AK263" i="13" s="1"/>
  <c r="AF263" i="13"/>
  <c r="AE263" i="13"/>
  <c r="AD263" i="13"/>
  <c r="AC263" i="13"/>
  <c r="AP262" i="13"/>
  <c r="AO262" i="13"/>
  <c r="AQ262" i="13" s="1"/>
  <c r="AR262" i="13" s="1"/>
  <c r="AH262" i="13"/>
  <c r="AL262" i="13" s="1"/>
  <c r="AF262" i="13"/>
  <c r="AE262" i="13"/>
  <c r="AG262" i="13" s="1"/>
  <c r="AK262" i="13" s="1"/>
  <c r="AD262" i="13"/>
  <c r="AI262" i="13" s="1"/>
  <c r="AM262" i="13" s="1"/>
  <c r="AC262" i="13"/>
  <c r="AP261" i="13"/>
  <c r="AO261" i="13"/>
  <c r="AI261" i="13"/>
  <c r="AM261" i="13" s="1"/>
  <c r="AH261" i="13"/>
  <c r="AL261" i="13" s="1"/>
  <c r="AF261" i="13"/>
  <c r="AE261" i="13"/>
  <c r="AG261" i="13" s="1"/>
  <c r="AK261" i="13" s="1"/>
  <c r="AD261" i="13"/>
  <c r="AC261" i="13"/>
  <c r="AP260" i="13"/>
  <c r="AO260" i="13"/>
  <c r="AQ260" i="13" s="1"/>
  <c r="AR260" i="13" s="1"/>
  <c r="AM260" i="13"/>
  <c r="AI260" i="13"/>
  <c r="AH260" i="13"/>
  <c r="AL260" i="13" s="1"/>
  <c r="AF260" i="13"/>
  <c r="AE260" i="13"/>
  <c r="AG260" i="13" s="1"/>
  <c r="AK260" i="13" s="1"/>
  <c r="AD260" i="13"/>
  <c r="AC260" i="13"/>
  <c r="AP259" i="13"/>
  <c r="AQ259" i="13" s="1"/>
  <c r="AR259" i="13" s="1"/>
  <c r="AO259" i="13"/>
  <c r="AH259" i="13"/>
  <c r="AL259" i="13" s="1"/>
  <c r="AF259" i="13"/>
  <c r="AE259" i="13"/>
  <c r="AG259" i="13" s="1"/>
  <c r="AK259" i="13" s="1"/>
  <c r="AD259" i="13"/>
  <c r="AC259" i="13"/>
  <c r="AP258" i="13"/>
  <c r="AO258" i="13"/>
  <c r="AQ258" i="13" s="1"/>
  <c r="AR258" i="13" s="1"/>
  <c r="AH258" i="13"/>
  <c r="AL258" i="13" s="1"/>
  <c r="AF258" i="13"/>
  <c r="AE258" i="13"/>
  <c r="AG258" i="13" s="1"/>
  <c r="AK258" i="13" s="1"/>
  <c r="AD258" i="13"/>
  <c r="AC258" i="13"/>
  <c r="AI258" i="13" s="1"/>
  <c r="AM258" i="13" s="1"/>
  <c r="AR257" i="13"/>
  <c r="AP257" i="13"/>
  <c r="AO257" i="13"/>
  <c r="AQ257" i="13" s="1"/>
  <c r="AM257" i="13"/>
  <c r="AL257" i="13"/>
  <c r="AH257" i="13"/>
  <c r="AF257" i="13"/>
  <c r="AE257" i="13"/>
  <c r="AD257" i="13"/>
  <c r="AC257" i="13"/>
  <c r="AI257" i="13" s="1"/>
  <c r="AQ256" i="13"/>
  <c r="AR256" i="13" s="1"/>
  <c r="AP256" i="13"/>
  <c r="AO256" i="13"/>
  <c r="AM256" i="13"/>
  <c r="AK256" i="13"/>
  <c r="AI256" i="13"/>
  <c r="AH256" i="13"/>
  <c r="AL256" i="13" s="1"/>
  <c r="AF256" i="13"/>
  <c r="AE256" i="13"/>
  <c r="AG256" i="13" s="1"/>
  <c r="AD256" i="13"/>
  <c r="AC256" i="13"/>
  <c r="AP255" i="13"/>
  <c r="AO255" i="13"/>
  <c r="AQ255" i="13" s="1"/>
  <c r="AR255" i="13" s="1"/>
  <c r="AI255" i="13"/>
  <c r="AM255" i="13" s="1"/>
  <c r="AH255" i="13"/>
  <c r="AL255" i="13" s="1"/>
  <c r="AG255" i="13"/>
  <c r="AK255" i="13" s="1"/>
  <c r="AF255" i="13"/>
  <c r="AE255" i="13"/>
  <c r="AD255" i="13"/>
  <c r="AC255" i="13"/>
  <c r="AP254" i="13"/>
  <c r="AO254" i="13"/>
  <c r="AH254" i="13"/>
  <c r="AL254" i="13" s="1"/>
  <c r="AF254" i="13"/>
  <c r="AE254" i="13"/>
  <c r="AG254" i="13" s="1"/>
  <c r="AK254" i="13" s="1"/>
  <c r="AD254" i="13"/>
  <c r="AI254" i="13" s="1"/>
  <c r="AM254" i="13" s="1"/>
  <c r="AC254" i="13"/>
  <c r="AP253" i="13"/>
  <c r="AO253" i="13"/>
  <c r="AL253" i="13"/>
  <c r="AH253" i="13"/>
  <c r="AF253" i="13"/>
  <c r="AE253" i="13"/>
  <c r="AG253" i="13" s="1"/>
  <c r="AK253" i="13" s="1"/>
  <c r="AD253" i="13"/>
  <c r="AC253" i="13"/>
  <c r="AI253" i="13" s="1"/>
  <c r="AM253" i="13" s="1"/>
  <c r="AP252" i="13"/>
  <c r="AO252" i="13"/>
  <c r="AH252" i="13"/>
  <c r="AL252" i="13" s="1"/>
  <c r="AG252" i="13"/>
  <c r="AK252" i="13" s="1"/>
  <c r="AF252" i="13"/>
  <c r="AE252" i="13"/>
  <c r="AD252" i="13"/>
  <c r="AC252" i="13"/>
  <c r="AI252" i="13" s="1"/>
  <c r="AM252" i="13" s="1"/>
  <c r="AP251" i="13"/>
  <c r="AQ251" i="13" s="1"/>
  <c r="AR251" i="13" s="1"/>
  <c r="AO251" i="13"/>
  <c r="AK251" i="13"/>
  <c r="AH251" i="13"/>
  <c r="AL251" i="13" s="1"/>
  <c r="AG251" i="13"/>
  <c r="AF251" i="13"/>
  <c r="AE251" i="13"/>
  <c r="AD251" i="13"/>
  <c r="AC251" i="13"/>
  <c r="AI251" i="13" s="1"/>
  <c r="AM251" i="13" s="1"/>
  <c r="AP250" i="13"/>
  <c r="AO250" i="13"/>
  <c r="AQ250" i="13" s="1"/>
  <c r="AR250" i="13" s="1"/>
  <c r="AH250" i="13"/>
  <c r="AL250" i="13" s="1"/>
  <c r="AF250" i="13"/>
  <c r="AE250" i="13"/>
  <c r="AD250" i="13"/>
  <c r="AC250" i="13"/>
  <c r="AR249" i="13"/>
  <c r="AQ249" i="13"/>
  <c r="AP249" i="13"/>
  <c r="AO249" i="13"/>
  <c r="AM249" i="13"/>
  <c r="AH249" i="13"/>
  <c r="AL249" i="13" s="1"/>
  <c r="AF249" i="13"/>
  <c r="AE249" i="13"/>
  <c r="AG249" i="13" s="1"/>
  <c r="AK249" i="13" s="1"/>
  <c r="AD249" i="13"/>
  <c r="AC249" i="13"/>
  <c r="AI249" i="13" s="1"/>
  <c r="AP248" i="13"/>
  <c r="AO248" i="13"/>
  <c r="AQ248" i="13" s="1"/>
  <c r="AR248" i="13" s="1"/>
  <c r="AH248" i="13"/>
  <c r="AL248" i="13" s="1"/>
  <c r="AF248" i="13"/>
  <c r="AE248" i="13"/>
  <c r="AD248" i="13"/>
  <c r="AI248" i="13" s="1"/>
  <c r="AM248" i="13" s="1"/>
  <c r="AC248" i="13"/>
  <c r="AP247" i="13"/>
  <c r="AO247" i="13"/>
  <c r="AQ247" i="13" s="1"/>
  <c r="AR247" i="13" s="1"/>
  <c r="AL247" i="13"/>
  <c r="AK247" i="13"/>
  <c r="AI247" i="13"/>
  <c r="AM247" i="13" s="1"/>
  <c r="AH247" i="13"/>
  <c r="AG247" i="13"/>
  <c r="AF247" i="13"/>
  <c r="AE247" i="13"/>
  <c r="AD247" i="13"/>
  <c r="AC247" i="13"/>
  <c r="AP246" i="13"/>
  <c r="AO246" i="13"/>
  <c r="AQ246" i="13" s="1"/>
  <c r="AR246" i="13" s="1"/>
  <c r="AK246" i="13"/>
  <c r="AI246" i="13"/>
  <c r="AM246" i="13" s="1"/>
  <c r="AH246" i="13"/>
  <c r="AL246" i="13" s="1"/>
  <c r="AG246" i="13"/>
  <c r="AF246" i="13"/>
  <c r="AE246" i="13"/>
  <c r="AD246" i="13"/>
  <c r="AC246" i="13"/>
  <c r="AP245" i="13"/>
  <c r="AO245" i="13"/>
  <c r="AH245" i="13"/>
  <c r="AL245" i="13" s="1"/>
  <c r="AG245" i="13"/>
  <c r="AK245" i="13" s="1"/>
  <c r="AF245" i="13"/>
  <c r="AE245" i="13"/>
  <c r="AD245" i="13"/>
  <c r="AC245" i="13"/>
  <c r="AI245" i="13" s="1"/>
  <c r="AM245" i="13" s="1"/>
  <c r="AP244" i="13"/>
  <c r="AO244" i="13"/>
  <c r="AM244" i="13"/>
  <c r="AH244" i="13"/>
  <c r="AL244" i="13" s="1"/>
  <c r="AG244" i="13"/>
  <c r="AK244" i="13" s="1"/>
  <c r="AF244" i="13"/>
  <c r="AE244" i="13"/>
  <c r="AD244" i="13"/>
  <c r="AC244" i="13"/>
  <c r="AI244" i="13" s="1"/>
  <c r="AR243" i="13"/>
  <c r="AQ243" i="13"/>
  <c r="AP243" i="13"/>
  <c r="AO243" i="13"/>
  <c r="AI243" i="13"/>
  <c r="AM243" i="13" s="1"/>
  <c r="AH243" i="13"/>
  <c r="AL243" i="13" s="1"/>
  <c r="AF243" i="13"/>
  <c r="AE243" i="13"/>
  <c r="AG243" i="13" s="1"/>
  <c r="AK243" i="13" s="1"/>
  <c r="AD243" i="13"/>
  <c r="AC243" i="13"/>
  <c r="AQ242" i="13"/>
  <c r="AR242" i="13" s="1"/>
  <c r="AP242" i="13"/>
  <c r="AO242" i="13"/>
  <c r="AH242" i="13"/>
  <c r="AL242" i="13" s="1"/>
  <c r="AF242" i="13"/>
  <c r="AE242" i="13"/>
  <c r="AG242" i="13" s="1"/>
  <c r="AK242" i="13" s="1"/>
  <c r="AD242" i="13"/>
  <c r="AC242" i="13"/>
  <c r="AP241" i="13"/>
  <c r="AO241" i="13"/>
  <c r="AQ241" i="13" s="1"/>
  <c r="AR241" i="13" s="1"/>
  <c r="AL241" i="13"/>
  <c r="AH241" i="13"/>
  <c r="AF241" i="13"/>
  <c r="AE241" i="13"/>
  <c r="AD241" i="13"/>
  <c r="AC241" i="13"/>
  <c r="AQ240" i="13"/>
  <c r="AR240" i="13" s="1"/>
  <c r="AP240" i="13"/>
  <c r="AO240" i="13"/>
  <c r="AH240" i="13"/>
  <c r="AL240" i="13" s="1"/>
  <c r="AF240" i="13"/>
  <c r="AE240" i="13"/>
  <c r="AD240" i="13"/>
  <c r="AC240" i="13"/>
  <c r="AI240" i="13" s="1"/>
  <c r="AM240" i="13" s="1"/>
  <c r="AR239" i="13"/>
  <c r="AQ239" i="13"/>
  <c r="AP239" i="13"/>
  <c r="AO239" i="13"/>
  <c r="AL239" i="13"/>
  <c r="AH239" i="13"/>
  <c r="AG239" i="13"/>
  <c r="AK239" i="13" s="1"/>
  <c r="AF239" i="13"/>
  <c r="AE239" i="13"/>
  <c r="AD239" i="13"/>
  <c r="AC239" i="13"/>
  <c r="AI239" i="13" s="1"/>
  <c r="AM239" i="13" s="1"/>
  <c r="AR238" i="13"/>
  <c r="AQ238" i="13"/>
  <c r="AP238" i="13"/>
  <c r="AO238" i="13"/>
  <c r="AH238" i="13"/>
  <c r="AL238" i="13" s="1"/>
  <c r="AF238" i="13"/>
  <c r="AE238" i="13"/>
  <c r="AG238" i="13" s="1"/>
  <c r="AK238" i="13" s="1"/>
  <c r="AD238" i="13"/>
  <c r="AC238" i="13"/>
  <c r="AI238" i="13" s="1"/>
  <c r="AM238" i="13" s="1"/>
  <c r="AP237" i="13"/>
  <c r="AO237" i="13"/>
  <c r="AQ237" i="13" s="1"/>
  <c r="AR237" i="13" s="1"/>
  <c r="AH237" i="13"/>
  <c r="AL237" i="13" s="1"/>
  <c r="AF237" i="13"/>
  <c r="AE237" i="13"/>
  <c r="AG237" i="13" s="1"/>
  <c r="AK237" i="13" s="1"/>
  <c r="AD237" i="13"/>
  <c r="AC237" i="13"/>
  <c r="AI237" i="13" s="1"/>
  <c r="AM237" i="13" s="1"/>
  <c r="AP236" i="13"/>
  <c r="AO236" i="13"/>
  <c r="AQ236" i="13" s="1"/>
  <c r="AR236" i="13" s="1"/>
  <c r="AL236" i="13"/>
  <c r="AH236" i="13"/>
  <c r="AF236" i="13"/>
  <c r="AE236" i="13"/>
  <c r="AG236" i="13" s="1"/>
  <c r="AK236" i="13" s="1"/>
  <c r="AD236" i="13"/>
  <c r="AC236" i="13"/>
  <c r="AI236" i="13" s="1"/>
  <c r="AM236" i="13" s="1"/>
  <c r="AQ235" i="13"/>
  <c r="AR235" i="13" s="1"/>
  <c r="AP235" i="13"/>
  <c r="AO235" i="13"/>
  <c r="AM235" i="13"/>
  <c r="AK235" i="13"/>
  <c r="AH235" i="13"/>
  <c r="AL235" i="13" s="1"/>
  <c r="AG235" i="13"/>
  <c r="AF235" i="13"/>
  <c r="AE235" i="13"/>
  <c r="AD235" i="13"/>
  <c r="AI235" i="13" s="1"/>
  <c r="AC235" i="13"/>
  <c r="AP234" i="13"/>
  <c r="AO234" i="13"/>
  <c r="AQ234" i="13" s="1"/>
  <c r="AR234" i="13" s="1"/>
  <c r="AK234" i="13"/>
  <c r="AI234" i="13"/>
  <c r="AM234" i="13" s="1"/>
  <c r="AH234" i="13"/>
  <c r="AL234" i="13" s="1"/>
  <c r="AG234" i="13"/>
  <c r="AF234" i="13"/>
  <c r="AE234" i="13"/>
  <c r="AD234" i="13"/>
  <c r="AC234" i="13"/>
  <c r="AR233" i="13"/>
  <c r="AP233" i="13"/>
  <c r="AO233" i="13"/>
  <c r="AQ233" i="13" s="1"/>
  <c r="AH233" i="13"/>
  <c r="AL233" i="13" s="1"/>
  <c r="AF233" i="13"/>
  <c r="AE233" i="13"/>
  <c r="AG233" i="13" s="1"/>
  <c r="AK233" i="13" s="1"/>
  <c r="AD233" i="13"/>
  <c r="AI233" i="13" s="1"/>
  <c r="AM233" i="13" s="1"/>
  <c r="AC233" i="13"/>
  <c r="AP232" i="13"/>
  <c r="AO232" i="13"/>
  <c r="AQ232" i="13" s="1"/>
  <c r="AR232" i="13" s="1"/>
  <c r="AH232" i="13"/>
  <c r="AL232" i="13" s="1"/>
  <c r="AF232" i="13"/>
  <c r="AE232" i="13"/>
  <c r="AG232" i="13" s="1"/>
  <c r="AK232" i="13" s="1"/>
  <c r="AD232" i="13"/>
  <c r="AC232" i="13"/>
  <c r="AI232" i="13" s="1"/>
  <c r="AM232" i="13" s="1"/>
  <c r="AR231" i="13"/>
  <c r="AQ231" i="13"/>
  <c r="AP231" i="13"/>
  <c r="AO231" i="13"/>
  <c r="AH231" i="13"/>
  <c r="AL231" i="13" s="1"/>
  <c r="AG231" i="13"/>
  <c r="AK231" i="13" s="1"/>
  <c r="AF231" i="13"/>
  <c r="AE231" i="13"/>
  <c r="AD231" i="13"/>
  <c r="AC231" i="13"/>
  <c r="AI231" i="13" s="1"/>
  <c r="AM231" i="13" s="1"/>
  <c r="AR230" i="13"/>
  <c r="AQ230" i="13"/>
  <c r="AP230" i="13"/>
  <c r="AO230" i="13"/>
  <c r="AK230" i="13"/>
  <c r="AH230" i="13"/>
  <c r="AL230" i="13" s="1"/>
  <c r="AF230" i="13"/>
  <c r="AE230" i="13"/>
  <c r="AG230" i="13" s="1"/>
  <c r="AD230" i="13"/>
  <c r="AC230" i="13"/>
  <c r="AI230" i="13" s="1"/>
  <c r="AM230" i="13" s="1"/>
  <c r="AR229" i="13"/>
  <c r="AP229" i="13"/>
  <c r="AO229" i="13"/>
  <c r="AQ229" i="13" s="1"/>
  <c r="AH229" i="13"/>
  <c r="AL229" i="13" s="1"/>
  <c r="AF229" i="13"/>
  <c r="AE229" i="13"/>
  <c r="AG229" i="13" s="1"/>
  <c r="AK229" i="13" s="1"/>
  <c r="AD229" i="13"/>
  <c r="AC229" i="13"/>
  <c r="AI229" i="13" s="1"/>
  <c r="AM229" i="13" s="1"/>
  <c r="AP228" i="13"/>
  <c r="AO228" i="13"/>
  <c r="AQ228" i="13" s="1"/>
  <c r="AR228" i="13" s="1"/>
  <c r="AL228" i="13"/>
  <c r="AH228" i="13"/>
  <c r="AF228" i="13"/>
  <c r="AE228" i="13"/>
  <c r="AD228" i="13"/>
  <c r="AC228" i="13"/>
  <c r="AI228" i="13" s="1"/>
  <c r="AM228" i="13" s="1"/>
  <c r="AQ227" i="13"/>
  <c r="AR227" i="13" s="1"/>
  <c r="AP227" i="13"/>
  <c r="AO227" i="13"/>
  <c r="AH227" i="13"/>
  <c r="AL227" i="13" s="1"/>
  <c r="AF227" i="13"/>
  <c r="AG227" i="13" s="1"/>
  <c r="AK227" i="13" s="1"/>
  <c r="AE227" i="13"/>
  <c r="AD227" i="13"/>
  <c r="AI227" i="13" s="1"/>
  <c r="AM227" i="13" s="1"/>
  <c r="AC227" i="13"/>
  <c r="AP226" i="13"/>
  <c r="AO226" i="13"/>
  <c r="AQ226" i="13" s="1"/>
  <c r="AR226" i="13" s="1"/>
  <c r="AK226" i="13"/>
  <c r="AI226" i="13"/>
  <c r="AM226" i="13" s="1"/>
  <c r="AH226" i="13"/>
  <c r="AL226" i="13" s="1"/>
  <c r="AG226" i="13"/>
  <c r="AF226" i="13"/>
  <c r="AE226" i="13"/>
  <c r="AD226" i="13"/>
  <c r="AC226" i="13"/>
  <c r="AP225" i="13"/>
  <c r="AO225" i="13"/>
  <c r="AQ225" i="13" s="1"/>
  <c r="AR225" i="13" s="1"/>
  <c r="AH225" i="13"/>
  <c r="AL225" i="13" s="1"/>
  <c r="AF225" i="13"/>
  <c r="AE225" i="13"/>
  <c r="AG225" i="13" s="1"/>
  <c r="AK225" i="13" s="1"/>
  <c r="AD225" i="13"/>
  <c r="AI225" i="13" s="1"/>
  <c r="AM225" i="13" s="1"/>
  <c r="AC225" i="13"/>
  <c r="AP224" i="13"/>
  <c r="AO224" i="13"/>
  <c r="AQ224" i="13" s="1"/>
  <c r="AR224" i="13" s="1"/>
  <c r="AH224" i="13"/>
  <c r="AL224" i="13" s="1"/>
  <c r="AF224" i="13"/>
  <c r="AE224" i="13"/>
  <c r="AG224" i="13" s="1"/>
  <c r="AK224" i="13" s="1"/>
  <c r="AD224" i="13"/>
  <c r="AC224" i="13"/>
  <c r="AI224" i="13" s="1"/>
  <c r="AM224" i="13" s="1"/>
  <c r="AP223" i="13"/>
  <c r="AQ223" i="13" s="1"/>
  <c r="AR223" i="13" s="1"/>
  <c r="AO223" i="13"/>
  <c r="AH223" i="13"/>
  <c r="AL223" i="13" s="1"/>
  <c r="AG223" i="13"/>
  <c r="AK223" i="13" s="1"/>
  <c r="AF223" i="13"/>
  <c r="AE223" i="13"/>
  <c r="AD223" i="13"/>
  <c r="AC223" i="13"/>
  <c r="AR222" i="13"/>
  <c r="AQ222" i="13"/>
  <c r="AP222" i="13"/>
  <c r="AO222" i="13"/>
  <c r="AH222" i="13"/>
  <c r="AL222" i="13" s="1"/>
  <c r="AF222" i="13"/>
  <c r="AE222" i="13"/>
  <c r="AG222" i="13" s="1"/>
  <c r="AK222" i="13" s="1"/>
  <c r="AD222" i="13"/>
  <c r="AC222" i="13"/>
  <c r="AI222" i="13" s="1"/>
  <c r="AM222" i="13" s="1"/>
  <c r="AR221" i="13"/>
  <c r="AP221" i="13"/>
  <c r="AO221" i="13"/>
  <c r="AQ221" i="13" s="1"/>
  <c r="AH221" i="13"/>
  <c r="AL221" i="13" s="1"/>
  <c r="AF221" i="13"/>
  <c r="AE221" i="13"/>
  <c r="AG221" i="13" s="1"/>
  <c r="AK221" i="13" s="1"/>
  <c r="AD221" i="13"/>
  <c r="AC221" i="13"/>
  <c r="AI221" i="13" s="1"/>
  <c r="AM221" i="13" s="1"/>
  <c r="AP220" i="13"/>
  <c r="AQ220" i="13" s="1"/>
  <c r="AR220" i="13" s="1"/>
  <c r="AO220" i="13"/>
  <c r="AL220" i="13"/>
  <c r="AH220" i="13"/>
  <c r="AF220" i="13"/>
  <c r="AE220" i="13"/>
  <c r="AD220" i="13"/>
  <c r="AC220" i="13"/>
  <c r="AI220" i="13" s="1"/>
  <c r="AM220" i="13" s="1"/>
  <c r="AQ219" i="13"/>
  <c r="AR219" i="13" s="1"/>
  <c r="AP219" i="13"/>
  <c r="AO219" i="13"/>
  <c r="AH219" i="13"/>
  <c r="AL219" i="13" s="1"/>
  <c r="AF219" i="13"/>
  <c r="AG219" i="13" s="1"/>
  <c r="AK219" i="13" s="1"/>
  <c r="AE219" i="13"/>
  <c r="AD219" i="13"/>
  <c r="AI219" i="13" s="1"/>
  <c r="AM219" i="13" s="1"/>
  <c r="AC219" i="13"/>
  <c r="AP218" i="13"/>
  <c r="AO218" i="13"/>
  <c r="AQ218" i="13" s="1"/>
  <c r="AR218" i="13" s="1"/>
  <c r="AK218" i="13"/>
  <c r="AI218" i="13"/>
  <c r="AM218" i="13" s="1"/>
  <c r="AH218" i="13"/>
  <c r="AL218" i="13" s="1"/>
  <c r="AG218" i="13"/>
  <c r="AF218" i="13"/>
  <c r="AE218" i="13"/>
  <c r="AD218" i="13"/>
  <c r="AC218" i="13"/>
  <c r="AP217" i="13"/>
  <c r="AO217" i="13"/>
  <c r="AQ217" i="13" s="1"/>
  <c r="AR217" i="13" s="1"/>
  <c r="AH217" i="13"/>
  <c r="AL217" i="13" s="1"/>
  <c r="AF217" i="13"/>
  <c r="AE217" i="13"/>
  <c r="AG217" i="13" s="1"/>
  <c r="AK217" i="13" s="1"/>
  <c r="AD217" i="13"/>
  <c r="AI217" i="13" s="1"/>
  <c r="AM217" i="13" s="1"/>
  <c r="AC217" i="13"/>
  <c r="AP216" i="13"/>
  <c r="AO216" i="13"/>
  <c r="AH216" i="13"/>
  <c r="AL216" i="13" s="1"/>
  <c r="AF216" i="13"/>
  <c r="AG216" i="13" s="1"/>
  <c r="AK216" i="13" s="1"/>
  <c r="AE216" i="13"/>
  <c r="AD216" i="13"/>
  <c r="AC216" i="13"/>
  <c r="AI216" i="13" s="1"/>
  <c r="AM216" i="13" s="1"/>
  <c r="AP215" i="13"/>
  <c r="AQ215" i="13" s="1"/>
  <c r="AR215" i="13" s="1"/>
  <c r="AO215" i="13"/>
  <c r="AM215" i="13"/>
  <c r="AH215" i="13"/>
  <c r="AL215" i="13" s="1"/>
  <c r="AG215" i="13"/>
  <c r="AK215" i="13" s="1"/>
  <c r="AF215" i="13"/>
  <c r="AE215" i="13"/>
  <c r="AD215" i="13"/>
  <c r="AC215" i="13"/>
  <c r="AI215" i="13" s="1"/>
  <c r="AR214" i="13"/>
  <c r="AQ214" i="13"/>
  <c r="AP214" i="13"/>
  <c r="AO214" i="13"/>
  <c r="AH214" i="13"/>
  <c r="AL214" i="13" s="1"/>
  <c r="AF214" i="13"/>
  <c r="AE214" i="13"/>
  <c r="AG214" i="13" s="1"/>
  <c r="AK214" i="13" s="1"/>
  <c r="AD214" i="13"/>
  <c r="AC214" i="13"/>
  <c r="AI214" i="13" s="1"/>
  <c r="AM214" i="13" s="1"/>
  <c r="AP213" i="13"/>
  <c r="AO213" i="13"/>
  <c r="AQ213" i="13" s="1"/>
  <c r="AR213" i="13" s="1"/>
  <c r="AH213" i="13"/>
  <c r="AL213" i="13" s="1"/>
  <c r="AF213" i="13"/>
  <c r="AE213" i="13"/>
  <c r="AG213" i="13" s="1"/>
  <c r="AK213" i="13" s="1"/>
  <c r="AD213" i="13"/>
  <c r="AC213" i="13"/>
  <c r="AI213" i="13" s="1"/>
  <c r="AM213" i="13" s="1"/>
  <c r="AP212" i="13"/>
  <c r="AQ212" i="13" s="1"/>
  <c r="AR212" i="13" s="1"/>
  <c r="AO212" i="13"/>
  <c r="AH212" i="13"/>
  <c r="AL212" i="13" s="1"/>
  <c r="AF212" i="13"/>
  <c r="AE212" i="13"/>
  <c r="AD212" i="13"/>
  <c r="AC212" i="13"/>
  <c r="AI212" i="13" s="1"/>
  <c r="AM212" i="13" s="1"/>
  <c r="AQ211" i="13"/>
  <c r="AR211" i="13" s="1"/>
  <c r="AP211" i="13"/>
  <c r="AO211" i="13"/>
  <c r="AM211" i="13"/>
  <c r="AH211" i="13"/>
  <c r="AL211" i="13" s="1"/>
  <c r="AF211" i="13"/>
  <c r="AG211" i="13" s="1"/>
  <c r="AK211" i="13" s="1"/>
  <c r="AE211" i="13"/>
  <c r="AD211" i="13"/>
  <c r="AI211" i="13" s="1"/>
  <c r="AC211" i="13"/>
  <c r="AP210" i="13"/>
  <c r="AO210" i="13"/>
  <c r="AQ210" i="13" s="1"/>
  <c r="AR210" i="13" s="1"/>
  <c r="AK210" i="13"/>
  <c r="AH210" i="13"/>
  <c r="AL210" i="13" s="1"/>
  <c r="AG210" i="13"/>
  <c r="AF210" i="13"/>
  <c r="AE210" i="13"/>
  <c r="AD210" i="13"/>
  <c r="AI210" i="13" s="1"/>
  <c r="AM210" i="13" s="1"/>
  <c r="AC210" i="13"/>
  <c r="AR209" i="13"/>
  <c r="AP209" i="13"/>
  <c r="AO209" i="13"/>
  <c r="AQ209" i="13" s="1"/>
  <c r="AH209" i="13"/>
  <c r="AL209" i="13" s="1"/>
  <c r="AF209" i="13"/>
  <c r="AE209" i="13"/>
  <c r="AG209" i="13" s="1"/>
  <c r="AK209" i="13" s="1"/>
  <c r="AD209" i="13"/>
  <c r="AI209" i="13" s="1"/>
  <c r="AM209" i="13" s="1"/>
  <c r="AC209" i="13"/>
  <c r="AP208" i="13"/>
  <c r="AO208" i="13"/>
  <c r="AQ208" i="13" s="1"/>
  <c r="AR208" i="13" s="1"/>
  <c r="AH208" i="13"/>
  <c r="AL208" i="13" s="1"/>
  <c r="AF208" i="13"/>
  <c r="AG208" i="13" s="1"/>
  <c r="AK208" i="13" s="1"/>
  <c r="AE208" i="13"/>
  <c r="AD208" i="13"/>
  <c r="AC208" i="13"/>
  <c r="AI208" i="13" s="1"/>
  <c r="AM208" i="13" s="1"/>
  <c r="AP207" i="13"/>
  <c r="AQ207" i="13" s="1"/>
  <c r="AR207" i="13" s="1"/>
  <c r="AO207" i="13"/>
  <c r="AH207" i="13"/>
  <c r="AL207" i="13" s="1"/>
  <c r="AG207" i="13"/>
  <c r="AK207" i="13" s="1"/>
  <c r="AF207" i="13"/>
  <c r="AE207" i="13"/>
  <c r="AD207" i="13"/>
  <c r="AC207" i="13"/>
  <c r="AR206" i="13"/>
  <c r="AQ206" i="13"/>
  <c r="AP206" i="13"/>
  <c r="AO206" i="13"/>
  <c r="AH206" i="13"/>
  <c r="AL206" i="13" s="1"/>
  <c r="AF206" i="13"/>
  <c r="AE206" i="13"/>
  <c r="AG206" i="13" s="1"/>
  <c r="AK206" i="13" s="1"/>
  <c r="AD206" i="13"/>
  <c r="AC206" i="13"/>
  <c r="AI206" i="13" s="1"/>
  <c r="AM206" i="13" s="1"/>
  <c r="AP205" i="13"/>
  <c r="AO205" i="13"/>
  <c r="AQ205" i="13" s="1"/>
  <c r="AR205" i="13" s="1"/>
  <c r="AH205" i="13"/>
  <c r="AL205" i="13" s="1"/>
  <c r="AF205" i="13"/>
  <c r="AE205" i="13"/>
  <c r="AG205" i="13" s="1"/>
  <c r="AK205" i="13" s="1"/>
  <c r="AD205" i="13"/>
  <c r="AC205" i="13"/>
  <c r="AI205" i="13" s="1"/>
  <c r="AM205" i="13" s="1"/>
  <c r="AP204" i="13"/>
  <c r="AQ204" i="13" s="1"/>
  <c r="AR204" i="13" s="1"/>
  <c r="AO204" i="13"/>
  <c r="AH204" i="13"/>
  <c r="AL204" i="13" s="1"/>
  <c r="AF204" i="13"/>
  <c r="AE204" i="13"/>
  <c r="AG204" i="13" s="1"/>
  <c r="AK204" i="13" s="1"/>
  <c r="AD204" i="13"/>
  <c r="AC204" i="13"/>
  <c r="AI204" i="13" s="1"/>
  <c r="AM204" i="13" s="1"/>
  <c r="AQ203" i="13"/>
  <c r="AR203" i="13" s="1"/>
  <c r="AP203" i="13"/>
  <c r="AO203" i="13"/>
  <c r="AH203" i="13"/>
  <c r="AL203" i="13" s="1"/>
  <c r="AF203" i="13"/>
  <c r="AG203" i="13" s="1"/>
  <c r="AK203" i="13" s="1"/>
  <c r="AE203" i="13"/>
  <c r="AD203" i="13"/>
  <c r="AI203" i="13" s="1"/>
  <c r="AM203" i="13" s="1"/>
  <c r="AC203" i="13"/>
  <c r="AP202" i="13"/>
  <c r="AO202" i="13"/>
  <c r="AQ202" i="13" s="1"/>
  <c r="AR202" i="13" s="1"/>
  <c r="AK202" i="13"/>
  <c r="AH202" i="13"/>
  <c r="AL202" i="13" s="1"/>
  <c r="AG202" i="13"/>
  <c r="AF202" i="13"/>
  <c r="AE202" i="13"/>
  <c r="AD202" i="13"/>
  <c r="AI202" i="13" s="1"/>
  <c r="AM202" i="13" s="1"/>
  <c r="AC202" i="13"/>
  <c r="AP201" i="13"/>
  <c r="AO201" i="13"/>
  <c r="AQ201" i="13" s="1"/>
  <c r="AR201" i="13" s="1"/>
  <c r="AH201" i="13"/>
  <c r="AL201" i="13" s="1"/>
  <c r="AF201" i="13"/>
  <c r="AE201" i="13"/>
  <c r="AG201" i="13" s="1"/>
  <c r="AK201" i="13" s="1"/>
  <c r="AD201" i="13"/>
  <c r="AI201" i="13" s="1"/>
  <c r="AM201" i="13" s="1"/>
  <c r="AC201" i="13"/>
  <c r="AP200" i="13"/>
  <c r="AO200" i="13"/>
  <c r="AQ200" i="13" s="1"/>
  <c r="AR200" i="13" s="1"/>
  <c r="AH200" i="13"/>
  <c r="AL200" i="13" s="1"/>
  <c r="AF200" i="13"/>
  <c r="AG200" i="13" s="1"/>
  <c r="AK200" i="13" s="1"/>
  <c r="AE200" i="13"/>
  <c r="AD200" i="13"/>
  <c r="AC200" i="13"/>
  <c r="AI200" i="13" s="1"/>
  <c r="AM200" i="13" s="1"/>
  <c r="AP199" i="13"/>
  <c r="AQ199" i="13" s="1"/>
  <c r="AR199" i="13" s="1"/>
  <c r="AO199" i="13"/>
  <c r="AH199" i="13"/>
  <c r="AL199" i="13" s="1"/>
  <c r="AG199" i="13"/>
  <c r="AK199" i="13" s="1"/>
  <c r="AF199" i="13"/>
  <c r="AE199" i="13"/>
  <c r="AD199" i="13"/>
  <c r="AC199" i="13"/>
  <c r="AI199" i="13" s="1"/>
  <c r="AM199" i="13" s="1"/>
  <c r="AR198" i="13"/>
  <c r="AQ198" i="13"/>
  <c r="AP198" i="13"/>
  <c r="AO198" i="13"/>
  <c r="AK198" i="13"/>
  <c r="AH198" i="13"/>
  <c r="AL198" i="13" s="1"/>
  <c r="AF198" i="13"/>
  <c r="AE198" i="13"/>
  <c r="AG198" i="13" s="1"/>
  <c r="AD198" i="13"/>
  <c r="AC198" i="13"/>
  <c r="AI198" i="13" s="1"/>
  <c r="AM198" i="13" s="1"/>
  <c r="AR197" i="13"/>
  <c r="AP197" i="13"/>
  <c r="AO197" i="13"/>
  <c r="AQ197" i="13" s="1"/>
  <c r="AH197" i="13"/>
  <c r="AL197" i="13" s="1"/>
  <c r="AF197" i="13"/>
  <c r="AE197" i="13"/>
  <c r="AG197" i="13" s="1"/>
  <c r="AK197" i="13" s="1"/>
  <c r="AD197" i="13"/>
  <c r="AC197" i="13"/>
  <c r="AI197" i="13" s="1"/>
  <c r="AM197" i="13" s="1"/>
  <c r="AP196" i="13"/>
  <c r="AO196" i="13"/>
  <c r="AQ196" i="13" s="1"/>
  <c r="AR196" i="13" s="1"/>
  <c r="AH196" i="13"/>
  <c r="AL196" i="13" s="1"/>
  <c r="AF196" i="13"/>
  <c r="AE196" i="13"/>
  <c r="AG196" i="13" s="1"/>
  <c r="AK196" i="13" s="1"/>
  <c r="AD196" i="13"/>
  <c r="AC196" i="13"/>
  <c r="AI196" i="13" s="1"/>
  <c r="AM196" i="13" s="1"/>
  <c r="AQ195" i="13"/>
  <c r="AR195" i="13" s="1"/>
  <c r="AP195" i="13"/>
  <c r="AO195" i="13"/>
  <c r="AH195" i="13"/>
  <c r="AL195" i="13" s="1"/>
  <c r="AF195" i="13"/>
  <c r="AG195" i="13" s="1"/>
  <c r="AK195" i="13" s="1"/>
  <c r="AE195" i="13"/>
  <c r="AD195" i="13"/>
  <c r="AI195" i="13" s="1"/>
  <c r="AM195" i="13" s="1"/>
  <c r="AC195" i="13"/>
  <c r="AP194" i="13"/>
  <c r="AO194" i="13"/>
  <c r="AQ194" i="13" s="1"/>
  <c r="AR194" i="13" s="1"/>
  <c r="AK194" i="13"/>
  <c r="AH194" i="13"/>
  <c r="AL194" i="13" s="1"/>
  <c r="AG194" i="13"/>
  <c r="AF194" i="13"/>
  <c r="AE194" i="13"/>
  <c r="AD194" i="13"/>
  <c r="AI194" i="13" s="1"/>
  <c r="AM194" i="13" s="1"/>
  <c r="AC194" i="13"/>
  <c r="AP193" i="13"/>
  <c r="AO193" i="13"/>
  <c r="AQ193" i="13" s="1"/>
  <c r="AR193" i="13" s="1"/>
  <c r="AH193" i="13"/>
  <c r="AL193" i="13" s="1"/>
  <c r="AF193" i="13"/>
  <c r="AE193" i="13"/>
  <c r="AG193" i="13" s="1"/>
  <c r="AK193" i="13" s="1"/>
  <c r="AD193" i="13"/>
  <c r="AI193" i="13" s="1"/>
  <c r="AM193" i="13" s="1"/>
  <c r="AC193" i="13"/>
  <c r="AP192" i="13"/>
  <c r="AO192" i="13"/>
  <c r="AH192" i="13"/>
  <c r="AL192" i="13" s="1"/>
  <c r="AF192" i="13"/>
  <c r="AE192" i="13"/>
  <c r="AD192" i="13"/>
  <c r="AC192" i="13"/>
  <c r="AI192" i="13" s="1"/>
  <c r="AM192" i="13" s="1"/>
  <c r="AP191" i="13"/>
  <c r="AQ191" i="13" s="1"/>
  <c r="AR191" i="13" s="1"/>
  <c r="AO191" i="13"/>
  <c r="AH191" i="13"/>
  <c r="AL191" i="13" s="1"/>
  <c r="AG191" i="13"/>
  <c r="AK191" i="13" s="1"/>
  <c r="AF191" i="13"/>
  <c r="AE191" i="13"/>
  <c r="AD191" i="13"/>
  <c r="AC191" i="13"/>
  <c r="AR190" i="13"/>
  <c r="AQ190" i="13"/>
  <c r="AP190" i="13"/>
  <c r="AO190" i="13"/>
  <c r="AH190" i="13"/>
  <c r="AL190" i="13" s="1"/>
  <c r="AF190" i="13"/>
  <c r="AE190" i="13"/>
  <c r="AG190" i="13" s="1"/>
  <c r="AK190" i="13" s="1"/>
  <c r="AD190" i="13"/>
  <c r="AC190" i="13"/>
  <c r="AI190" i="13" s="1"/>
  <c r="AM190" i="13" s="1"/>
  <c r="AR189" i="13"/>
  <c r="AP189" i="13"/>
  <c r="AO189" i="13"/>
  <c r="AQ189" i="13" s="1"/>
  <c r="AH189" i="13"/>
  <c r="AL189" i="13" s="1"/>
  <c r="AF189" i="13"/>
  <c r="AE189" i="13"/>
  <c r="AG189" i="13" s="1"/>
  <c r="AK189" i="13" s="1"/>
  <c r="AD189" i="13"/>
  <c r="AC189" i="13"/>
  <c r="AI189" i="13" s="1"/>
  <c r="AM189" i="13" s="1"/>
  <c r="AP188" i="13"/>
  <c r="AO188" i="13"/>
  <c r="AQ188" i="13" s="1"/>
  <c r="AR188" i="13" s="1"/>
  <c r="AH188" i="13"/>
  <c r="AL188" i="13" s="1"/>
  <c r="AF188" i="13"/>
  <c r="AE188" i="13"/>
  <c r="AG188" i="13" s="1"/>
  <c r="AK188" i="13" s="1"/>
  <c r="AD188" i="13"/>
  <c r="AC188" i="13"/>
  <c r="AI188" i="13" s="1"/>
  <c r="AM188" i="13" s="1"/>
  <c r="AQ187" i="13"/>
  <c r="AR187" i="13" s="1"/>
  <c r="AP187" i="13"/>
  <c r="AO187" i="13"/>
  <c r="AH187" i="13"/>
  <c r="AL187" i="13" s="1"/>
  <c r="AF187" i="13"/>
  <c r="AG187" i="13" s="1"/>
  <c r="AK187" i="13" s="1"/>
  <c r="AE187" i="13"/>
  <c r="AD187" i="13"/>
  <c r="AI187" i="13" s="1"/>
  <c r="AM187" i="13" s="1"/>
  <c r="AC187" i="13"/>
  <c r="AP186" i="13"/>
  <c r="AO186" i="13"/>
  <c r="AQ186" i="13" s="1"/>
  <c r="AR186" i="13" s="1"/>
  <c r="AK186" i="13"/>
  <c r="AH186" i="13"/>
  <c r="AL186" i="13" s="1"/>
  <c r="AG186" i="13"/>
  <c r="AF186" i="13"/>
  <c r="AE186" i="13"/>
  <c r="AD186" i="13"/>
  <c r="AI186" i="13" s="1"/>
  <c r="AM186" i="13" s="1"/>
  <c r="AC186" i="13"/>
  <c r="AP185" i="13"/>
  <c r="AO185" i="13"/>
  <c r="AQ185" i="13" s="1"/>
  <c r="AR185" i="13" s="1"/>
  <c r="AH185" i="13"/>
  <c r="AL185" i="13" s="1"/>
  <c r="AF185" i="13"/>
  <c r="AE185" i="13"/>
  <c r="AG185" i="13" s="1"/>
  <c r="AK185" i="13" s="1"/>
  <c r="AD185" i="13"/>
  <c r="AI185" i="13" s="1"/>
  <c r="AM185" i="13" s="1"/>
  <c r="AC185" i="13"/>
  <c r="AP184" i="13"/>
  <c r="AO184" i="13"/>
  <c r="AH184" i="13"/>
  <c r="AL184" i="13" s="1"/>
  <c r="AF184" i="13"/>
  <c r="AE184" i="13"/>
  <c r="AG184" i="13" s="1"/>
  <c r="AK184" i="13" s="1"/>
  <c r="AD184" i="13"/>
  <c r="AC184" i="13"/>
  <c r="AI184" i="13" s="1"/>
  <c r="AM184" i="13" s="1"/>
  <c r="AP183" i="13"/>
  <c r="AQ183" i="13" s="1"/>
  <c r="AR183" i="13" s="1"/>
  <c r="AO183" i="13"/>
  <c r="AH183" i="13"/>
  <c r="AL183" i="13" s="1"/>
  <c r="AG183" i="13"/>
  <c r="AK183" i="13" s="1"/>
  <c r="AF183" i="13"/>
  <c r="AE183" i="13"/>
  <c r="AD183" i="13"/>
  <c r="AC183" i="13"/>
  <c r="AI183" i="13" s="1"/>
  <c r="AM183" i="13" s="1"/>
  <c r="AR182" i="13"/>
  <c r="AQ182" i="13"/>
  <c r="AP182" i="13"/>
  <c r="AO182" i="13"/>
  <c r="AH182" i="13"/>
  <c r="AL182" i="13" s="1"/>
  <c r="AF182" i="13"/>
  <c r="AE182" i="13"/>
  <c r="AG182" i="13" s="1"/>
  <c r="AK182" i="13" s="1"/>
  <c r="AD182" i="13"/>
  <c r="AC182" i="13"/>
  <c r="AI182" i="13" s="1"/>
  <c r="AM182" i="13" s="1"/>
  <c r="AR181" i="13"/>
  <c r="AP181" i="13"/>
  <c r="AO181" i="13"/>
  <c r="AQ181" i="13" s="1"/>
  <c r="AH181" i="13"/>
  <c r="AL181" i="13" s="1"/>
  <c r="AF181" i="13"/>
  <c r="AE181" i="13"/>
  <c r="AG181" i="13" s="1"/>
  <c r="AK181" i="13" s="1"/>
  <c r="AD181" i="13"/>
  <c r="AC181" i="13"/>
  <c r="AI181" i="13" s="1"/>
  <c r="AM181" i="13" s="1"/>
  <c r="AP180" i="13"/>
  <c r="AO180" i="13"/>
  <c r="AQ180" i="13" s="1"/>
  <c r="AR180" i="13" s="1"/>
  <c r="AH180" i="13"/>
  <c r="AL180" i="13" s="1"/>
  <c r="AF180" i="13"/>
  <c r="AE180" i="13"/>
  <c r="AD180" i="13"/>
  <c r="AC180" i="13"/>
  <c r="AI180" i="13" s="1"/>
  <c r="AM180" i="13" s="1"/>
  <c r="AQ179" i="13"/>
  <c r="AR179" i="13" s="1"/>
  <c r="AP179" i="13"/>
  <c r="AO179" i="13"/>
  <c r="AH179" i="13"/>
  <c r="AL179" i="13" s="1"/>
  <c r="AF179" i="13"/>
  <c r="AG179" i="13" s="1"/>
  <c r="AK179" i="13" s="1"/>
  <c r="AE179" i="13"/>
  <c r="AD179" i="13"/>
  <c r="AI179" i="13" s="1"/>
  <c r="AM179" i="13" s="1"/>
  <c r="AC179" i="13"/>
  <c r="AP178" i="13"/>
  <c r="AO178" i="13"/>
  <c r="AQ178" i="13" s="1"/>
  <c r="AR178" i="13" s="1"/>
  <c r="AK178" i="13"/>
  <c r="AH178" i="13"/>
  <c r="AL178" i="13" s="1"/>
  <c r="AG178" i="13"/>
  <c r="AF178" i="13"/>
  <c r="AE178" i="13"/>
  <c r="AD178" i="13"/>
  <c r="AI178" i="13" s="1"/>
  <c r="AM178" i="13" s="1"/>
  <c r="AC178" i="13"/>
  <c r="AP177" i="13"/>
  <c r="AO177" i="13"/>
  <c r="AQ177" i="13" s="1"/>
  <c r="AR177" i="13" s="1"/>
  <c r="AH177" i="13"/>
  <c r="AL177" i="13" s="1"/>
  <c r="AF177" i="13"/>
  <c r="AE177" i="13"/>
  <c r="AG177" i="13" s="1"/>
  <c r="AK177" i="13" s="1"/>
  <c r="AD177" i="13"/>
  <c r="AI177" i="13" s="1"/>
  <c r="AM177" i="13" s="1"/>
  <c r="AC177" i="13"/>
  <c r="AP176" i="13"/>
  <c r="AO176" i="13"/>
  <c r="AQ176" i="13" s="1"/>
  <c r="AR176" i="13" s="1"/>
  <c r="AH176" i="13"/>
  <c r="AL176" i="13" s="1"/>
  <c r="AF176" i="13"/>
  <c r="AE176" i="13"/>
  <c r="AG176" i="13" s="1"/>
  <c r="AK176" i="13" s="1"/>
  <c r="AD176" i="13"/>
  <c r="AC176" i="13"/>
  <c r="AI176" i="13" s="1"/>
  <c r="AM176" i="13" s="1"/>
  <c r="AP175" i="13"/>
  <c r="AQ175" i="13" s="1"/>
  <c r="AR175" i="13" s="1"/>
  <c r="AO175" i="13"/>
  <c r="AM175" i="13"/>
  <c r="AH175" i="13"/>
  <c r="AL175" i="13" s="1"/>
  <c r="AG175" i="13"/>
  <c r="AK175" i="13" s="1"/>
  <c r="AF175" i="13"/>
  <c r="AE175" i="13"/>
  <c r="AD175" i="13"/>
  <c r="AC175" i="13"/>
  <c r="AI175" i="13" s="1"/>
  <c r="AR174" i="13"/>
  <c r="AQ174" i="13"/>
  <c r="AP174" i="13"/>
  <c r="AO174" i="13"/>
  <c r="AK174" i="13"/>
  <c r="AH174" i="13"/>
  <c r="AL174" i="13" s="1"/>
  <c r="AF174" i="13"/>
  <c r="AE174" i="13"/>
  <c r="AG174" i="13" s="1"/>
  <c r="AD174" i="13"/>
  <c r="AC174" i="13"/>
  <c r="AI174" i="13" s="1"/>
  <c r="AM174" i="13" s="1"/>
  <c r="AR173" i="13"/>
  <c r="AP173" i="13"/>
  <c r="AO173" i="13"/>
  <c r="AQ173" i="13" s="1"/>
  <c r="AH173" i="13"/>
  <c r="AL173" i="13" s="1"/>
  <c r="AF173" i="13"/>
  <c r="AE173" i="13"/>
  <c r="AG173" i="13" s="1"/>
  <c r="AK173" i="13" s="1"/>
  <c r="AD173" i="13"/>
  <c r="AC173" i="13"/>
  <c r="AI173" i="13" s="1"/>
  <c r="AM173" i="13" s="1"/>
  <c r="AP172" i="13"/>
  <c r="AO172" i="13"/>
  <c r="AH172" i="13"/>
  <c r="AL172" i="13" s="1"/>
  <c r="AF172" i="13"/>
  <c r="AE172" i="13"/>
  <c r="AG172" i="13" s="1"/>
  <c r="AK172" i="13" s="1"/>
  <c r="AD172" i="13"/>
  <c r="AC172" i="13"/>
  <c r="AI172" i="13" s="1"/>
  <c r="AM172" i="13" s="1"/>
  <c r="AQ171" i="13"/>
  <c r="AR171" i="13" s="1"/>
  <c r="AP171" i="13"/>
  <c r="AO171" i="13"/>
  <c r="AM171" i="13"/>
  <c r="AH171" i="13"/>
  <c r="AL171" i="13" s="1"/>
  <c r="AF171" i="13"/>
  <c r="AG171" i="13" s="1"/>
  <c r="AK171" i="13" s="1"/>
  <c r="AE171" i="13"/>
  <c r="AD171" i="13"/>
  <c r="AI171" i="13" s="1"/>
  <c r="AC171" i="13"/>
  <c r="AP170" i="13"/>
  <c r="AO170" i="13"/>
  <c r="AQ170" i="13" s="1"/>
  <c r="AR170" i="13" s="1"/>
  <c r="AK170" i="13"/>
  <c r="AH170" i="13"/>
  <c r="AL170" i="13" s="1"/>
  <c r="AG170" i="13"/>
  <c r="AF170" i="13"/>
  <c r="AE170" i="13"/>
  <c r="AD170" i="13"/>
  <c r="AI170" i="13" s="1"/>
  <c r="AM170" i="13" s="1"/>
  <c r="AC170" i="13"/>
  <c r="AP169" i="13"/>
  <c r="AO169" i="13"/>
  <c r="AQ169" i="13" s="1"/>
  <c r="AR169" i="13" s="1"/>
  <c r="AH169" i="13"/>
  <c r="AL169" i="13" s="1"/>
  <c r="AF169" i="13"/>
  <c r="AE169" i="13"/>
  <c r="AG169" i="13" s="1"/>
  <c r="AK169" i="13" s="1"/>
  <c r="AD169" i="13"/>
  <c r="AI169" i="13" s="1"/>
  <c r="AM169" i="13" s="1"/>
  <c r="AC169" i="13"/>
  <c r="AP168" i="13"/>
  <c r="AO168" i="13"/>
  <c r="AQ168" i="13" s="1"/>
  <c r="AR168" i="13" s="1"/>
  <c r="AH168" i="13"/>
  <c r="AL168" i="13" s="1"/>
  <c r="AF168" i="13"/>
  <c r="AE168" i="13"/>
  <c r="AD168" i="13"/>
  <c r="AC168" i="13"/>
  <c r="AI168" i="13" s="1"/>
  <c r="AM168" i="13" s="1"/>
  <c r="AP167" i="13"/>
  <c r="AQ167" i="13" s="1"/>
  <c r="AR167" i="13" s="1"/>
  <c r="AO167" i="13"/>
  <c r="AH167" i="13"/>
  <c r="AL167" i="13" s="1"/>
  <c r="AG167" i="13"/>
  <c r="AK167" i="13" s="1"/>
  <c r="AF167" i="13"/>
  <c r="AE167" i="13"/>
  <c r="AD167" i="13"/>
  <c r="AC167" i="13"/>
  <c r="AR166" i="13"/>
  <c r="AQ166" i="13"/>
  <c r="AP166" i="13"/>
  <c r="AO166" i="13"/>
  <c r="AH166" i="13"/>
  <c r="AL166" i="13" s="1"/>
  <c r="AF166" i="13"/>
  <c r="AE166" i="13"/>
  <c r="AG166" i="13" s="1"/>
  <c r="AK166" i="13" s="1"/>
  <c r="AD166" i="13"/>
  <c r="AC166" i="13"/>
  <c r="AI166" i="13" s="1"/>
  <c r="AM166" i="13" s="1"/>
  <c r="AP165" i="13"/>
  <c r="AO165" i="13"/>
  <c r="AH165" i="13"/>
  <c r="AL165" i="13" s="1"/>
  <c r="AF165" i="13"/>
  <c r="AE165" i="13"/>
  <c r="AG165" i="13" s="1"/>
  <c r="AK165" i="13" s="1"/>
  <c r="AD165" i="13"/>
  <c r="AC165" i="13"/>
  <c r="AI165" i="13" s="1"/>
  <c r="AM165" i="13" s="1"/>
  <c r="AP164" i="13"/>
  <c r="AO164" i="13"/>
  <c r="AQ164" i="13" s="1"/>
  <c r="AR164" i="13" s="1"/>
  <c r="AH164" i="13"/>
  <c r="AL164" i="13" s="1"/>
  <c r="AF164" i="13"/>
  <c r="AE164" i="13"/>
  <c r="AG164" i="13" s="1"/>
  <c r="AK164" i="13" s="1"/>
  <c r="AD164" i="13"/>
  <c r="AC164" i="13"/>
  <c r="AI164" i="13" s="1"/>
  <c r="AM164" i="13" s="1"/>
  <c r="AQ163" i="13"/>
  <c r="AR163" i="13" s="1"/>
  <c r="AP163" i="13"/>
  <c r="AO163" i="13"/>
  <c r="AK163" i="13"/>
  <c r="AH163" i="13"/>
  <c r="AL163" i="13" s="1"/>
  <c r="AF163" i="13"/>
  <c r="AG163" i="13" s="1"/>
  <c r="AE163" i="13"/>
  <c r="AD163" i="13"/>
  <c r="AI163" i="13" s="1"/>
  <c r="AM163" i="13" s="1"/>
  <c r="AC163" i="13"/>
  <c r="AP162" i="13"/>
  <c r="AO162" i="13"/>
  <c r="AQ162" i="13" s="1"/>
  <c r="AR162" i="13" s="1"/>
  <c r="AK162" i="13"/>
  <c r="AH162" i="13"/>
  <c r="AL162" i="13" s="1"/>
  <c r="AG162" i="13"/>
  <c r="AF162" i="13"/>
  <c r="AE162" i="13"/>
  <c r="AD162" i="13"/>
  <c r="AI162" i="13" s="1"/>
  <c r="AM162" i="13" s="1"/>
  <c r="AC162" i="13"/>
  <c r="AP161" i="13"/>
  <c r="AO161" i="13"/>
  <c r="AQ161" i="13" s="1"/>
  <c r="AR161" i="13" s="1"/>
  <c r="AH161" i="13"/>
  <c r="AL161" i="13" s="1"/>
  <c r="AF161" i="13"/>
  <c r="AE161" i="13"/>
  <c r="AD161" i="13"/>
  <c r="AI161" i="13" s="1"/>
  <c r="AM161" i="13" s="1"/>
  <c r="AC161" i="13"/>
  <c r="AP160" i="13"/>
  <c r="AO160" i="13"/>
  <c r="AH160" i="13"/>
  <c r="AL160" i="13" s="1"/>
  <c r="AF160" i="13"/>
  <c r="AE160" i="13"/>
  <c r="AG160" i="13" s="1"/>
  <c r="AK160" i="13" s="1"/>
  <c r="AD160" i="13"/>
  <c r="AC160" i="13"/>
  <c r="AP159" i="13"/>
  <c r="AO159" i="13"/>
  <c r="AQ159" i="13" s="1"/>
  <c r="AR159" i="13" s="1"/>
  <c r="AH159" i="13"/>
  <c r="AL159" i="13" s="1"/>
  <c r="AG159" i="13"/>
  <c r="AK159" i="13" s="1"/>
  <c r="AF159" i="13"/>
  <c r="AE159" i="13"/>
  <c r="AD159" i="13"/>
  <c r="AC159" i="13"/>
  <c r="AR158" i="13"/>
  <c r="AQ158" i="13"/>
  <c r="AP158" i="13"/>
  <c r="AO158" i="13"/>
  <c r="AK158" i="13"/>
  <c r="AH158" i="13"/>
  <c r="AL158" i="13" s="1"/>
  <c r="AF158" i="13"/>
  <c r="AE158" i="13"/>
  <c r="AG158" i="13" s="1"/>
  <c r="AD158" i="13"/>
  <c r="AC158" i="13"/>
  <c r="AI158" i="13" s="1"/>
  <c r="AM158" i="13" s="1"/>
  <c r="AP157" i="13"/>
  <c r="AO157" i="13"/>
  <c r="AQ157" i="13" s="1"/>
  <c r="AR157" i="13" s="1"/>
  <c r="AH157" i="13"/>
  <c r="AL157" i="13" s="1"/>
  <c r="AF157" i="13"/>
  <c r="AE157" i="13"/>
  <c r="AG157" i="13" s="1"/>
  <c r="AK157" i="13" s="1"/>
  <c r="AD157" i="13"/>
  <c r="AC157" i="13"/>
  <c r="AI157" i="13" s="1"/>
  <c r="AM157" i="13" s="1"/>
  <c r="AP156" i="13"/>
  <c r="AO156" i="13"/>
  <c r="AQ156" i="13" s="1"/>
  <c r="AR156" i="13" s="1"/>
  <c r="AM156" i="13"/>
  <c r="AH156" i="13"/>
  <c r="AL156" i="13" s="1"/>
  <c r="AF156" i="13"/>
  <c r="AE156" i="13"/>
  <c r="AG156" i="13" s="1"/>
  <c r="AK156" i="13" s="1"/>
  <c r="AD156" i="13"/>
  <c r="AC156" i="13"/>
  <c r="AI156" i="13" s="1"/>
  <c r="AQ155" i="13"/>
  <c r="AR155" i="13" s="1"/>
  <c r="AP155" i="13"/>
  <c r="AO155" i="13"/>
  <c r="AH155" i="13"/>
  <c r="AL155" i="13" s="1"/>
  <c r="AF155" i="13"/>
  <c r="AE155" i="13"/>
  <c r="AG155" i="13" s="1"/>
  <c r="AK155" i="13" s="1"/>
  <c r="AD155" i="13"/>
  <c r="AI155" i="13" s="1"/>
  <c r="AM155" i="13" s="1"/>
  <c r="AC155" i="13"/>
  <c r="AP154" i="13"/>
  <c r="AO154" i="13"/>
  <c r="AQ154" i="13" s="1"/>
  <c r="AR154" i="13" s="1"/>
  <c r="AK154" i="13"/>
  <c r="AH154" i="13"/>
  <c r="AL154" i="13" s="1"/>
  <c r="AG154" i="13"/>
  <c r="AF154" i="13"/>
  <c r="AE154" i="13"/>
  <c r="AD154" i="13"/>
  <c r="AI154" i="13" s="1"/>
  <c r="AM154" i="13" s="1"/>
  <c r="AC154" i="13"/>
  <c r="AP153" i="13"/>
  <c r="AO153" i="13"/>
  <c r="AQ153" i="13" s="1"/>
  <c r="AR153" i="13" s="1"/>
  <c r="AH153" i="13"/>
  <c r="AL153" i="13" s="1"/>
  <c r="AF153" i="13"/>
  <c r="AE153" i="13"/>
  <c r="AD153" i="13"/>
  <c r="AI153" i="13" s="1"/>
  <c r="AM153" i="13" s="1"/>
  <c r="AC153" i="13"/>
  <c r="AP152" i="13"/>
  <c r="AO152" i="13"/>
  <c r="AQ152" i="13" s="1"/>
  <c r="AR152" i="13" s="1"/>
  <c r="AH152" i="13"/>
  <c r="AL152" i="13" s="1"/>
  <c r="AF152" i="13"/>
  <c r="AE152" i="13"/>
  <c r="AD152" i="13"/>
  <c r="AC152" i="13"/>
  <c r="AP151" i="13"/>
  <c r="AO151" i="13"/>
  <c r="AH151" i="13"/>
  <c r="AL151" i="13" s="1"/>
  <c r="AG151" i="13"/>
  <c r="AK151" i="13" s="1"/>
  <c r="AF151" i="13"/>
  <c r="AE151" i="13"/>
  <c r="AD151" i="13"/>
  <c r="AC151" i="13"/>
  <c r="AR150" i="13"/>
  <c r="AQ150" i="13"/>
  <c r="AP150" i="13"/>
  <c r="AO150" i="13"/>
  <c r="AK150" i="13"/>
  <c r="AH150" i="13"/>
  <c r="AL150" i="13" s="1"/>
  <c r="AF150" i="13"/>
  <c r="AE150" i="13"/>
  <c r="AG150" i="13" s="1"/>
  <c r="AD150" i="13"/>
  <c r="AC150" i="13"/>
  <c r="AI150" i="13" s="1"/>
  <c r="AM150" i="13" s="1"/>
  <c r="AR149" i="13"/>
  <c r="AP149" i="13"/>
  <c r="AO149" i="13"/>
  <c r="AQ149" i="13" s="1"/>
  <c r="AK149" i="13"/>
  <c r="AH149" i="13"/>
  <c r="AL149" i="13" s="1"/>
  <c r="AF149" i="13"/>
  <c r="AE149" i="13"/>
  <c r="AG149" i="13" s="1"/>
  <c r="AD149" i="13"/>
  <c r="AC149" i="13"/>
  <c r="AI149" i="13" s="1"/>
  <c r="AM149" i="13" s="1"/>
  <c r="AP148" i="13"/>
  <c r="AO148" i="13"/>
  <c r="AQ148" i="13" s="1"/>
  <c r="AR148" i="13" s="1"/>
  <c r="AH148" i="13"/>
  <c r="AL148" i="13" s="1"/>
  <c r="AF148" i="13"/>
  <c r="AE148" i="13"/>
  <c r="AG148" i="13" s="1"/>
  <c r="AK148" i="13" s="1"/>
  <c r="AD148" i="13"/>
  <c r="AC148" i="13"/>
  <c r="AI148" i="13" s="1"/>
  <c r="AM148" i="13" s="1"/>
  <c r="AQ147" i="13"/>
  <c r="AR147" i="13" s="1"/>
  <c r="AP147" i="13"/>
  <c r="AO147" i="13"/>
  <c r="AH147" i="13"/>
  <c r="AL147" i="13" s="1"/>
  <c r="AF147" i="13"/>
  <c r="AE147" i="13"/>
  <c r="AD147" i="13"/>
  <c r="AI147" i="13" s="1"/>
  <c r="AM147" i="13" s="1"/>
  <c r="AC147" i="13"/>
  <c r="AP146" i="13"/>
  <c r="AO146" i="13"/>
  <c r="AQ146" i="13" s="1"/>
  <c r="AR146" i="13" s="1"/>
  <c r="AK146" i="13"/>
  <c r="AH146" i="13"/>
  <c r="AL146" i="13" s="1"/>
  <c r="AG146" i="13"/>
  <c r="AF146" i="13"/>
  <c r="AE146" i="13"/>
  <c r="AD146" i="13"/>
  <c r="AI146" i="13" s="1"/>
  <c r="AM146" i="13" s="1"/>
  <c r="AC146" i="13"/>
  <c r="AP145" i="13"/>
  <c r="AO145" i="13"/>
  <c r="AQ145" i="13" s="1"/>
  <c r="AR145" i="13" s="1"/>
  <c r="AL145" i="13"/>
  <c r="AH145" i="13"/>
  <c r="AF145" i="13"/>
  <c r="AE145" i="13"/>
  <c r="AG145" i="13" s="1"/>
  <c r="AK145" i="13" s="1"/>
  <c r="AD145" i="13"/>
  <c r="AI145" i="13" s="1"/>
  <c r="AM145" i="13" s="1"/>
  <c r="AC145" i="13"/>
  <c r="AP144" i="13"/>
  <c r="AO144" i="13"/>
  <c r="AI144" i="13"/>
  <c r="AM144" i="13" s="1"/>
  <c r="AH144" i="13"/>
  <c r="AL144" i="13" s="1"/>
  <c r="AF144" i="13"/>
  <c r="AE144" i="13"/>
  <c r="AG144" i="13" s="1"/>
  <c r="AK144" i="13" s="1"/>
  <c r="AD144" i="13"/>
  <c r="AC144" i="13"/>
  <c r="AP143" i="13"/>
  <c r="AO143" i="13"/>
  <c r="AQ143" i="13" s="1"/>
  <c r="AR143" i="13" s="1"/>
  <c r="AH143" i="13"/>
  <c r="AL143" i="13" s="1"/>
  <c r="AG143" i="13"/>
  <c r="AK143" i="13" s="1"/>
  <c r="AF143" i="13"/>
  <c r="AE143" i="13"/>
  <c r="AD143" i="13"/>
  <c r="AC143" i="13"/>
  <c r="AI143" i="13" s="1"/>
  <c r="AM143" i="13" s="1"/>
  <c r="AQ142" i="13"/>
  <c r="AR142" i="13" s="1"/>
  <c r="AP142" i="13"/>
  <c r="AO142" i="13"/>
  <c r="AM142" i="13"/>
  <c r="AH142" i="13"/>
  <c r="AL142" i="13" s="1"/>
  <c r="AF142" i="13"/>
  <c r="AE142" i="13"/>
  <c r="AG142" i="13" s="1"/>
  <c r="AK142" i="13" s="1"/>
  <c r="AD142" i="13"/>
  <c r="AC142" i="13"/>
  <c r="AI142" i="13" s="1"/>
  <c r="AR141" i="13"/>
  <c r="AP141" i="13"/>
  <c r="AO141" i="13"/>
  <c r="AQ141" i="13" s="1"/>
  <c r="AH141" i="13"/>
  <c r="AL141" i="13" s="1"/>
  <c r="AF141" i="13"/>
  <c r="AE141" i="13"/>
  <c r="AG141" i="13" s="1"/>
  <c r="AK141" i="13" s="1"/>
  <c r="AD141" i="13"/>
  <c r="AC141" i="13"/>
  <c r="AI141" i="13" s="1"/>
  <c r="AM141" i="13" s="1"/>
  <c r="AP140" i="13"/>
  <c r="AO140" i="13"/>
  <c r="AH140" i="13"/>
  <c r="AL140" i="13" s="1"/>
  <c r="AF140" i="13"/>
  <c r="AE140" i="13"/>
  <c r="AG140" i="13" s="1"/>
  <c r="AK140" i="13" s="1"/>
  <c r="AD140" i="13"/>
  <c r="AC140" i="13"/>
  <c r="AI140" i="13" s="1"/>
  <c r="AM140" i="13" s="1"/>
  <c r="AQ139" i="13"/>
  <c r="AR139" i="13" s="1"/>
  <c r="AP139" i="13"/>
  <c r="AO139" i="13"/>
  <c r="AM139" i="13"/>
  <c r="AI139" i="13"/>
  <c r="AH139" i="13"/>
  <c r="AL139" i="13" s="1"/>
  <c r="AF139" i="13"/>
  <c r="AE139" i="13"/>
  <c r="AD139" i="13"/>
  <c r="AC139" i="13"/>
  <c r="AP138" i="13"/>
  <c r="AO138" i="13"/>
  <c r="AQ138" i="13" s="1"/>
  <c r="AR138" i="13" s="1"/>
  <c r="AK138" i="13"/>
  <c r="AH138" i="13"/>
  <c r="AL138" i="13" s="1"/>
  <c r="AG138" i="13"/>
  <c r="AF138" i="13"/>
  <c r="AE138" i="13"/>
  <c r="AD138" i="13"/>
  <c r="AI138" i="13" s="1"/>
  <c r="AM138" i="13" s="1"/>
  <c r="AC138" i="13"/>
  <c r="AP137" i="13"/>
  <c r="AO137" i="13"/>
  <c r="AQ137" i="13" s="1"/>
  <c r="AR137" i="13" s="1"/>
  <c r="AL137" i="13"/>
  <c r="AH137" i="13"/>
  <c r="AF137" i="13"/>
  <c r="AE137" i="13"/>
  <c r="AG137" i="13" s="1"/>
  <c r="AK137" i="13" s="1"/>
  <c r="AD137" i="13"/>
  <c r="AI137" i="13" s="1"/>
  <c r="AM137" i="13" s="1"/>
  <c r="AC137" i="13"/>
  <c r="AR136" i="13"/>
  <c r="AP136" i="13"/>
  <c r="AO136" i="13"/>
  <c r="AQ136" i="13" s="1"/>
  <c r="AH136" i="13"/>
  <c r="AL136" i="13" s="1"/>
  <c r="AF136" i="13"/>
  <c r="AE136" i="13"/>
  <c r="AG136" i="13" s="1"/>
  <c r="AK136" i="13" s="1"/>
  <c r="AD136" i="13"/>
  <c r="AC136" i="13"/>
  <c r="AI136" i="13" s="1"/>
  <c r="AM136" i="13" s="1"/>
  <c r="AP135" i="13"/>
  <c r="AO135" i="13"/>
  <c r="AH135" i="13"/>
  <c r="AL135" i="13" s="1"/>
  <c r="AG135" i="13"/>
  <c r="AK135" i="13" s="1"/>
  <c r="AF135" i="13"/>
  <c r="AE135" i="13"/>
  <c r="AD135" i="13"/>
  <c r="AC135" i="13"/>
  <c r="AI135" i="13" s="1"/>
  <c r="AM135" i="13" s="1"/>
  <c r="AQ134" i="13"/>
  <c r="AR134" i="13" s="1"/>
  <c r="AP134" i="13"/>
  <c r="AO134" i="13"/>
  <c r="AK134" i="13"/>
  <c r="AH134" i="13"/>
  <c r="AL134" i="13" s="1"/>
  <c r="AF134" i="13"/>
  <c r="AE134" i="13"/>
  <c r="AG134" i="13" s="1"/>
  <c r="AD134" i="13"/>
  <c r="AC134" i="13"/>
  <c r="AI134" i="13" s="1"/>
  <c r="AM134" i="13" s="1"/>
  <c r="AP133" i="13"/>
  <c r="AO133" i="13"/>
  <c r="AQ133" i="13" s="1"/>
  <c r="AR133" i="13" s="1"/>
  <c r="AK133" i="13"/>
  <c r="AH133" i="13"/>
  <c r="AL133" i="13" s="1"/>
  <c r="AF133" i="13"/>
  <c r="AE133" i="13"/>
  <c r="AG133" i="13" s="1"/>
  <c r="AD133" i="13"/>
  <c r="AC133" i="13"/>
  <c r="AI133" i="13" s="1"/>
  <c r="AM133" i="13" s="1"/>
  <c r="AP132" i="13"/>
  <c r="AO132" i="13"/>
  <c r="AK132" i="13"/>
  <c r="AH132" i="13"/>
  <c r="AL132" i="13" s="1"/>
  <c r="AF132" i="13"/>
  <c r="AE132" i="13"/>
  <c r="AG132" i="13" s="1"/>
  <c r="AD132" i="13"/>
  <c r="AC132" i="13"/>
  <c r="AI132" i="13" s="1"/>
  <c r="AM132" i="13" s="1"/>
  <c r="AP131" i="13"/>
  <c r="AQ131" i="13" s="1"/>
  <c r="AR131" i="13" s="1"/>
  <c r="AO131" i="13"/>
  <c r="AI131" i="13"/>
  <c r="AM131" i="13" s="1"/>
  <c r="AH131" i="13"/>
  <c r="AL131" i="13" s="1"/>
  <c r="AF131" i="13"/>
  <c r="AE131" i="13"/>
  <c r="AD131" i="13"/>
  <c r="AC131" i="13"/>
  <c r="AP130" i="13"/>
  <c r="AO130" i="13"/>
  <c r="AQ130" i="13" s="1"/>
  <c r="AR130" i="13" s="1"/>
  <c r="AH130" i="13"/>
  <c r="AL130" i="13" s="1"/>
  <c r="AG130" i="13"/>
  <c r="AK130" i="13" s="1"/>
  <c r="AF130" i="13"/>
  <c r="AE130" i="13"/>
  <c r="AD130" i="13"/>
  <c r="AI130" i="13" s="1"/>
  <c r="AM130" i="13" s="1"/>
  <c r="AC130" i="13"/>
  <c r="AR129" i="13"/>
  <c r="AP129" i="13"/>
  <c r="AO129" i="13"/>
  <c r="AQ129" i="13" s="1"/>
  <c r="AH129" i="13"/>
  <c r="AL129" i="13" s="1"/>
  <c r="AF129" i="13"/>
  <c r="AE129" i="13"/>
  <c r="AG129" i="13" s="1"/>
  <c r="AK129" i="13" s="1"/>
  <c r="AD129" i="13"/>
  <c r="AI129" i="13" s="1"/>
  <c r="AM129" i="13" s="1"/>
  <c r="AC129" i="13"/>
  <c r="AR128" i="13"/>
  <c r="AP128" i="13"/>
  <c r="AO128" i="13"/>
  <c r="AQ128" i="13" s="1"/>
  <c r="AI128" i="13"/>
  <c r="AM128" i="13" s="1"/>
  <c r="AH128" i="13"/>
  <c r="AL128" i="13" s="1"/>
  <c r="AF128" i="13"/>
  <c r="AE128" i="13"/>
  <c r="AD128" i="13"/>
  <c r="AC128" i="13"/>
  <c r="AP127" i="13"/>
  <c r="AO127" i="13"/>
  <c r="AH127" i="13"/>
  <c r="AL127" i="13" s="1"/>
  <c r="AG127" i="13"/>
  <c r="AK127" i="13" s="1"/>
  <c r="AF127" i="13"/>
  <c r="AE127" i="13"/>
  <c r="AD127" i="13"/>
  <c r="AC127" i="13"/>
  <c r="AI127" i="13" s="1"/>
  <c r="AM127" i="13" s="1"/>
  <c r="AP126" i="13"/>
  <c r="AQ126" i="13" s="1"/>
  <c r="AR126" i="13" s="1"/>
  <c r="AO126" i="13"/>
  <c r="AH126" i="13"/>
  <c r="AL126" i="13" s="1"/>
  <c r="AF126" i="13"/>
  <c r="AE126" i="13"/>
  <c r="AG126" i="13" s="1"/>
  <c r="AK126" i="13" s="1"/>
  <c r="AD126" i="13"/>
  <c r="AC126" i="13"/>
  <c r="AP125" i="13"/>
  <c r="AQ125" i="13" s="1"/>
  <c r="AR125" i="13" s="1"/>
  <c r="AO125" i="13"/>
  <c r="AM125" i="13"/>
  <c r="AK125" i="13"/>
  <c r="AH125" i="13"/>
  <c r="AL125" i="13" s="1"/>
  <c r="AF125" i="13"/>
  <c r="AE125" i="13"/>
  <c r="AG125" i="13" s="1"/>
  <c r="AD125" i="13"/>
  <c r="AC125" i="13"/>
  <c r="AI125" i="13" s="1"/>
  <c r="AP124" i="13"/>
  <c r="AO124" i="13"/>
  <c r="AQ124" i="13" s="1"/>
  <c r="AR124" i="13" s="1"/>
  <c r="AH124" i="13"/>
  <c r="AL124" i="13" s="1"/>
  <c r="AF124" i="13"/>
  <c r="AE124" i="13"/>
  <c r="AG124" i="13" s="1"/>
  <c r="AK124" i="13" s="1"/>
  <c r="AD124" i="13"/>
  <c r="AC124" i="13"/>
  <c r="AI124" i="13" s="1"/>
  <c r="AM124" i="13" s="1"/>
  <c r="AP123" i="13"/>
  <c r="AO123" i="13"/>
  <c r="AQ123" i="13" s="1"/>
  <c r="AR123" i="13" s="1"/>
  <c r="AH123" i="13"/>
  <c r="AL123" i="13" s="1"/>
  <c r="AF123" i="13"/>
  <c r="AE123" i="13"/>
  <c r="AD123" i="13"/>
  <c r="AI123" i="13" s="1"/>
  <c r="AM123" i="13" s="1"/>
  <c r="AC123" i="13"/>
  <c r="AP122" i="13"/>
  <c r="AO122" i="13"/>
  <c r="AL122" i="13"/>
  <c r="AH122" i="13"/>
  <c r="AG122" i="13"/>
  <c r="AK122" i="13" s="1"/>
  <c r="AF122" i="13"/>
  <c r="AE122" i="13"/>
  <c r="AD122" i="13"/>
  <c r="AI122" i="13" s="1"/>
  <c r="AM122" i="13" s="1"/>
  <c r="AC122" i="13"/>
  <c r="AP121" i="13"/>
  <c r="AO121" i="13"/>
  <c r="AQ121" i="13" s="1"/>
  <c r="AR121" i="13" s="1"/>
  <c r="AH121" i="13"/>
  <c r="AL121" i="13" s="1"/>
  <c r="AF121" i="13"/>
  <c r="AE121" i="13"/>
  <c r="AG121" i="13" s="1"/>
  <c r="AK121" i="13" s="1"/>
  <c r="AD121" i="13"/>
  <c r="AI121" i="13" s="1"/>
  <c r="AM121" i="13" s="1"/>
  <c r="AC121" i="13"/>
  <c r="AP120" i="13"/>
  <c r="AQ120" i="13" s="1"/>
  <c r="AR120" i="13" s="1"/>
  <c r="AO120" i="13"/>
  <c r="AH120" i="13"/>
  <c r="AL120" i="13" s="1"/>
  <c r="AF120" i="13"/>
  <c r="AE120" i="13"/>
  <c r="AG120" i="13" s="1"/>
  <c r="AK120" i="13" s="1"/>
  <c r="AD120" i="13"/>
  <c r="AI120" i="13" s="1"/>
  <c r="AM120" i="13" s="1"/>
  <c r="AC120" i="13"/>
  <c r="AP119" i="13"/>
  <c r="AO119" i="13"/>
  <c r="AQ119" i="13" s="1"/>
  <c r="AR119" i="13" s="1"/>
  <c r="AH119" i="13"/>
  <c r="AL119" i="13" s="1"/>
  <c r="AF119" i="13"/>
  <c r="AE119" i="13"/>
  <c r="AG119" i="13" s="1"/>
  <c r="AK119" i="13" s="1"/>
  <c r="AD119" i="13"/>
  <c r="AC119" i="13"/>
  <c r="AP118" i="13"/>
  <c r="AQ118" i="13" s="1"/>
  <c r="AR118" i="13" s="1"/>
  <c r="AO118" i="13"/>
  <c r="AH118" i="13"/>
  <c r="AL118" i="13" s="1"/>
  <c r="AF118" i="13"/>
  <c r="AE118" i="13"/>
  <c r="AD118" i="13"/>
  <c r="AC118" i="13"/>
  <c r="AI118" i="13" s="1"/>
  <c r="AM118" i="13" s="1"/>
  <c r="AP117" i="13"/>
  <c r="AO117" i="13"/>
  <c r="AQ117" i="13" s="1"/>
  <c r="AR117" i="13" s="1"/>
  <c r="AH117" i="13"/>
  <c r="AL117" i="13" s="1"/>
  <c r="AF117" i="13"/>
  <c r="AE117" i="13"/>
  <c r="AG117" i="13" s="1"/>
  <c r="AK117" i="13" s="1"/>
  <c r="AD117" i="13"/>
  <c r="AC117" i="13"/>
  <c r="AQ116" i="13"/>
  <c r="AR116" i="13" s="1"/>
  <c r="AP116" i="13"/>
  <c r="AO116" i="13"/>
  <c r="AH116" i="13"/>
  <c r="AL116" i="13" s="1"/>
  <c r="AF116" i="13"/>
  <c r="AG116" i="13" s="1"/>
  <c r="AK116" i="13" s="1"/>
  <c r="AE116" i="13"/>
  <c r="AD116" i="13"/>
  <c r="AC116" i="13"/>
  <c r="AQ115" i="13"/>
  <c r="AR115" i="13" s="1"/>
  <c r="AP115" i="13"/>
  <c r="AO115" i="13"/>
  <c r="AL115" i="13"/>
  <c r="AH115" i="13"/>
  <c r="AF115" i="13"/>
  <c r="AE115" i="13"/>
  <c r="AG115" i="13" s="1"/>
  <c r="AK115" i="13" s="1"/>
  <c r="AD115" i="13"/>
  <c r="AI115" i="13" s="1"/>
  <c r="AM115" i="13" s="1"/>
  <c r="AC115" i="13"/>
  <c r="AP114" i="13"/>
  <c r="AO114" i="13"/>
  <c r="AL114" i="13"/>
  <c r="AH114" i="13"/>
  <c r="AG114" i="13"/>
  <c r="AK114" i="13" s="1"/>
  <c r="AF114" i="13"/>
  <c r="AE114" i="13"/>
  <c r="AD114" i="13"/>
  <c r="AI114" i="13" s="1"/>
  <c r="AM114" i="13" s="1"/>
  <c r="AC114" i="13"/>
  <c r="AP113" i="13"/>
  <c r="AO113" i="13"/>
  <c r="AQ113" i="13" s="1"/>
  <c r="AR113" i="13" s="1"/>
  <c r="AH113" i="13"/>
  <c r="AL113" i="13" s="1"/>
  <c r="AF113" i="13"/>
  <c r="AE113" i="13"/>
  <c r="AG113" i="13" s="1"/>
  <c r="AK113" i="13" s="1"/>
  <c r="AD113" i="13"/>
  <c r="AI113" i="13" s="1"/>
  <c r="AM113" i="13" s="1"/>
  <c r="AC113" i="13"/>
  <c r="AP112" i="13"/>
  <c r="AQ112" i="13" s="1"/>
  <c r="AR112" i="13" s="1"/>
  <c r="AO112" i="13"/>
  <c r="AH112" i="13"/>
  <c r="AL112" i="13" s="1"/>
  <c r="AG112" i="13"/>
  <c r="AK112" i="13" s="1"/>
  <c r="AF112" i="13"/>
  <c r="AE112" i="13"/>
  <c r="AD112" i="13"/>
  <c r="AI112" i="13" s="1"/>
  <c r="AM112" i="13" s="1"/>
  <c r="AC112" i="13"/>
  <c r="AP111" i="13"/>
  <c r="AO111" i="13"/>
  <c r="AQ111" i="13" s="1"/>
  <c r="AR111" i="13" s="1"/>
  <c r="AH111" i="13"/>
  <c r="AL111" i="13" s="1"/>
  <c r="AF111" i="13"/>
  <c r="AE111" i="13"/>
  <c r="AG111" i="13" s="1"/>
  <c r="AK111" i="13" s="1"/>
  <c r="AD111" i="13"/>
  <c r="AC111" i="13"/>
  <c r="AP110" i="13"/>
  <c r="AQ110" i="13" s="1"/>
  <c r="AR110" i="13" s="1"/>
  <c r="AO110" i="13"/>
  <c r="AH110" i="13"/>
  <c r="AL110" i="13" s="1"/>
  <c r="AF110" i="13"/>
  <c r="AE110" i="13"/>
  <c r="AD110" i="13"/>
  <c r="AC110" i="13"/>
  <c r="AI110" i="13" s="1"/>
  <c r="AM110" i="13" s="1"/>
  <c r="AP109" i="13"/>
  <c r="AO109" i="13"/>
  <c r="AQ109" i="13" s="1"/>
  <c r="AR109" i="13" s="1"/>
  <c r="AI109" i="13"/>
  <c r="AM109" i="13" s="1"/>
  <c r="AH109" i="13"/>
  <c r="AL109" i="13" s="1"/>
  <c r="AF109" i="13"/>
  <c r="AE109" i="13"/>
  <c r="AD109" i="13"/>
  <c r="AC109" i="13"/>
  <c r="AP108" i="13"/>
  <c r="AO108" i="13"/>
  <c r="AQ108" i="13" s="1"/>
  <c r="AR108" i="13" s="1"/>
  <c r="AH108" i="13"/>
  <c r="AL108" i="13" s="1"/>
  <c r="AF108" i="13"/>
  <c r="AG108" i="13" s="1"/>
  <c r="AK108" i="13" s="1"/>
  <c r="AE108" i="13"/>
  <c r="AD108" i="13"/>
  <c r="AC108" i="13"/>
  <c r="AI108" i="13" s="1"/>
  <c r="AM108" i="13" s="1"/>
  <c r="AP107" i="13"/>
  <c r="AO107" i="13"/>
  <c r="AQ107" i="13" s="1"/>
  <c r="AR107" i="13" s="1"/>
  <c r="AH107" i="13"/>
  <c r="AL107" i="13" s="1"/>
  <c r="AF107" i="13"/>
  <c r="AE107" i="13"/>
  <c r="AG107" i="13" s="1"/>
  <c r="AK107" i="13" s="1"/>
  <c r="AD107" i="13"/>
  <c r="AC107" i="13"/>
  <c r="AI107" i="13" s="1"/>
  <c r="AM107" i="13" s="1"/>
  <c r="AQ106" i="13"/>
  <c r="AR106" i="13" s="1"/>
  <c r="AP106" i="13"/>
  <c r="AO106" i="13"/>
  <c r="AL106" i="13"/>
  <c r="AH106" i="13"/>
  <c r="AF106" i="13"/>
  <c r="AE106" i="13"/>
  <c r="AG106" i="13" s="1"/>
  <c r="AK106" i="13" s="1"/>
  <c r="AD106" i="13"/>
  <c r="AC106" i="13"/>
  <c r="AI106" i="13" s="1"/>
  <c r="AM106" i="13" s="1"/>
  <c r="AP105" i="13"/>
  <c r="AO105" i="13"/>
  <c r="AQ105" i="13" s="1"/>
  <c r="AR105" i="13" s="1"/>
  <c r="AI105" i="13"/>
  <c r="AM105" i="13" s="1"/>
  <c r="AH105" i="13"/>
  <c r="AL105" i="13" s="1"/>
  <c r="AF105" i="13"/>
  <c r="AE105" i="13"/>
  <c r="AG105" i="13" s="1"/>
  <c r="AK105" i="13" s="1"/>
  <c r="AD105" i="13"/>
  <c r="AC105" i="13"/>
  <c r="AP104" i="13"/>
  <c r="AO104" i="13"/>
  <c r="AQ104" i="13" s="1"/>
  <c r="AR104" i="13" s="1"/>
  <c r="AL104" i="13"/>
  <c r="AH104" i="13"/>
  <c r="AG104" i="13"/>
  <c r="AK104" i="13" s="1"/>
  <c r="AF104" i="13"/>
  <c r="AE104" i="13"/>
  <c r="AD104" i="13"/>
  <c r="AC104" i="13"/>
  <c r="AI104" i="13" s="1"/>
  <c r="AM104" i="13" s="1"/>
  <c r="AP103" i="13"/>
  <c r="AO103" i="13"/>
  <c r="AQ103" i="13" s="1"/>
  <c r="AR103" i="13" s="1"/>
  <c r="AL103" i="13"/>
  <c r="AI103" i="13"/>
  <c r="AM103" i="13" s="1"/>
  <c r="AH103" i="13"/>
  <c r="AF103" i="13"/>
  <c r="AE103" i="13"/>
  <c r="AG103" i="13" s="1"/>
  <c r="AK103" i="13" s="1"/>
  <c r="AD103" i="13"/>
  <c r="AC103" i="13"/>
  <c r="AP102" i="13"/>
  <c r="AO102" i="13"/>
  <c r="AQ102" i="13" s="1"/>
  <c r="AR102" i="13" s="1"/>
  <c r="AH102" i="13"/>
  <c r="AL102" i="13" s="1"/>
  <c r="AG102" i="13"/>
  <c r="AK102" i="13" s="1"/>
  <c r="AF102" i="13"/>
  <c r="AE102" i="13"/>
  <c r="AD102" i="13"/>
  <c r="AC102" i="13"/>
  <c r="AI102" i="13" s="1"/>
  <c r="AM102" i="13" s="1"/>
  <c r="AP101" i="13"/>
  <c r="AO101" i="13"/>
  <c r="AQ101" i="13" s="1"/>
  <c r="AR101" i="13" s="1"/>
  <c r="AM101" i="13"/>
  <c r="AI101" i="13"/>
  <c r="AH101" i="13"/>
  <c r="AL101" i="13" s="1"/>
  <c r="AF101" i="13"/>
  <c r="AE101" i="13"/>
  <c r="AG101" i="13" s="1"/>
  <c r="AK101" i="13" s="1"/>
  <c r="AD101" i="13"/>
  <c r="AC101" i="13"/>
  <c r="AQ100" i="13"/>
  <c r="AR100" i="13" s="1"/>
  <c r="AP100" i="13"/>
  <c r="AO100" i="13"/>
  <c r="AH100" i="13"/>
  <c r="AL100" i="13" s="1"/>
  <c r="AF100" i="13"/>
  <c r="AE100" i="13"/>
  <c r="AG100" i="13" s="1"/>
  <c r="AK100" i="13" s="1"/>
  <c r="AD100" i="13"/>
  <c r="AC100" i="13"/>
  <c r="AI100" i="13" s="1"/>
  <c r="AM100" i="13" s="1"/>
  <c r="AP99" i="13"/>
  <c r="AO99" i="13"/>
  <c r="AQ99" i="13" s="1"/>
  <c r="AR99" i="13" s="1"/>
  <c r="AH99" i="13"/>
  <c r="AL99" i="13" s="1"/>
  <c r="AF99" i="13"/>
  <c r="AE99" i="13"/>
  <c r="AG99" i="13" s="1"/>
  <c r="AK99" i="13" s="1"/>
  <c r="AD99" i="13"/>
  <c r="AC99" i="13"/>
  <c r="AI99" i="13" s="1"/>
  <c r="AM99" i="13" s="1"/>
  <c r="AQ98" i="13"/>
  <c r="AR98" i="13" s="1"/>
  <c r="AP98" i="13"/>
  <c r="AO98" i="13"/>
  <c r="AL98" i="13"/>
  <c r="AH98" i="13"/>
  <c r="AF98" i="13"/>
  <c r="AE98" i="13"/>
  <c r="AG98" i="13" s="1"/>
  <c r="AK98" i="13" s="1"/>
  <c r="AD98" i="13"/>
  <c r="AC98" i="13"/>
  <c r="AI98" i="13" s="1"/>
  <c r="AM98" i="13" s="1"/>
  <c r="AP97" i="13"/>
  <c r="AO97" i="13"/>
  <c r="AQ97" i="13" s="1"/>
  <c r="AR97" i="13" s="1"/>
  <c r="AI97" i="13"/>
  <c r="AM97" i="13" s="1"/>
  <c r="AH97" i="13"/>
  <c r="AL97" i="13" s="1"/>
  <c r="AF97" i="13"/>
  <c r="AE97" i="13"/>
  <c r="AG97" i="13" s="1"/>
  <c r="AK97" i="13" s="1"/>
  <c r="AD97" i="13"/>
  <c r="AC97" i="13"/>
  <c r="AP96" i="13"/>
  <c r="AO96" i="13"/>
  <c r="AQ96" i="13" s="1"/>
  <c r="AR96" i="13" s="1"/>
  <c r="AL96" i="13"/>
  <c r="AH96" i="13"/>
  <c r="AG96" i="13"/>
  <c r="AK96" i="13" s="1"/>
  <c r="AF96" i="13"/>
  <c r="AE96" i="13"/>
  <c r="AD96" i="13"/>
  <c r="AC96" i="13"/>
  <c r="AI96" i="13" s="1"/>
  <c r="AM96" i="13" s="1"/>
  <c r="AP95" i="13"/>
  <c r="AO95" i="13"/>
  <c r="AQ95" i="13" s="1"/>
  <c r="AR95" i="13" s="1"/>
  <c r="AL95" i="13"/>
  <c r="AI95" i="13"/>
  <c r="AM95" i="13" s="1"/>
  <c r="AH95" i="13"/>
  <c r="AF95" i="13"/>
  <c r="AE95" i="13"/>
  <c r="AG95" i="13" s="1"/>
  <c r="AK95" i="13" s="1"/>
  <c r="AD95" i="13"/>
  <c r="AC95" i="13"/>
  <c r="AP94" i="13"/>
  <c r="AO94" i="13"/>
  <c r="AQ94" i="13" s="1"/>
  <c r="AR94" i="13" s="1"/>
  <c r="AH94" i="13"/>
  <c r="AL94" i="13" s="1"/>
  <c r="AG94" i="13"/>
  <c r="AK94" i="13" s="1"/>
  <c r="AF94" i="13"/>
  <c r="AE94" i="13"/>
  <c r="AD94" i="13"/>
  <c r="AC94" i="13"/>
  <c r="AI94" i="13" s="1"/>
  <c r="AM94" i="13" s="1"/>
  <c r="AP93" i="13"/>
  <c r="AO93" i="13"/>
  <c r="AQ93" i="13" s="1"/>
  <c r="AR93" i="13" s="1"/>
  <c r="AM93" i="13"/>
  <c r="AI93" i="13"/>
  <c r="AH93" i="13"/>
  <c r="AL93" i="13" s="1"/>
  <c r="AF93" i="13"/>
  <c r="AE93" i="13"/>
  <c r="AG93" i="13" s="1"/>
  <c r="AK93" i="13" s="1"/>
  <c r="AD93" i="13"/>
  <c r="AC93" i="13"/>
  <c r="AQ92" i="13"/>
  <c r="AR92" i="13" s="1"/>
  <c r="AP92" i="13"/>
  <c r="AO92" i="13"/>
  <c r="AH92" i="13"/>
  <c r="AL92" i="13" s="1"/>
  <c r="AF92" i="13"/>
  <c r="AE92" i="13"/>
  <c r="AG92" i="13" s="1"/>
  <c r="AK92" i="13" s="1"/>
  <c r="AD92" i="13"/>
  <c r="AC92" i="13"/>
  <c r="AI92" i="13" s="1"/>
  <c r="AM92" i="13" s="1"/>
  <c r="AP91" i="13"/>
  <c r="AO91" i="13"/>
  <c r="AQ91" i="13" s="1"/>
  <c r="AR91" i="13" s="1"/>
  <c r="AH91" i="13"/>
  <c r="AL91" i="13" s="1"/>
  <c r="AF91" i="13"/>
  <c r="AE91" i="13"/>
  <c r="AG91" i="13" s="1"/>
  <c r="AK91" i="13" s="1"/>
  <c r="AD91" i="13"/>
  <c r="AC91" i="13"/>
  <c r="AI91" i="13" s="1"/>
  <c r="AM91" i="13" s="1"/>
  <c r="AQ90" i="13"/>
  <c r="AR90" i="13" s="1"/>
  <c r="AP90" i="13"/>
  <c r="AO90" i="13"/>
  <c r="AL90" i="13"/>
  <c r="AH90" i="13"/>
  <c r="AF90" i="13"/>
  <c r="AE90" i="13"/>
  <c r="AG90" i="13" s="1"/>
  <c r="AK90" i="13" s="1"/>
  <c r="AD90" i="13"/>
  <c r="AC90" i="13"/>
  <c r="AI90" i="13" s="1"/>
  <c r="AM90" i="13" s="1"/>
  <c r="AP89" i="13"/>
  <c r="AO89" i="13"/>
  <c r="AQ89" i="13" s="1"/>
  <c r="AR89" i="13" s="1"/>
  <c r="AI89" i="13"/>
  <c r="AM89" i="13" s="1"/>
  <c r="AH89" i="13"/>
  <c r="AL89" i="13" s="1"/>
  <c r="AF89" i="13"/>
  <c r="AE89" i="13"/>
  <c r="AG89" i="13" s="1"/>
  <c r="AK89" i="13" s="1"/>
  <c r="AD89" i="13"/>
  <c r="AC89" i="13"/>
  <c r="AP88" i="13"/>
  <c r="AO88" i="13"/>
  <c r="AQ88" i="13" s="1"/>
  <c r="AR88" i="13" s="1"/>
  <c r="AL88" i="13"/>
  <c r="AH88" i="13"/>
  <c r="AG88" i="13"/>
  <c r="AK88" i="13" s="1"/>
  <c r="AF88" i="13"/>
  <c r="AE88" i="13"/>
  <c r="AD88" i="13"/>
  <c r="AC88" i="13"/>
  <c r="AI88" i="13" s="1"/>
  <c r="AM88" i="13" s="1"/>
  <c r="AP87" i="13"/>
  <c r="AO87" i="13"/>
  <c r="AQ87" i="13" s="1"/>
  <c r="AR87" i="13" s="1"/>
  <c r="AL87" i="13"/>
  <c r="AI87" i="13"/>
  <c r="AM87" i="13" s="1"/>
  <c r="AH87" i="13"/>
  <c r="AF87" i="13"/>
  <c r="AE87" i="13"/>
  <c r="AG87" i="13" s="1"/>
  <c r="AK87" i="13" s="1"/>
  <c r="AD87" i="13"/>
  <c r="AC87" i="13"/>
  <c r="AP86" i="13"/>
  <c r="AO86" i="13"/>
  <c r="AQ86" i="13" s="1"/>
  <c r="AR86" i="13" s="1"/>
  <c r="AH86" i="13"/>
  <c r="AL86" i="13" s="1"/>
  <c r="AG86" i="13"/>
  <c r="AK86" i="13" s="1"/>
  <c r="AF86" i="13"/>
  <c r="AE86" i="13"/>
  <c r="AD86" i="13"/>
  <c r="AC86" i="13"/>
  <c r="AI86" i="13" s="1"/>
  <c r="AM86" i="13" s="1"/>
  <c r="AP85" i="13"/>
  <c r="AO85" i="13"/>
  <c r="AQ85" i="13" s="1"/>
  <c r="AR85" i="13" s="1"/>
  <c r="AM85" i="13"/>
  <c r="AI85" i="13"/>
  <c r="AH85" i="13"/>
  <c r="AL85" i="13" s="1"/>
  <c r="AF85" i="13"/>
  <c r="AE85" i="13"/>
  <c r="AG85" i="13" s="1"/>
  <c r="AK85" i="13" s="1"/>
  <c r="AD85" i="13"/>
  <c r="AC85" i="13"/>
  <c r="AQ84" i="13"/>
  <c r="AR84" i="13" s="1"/>
  <c r="AP84" i="13"/>
  <c r="AO84" i="13"/>
  <c r="AH84" i="13"/>
  <c r="AL84" i="13" s="1"/>
  <c r="AF84" i="13"/>
  <c r="AE84" i="13"/>
  <c r="AG84" i="13" s="1"/>
  <c r="AK84" i="13" s="1"/>
  <c r="AD84" i="13"/>
  <c r="AC84" i="13"/>
  <c r="AI84" i="13" s="1"/>
  <c r="AM84" i="13" s="1"/>
  <c r="AP83" i="13"/>
  <c r="AO83" i="13"/>
  <c r="AQ83" i="13" s="1"/>
  <c r="AR83" i="13" s="1"/>
  <c r="AH83" i="13"/>
  <c r="AL83" i="13" s="1"/>
  <c r="AF83" i="13"/>
  <c r="AE83" i="13"/>
  <c r="AG83" i="13" s="1"/>
  <c r="AK83" i="13" s="1"/>
  <c r="AD83" i="13"/>
  <c r="AC83" i="13"/>
  <c r="AI83" i="13" s="1"/>
  <c r="AM83" i="13" s="1"/>
  <c r="AQ82" i="13"/>
  <c r="AR82" i="13" s="1"/>
  <c r="AP82" i="13"/>
  <c r="AO82" i="13"/>
  <c r="AL82" i="13"/>
  <c r="AH82" i="13"/>
  <c r="AF82" i="13"/>
  <c r="AE82" i="13"/>
  <c r="AG82" i="13" s="1"/>
  <c r="AK82" i="13" s="1"/>
  <c r="AD82" i="13"/>
  <c r="AC82" i="13"/>
  <c r="AI82" i="13" s="1"/>
  <c r="AM82" i="13" s="1"/>
  <c r="AP81" i="13"/>
  <c r="AO81" i="13"/>
  <c r="AQ81" i="13" s="1"/>
  <c r="AR81" i="13" s="1"/>
  <c r="AI81" i="13"/>
  <c r="AM81" i="13" s="1"/>
  <c r="AH81" i="13"/>
  <c r="AL81" i="13" s="1"/>
  <c r="AF81" i="13"/>
  <c r="AE81" i="13"/>
  <c r="AG81" i="13" s="1"/>
  <c r="AK81" i="13" s="1"/>
  <c r="AD81" i="13"/>
  <c r="AC81" i="13"/>
  <c r="AP80" i="13"/>
  <c r="AO80" i="13"/>
  <c r="AQ80" i="13" s="1"/>
  <c r="AR80" i="13" s="1"/>
  <c r="AL80" i="13"/>
  <c r="AH80" i="13"/>
  <c r="AG80" i="13"/>
  <c r="AK80" i="13" s="1"/>
  <c r="AF80" i="13"/>
  <c r="AE80" i="13"/>
  <c r="AD80" i="13"/>
  <c r="AC80" i="13"/>
  <c r="AI80" i="13" s="1"/>
  <c r="AM80" i="13" s="1"/>
  <c r="AP79" i="13"/>
  <c r="AO79" i="13"/>
  <c r="AQ79" i="13" s="1"/>
  <c r="AR79" i="13" s="1"/>
  <c r="AL79" i="13"/>
  <c r="AI79" i="13"/>
  <c r="AM79" i="13" s="1"/>
  <c r="AH79" i="13"/>
  <c r="AF79" i="13"/>
  <c r="AE79" i="13"/>
  <c r="AG79" i="13" s="1"/>
  <c r="AK79" i="13" s="1"/>
  <c r="AD79" i="13"/>
  <c r="AC79" i="13"/>
  <c r="AP78" i="13"/>
  <c r="AO78" i="13"/>
  <c r="AQ78" i="13" s="1"/>
  <c r="AR78" i="13" s="1"/>
  <c r="AH78" i="13"/>
  <c r="AL78" i="13" s="1"/>
  <c r="AG78" i="13"/>
  <c r="AK78" i="13" s="1"/>
  <c r="AF78" i="13"/>
  <c r="AE78" i="13"/>
  <c r="AD78" i="13"/>
  <c r="AC78" i="13"/>
  <c r="AI78" i="13" s="1"/>
  <c r="AM78" i="13" s="1"/>
  <c r="AP77" i="13"/>
  <c r="AO77" i="13"/>
  <c r="AQ77" i="13" s="1"/>
  <c r="AR77" i="13" s="1"/>
  <c r="AM77" i="13"/>
  <c r="AI77" i="13"/>
  <c r="AH77" i="13"/>
  <c r="AL77" i="13" s="1"/>
  <c r="AF77" i="13"/>
  <c r="AE77" i="13"/>
  <c r="AG77" i="13" s="1"/>
  <c r="AK77" i="13" s="1"/>
  <c r="AD77" i="13"/>
  <c r="AC77" i="13"/>
  <c r="AQ76" i="13"/>
  <c r="AR76" i="13" s="1"/>
  <c r="AP76" i="13"/>
  <c r="AO76" i="13"/>
  <c r="AH76" i="13"/>
  <c r="AL76" i="13" s="1"/>
  <c r="AF76" i="13"/>
  <c r="AE76" i="13"/>
  <c r="AG76" i="13" s="1"/>
  <c r="AK76" i="13" s="1"/>
  <c r="AD76" i="13"/>
  <c r="AC76" i="13"/>
  <c r="AI76" i="13" s="1"/>
  <c r="AM76" i="13" s="1"/>
  <c r="AP75" i="13"/>
  <c r="AO75" i="13"/>
  <c r="AQ75" i="13" s="1"/>
  <c r="AR75" i="13" s="1"/>
  <c r="AH75" i="13"/>
  <c r="AL75" i="13" s="1"/>
  <c r="AF75" i="13"/>
  <c r="AE75" i="13"/>
  <c r="AG75" i="13" s="1"/>
  <c r="AK75" i="13" s="1"/>
  <c r="AD75" i="13"/>
  <c r="AC75" i="13"/>
  <c r="AI75" i="13" s="1"/>
  <c r="AM75" i="13" s="1"/>
  <c r="AQ74" i="13"/>
  <c r="AR74" i="13" s="1"/>
  <c r="AP74" i="13"/>
  <c r="AO74" i="13"/>
  <c r="AL74" i="13"/>
  <c r="AH74" i="13"/>
  <c r="AF74" i="13"/>
  <c r="AE74" i="13"/>
  <c r="AG74" i="13" s="1"/>
  <c r="AK74" i="13" s="1"/>
  <c r="AD74" i="13"/>
  <c r="AC74" i="13"/>
  <c r="AI74" i="13" s="1"/>
  <c r="AM74" i="13" s="1"/>
  <c r="AP73" i="13"/>
  <c r="AO73" i="13"/>
  <c r="AQ73" i="13" s="1"/>
  <c r="AR73" i="13" s="1"/>
  <c r="AI73" i="13"/>
  <c r="AM73" i="13" s="1"/>
  <c r="AH73" i="13"/>
  <c r="AL73" i="13" s="1"/>
  <c r="AF73" i="13"/>
  <c r="AE73" i="13"/>
  <c r="AG73" i="13" s="1"/>
  <c r="AK73" i="13" s="1"/>
  <c r="AD73" i="13"/>
  <c r="AC73" i="13"/>
  <c r="AP72" i="13"/>
  <c r="AO72" i="13"/>
  <c r="AQ72" i="13" s="1"/>
  <c r="AR72" i="13" s="1"/>
  <c r="AL72" i="13"/>
  <c r="AH72" i="13"/>
  <c r="AG72" i="13"/>
  <c r="AK72" i="13" s="1"/>
  <c r="AF72" i="13"/>
  <c r="AE72" i="13"/>
  <c r="AD72" i="13"/>
  <c r="AC72" i="13"/>
  <c r="AI72" i="13" s="1"/>
  <c r="AM72" i="13" s="1"/>
  <c r="AP71" i="13"/>
  <c r="AO71" i="13"/>
  <c r="AQ71" i="13" s="1"/>
  <c r="AR71" i="13" s="1"/>
  <c r="AL71" i="13"/>
  <c r="AI71" i="13"/>
  <c r="AM71" i="13" s="1"/>
  <c r="AH71" i="13"/>
  <c r="AF71" i="13"/>
  <c r="AE71" i="13"/>
  <c r="AG71" i="13" s="1"/>
  <c r="AK71" i="13" s="1"/>
  <c r="AD71" i="13"/>
  <c r="AC71" i="13"/>
  <c r="AP70" i="13"/>
  <c r="AO70" i="13"/>
  <c r="AQ70" i="13" s="1"/>
  <c r="AR70" i="13" s="1"/>
  <c r="AH70" i="13"/>
  <c r="AL70" i="13" s="1"/>
  <c r="AG70" i="13"/>
  <c r="AK70" i="13" s="1"/>
  <c r="AF70" i="13"/>
  <c r="AE70" i="13"/>
  <c r="AD70" i="13"/>
  <c r="AC70" i="13"/>
  <c r="AI70" i="13" s="1"/>
  <c r="AM70" i="13" s="1"/>
  <c r="AP69" i="13"/>
  <c r="AO69" i="13"/>
  <c r="AQ69" i="13" s="1"/>
  <c r="AR69" i="13" s="1"/>
  <c r="AM69" i="13"/>
  <c r="AI69" i="13"/>
  <c r="AH69" i="13"/>
  <c r="AL69" i="13" s="1"/>
  <c r="AF69" i="13"/>
  <c r="AE69" i="13"/>
  <c r="AG69" i="13" s="1"/>
  <c r="AK69" i="13" s="1"/>
  <c r="AD69" i="13"/>
  <c r="AC69" i="13"/>
  <c r="AQ68" i="13"/>
  <c r="AR68" i="13" s="1"/>
  <c r="AP68" i="13"/>
  <c r="AO68" i="13"/>
  <c r="AH68" i="13"/>
  <c r="AL68" i="13" s="1"/>
  <c r="AF68" i="13"/>
  <c r="AE68" i="13"/>
  <c r="AG68" i="13" s="1"/>
  <c r="AK68" i="13" s="1"/>
  <c r="AD68" i="13"/>
  <c r="AC68" i="13"/>
  <c r="AI68" i="13" s="1"/>
  <c r="AM68" i="13" s="1"/>
  <c r="AP67" i="13"/>
  <c r="AO67" i="13"/>
  <c r="AQ67" i="13" s="1"/>
  <c r="AR67" i="13" s="1"/>
  <c r="AH67" i="13"/>
  <c r="AL67" i="13" s="1"/>
  <c r="AF67" i="13"/>
  <c r="AE67" i="13"/>
  <c r="AG67" i="13" s="1"/>
  <c r="AK67" i="13" s="1"/>
  <c r="AD67" i="13"/>
  <c r="AC67" i="13"/>
  <c r="AI67" i="13" s="1"/>
  <c r="AM67" i="13" s="1"/>
  <c r="AQ66" i="13"/>
  <c r="AR66" i="13" s="1"/>
  <c r="AP66" i="13"/>
  <c r="AO66" i="13"/>
  <c r="AL66" i="13"/>
  <c r="AH66" i="13"/>
  <c r="AF66" i="13"/>
  <c r="AE66" i="13"/>
  <c r="AG66" i="13" s="1"/>
  <c r="AK66" i="13" s="1"/>
  <c r="AD66" i="13"/>
  <c r="AC66" i="13"/>
  <c r="AI66" i="13" s="1"/>
  <c r="AM66" i="13" s="1"/>
  <c r="AP65" i="13"/>
  <c r="AO65" i="13"/>
  <c r="AQ65" i="13" s="1"/>
  <c r="AR65" i="13" s="1"/>
  <c r="AI65" i="13"/>
  <c r="AM65" i="13" s="1"/>
  <c r="AH65" i="13"/>
  <c r="AL65" i="13" s="1"/>
  <c r="AF65" i="13"/>
  <c r="AE65" i="13"/>
  <c r="AG65" i="13" s="1"/>
  <c r="AK65" i="13" s="1"/>
  <c r="AD65" i="13"/>
  <c r="AC65" i="13"/>
  <c r="AP64" i="13"/>
  <c r="AO64" i="13"/>
  <c r="AQ64" i="13" s="1"/>
  <c r="AR64" i="13" s="1"/>
  <c r="AL64" i="13"/>
  <c r="AH64" i="13"/>
  <c r="AG64" i="13"/>
  <c r="AK64" i="13" s="1"/>
  <c r="AF64" i="13"/>
  <c r="AE64" i="13"/>
  <c r="AD64" i="13"/>
  <c r="AC64" i="13"/>
  <c r="AI64" i="13" s="1"/>
  <c r="AM64" i="13" s="1"/>
  <c r="AP63" i="13"/>
  <c r="AO63" i="13"/>
  <c r="AQ63" i="13" s="1"/>
  <c r="AR63" i="13" s="1"/>
  <c r="AL63" i="13"/>
  <c r="AI63" i="13"/>
  <c r="AM63" i="13" s="1"/>
  <c r="AH63" i="13"/>
  <c r="AF63" i="13"/>
  <c r="AE63" i="13"/>
  <c r="AG63" i="13" s="1"/>
  <c r="AK63" i="13" s="1"/>
  <c r="AD63" i="13"/>
  <c r="AC63" i="13"/>
  <c r="AP62" i="13"/>
  <c r="AO62" i="13"/>
  <c r="AQ62" i="13" s="1"/>
  <c r="AR62" i="13" s="1"/>
  <c r="AH62" i="13"/>
  <c r="AL62" i="13" s="1"/>
  <c r="AG62" i="13"/>
  <c r="AK62" i="13" s="1"/>
  <c r="AF62" i="13"/>
  <c r="AE62" i="13"/>
  <c r="AD62" i="13"/>
  <c r="AC62" i="13"/>
  <c r="AI62" i="13" s="1"/>
  <c r="AM62" i="13" s="1"/>
  <c r="AP61" i="13"/>
  <c r="AO61" i="13"/>
  <c r="AQ61" i="13" s="1"/>
  <c r="AR61" i="13" s="1"/>
  <c r="AM61" i="13"/>
  <c r="AI61" i="13"/>
  <c r="AH61" i="13"/>
  <c r="AL61" i="13" s="1"/>
  <c r="AF61" i="13"/>
  <c r="AE61" i="13"/>
  <c r="AG61" i="13" s="1"/>
  <c r="AK61" i="13" s="1"/>
  <c r="AD61" i="13"/>
  <c r="AC61" i="13"/>
  <c r="AQ60" i="13"/>
  <c r="AR60" i="13" s="1"/>
  <c r="AP60" i="13"/>
  <c r="AO60" i="13"/>
  <c r="AH60" i="13"/>
  <c r="AL60" i="13" s="1"/>
  <c r="AF60" i="13"/>
  <c r="AE60" i="13"/>
  <c r="AG60" i="13" s="1"/>
  <c r="AK60" i="13" s="1"/>
  <c r="AD60" i="13"/>
  <c r="AC60" i="13"/>
  <c r="AI60" i="13" s="1"/>
  <c r="AM60" i="13" s="1"/>
  <c r="AP59" i="13"/>
  <c r="AO59" i="13"/>
  <c r="AQ59" i="13" s="1"/>
  <c r="AR59" i="13" s="1"/>
  <c r="AH59" i="13"/>
  <c r="AL59" i="13" s="1"/>
  <c r="AF59" i="13"/>
  <c r="AE59" i="13"/>
  <c r="AG59" i="13" s="1"/>
  <c r="AK59" i="13" s="1"/>
  <c r="AD59" i="13"/>
  <c r="AC59" i="13"/>
  <c r="AI59" i="13" s="1"/>
  <c r="AM59" i="13" s="1"/>
  <c r="AQ58" i="13"/>
  <c r="AR58" i="13" s="1"/>
  <c r="AP58" i="13"/>
  <c r="AO58" i="13"/>
  <c r="AL58" i="13"/>
  <c r="AH58" i="13"/>
  <c r="AF58" i="13"/>
  <c r="AE58" i="13"/>
  <c r="AG58" i="13" s="1"/>
  <c r="AK58" i="13" s="1"/>
  <c r="AD58" i="13"/>
  <c r="AC58" i="13"/>
  <c r="AI58" i="13" s="1"/>
  <c r="AM58" i="13" s="1"/>
  <c r="AP57" i="13"/>
  <c r="AO57" i="13"/>
  <c r="AQ57" i="13" s="1"/>
  <c r="AR57" i="13" s="1"/>
  <c r="AI57" i="13"/>
  <c r="AM57" i="13" s="1"/>
  <c r="AH57" i="13"/>
  <c r="AL57" i="13" s="1"/>
  <c r="AF57" i="13"/>
  <c r="AE57" i="13"/>
  <c r="AG57" i="13" s="1"/>
  <c r="AK57" i="13" s="1"/>
  <c r="AD57" i="13"/>
  <c r="AC57" i="13"/>
  <c r="AP56" i="13"/>
  <c r="AO56" i="13"/>
  <c r="AQ56" i="13" s="1"/>
  <c r="AR56" i="13" s="1"/>
  <c r="AL56" i="13"/>
  <c r="AH56" i="13"/>
  <c r="AG56" i="13"/>
  <c r="AK56" i="13" s="1"/>
  <c r="AF56" i="13"/>
  <c r="AE56" i="13"/>
  <c r="AD56" i="13"/>
  <c r="AC56" i="13"/>
  <c r="AI56" i="13" s="1"/>
  <c r="AM56" i="13" s="1"/>
  <c r="AP55" i="13"/>
  <c r="AO55" i="13"/>
  <c r="AQ55" i="13" s="1"/>
  <c r="AR55" i="13" s="1"/>
  <c r="AL55" i="13"/>
  <c r="AI55" i="13"/>
  <c r="AM55" i="13" s="1"/>
  <c r="AH55" i="13"/>
  <c r="AF55" i="13"/>
  <c r="AE55" i="13"/>
  <c r="AG55" i="13" s="1"/>
  <c r="AK55" i="13" s="1"/>
  <c r="AD55" i="13"/>
  <c r="AC55" i="13"/>
  <c r="AP54" i="13"/>
  <c r="AO54" i="13"/>
  <c r="AQ54" i="13" s="1"/>
  <c r="AR54" i="13" s="1"/>
  <c r="AH54" i="13"/>
  <c r="AL54" i="13" s="1"/>
  <c r="AG54" i="13"/>
  <c r="AK54" i="13" s="1"/>
  <c r="AF54" i="13"/>
  <c r="AE54" i="13"/>
  <c r="AD54" i="13"/>
  <c r="AC54" i="13"/>
  <c r="AI54" i="13" s="1"/>
  <c r="AM54" i="13" s="1"/>
  <c r="AP53" i="13"/>
  <c r="AO53" i="13"/>
  <c r="AQ53" i="13" s="1"/>
  <c r="AR53" i="13" s="1"/>
  <c r="AM53" i="13"/>
  <c r="AI53" i="13"/>
  <c r="AH53" i="13"/>
  <c r="AL53" i="13" s="1"/>
  <c r="AF53" i="13"/>
  <c r="AE53" i="13"/>
  <c r="AG53" i="13" s="1"/>
  <c r="AK53" i="13" s="1"/>
  <c r="AD53" i="13"/>
  <c r="AC53" i="13"/>
  <c r="AQ52" i="13"/>
  <c r="AR52" i="13" s="1"/>
  <c r="AP52" i="13"/>
  <c r="AO52" i="13"/>
  <c r="AH52" i="13"/>
  <c r="AL52" i="13" s="1"/>
  <c r="AF52" i="13"/>
  <c r="AE52" i="13"/>
  <c r="AG52" i="13" s="1"/>
  <c r="AK52" i="13" s="1"/>
  <c r="AD52" i="13"/>
  <c r="AC52" i="13"/>
  <c r="AI52" i="13" s="1"/>
  <c r="AM52" i="13" s="1"/>
  <c r="AP51" i="13"/>
  <c r="AO51" i="13"/>
  <c r="AQ51" i="13" s="1"/>
  <c r="AR51" i="13" s="1"/>
  <c r="AH51" i="13"/>
  <c r="AL51" i="13" s="1"/>
  <c r="AF51" i="13"/>
  <c r="AE51" i="13"/>
  <c r="AG51" i="13" s="1"/>
  <c r="AK51" i="13" s="1"/>
  <c r="AD51" i="13"/>
  <c r="AC51" i="13"/>
  <c r="AI51" i="13" s="1"/>
  <c r="AM51" i="13" s="1"/>
  <c r="AQ50" i="13"/>
  <c r="AR50" i="13" s="1"/>
  <c r="AP50" i="13"/>
  <c r="AO50" i="13"/>
  <c r="AL50" i="13"/>
  <c r="AH50" i="13"/>
  <c r="AF50" i="13"/>
  <c r="AE50" i="13"/>
  <c r="AG50" i="13" s="1"/>
  <c r="AK50" i="13" s="1"/>
  <c r="AD50" i="13"/>
  <c r="AC50" i="13"/>
  <c r="AI50" i="13" s="1"/>
  <c r="AM50" i="13" s="1"/>
  <c r="AP49" i="13"/>
  <c r="AO49" i="13"/>
  <c r="AQ49" i="13" s="1"/>
  <c r="AR49" i="13" s="1"/>
  <c r="AI49" i="13"/>
  <c r="AM49" i="13" s="1"/>
  <c r="AH49" i="13"/>
  <c r="AL49" i="13" s="1"/>
  <c r="AF49" i="13"/>
  <c r="AE49" i="13"/>
  <c r="AG49" i="13" s="1"/>
  <c r="AK49" i="13" s="1"/>
  <c r="AD49" i="13"/>
  <c r="AC49" i="13"/>
  <c r="AP48" i="13"/>
  <c r="AO48" i="13"/>
  <c r="AQ48" i="13" s="1"/>
  <c r="AR48" i="13" s="1"/>
  <c r="AL48" i="13"/>
  <c r="AH48" i="13"/>
  <c r="AG48" i="13"/>
  <c r="AK48" i="13" s="1"/>
  <c r="AF48" i="13"/>
  <c r="AE48" i="13"/>
  <c r="AD48" i="13"/>
  <c r="AC48" i="13"/>
  <c r="AI48" i="13" s="1"/>
  <c r="AM48" i="13" s="1"/>
  <c r="AP47" i="13"/>
  <c r="AO47" i="13"/>
  <c r="AQ47" i="13" s="1"/>
  <c r="AR47" i="13" s="1"/>
  <c r="AL47" i="13"/>
  <c r="AI47" i="13"/>
  <c r="AM47" i="13" s="1"/>
  <c r="AH47" i="13"/>
  <c r="AF47" i="13"/>
  <c r="AE47" i="13"/>
  <c r="AG47" i="13" s="1"/>
  <c r="AK47" i="13" s="1"/>
  <c r="AD47" i="13"/>
  <c r="AC47" i="13"/>
  <c r="AP46" i="13"/>
  <c r="AO46" i="13"/>
  <c r="AQ46" i="13" s="1"/>
  <c r="AR46" i="13" s="1"/>
  <c r="AH46" i="13"/>
  <c r="AL46" i="13" s="1"/>
  <c r="AG46" i="13"/>
  <c r="AK46" i="13" s="1"/>
  <c r="AF46" i="13"/>
  <c r="AE46" i="13"/>
  <c r="AD46" i="13"/>
  <c r="AC46" i="13"/>
  <c r="AI46" i="13" s="1"/>
  <c r="AM46" i="13" s="1"/>
  <c r="AP45" i="13"/>
  <c r="AO45" i="13"/>
  <c r="AQ45" i="13" s="1"/>
  <c r="AR45" i="13" s="1"/>
  <c r="AM45" i="13"/>
  <c r="AI45" i="13"/>
  <c r="AH45" i="13"/>
  <c r="AL45" i="13" s="1"/>
  <c r="AF45" i="13"/>
  <c r="AE45" i="13"/>
  <c r="AG45" i="13" s="1"/>
  <c r="AK45" i="13" s="1"/>
  <c r="AD45" i="13"/>
  <c r="AC45" i="13"/>
  <c r="AQ44" i="13"/>
  <c r="AR44" i="13" s="1"/>
  <c r="AP44" i="13"/>
  <c r="AO44" i="13"/>
  <c r="AH44" i="13"/>
  <c r="AL44" i="13" s="1"/>
  <c r="AF44" i="13"/>
  <c r="AE44" i="13"/>
  <c r="AG44" i="13" s="1"/>
  <c r="AK44" i="13" s="1"/>
  <c r="AD44" i="13"/>
  <c r="AC44" i="13"/>
  <c r="AI44" i="13" s="1"/>
  <c r="AM44" i="13" s="1"/>
  <c r="AP43" i="13"/>
  <c r="AO43" i="13"/>
  <c r="AQ43" i="13" s="1"/>
  <c r="AR43" i="13" s="1"/>
  <c r="AH43" i="13"/>
  <c r="AL43" i="13" s="1"/>
  <c r="AF43" i="13"/>
  <c r="AE43" i="13"/>
  <c r="AG43" i="13" s="1"/>
  <c r="AK43" i="13" s="1"/>
  <c r="AD43" i="13"/>
  <c r="AC43" i="13"/>
  <c r="AI43" i="13" s="1"/>
  <c r="AM43" i="13" s="1"/>
  <c r="AQ42" i="13"/>
  <c r="AR42" i="13" s="1"/>
  <c r="AP42" i="13"/>
  <c r="AO42" i="13"/>
  <c r="AL42" i="13"/>
  <c r="AH42" i="13"/>
  <c r="AF42" i="13"/>
  <c r="AE42" i="13"/>
  <c r="AG42" i="13" s="1"/>
  <c r="AK42" i="13" s="1"/>
  <c r="AD42" i="13"/>
  <c r="AC42" i="13"/>
  <c r="AI42" i="13" s="1"/>
  <c r="AM42" i="13" s="1"/>
  <c r="AP41" i="13"/>
  <c r="AO41" i="13"/>
  <c r="AQ41" i="13" s="1"/>
  <c r="AR41" i="13" s="1"/>
  <c r="AI41" i="13"/>
  <c r="AM41" i="13" s="1"/>
  <c r="AH41" i="13"/>
  <c r="AL41" i="13" s="1"/>
  <c r="AF41" i="13"/>
  <c r="AE41" i="13"/>
  <c r="AG41" i="13" s="1"/>
  <c r="AK41" i="13" s="1"/>
  <c r="AD41" i="13"/>
  <c r="AC41" i="13"/>
  <c r="AP40" i="13"/>
  <c r="AO40" i="13"/>
  <c r="AQ40" i="13" s="1"/>
  <c r="AR40" i="13" s="1"/>
  <c r="AL40" i="13"/>
  <c r="AH40" i="13"/>
  <c r="AG40" i="13"/>
  <c r="AK40" i="13" s="1"/>
  <c r="AF40" i="13"/>
  <c r="AE40" i="13"/>
  <c r="AD40" i="13"/>
  <c r="AC40" i="13"/>
  <c r="AI40" i="13" s="1"/>
  <c r="AM40" i="13" s="1"/>
  <c r="AP39" i="13"/>
  <c r="AO39" i="13"/>
  <c r="AQ39" i="13" s="1"/>
  <c r="AR39" i="13" s="1"/>
  <c r="AL39" i="13"/>
  <c r="AI39" i="13"/>
  <c r="AM39" i="13" s="1"/>
  <c r="AH39" i="13"/>
  <c r="AF39" i="13"/>
  <c r="AE39" i="13"/>
  <c r="AG39" i="13" s="1"/>
  <c r="AK39" i="13" s="1"/>
  <c r="AD39" i="13"/>
  <c r="AC39" i="13"/>
  <c r="AP38" i="13"/>
  <c r="AO38" i="13"/>
  <c r="AQ38" i="13" s="1"/>
  <c r="AR38" i="13" s="1"/>
  <c r="AH38" i="13"/>
  <c r="AL38" i="13" s="1"/>
  <c r="AG38" i="13"/>
  <c r="AK38" i="13" s="1"/>
  <c r="AF38" i="13"/>
  <c r="AE38" i="13"/>
  <c r="AD38" i="13"/>
  <c r="AC38" i="13"/>
  <c r="AI38" i="13" s="1"/>
  <c r="AM38" i="13" s="1"/>
  <c r="AP37" i="13"/>
  <c r="AO37" i="13"/>
  <c r="AQ37" i="13" s="1"/>
  <c r="AR37" i="13" s="1"/>
  <c r="AM37" i="13"/>
  <c r="AI37" i="13"/>
  <c r="AH37" i="13"/>
  <c r="AL37" i="13" s="1"/>
  <c r="AF37" i="13"/>
  <c r="AE37" i="13"/>
  <c r="AG37" i="13" s="1"/>
  <c r="AK37" i="13" s="1"/>
  <c r="AD37" i="13"/>
  <c r="AC37" i="13"/>
  <c r="AQ36" i="13"/>
  <c r="AR36" i="13" s="1"/>
  <c r="AP36" i="13"/>
  <c r="AO36" i="13"/>
  <c r="AH36" i="13"/>
  <c r="AL36" i="13" s="1"/>
  <c r="AF36" i="13"/>
  <c r="AE36" i="13"/>
  <c r="AG36" i="13" s="1"/>
  <c r="AK36" i="13" s="1"/>
  <c r="AD36" i="13"/>
  <c r="AC36" i="13"/>
  <c r="AI36" i="13" s="1"/>
  <c r="AM36" i="13" s="1"/>
  <c r="AP35" i="13"/>
  <c r="AO35" i="13"/>
  <c r="AQ35" i="13" s="1"/>
  <c r="AR35" i="13" s="1"/>
  <c r="AH35" i="13"/>
  <c r="AL35" i="13" s="1"/>
  <c r="AF35" i="13"/>
  <c r="AE35" i="13"/>
  <c r="AG35" i="13" s="1"/>
  <c r="AK35" i="13" s="1"/>
  <c r="AD35" i="13"/>
  <c r="AC35" i="13"/>
  <c r="AI35" i="13" s="1"/>
  <c r="AM35" i="13" s="1"/>
  <c r="AQ34" i="13"/>
  <c r="AR34" i="13" s="1"/>
  <c r="AP34" i="13"/>
  <c r="AO34" i="13"/>
  <c r="AL34" i="13"/>
  <c r="AH34" i="13"/>
  <c r="AF34" i="13"/>
  <c r="AE34" i="13"/>
  <c r="AG34" i="13" s="1"/>
  <c r="AK34" i="13" s="1"/>
  <c r="AD34" i="13"/>
  <c r="AC34" i="13"/>
  <c r="AI34" i="13" s="1"/>
  <c r="AM34" i="13" s="1"/>
  <c r="AP33" i="13"/>
  <c r="AO33" i="13"/>
  <c r="AQ33" i="13" s="1"/>
  <c r="AR33" i="13" s="1"/>
  <c r="AI33" i="13"/>
  <c r="AM33" i="13" s="1"/>
  <c r="AH33" i="13"/>
  <c r="AL33" i="13" s="1"/>
  <c r="AF33" i="13"/>
  <c r="AE33" i="13"/>
  <c r="AG33" i="13" s="1"/>
  <c r="AK33" i="13" s="1"/>
  <c r="AD33" i="13"/>
  <c r="AC33" i="13"/>
  <c r="AP32" i="13"/>
  <c r="AO32" i="13"/>
  <c r="AQ32" i="13" s="1"/>
  <c r="AR32" i="13" s="1"/>
  <c r="AL32" i="13"/>
  <c r="AH32" i="13"/>
  <c r="AG32" i="13"/>
  <c r="AK32" i="13" s="1"/>
  <c r="AF32" i="13"/>
  <c r="AE32" i="13"/>
  <c r="AD32" i="13"/>
  <c r="AC32" i="13"/>
  <c r="AI32" i="13" s="1"/>
  <c r="AM32" i="13" s="1"/>
  <c r="AP31" i="13"/>
  <c r="AO31" i="13"/>
  <c r="AQ31" i="13" s="1"/>
  <c r="AR31" i="13" s="1"/>
  <c r="AL31" i="13"/>
  <c r="AI31" i="13"/>
  <c r="AM31" i="13" s="1"/>
  <c r="AH31" i="13"/>
  <c r="AF31" i="13"/>
  <c r="AE31" i="13"/>
  <c r="AG31" i="13" s="1"/>
  <c r="AK31" i="13" s="1"/>
  <c r="AD31" i="13"/>
  <c r="AC31" i="13"/>
  <c r="AP30" i="13"/>
  <c r="AO30" i="13"/>
  <c r="AQ30" i="13" s="1"/>
  <c r="AR30" i="13" s="1"/>
  <c r="AH30" i="13"/>
  <c r="AL30" i="13" s="1"/>
  <c r="AG30" i="13"/>
  <c r="AK30" i="13" s="1"/>
  <c r="AF30" i="13"/>
  <c r="AE30" i="13"/>
  <c r="AD30" i="13"/>
  <c r="AC30" i="13"/>
  <c r="AI30" i="13" s="1"/>
  <c r="AM30" i="13" s="1"/>
  <c r="AP29" i="13"/>
  <c r="AO29" i="13"/>
  <c r="AQ29" i="13" s="1"/>
  <c r="AR29" i="13" s="1"/>
  <c r="AM29" i="13"/>
  <c r="AI29" i="13"/>
  <c r="AH29" i="13"/>
  <c r="AL29" i="13" s="1"/>
  <c r="AF29" i="13"/>
  <c r="AE29" i="13"/>
  <c r="AG29" i="13" s="1"/>
  <c r="AK29" i="13" s="1"/>
  <c r="AD29" i="13"/>
  <c r="AC29" i="13"/>
  <c r="AQ28" i="13"/>
  <c r="AR28" i="13" s="1"/>
  <c r="AP28" i="13"/>
  <c r="AO28" i="13"/>
  <c r="AH28" i="13"/>
  <c r="AL28" i="13" s="1"/>
  <c r="AF28" i="13"/>
  <c r="AE28" i="13"/>
  <c r="AG28" i="13" s="1"/>
  <c r="AK28" i="13" s="1"/>
  <c r="AD28" i="13"/>
  <c r="AC28" i="13"/>
  <c r="AI28" i="13" s="1"/>
  <c r="AM28" i="13" s="1"/>
  <c r="AP27" i="13"/>
  <c r="AO27" i="13"/>
  <c r="AQ27" i="13" s="1"/>
  <c r="AR27" i="13" s="1"/>
  <c r="AH27" i="13"/>
  <c r="AL27" i="13" s="1"/>
  <c r="AF27" i="13"/>
  <c r="AE27" i="13"/>
  <c r="AG27" i="13" s="1"/>
  <c r="AK27" i="13" s="1"/>
  <c r="AD27" i="13"/>
  <c r="AC27" i="13"/>
  <c r="AI27" i="13" s="1"/>
  <c r="AM27" i="13" s="1"/>
  <c r="AQ26" i="13"/>
  <c r="AR26" i="13" s="1"/>
  <c r="AP26" i="13"/>
  <c r="AO26" i="13"/>
  <c r="AL26" i="13"/>
  <c r="AH26" i="13"/>
  <c r="AF26" i="13"/>
  <c r="AE26" i="13"/>
  <c r="AG26" i="13" s="1"/>
  <c r="AK26" i="13" s="1"/>
  <c r="AD26" i="13"/>
  <c r="AC26" i="13"/>
  <c r="AI26" i="13" s="1"/>
  <c r="AM26" i="13" s="1"/>
  <c r="AP25" i="13"/>
  <c r="AO25" i="13"/>
  <c r="AQ25" i="13" s="1"/>
  <c r="AR25" i="13" s="1"/>
  <c r="AI25" i="13"/>
  <c r="AM25" i="13" s="1"/>
  <c r="AH25" i="13"/>
  <c r="AL25" i="13" s="1"/>
  <c r="AF25" i="13"/>
  <c r="AE25" i="13"/>
  <c r="AG25" i="13" s="1"/>
  <c r="AK25" i="13" s="1"/>
  <c r="AD25" i="13"/>
  <c r="AC25" i="13"/>
  <c r="AP24" i="13"/>
  <c r="AO24" i="13"/>
  <c r="AQ24" i="13" s="1"/>
  <c r="AR24" i="13" s="1"/>
  <c r="AL24" i="13"/>
  <c r="AH24" i="13"/>
  <c r="AG24" i="13"/>
  <c r="AK24" i="13" s="1"/>
  <c r="AF24" i="13"/>
  <c r="AE24" i="13"/>
  <c r="AD24" i="13"/>
  <c r="AC24" i="13"/>
  <c r="AI24" i="13" s="1"/>
  <c r="AM24" i="13" s="1"/>
  <c r="AP23" i="13"/>
  <c r="AO23" i="13"/>
  <c r="AQ23" i="13" s="1"/>
  <c r="AR23" i="13" s="1"/>
  <c r="AL23" i="13"/>
  <c r="AI23" i="13"/>
  <c r="AM23" i="13" s="1"/>
  <c r="AH23" i="13"/>
  <c r="AF23" i="13"/>
  <c r="AE23" i="13"/>
  <c r="AG23" i="13" s="1"/>
  <c r="AK23" i="13" s="1"/>
  <c r="AD23" i="13"/>
  <c r="AC23" i="13"/>
  <c r="AP22" i="13"/>
  <c r="AO22" i="13"/>
  <c r="AQ22" i="13" s="1"/>
  <c r="AR22" i="13" s="1"/>
  <c r="AH22" i="13"/>
  <c r="AL22" i="13" s="1"/>
  <c r="AG22" i="13"/>
  <c r="AK22" i="13" s="1"/>
  <c r="AF22" i="13"/>
  <c r="AE22" i="13"/>
  <c r="AD22" i="13"/>
  <c r="AC22" i="13"/>
  <c r="AI22" i="13" s="1"/>
  <c r="AM22" i="13" s="1"/>
  <c r="AP21" i="13"/>
  <c r="AO21" i="13"/>
  <c r="AQ21" i="13" s="1"/>
  <c r="AR21" i="13" s="1"/>
  <c r="AM21" i="13"/>
  <c r="AI21" i="13"/>
  <c r="AH21" i="13"/>
  <c r="AL21" i="13" s="1"/>
  <c r="AF21" i="13"/>
  <c r="AE21" i="13"/>
  <c r="AG21" i="13" s="1"/>
  <c r="AK21" i="13" s="1"/>
  <c r="AD21" i="13"/>
  <c r="AC21" i="13"/>
  <c r="AQ20" i="13"/>
  <c r="AR20" i="13" s="1"/>
  <c r="AP20" i="13"/>
  <c r="AO20" i="13"/>
  <c r="AH20" i="13"/>
  <c r="AL20" i="13" s="1"/>
  <c r="AF20" i="13"/>
  <c r="AE20" i="13"/>
  <c r="AG20" i="13" s="1"/>
  <c r="AK20" i="13" s="1"/>
  <c r="AD20" i="13"/>
  <c r="AC20" i="13"/>
  <c r="AI20" i="13" s="1"/>
  <c r="AM20" i="13" s="1"/>
  <c r="AP19" i="13"/>
  <c r="AO19" i="13"/>
  <c r="AQ19" i="13" s="1"/>
  <c r="AR19" i="13" s="1"/>
  <c r="AH19" i="13"/>
  <c r="AL19" i="13" s="1"/>
  <c r="AF19" i="13"/>
  <c r="AE19" i="13"/>
  <c r="AG19" i="13" s="1"/>
  <c r="AK19" i="13" s="1"/>
  <c r="AD19" i="13"/>
  <c r="AC19" i="13"/>
  <c r="AI19" i="13" s="1"/>
  <c r="AM19" i="13" s="1"/>
  <c r="AQ18" i="13"/>
  <c r="AR18" i="13" s="1"/>
  <c r="AP18" i="13"/>
  <c r="AO18" i="13"/>
  <c r="AL18" i="13"/>
  <c r="AH18" i="13"/>
  <c r="AF18" i="13"/>
  <c r="AE18" i="13"/>
  <c r="AG18" i="13" s="1"/>
  <c r="AK18" i="13" s="1"/>
  <c r="AD18" i="13"/>
  <c r="AC18" i="13"/>
  <c r="AI18" i="13" s="1"/>
  <c r="AM18" i="13" s="1"/>
  <c r="AP17" i="13"/>
  <c r="AO17" i="13"/>
  <c r="AQ17" i="13" s="1"/>
  <c r="AR17" i="13" s="1"/>
  <c r="AI17" i="13"/>
  <c r="AM17" i="13" s="1"/>
  <c r="AH17" i="13"/>
  <c r="AL17" i="13" s="1"/>
  <c r="AF17" i="13"/>
  <c r="AE17" i="13"/>
  <c r="AG17" i="13" s="1"/>
  <c r="AK17" i="13" s="1"/>
  <c r="AD17" i="13"/>
  <c r="AC17" i="13"/>
  <c r="AP16" i="13"/>
  <c r="AO16" i="13"/>
  <c r="AQ16" i="13" s="1"/>
  <c r="AR16" i="13" s="1"/>
  <c r="AL16" i="13"/>
  <c r="AH16" i="13"/>
  <c r="AG16" i="13"/>
  <c r="AK16" i="13" s="1"/>
  <c r="AF16" i="13"/>
  <c r="AE16" i="13"/>
  <c r="AD16" i="13"/>
  <c r="AC16" i="13"/>
  <c r="AI16" i="13" s="1"/>
  <c r="AM16" i="13" s="1"/>
  <c r="AP15" i="13"/>
  <c r="AO15" i="13"/>
  <c r="AQ15" i="13" s="1"/>
  <c r="AR15" i="13" s="1"/>
  <c r="AL15" i="13"/>
  <c r="AI15" i="13"/>
  <c r="AM15" i="13" s="1"/>
  <c r="AH15" i="13"/>
  <c r="AF15" i="13"/>
  <c r="AE15" i="13"/>
  <c r="AG15" i="13" s="1"/>
  <c r="AK15" i="13" s="1"/>
  <c r="AD15" i="13"/>
  <c r="AC15" i="13"/>
  <c r="AP14" i="13"/>
  <c r="AO14" i="13"/>
  <c r="AQ14" i="13" s="1"/>
  <c r="AR14" i="13" s="1"/>
  <c r="AH14" i="13"/>
  <c r="AL14" i="13" s="1"/>
  <c r="AG14" i="13"/>
  <c r="AK14" i="13" s="1"/>
  <c r="AF14" i="13"/>
  <c r="AE14" i="13"/>
  <c r="AD14" i="13"/>
  <c r="AC14" i="13"/>
  <c r="AI14" i="13" s="1"/>
  <c r="AM14" i="13" s="1"/>
  <c r="AP13" i="13"/>
  <c r="AO13" i="13"/>
  <c r="AQ13" i="13" s="1"/>
  <c r="AR13" i="13" s="1"/>
  <c r="AM13" i="13"/>
  <c r="AI13" i="13"/>
  <c r="AH13" i="13"/>
  <c r="AL13" i="13" s="1"/>
  <c r="AF13" i="13"/>
  <c r="AE13" i="13"/>
  <c r="AG13" i="13" s="1"/>
  <c r="AK13" i="13" s="1"/>
  <c r="AD13" i="13"/>
  <c r="AC13" i="13"/>
  <c r="AQ12" i="13"/>
  <c r="AR12" i="13" s="1"/>
  <c r="AP12" i="13"/>
  <c r="AO12" i="13"/>
  <c r="AH12" i="13"/>
  <c r="AL12" i="13" s="1"/>
  <c r="AF12" i="13"/>
  <c r="AE12" i="13"/>
  <c r="AG12" i="13" s="1"/>
  <c r="AK12" i="13" s="1"/>
  <c r="AD12" i="13"/>
  <c r="AC12" i="13"/>
  <c r="AI12" i="13" s="1"/>
  <c r="AM12" i="13" s="1"/>
  <c r="AP11" i="13"/>
  <c r="AO11" i="13"/>
  <c r="AQ11" i="13" s="1"/>
  <c r="AR11" i="13" s="1"/>
  <c r="AH11" i="13"/>
  <c r="AL11" i="13" s="1"/>
  <c r="AF11" i="13"/>
  <c r="AE11" i="13"/>
  <c r="AG11" i="13" s="1"/>
  <c r="AK11" i="13" s="1"/>
  <c r="AD11" i="13"/>
  <c r="AC11" i="13"/>
  <c r="AI11" i="13" s="1"/>
  <c r="AM11" i="13" s="1"/>
  <c r="S536" i="13"/>
  <c r="R536" i="13"/>
  <c r="Q536" i="13"/>
  <c r="P536" i="13"/>
  <c r="O536" i="13"/>
  <c r="N536" i="13"/>
  <c r="S535" i="13"/>
  <c r="R535" i="13"/>
  <c r="Q535" i="13"/>
  <c r="P535" i="13"/>
  <c r="O535" i="13"/>
  <c r="N535" i="13"/>
  <c r="S534" i="13"/>
  <c r="R534" i="13"/>
  <c r="Q534" i="13"/>
  <c r="P534" i="13"/>
  <c r="O534" i="13"/>
  <c r="N534" i="13"/>
  <c r="S533" i="13"/>
  <c r="R533" i="13"/>
  <c r="Q533" i="13"/>
  <c r="P533" i="13"/>
  <c r="O533" i="13"/>
  <c r="N533" i="13"/>
  <c r="S532" i="13"/>
  <c r="R532" i="13"/>
  <c r="Q532" i="13"/>
  <c r="P532" i="13"/>
  <c r="O532" i="13"/>
  <c r="N532" i="13"/>
  <c r="S531" i="13"/>
  <c r="R531" i="13"/>
  <c r="Q531" i="13"/>
  <c r="P531" i="13"/>
  <c r="O531" i="13"/>
  <c r="N531" i="13"/>
  <c r="S530" i="13"/>
  <c r="R530" i="13"/>
  <c r="Q530" i="13"/>
  <c r="P530" i="13"/>
  <c r="O530" i="13"/>
  <c r="N530" i="13"/>
  <c r="S529" i="13"/>
  <c r="R529" i="13"/>
  <c r="Q529" i="13"/>
  <c r="P529" i="13"/>
  <c r="O529" i="13"/>
  <c r="N529" i="13"/>
  <c r="S528" i="13"/>
  <c r="R528" i="13"/>
  <c r="Q528" i="13"/>
  <c r="P528" i="13"/>
  <c r="O528" i="13"/>
  <c r="N528" i="13"/>
  <c r="S527" i="13"/>
  <c r="R527" i="13"/>
  <c r="Q527" i="13"/>
  <c r="P527" i="13"/>
  <c r="O527" i="13"/>
  <c r="N527" i="13"/>
  <c r="S526" i="13"/>
  <c r="R526" i="13"/>
  <c r="Q526" i="13"/>
  <c r="P526" i="13"/>
  <c r="O526" i="13"/>
  <c r="N526" i="13"/>
  <c r="S525" i="13"/>
  <c r="R525" i="13"/>
  <c r="Q525" i="13"/>
  <c r="P525" i="13"/>
  <c r="O525" i="13"/>
  <c r="N525" i="13"/>
  <c r="S524" i="13"/>
  <c r="R524" i="13"/>
  <c r="Q524" i="13"/>
  <c r="P524" i="13"/>
  <c r="O524" i="13"/>
  <c r="N524" i="13"/>
  <c r="S523" i="13"/>
  <c r="R523" i="13"/>
  <c r="Q523" i="13"/>
  <c r="P523" i="13"/>
  <c r="O523" i="13"/>
  <c r="N523" i="13"/>
  <c r="S522" i="13"/>
  <c r="R522" i="13"/>
  <c r="Q522" i="13"/>
  <c r="P522" i="13"/>
  <c r="O522" i="13"/>
  <c r="N522" i="13"/>
  <c r="S521" i="13"/>
  <c r="R521" i="13"/>
  <c r="Q521" i="13"/>
  <c r="P521" i="13"/>
  <c r="O521" i="13"/>
  <c r="N521" i="13"/>
  <c r="S520" i="13"/>
  <c r="R520" i="13"/>
  <c r="Q520" i="13"/>
  <c r="P520" i="13"/>
  <c r="O520" i="13"/>
  <c r="N520" i="13"/>
  <c r="S519" i="13"/>
  <c r="R519" i="13"/>
  <c r="Q519" i="13"/>
  <c r="P519" i="13"/>
  <c r="O519" i="13"/>
  <c r="N519" i="13"/>
  <c r="S518" i="13"/>
  <c r="R518" i="13"/>
  <c r="Q518" i="13"/>
  <c r="P518" i="13"/>
  <c r="O518" i="13"/>
  <c r="N518" i="13"/>
  <c r="S517" i="13"/>
  <c r="R517" i="13"/>
  <c r="Q517" i="13"/>
  <c r="P517" i="13"/>
  <c r="O517" i="13"/>
  <c r="N517" i="13"/>
  <c r="S516" i="13"/>
  <c r="R516" i="13"/>
  <c r="Q516" i="13"/>
  <c r="P516" i="13"/>
  <c r="O516" i="13"/>
  <c r="N516" i="13"/>
  <c r="S515" i="13"/>
  <c r="R515" i="13"/>
  <c r="Q515" i="13"/>
  <c r="P515" i="13"/>
  <c r="O515" i="13"/>
  <c r="N515" i="13"/>
  <c r="S514" i="13"/>
  <c r="R514" i="13"/>
  <c r="Q514" i="13"/>
  <c r="P514" i="13"/>
  <c r="O514" i="13"/>
  <c r="N514" i="13"/>
  <c r="S513" i="13"/>
  <c r="R513" i="13"/>
  <c r="Q513" i="13"/>
  <c r="P513" i="13"/>
  <c r="O513" i="13"/>
  <c r="N513" i="13"/>
  <c r="S512" i="13"/>
  <c r="R512" i="13"/>
  <c r="Q512" i="13"/>
  <c r="P512" i="13"/>
  <c r="O512" i="13"/>
  <c r="N512" i="13"/>
  <c r="S511" i="13"/>
  <c r="R511" i="13"/>
  <c r="Q511" i="13"/>
  <c r="P511" i="13"/>
  <c r="O511" i="13"/>
  <c r="N511" i="13"/>
  <c r="S510" i="13"/>
  <c r="R510" i="13"/>
  <c r="Q510" i="13"/>
  <c r="P510" i="13"/>
  <c r="O510" i="13"/>
  <c r="N510" i="13"/>
  <c r="S509" i="13"/>
  <c r="R509" i="13"/>
  <c r="Q509" i="13"/>
  <c r="P509" i="13"/>
  <c r="O509" i="13"/>
  <c r="N509" i="13"/>
  <c r="S508" i="13"/>
  <c r="R508" i="13"/>
  <c r="Q508" i="13"/>
  <c r="P508" i="13"/>
  <c r="O508" i="13"/>
  <c r="N508" i="13"/>
  <c r="S507" i="13"/>
  <c r="R507" i="13"/>
  <c r="Q507" i="13"/>
  <c r="P507" i="13"/>
  <c r="O507" i="13"/>
  <c r="N507" i="13"/>
  <c r="S506" i="13"/>
  <c r="R506" i="13"/>
  <c r="Q506" i="13"/>
  <c r="P506" i="13"/>
  <c r="O506" i="13"/>
  <c r="N506" i="13"/>
  <c r="S505" i="13"/>
  <c r="R505" i="13"/>
  <c r="Q505" i="13"/>
  <c r="P505" i="13"/>
  <c r="O505" i="13"/>
  <c r="N505" i="13"/>
  <c r="S504" i="13"/>
  <c r="R504" i="13"/>
  <c r="Q504" i="13"/>
  <c r="P504" i="13"/>
  <c r="O504" i="13"/>
  <c r="N504" i="13"/>
  <c r="S503" i="13"/>
  <c r="R503" i="13"/>
  <c r="Q503" i="13"/>
  <c r="P503" i="13"/>
  <c r="O503" i="13"/>
  <c r="N503" i="13"/>
  <c r="S502" i="13"/>
  <c r="R502" i="13"/>
  <c r="Q502" i="13"/>
  <c r="P502" i="13"/>
  <c r="O502" i="13"/>
  <c r="N502" i="13"/>
  <c r="S501" i="13"/>
  <c r="R501" i="13"/>
  <c r="Q501" i="13"/>
  <c r="P501" i="13"/>
  <c r="O501" i="13"/>
  <c r="N501" i="13"/>
  <c r="S500" i="13"/>
  <c r="R500" i="13"/>
  <c r="Q500" i="13"/>
  <c r="P500" i="13"/>
  <c r="O500" i="13"/>
  <c r="N500" i="13"/>
  <c r="S499" i="13"/>
  <c r="R499" i="13"/>
  <c r="Q499" i="13"/>
  <c r="P499" i="13"/>
  <c r="O499" i="13"/>
  <c r="N499" i="13"/>
  <c r="S498" i="13"/>
  <c r="R498" i="13"/>
  <c r="Q498" i="13"/>
  <c r="P498" i="13"/>
  <c r="O498" i="13"/>
  <c r="N498" i="13"/>
  <c r="S497" i="13"/>
  <c r="R497" i="13"/>
  <c r="Q497" i="13"/>
  <c r="P497" i="13"/>
  <c r="O497" i="13"/>
  <c r="N497" i="13"/>
  <c r="S496" i="13"/>
  <c r="R496" i="13"/>
  <c r="Q496" i="13"/>
  <c r="P496" i="13"/>
  <c r="O496" i="13"/>
  <c r="N496" i="13"/>
  <c r="S495" i="13"/>
  <c r="R495" i="13"/>
  <c r="Q495" i="13"/>
  <c r="P495" i="13"/>
  <c r="O495" i="13"/>
  <c r="N495" i="13"/>
  <c r="S494" i="13"/>
  <c r="R494" i="13"/>
  <c r="Q494" i="13"/>
  <c r="P494" i="13"/>
  <c r="O494" i="13"/>
  <c r="N494" i="13"/>
  <c r="S493" i="13"/>
  <c r="R493" i="13"/>
  <c r="Q493" i="13"/>
  <c r="P493" i="13"/>
  <c r="O493" i="13"/>
  <c r="N493" i="13"/>
  <c r="S492" i="13"/>
  <c r="R492" i="13"/>
  <c r="Q492" i="13"/>
  <c r="P492" i="13"/>
  <c r="O492" i="13"/>
  <c r="N492" i="13"/>
  <c r="S491" i="13"/>
  <c r="R491" i="13"/>
  <c r="Q491" i="13"/>
  <c r="P491" i="13"/>
  <c r="O491" i="13"/>
  <c r="N491" i="13"/>
  <c r="S490" i="13"/>
  <c r="R490" i="13"/>
  <c r="Q490" i="13"/>
  <c r="P490" i="13"/>
  <c r="O490" i="13"/>
  <c r="N490" i="13"/>
  <c r="S489" i="13"/>
  <c r="R489" i="13"/>
  <c r="Q489" i="13"/>
  <c r="P489" i="13"/>
  <c r="O489" i="13"/>
  <c r="N489" i="13"/>
  <c r="S488" i="13"/>
  <c r="R488" i="13"/>
  <c r="Q488" i="13"/>
  <c r="P488" i="13"/>
  <c r="O488" i="13"/>
  <c r="N488" i="13"/>
  <c r="S487" i="13"/>
  <c r="R487" i="13"/>
  <c r="Q487" i="13"/>
  <c r="P487" i="13"/>
  <c r="O487" i="13"/>
  <c r="N487" i="13"/>
  <c r="S486" i="13"/>
  <c r="R486" i="13"/>
  <c r="Q486" i="13"/>
  <c r="P486" i="13"/>
  <c r="O486" i="13"/>
  <c r="N486" i="13"/>
  <c r="S485" i="13"/>
  <c r="R485" i="13"/>
  <c r="Q485" i="13"/>
  <c r="P485" i="13"/>
  <c r="O485" i="13"/>
  <c r="N485" i="13"/>
  <c r="S484" i="13"/>
  <c r="R484" i="13"/>
  <c r="Q484" i="13"/>
  <c r="P484" i="13"/>
  <c r="O484" i="13"/>
  <c r="N484" i="13"/>
  <c r="S483" i="13"/>
  <c r="R483" i="13"/>
  <c r="Q483" i="13"/>
  <c r="P483" i="13"/>
  <c r="O483" i="13"/>
  <c r="N483" i="13"/>
  <c r="S482" i="13"/>
  <c r="R482" i="13"/>
  <c r="Q482" i="13"/>
  <c r="P482" i="13"/>
  <c r="O482" i="13"/>
  <c r="N482" i="13"/>
  <c r="S481" i="13"/>
  <c r="R481" i="13"/>
  <c r="Q481" i="13"/>
  <c r="P481" i="13"/>
  <c r="O481" i="13"/>
  <c r="N481" i="13"/>
  <c r="S480" i="13"/>
  <c r="R480" i="13"/>
  <c r="Q480" i="13"/>
  <c r="P480" i="13"/>
  <c r="O480" i="13"/>
  <c r="N480" i="13"/>
  <c r="S479" i="13"/>
  <c r="R479" i="13"/>
  <c r="Q479" i="13"/>
  <c r="P479" i="13"/>
  <c r="O479" i="13"/>
  <c r="N479" i="13"/>
  <c r="S478" i="13"/>
  <c r="R478" i="13"/>
  <c r="Q478" i="13"/>
  <c r="P478" i="13"/>
  <c r="O478" i="13"/>
  <c r="N478" i="13"/>
  <c r="S477" i="13"/>
  <c r="R477" i="13"/>
  <c r="Q477" i="13"/>
  <c r="P477" i="13"/>
  <c r="O477" i="13"/>
  <c r="N477" i="13"/>
  <c r="S476" i="13"/>
  <c r="R476" i="13"/>
  <c r="Q476" i="13"/>
  <c r="P476" i="13"/>
  <c r="O476" i="13"/>
  <c r="N476" i="13"/>
  <c r="S475" i="13"/>
  <c r="R475" i="13"/>
  <c r="Q475" i="13"/>
  <c r="P475" i="13"/>
  <c r="O475" i="13"/>
  <c r="N475" i="13"/>
  <c r="S474" i="13"/>
  <c r="R474" i="13"/>
  <c r="Q474" i="13"/>
  <c r="P474" i="13"/>
  <c r="O474" i="13"/>
  <c r="N474" i="13"/>
  <c r="S473" i="13"/>
  <c r="R473" i="13"/>
  <c r="Q473" i="13"/>
  <c r="P473" i="13"/>
  <c r="O473" i="13"/>
  <c r="N473" i="13"/>
  <c r="S472" i="13"/>
  <c r="R472" i="13"/>
  <c r="Q472" i="13"/>
  <c r="P472" i="13"/>
  <c r="O472" i="13"/>
  <c r="N472" i="13"/>
  <c r="S471" i="13"/>
  <c r="R471" i="13"/>
  <c r="Q471" i="13"/>
  <c r="P471" i="13"/>
  <c r="O471" i="13"/>
  <c r="N471" i="13"/>
  <c r="S470" i="13"/>
  <c r="R470" i="13"/>
  <c r="Q470" i="13"/>
  <c r="P470" i="13"/>
  <c r="O470" i="13"/>
  <c r="N470" i="13"/>
  <c r="S469" i="13"/>
  <c r="R469" i="13"/>
  <c r="Q469" i="13"/>
  <c r="P469" i="13"/>
  <c r="O469" i="13"/>
  <c r="N469" i="13"/>
  <c r="S468" i="13"/>
  <c r="R468" i="13"/>
  <c r="Q468" i="13"/>
  <c r="P468" i="13"/>
  <c r="O468" i="13"/>
  <c r="N468" i="13"/>
  <c r="S467" i="13"/>
  <c r="R467" i="13"/>
  <c r="Q467" i="13"/>
  <c r="P467" i="13"/>
  <c r="O467" i="13"/>
  <c r="N467" i="13"/>
  <c r="S466" i="13"/>
  <c r="R466" i="13"/>
  <c r="Q466" i="13"/>
  <c r="P466" i="13"/>
  <c r="O466" i="13"/>
  <c r="N466" i="13"/>
  <c r="S465" i="13"/>
  <c r="R465" i="13"/>
  <c r="Q465" i="13"/>
  <c r="P465" i="13"/>
  <c r="O465" i="13"/>
  <c r="N465" i="13"/>
  <c r="S464" i="13"/>
  <c r="R464" i="13"/>
  <c r="Q464" i="13"/>
  <c r="P464" i="13"/>
  <c r="O464" i="13"/>
  <c r="N464" i="13"/>
  <c r="S463" i="13"/>
  <c r="R463" i="13"/>
  <c r="Q463" i="13"/>
  <c r="P463" i="13"/>
  <c r="O463" i="13"/>
  <c r="N463" i="13"/>
  <c r="S462" i="13"/>
  <c r="R462" i="13"/>
  <c r="Q462" i="13"/>
  <c r="P462" i="13"/>
  <c r="O462" i="13"/>
  <c r="N462" i="13"/>
  <c r="S461" i="13"/>
  <c r="R461" i="13"/>
  <c r="Q461" i="13"/>
  <c r="P461" i="13"/>
  <c r="O461" i="13"/>
  <c r="N461" i="13"/>
  <c r="S460" i="13"/>
  <c r="R460" i="13"/>
  <c r="Q460" i="13"/>
  <c r="P460" i="13"/>
  <c r="O460" i="13"/>
  <c r="N460" i="13"/>
  <c r="S459" i="13"/>
  <c r="R459" i="13"/>
  <c r="Q459" i="13"/>
  <c r="P459" i="13"/>
  <c r="O459" i="13"/>
  <c r="N459" i="13"/>
  <c r="S458" i="13"/>
  <c r="R458" i="13"/>
  <c r="Q458" i="13"/>
  <c r="P458" i="13"/>
  <c r="O458" i="13"/>
  <c r="N458" i="13"/>
  <c r="S457" i="13"/>
  <c r="R457" i="13"/>
  <c r="Q457" i="13"/>
  <c r="P457" i="13"/>
  <c r="O457" i="13"/>
  <c r="N457" i="13"/>
  <c r="S456" i="13"/>
  <c r="R456" i="13"/>
  <c r="Q456" i="13"/>
  <c r="P456" i="13"/>
  <c r="O456" i="13"/>
  <c r="N456" i="13"/>
  <c r="S455" i="13"/>
  <c r="R455" i="13"/>
  <c r="Q455" i="13"/>
  <c r="P455" i="13"/>
  <c r="O455" i="13"/>
  <c r="N455" i="13"/>
  <c r="S454" i="13"/>
  <c r="R454" i="13"/>
  <c r="Q454" i="13"/>
  <c r="P454" i="13"/>
  <c r="O454" i="13"/>
  <c r="N454" i="13"/>
  <c r="S453" i="13"/>
  <c r="R453" i="13"/>
  <c r="Q453" i="13"/>
  <c r="P453" i="13"/>
  <c r="O453" i="13"/>
  <c r="N453" i="13"/>
  <c r="S452" i="13"/>
  <c r="R452" i="13"/>
  <c r="Q452" i="13"/>
  <c r="P452" i="13"/>
  <c r="O452" i="13"/>
  <c r="N452" i="13"/>
  <c r="S451" i="13"/>
  <c r="R451" i="13"/>
  <c r="Q451" i="13"/>
  <c r="P451" i="13"/>
  <c r="O451" i="13"/>
  <c r="N451" i="13"/>
  <c r="S450" i="13"/>
  <c r="R450" i="13"/>
  <c r="Q450" i="13"/>
  <c r="P450" i="13"/>
  <c r="O450" i="13"/>
  <c r="N450" i="13"/>
  <c r="S449" i="13"/>
  <c r="R449" i="13"/>
  <c r="Q449" i="13"/>
  <c r="P449" i="13"/>
  <c r="O449" i="13"/>
  <c r="N449" i="13"/>
  <c r="S448" i="13"/>
  <c r="R448" i="13"/>
  <c r="Q448" i="13"/>
  <c r="P448" i="13"/>
  <c r="O448" i="13"/>
  <c r="N448" i="13"/>
  <c r="S447" i="13"/>
  <c r="R447" i="13"/>
  <c r="Q447" i="13"/>
  <c r="P447" i="13"/>
  <c r="O447" i="13"/>
  <c r="N447" i="13"/>
  <c r="S446" i="13"/>
  <c r="R446" i="13"/>
  <c r="Q446" i="13"/>
  <c r="P446" i="13"/>
  <c r="O446" i="13"/>
  <c r="N446" i="13"/>
  <c r="S445" i="13"/>
  <c r="R445" i="13"/>
  <c r="Q445" i="13"/>
  <c r="P445" i="13"/>
  <c r="O445" i="13"/>
  <c r="N445" i="13"/>
  <c r="S444" i="13"/>
  <c r="R444" i="13"/>
  <c r="Q444" i="13"/>
  <c r="P444" i="13"/>
  <c r="O444" i="13"/>
  <c r="N444" i="13"/>
  <c r="S443" i="13"/>
  <c r="R443" i="13"/>
  <c r="Q443" i="13"/>
  <c r="P443" i="13"/>
  <c r="O443" i="13"/>
  <c r="N443" i="13"/>
  <c r="S442" i="13"/>
  <c r="R442" i="13"/>
  <c r="Q442" i="13"/>
  <c r="P442" i="13"/>
  <c r="O442" i="13"/>
  <c r="N442" i="13"/>
  <c r="S441" i="13"/>
  <c r="R441" i="13"/>
  <c r="Q441" i="13"/>
  <c r="P441" i="13"/>
  <c r="O441" i="13"/>
  <c r="N441" i="13"/>
  <c r="S440" i="13"/>
  <c r="R440" i="13"/>
  <c r="Q440" i="13"/>
  <c r="P440" i="13"/>
  <c r="O440" i="13"/>
  <c r="N440" i="13"/>
  <c r="S439" i="13"/>
  <c r="R439" i="13"/>
  <c r="Q439" i="13"/>
  <c r="P439" i="13"/>
  <c r="O439" i="13"/>
  <c r="N439" i="13"/>
  <c r="S438" i="13"/>
  <c r="R438" i="13"/>
  <c r="Q438" i="13"/>
  <c r="P438" i="13"/>
  <c r="O438" i="13"/>
  <c r="N438" i="13"/>
  <c r="S437" i="13"/>
  <c r="R437" i="13"/>
  <c r="Q437" i="13"/>
  <c r="P437" i="13"/>
  <c r="O437" i="13"/>
  <c r="N437" i="13"/>
  <c r="S436" i="13"/>
  <c r="R436" i="13"/>
  <c r="Q436" i="13"/>
  <c r="P436" i="13"/>
  <c r="O436" i="13"/>
  <c r="N436" i="13"/>
  <c r="S435" i="13"/>
  <c r="R435" i="13"/>
  <c r="Q435" i="13"/>
  <c r="P435" i="13"/>
  <c r="O435" i="13"/>
  <c r="N435" i="13"/>
  <c r="S434" i="13"/>
  <c r="R434" i="13"/>
  <c r="Q434" i="13"/>
  <c r="P434" i="13"/>
  <c r="O434" i="13"/>
  <c r="N434" i="13"/>
  <c r="S433" i="13"/>
  <c r="R433" i="13"/>
  <c r="Q433" i="13"/>
  <c r="P433" i="13"/>
  <c r="O433" i="13"/>
  <c r="N433" i="13"/>
  <c r="S432" i="13"/>
  <c r="R432" i="13"/>
  <c r="Q432" i="13"/>
  <c r="P432" i="13"/>
  <c r="O432" i="13"/>
  <c r="N432" i="13"/>
  <c r="S431" i="13"/>
  <c r="R431" i="13"/>
  <c r="Q431" i="13"/>
  <c r="P431" i="13"/>
  <c r="O431" i="13"/>
  <c r="N431" i="13"/>
  <c r="S430" i="13"/>
  <c r="R430" i="13"/>
  <c r="Q430" i="13"/>
  <c r="P430" i="13"/>
  <c r="O430" i="13"/>
  <c r="N430" i="13"/>
  <c r="S429" i="13"/>
  <c r="R429" i="13"/>
  <c r="Q429" i="13"/>
  <c r="P429" i="13"/>
  <c r="O429" i="13"/>
  <c r="N429" i="13"/>
  <c r="S428" i="13"/>
  <c r="R428" i="13"/>
  <c r="Q428" i="13"/>
  <c r="P428" i="13"/>
  <c r="O428" i="13"/>
  <c r="N428" i="13"/>
  <c r="S427" i="13"/>
  <c r="R427" i="13"/>
  <c r="Q427" i="13"/>
  <c r="P427" i="13"/>
  <c r="O427" i="13"/>
  <c r="N427" i="13"/>
  <c r="S426" i="13"/>
  <c r="R426" i="13"/>
  <c r="Q426" i="13"/>
  <c r="P426" i="13"/>
  <c r="O426" i="13"/>
  <c r="N426" i="13"/>
  <c r="S425" i="13"/>
  <c r="R425" i="13"/>
  <c r="Q425" i="13"/>
  <c r="P425" i="13"/>
  <c r="O425" i="13"/>
  <c r="N425" i="13"/>
  <c r="S424" i="13"/>
  <c r="R424" i="13"/>
  <c r="Q424" i="13"/>
  <c r="P424" i="13"/>
  <c r="O424" i="13"/>
  <c r="N424" i="13"/>
  <c r="S423" i="13"/>
  <c r="R423" i="13"/>
  <c r="Q423" i="13"/>
  <c r="P423" i="13"/>
  <c r="O423" i="13"/>
  <c r="N423" i="13"/>
  <c r="S422" i="13"/>
  <c r="R422" i="13"/>
  <c r="Q422" i="13"/>
  <c r="P422" i="13"/>
  <c r="O422" i="13"/>
  <c r="N422" i="13"/>
  <c r="S421" i="13"/>
  <c r="R421" i="13"/>
  <c r="Q421" i="13"/>
  <c r="P421" i="13"/>
  <c r="O421" i="13"/>
  <c r="N421" i="13"/>
  <c r="S420" i="13"/>
  <c r="R420" i="13"/>
  <c r="Q420" i="13"/>
  <c r="P420" i="13"/>
  <c r="O420" i="13"/>
  <c r="N420" i="13"/>
  <c r="S419" i="13"/>
  <c r="R419" i="13"/>
  <c r="Q419" i="13"/>
  <c r="P419" i="13"/>
  <c r="O419" i="13"/>
  <c r="N419" i="13"/>
  <c r="S418" i="13"/>
  <c r="R418" i="13"/>
  <c r="Q418" i="13"/>
  <c r="P418" i="13"/>
  <c r="O418" i="13"/>
  <c r="N418" i="13"/>
  <c r="S417" i="13"/>
  <c r="R417" i="13"/>
  <c r="Q417" i="13"/>
  <c r="P417" i="13"/>
  <c r="O417" i="13"/>
  <c r="N417" i="13"/>
  <c r="S416" i="13"/>
  <c r="R416" i="13"/>
  <c r="Q416" i="13"/>
  <c r="P416" i="13"/>
  <c r="O416" i="13"/>
  <c r="N416" i="13"/>
  <c r="S415" i="13"/>
  <c r="R415" i="13"/>
  <c r="Q415" i="13"/>
  <c r="P415" i="13"/>
  <c r="O415" i="13"/>
  <c r="N415" i="13"/>
  <c r="S414" i="13"/>
  <c r="R414" i="13"/>
  <c r="Q414" i="13"/>
  <c r="P414" i="13"/>
  <c r="O414" i="13"/>
  <c r="N414" i="13"/>
  <c r="S413" i="13"/>
  <c r="R413" i="13"/>
  <c r="Q413" i="13"/>
  <c r="P413" i="13"/>
  <c r="O413" i="13"/>
  <c r="N413" i="13"/>
  <c r="S412" i="13"/>
  <c r="R412" i="13"/>
  <c r="Q412" i="13"/>
  <c r="P412" i="13"/>
  <c r="O412" i="13"/>
  <c r="N412" i="13"/>
  <c r="S411" i="13"/>
  <c r="R411" i="13"/>
  <c r="Q411" i="13"/>
  <c r="P411" i="13"/>
  <c r="O411" i="13"/>
  <c r="N411" i="13"/>
  <c r="S410" i="13"/>
  <c r="R410" i="13"/>
  <c r="Q410" i="13"/>
  <c r="P410" i="13"/>
  <c r="O410" i="13"/>
  <c r="N410" i="13"/>
  <c r="S409" i="13"/>
  <c r="R409" i="13"/>
  <c r="Q409" i="13"/>
  <c r="P409" i="13"/>
  <c r="O409" i="13"/>
  <c r="N409" i="13"/>
  <c r="S408" i="13"/>
  <c r="R408" i="13"/>
  <c r="Q408" i="13"/>
  <c r="P408" i="13"/>
  <c r="O408" i="13"/>
  <c r="N408" i="13"/>
  <c r="S407" i="13"/>
  <c r="R407" i="13"/>
  <c r="Q407" i="13"/>
  <c r="P407" i="13"/>
  <c r="O407" i="13"/>
  <c r="N407" i="13"/>
  <c r="S406" i="13"/>
  <c r="R406" i="13"/>
  <c r="Q406" i="13"/>
  <c r="P406" i="13"/>
  <c r="O406" i="13"/>
  <c r="N406" i="13"/>
  <c r="S405" i="13"/>
  <c r="R405" i="13"/>
  <c r="Q405" i="13"/>
  <c r="P405" i="13"/>
  <c r="O405" i="13"/>
  <c r="N405" i="13"/>
  <c r="S404" i="13"/>
  <c r="R404" i="13"/>
  <c r="Q404" i="13"/>
  <c r="P404" i="13"/>
  <c r="O404" i="13"/>
  <c r="N404" i="13"/>
  <c r="S403" i="13"/>
  <c r="R403" i="13"/>
  <c r="Q403" i="13"/>
  <c r="P403" i="13"/>
  <c r="O403" i="13"/>
  <c r="N403" i="13"/>
  <c r="S402" i="13"/>
  <c r="R402" i="13"/>
  <c r="Q402" i="13"/>
  <c r="P402" i="13"/>
  <c r="O402" i="13"/>
  <c r="N402" i="13"/>
  <c r="S401" i="13"/>
  <c r="R401" i="13"/>
  <c r="Q401" i="13"/>
  <c r="P401" i="13"/>
  <c r="O401" i="13"/>
  <c r="N401" i="13"/>
  <c r="S400" i="13"/>
  <c r="R400" i="13"/>
  <c r="Q400" i="13"/>
  <c r="P400" i="13"/>
  <c r="O400" i="13"/>
  <c r="N400" i="13"/>
  <c r="S399" i="13"/>
  <c r="R399" i="13"/>
  <c r="Q399" i="13"/>
  <c r="P399" i="13"/>
  <c r="O399" i="13"/>
  <c r="N399" i="13"/>
  <c r="S398" i="13"/>
  <c r="R398" i="13"/>
  <c r="Q398" i="13"/>
  <c r="P398" i="13"/>
  <c r="O398" i="13"/>
  <c r="N398" i="13"/>
  <c r="S397" i="13"/>
  <c r="R397" i="13"/>
  <c r="Q397" i="13"/>
  <c r="P397" i="13"/>
  <c r="O397" i="13"/>
  <c r="N397" i="13"/>
  <c r="S396" i="13"/>
  <c r="R396" i="13"/>
  <c r="Q396" i="13"/>
  <c r="P396" i="13"/>
  <c r="O396" i="13"/>
  <c r="N396" i="13"/>
  <c r="S395" i="13"/>
  <c r="R395" i="13"/>
  <c r="Q395" i="13"/>
  <c r="P395" i="13"/>
  <c r="O395" i="13"/>
  <c r="N395" i="13"/>
  <c r="S394" i="13"/>
  <c r="R394" i="13"/>
  <c r="Q394" i="13"/>
  <c r="P394" i="13"/>
  <c r="O394" i="13"/>
  <c r="N394" i="13"/>
  <c r="S393" i="13"/>
  <c r="R393" i="13"/>
  <c r="Q393" i="13"/>
  <c r="P393" i="13"/>
  <c r="O393" i="13"/>
  <c r="N393" i="13"/>
  <c r="S392" i="13"/>
  <c r="R392" i="13"/>
  <c r="Q392" i="13"/>
  <c r="P392" i="13"/>
  <c r="O392" i="13"/>
  <c r="N392" i="13"/>
  <c r="S391" i="13"/>
  <c r="R391" i="13"/>
  <c r="Q391" i="13"/>
  <c r="P391" i="13"/>
  <c r="O391" i="13"/>
  <c r="N391" i="13"/>
  <c r="S390" i="13"/>
  <c r="R390" i="13"/>
  <c r="Q390" i="13"/>
  <c r="P390" i="13"/>
  <c r="O390" i="13"/>
  <c r="N390" i="13"/>
  <c r="S389" i="13"/>
  <c r="R389" i="13"/>
  <c r="Q389" i="13"/>
  <c r="P389" i="13"/>
  <c r="O389" i="13"/>
  <c r="N389" i="13"/>
  <c r="S388" i="13"/>
  <c r="R388" i="13"/>
  <c r="Q388" i="13"/>
  <c r="P388" i="13"/>
  <c r="O388" i="13"/>
  <c r="N388" i="13"/>
  <c r="S387" i="13"/>
  <c r="R387" i="13"/>
  <c r="Q387" i="13"/>
  <c r="P387" i="13"/>
  <c r="O387" i="13"/>
  <c r="N387" i="13"/>
  <c r="S386" i="13"/>
  <c r="R386" i="13"/>
  <c r="Q386" i="13"/>
  <c r="P386" i="13"/>
  <c r="O386" i="13"/>
  <c r="N386" i="13"/>
  <c r="S385" i="13"/>
  <c r="R385" i="13"/>
  <c r="Q385" i="13"/>
  <c r="P385" i="13"/>
  <c r="O385" i="13"/>
  <c r="N385" i="13"/>
  <c r="S384" i="13"/>
  <c r="R384" i="13"/>
  <c r="Q384" i="13"/>
  <c r="P384" i="13"/>
  <c r="O384" i="13"/>
  <c r="N384" i="13"/>
  <c r="S383" i="13"/>
  <c r="R383" i="13"/>
  <c r="Q383" i="13"/>
  <c r="P383" i="13"/>
  <c r="O383" i="13"/>
  <c r="N383" i="13"/>
  <c r="S382" i="13"/>
  <c r="R382" i="13"/>
  <c r="Q382" i="13"/>
  <c r="P382" i="13"/>
  <c r="O382" i="13"/>
  <c r="N382" i="13"/>
  <c r="S381" i="13"/>
  <c r="R381" i="13"/>
  <c r="Q381" i="13"/>
  <c r="P381" i="13"/>
  <c r="O381" i="13"/>
  <c r="N381" i="13"/>
  <c r="S380" i="13"/>
  <c r="R380" i="13"/>
  <c r="Q380" i="13"/>
  <c r="P380" i="13"/>
  <c r="O380" i="13"/>
  <c r="N380" i="13"/>
  <c r="S379" i="13"/>
  <c r="R379" i="13"/>
  <c r="Q379" i="13"/>
  <c r="P379" i="13"/>
  <c r="O379" i="13"/>
  <c r="N379" i="13"/>
  <c r="S378" i="13"/>
  <c r="R378" i="13"/>
  <c r="Q378" i="13"/>
  <c r="P378" i="13"/>
  <c r="O378" i="13"/>
  <c r="N378" i="13"/>
  <c r="S377" i="13"/>
  <c r="R377" i="13"/>
  <c r="Q377" i="13"/>
  <c r="P377" i="13"/>
  <c r="O377" i="13"/>
  <c r="N377" i="13"/>
  <c r="S376" i="13"/>
  <c r="R376" i="13"/>
  <c r="Q376" i="13"/>
  <c r="P376" i="13"/>
  <c r="O376" i="13"/>
  <c r="N376" i="13"/>
  <c r="S375" i="13"/>
  <c r="R375" i="13"/>
  <c r="Q375" i="13"/>
  <c r="P375" i="13"/>
  <c r="O375" i="13"/>
  <c r="N375" i="13"/>
  <c r="S374" i="13"/>
  <c r="R374" i="13"/>
  <c r="Q374" i="13"/>
  <c r="P374" i="13"/>
  <c r="O374" i="13"/>
  <c r="N374" i="13"/>
  <c r="S373" i="13"/>
  <c r="R373" i="13"/>
  <c r="Q373" i="13"/>
  <c r="P373" i="13"/>
  <c r="O373" i="13"/>
  <c r="N373" i="13"/>
  <c r="S372" i="13"/>
  <c r="R372" i="13"/>
  <c r="Q372" i="13"/>
  <c r="P372" i="13"/>
  <c r="O372" i="13"/>
  <c r="N372" i="13"/>
  <c r="S371" i="13"/>
  <c r="R371" i="13"/>
  <c r="Q371" i="13"/>
  <c r="P371" i="13"/>
  <c r="O371" i="13"/>
  <c r="N371" i="13"/>
  <c r="S370" i="13"/>
  <c r="R370" i="13"/>
  <c r="Q370" i="13"/>
  <c r="P370" i="13"/>
  <c r="O370" i="13"/>
  <c r="N370" i="13"/>
  <c r="S369" i="13"/>
  <c r="R369" i="13"/>
  <c r="Q369" i="13"/>
  <c r="P369" i="13"/>
  <c r="O369" i="13"/>
  <c r="N369" i="13"/>
  <c r="S368" i="13"/>
  <c r="R368" i="13"/>
  <c r="Q368" i="13"/>
  <c r="P368" i="13"/>
  <c r="O368" i="13"/>
  <c r="N368" i="13"/>
  <c r="S367" i="13"/>
  <c r="R367" i="13"/>
  <c r="Q367" i="13"/>
  <c r="P367" i="13"/>
  <c r="O367" i="13"/>
  <c r="N367" i="13"/>
  <c r="S366" i="13"/>
  <c r="R366" i="13"/>
  <c r="Q366" i="13"/>
  <c r="P366" i="13"/>
  <c r="O366" i="13"/>
  <c r="N366" i="13"/>
  <c r="S365" i="13"/>
  <c r="R365" i="13"/>
  <c r="Q365" i="13"/>
  <c r="P365" i="13"/>
  <c r="O365" i="13"/>
  <c r="N365" i="13"/>
  <c r="S364" i="13"/>
  <c r="R364" i="13"/>
  <c r="Q364" i="13"/>
  <c r="P364" i="13"/>
  <c r="O364" i="13"/>
  <c r="N364" i="13"/>
  <c r="S363" i="13"/>
  <c r="R363" i="13"/>
  <c r="Q363" i="13"/>
  <c r="P363" i="13"/>
  <c r="O363" i="13"/>
  <c r="N363" i="13"/>
  <c r="S362" i="13"/>
  <c r="R362" i="13"/>
  <c r="Q362" i="13"/>
  <c r="P362" i="13"/>
  <c r="O362" i="13"/>
  <c r="N362" i="13"/>
  <c r="S361" i="13"/>
  <c r="R361" i="13"/>
  <c r="Q361" i="13"/>
  <c r="P361" i="13"/>
  <c r="O361" i="13"/>
  <c r="N361" i="13"/>
  <c r="S360" i="13"/>
  <c r="R360" i="13"/>
  <c r="Q360" i="13"/>
  <c r="P360" i="13"/>
  <c r="O360" i="13"/>
  <c r="N360" i="13"/>
  <c r="S359" i="13"/>
  <c r="R359" i="13"/>
  <c r="Q359" i="13"/>
  <c r="P359" i="13"/>
  <c r="O359" i="13"/>
  <c r="N359" i="13"/>
  <c r="S358" i="13"/>
  <c r="R358" i="13"/>
  <c r="Q358" i="13"/>
  <c r="P358" i="13"/>
  <c r="O358" i="13"/>
  <c r="N358" i="13"/>
  <c r="S357" i="13"/>
  <c r="R357" i="13"/>
  <c r="Q357" i="13"/>
  <c r="P357" i="13"/>
  <c r="O357" i="13"/>
  <c r="N357" i="13"/>
  <c r="S356" i="13"/>
  <c r="R356" i="13"/>
  <c r="Q356" i="13"/>
  <c r="P356" i="13"/>
  <c r="O356" i="13"/>
  <c r="N356" i="13"/>
  <c r="S355" i="13"/>
  <c r="R355" i="13"/>
  <c r="Q355" i="13"/>
  <c r="P355" i="13"/>
  <c r="O355" i="13"/>
  <c r="N355" i="13"/>
  <c r="S354" i="13"/>
  <c r="R354" i="13"/>
  <c r="Q354" i="13"/>
  <c r="P354" i="13"/>
  <c r="O354" i="13"/>
  <c r="N354" i="13"/>
  <c r="S353" i="13"/>
  <c r="R353" i="13"/>
  <c r="Q353" i="13"/>
  <c r="P353" i="13"/>
  <c r="O353" i="13"/>
  <c r="N353" i="13"/>
  <c r="S352" i="13"/>
  <c r="R352" i="13"/>
  <c r="Q352" i="13"/>
  <c r="P352" i="13"/>
  <c r="O352" i="13"/>
  <c r="N352" i="13"/>
  <c r="S351" i="13"/>
  <c r="R351" i="13"/>
  <c r="Q351" i="13"/>
  <c r="P351" i="13"/>
  <c r="O351" i="13"/>
  <c r="N351" i="13"/>
  <c r="S350" i="13"/>
  <c r="R350" i="13"/>
  <c r="Q350" i="13"/>
  <c r="P350" i="13"/>
  <c r="O350" i="13"/>
  <c r="N350" i="13"/>
  <c r="S349" i="13"/>
  <c r="R349" i="13"/>
  <c r="Q349" i="13"/>
  <c r="P349" i="13"/>
  <c r="O349" i="13"/>
  <c r="N349" i="13"/>
  <c r="S348" i="13"/>
  <c r="R348" i="13"/>
  <c r="Q348" i="13"/>
  <c r="P348" i="13"/>
  <c r="O348" i="13"/>
  <c r="N348" i="13"/>
  <c r="S347" i="13"/>
  <c r="R347" i="13"/>
  <c r="Q347" i="13"/>
  <c r="P347" i="13"/>
  <c r="O347" i="13"/>
  <c r="N347" i="13"/>
  <c r="S346" i="13"/>
  <c r="R346" i="13"/>
  <c r="Q346" i="13"/>
  <c r="P346" i="13"/>
  <c r="O346" i="13"/>
  <c r="N346" i="13"/>
  <c r="S345" i="13"/>
  <c r="R345" i="13"/>
  <c r="Q345" i="13"/>
  <c r="P345" i="13"/>
  <c r="O345" i="13"/>
  <c r="N345" i="13"/>
  <c r="S344" i="13"/>
  <c r="R344" i="13"/>
  <c r="Q344" i="13"/>
  <c r="P344" i="13"/>
  <c r="O344" i="13"/>
  <c r="N344" i="13"/>
  <c r="S343" i="13"/>
  <c r="R343" i="13"/>
  <c r="Q343" i="13"/>
  <c r="P343" i="13"/>
  <c r="O343" i="13"/>
  <c r="N343" i="13"/>
  <c r="S342" i="13"/>
  <c r="R342" i="13"/>
  <c r="Q342" i="13"/>
  <c r="P342" i="13"/>
  <c r="O342" i="13"/>
  <c r="N342" i="13"/>
  <c r="S341" i="13"/>
  <c r="R341" i="13"/>
  <c r="Q341" i="13"/>
  <c r="P341" i="13"/>
  <c r="O341" i="13"/>
  <c r="N341" i="13"/>
  <c r="S340" i="13"/>
  <c r="R340" i="13"/>
  <c r="Q340" i="13"/>
  <c r="P340" i="13"/>
  <c r="O340" i="13"/>
  <c r="N340" i="13"/>
  <c r="S339" i="13"/>
  <c r="R339" i="13"/>
  <c r="Q339" i="13"/>
  <c r="P339" i="13"/>
  <c r="O339" i="13"/>
  <c r="N339" i="13"/>
  <c r="S338" i="13"/>
  <c r="R338" i="13"/>
  <c r="Q338" i="13"/>
  <c r="P338" i="13"/>
  <c r="O338" i="13"/>
  <c r="N338" i="13"/>
  <c r="S337" i="13"/>
  <c r="R337" i="13"/>
  <c r="Q337" i="13"/>
  <c r="P337" i="13"/>
  <c r="O337" i="13"/>
  <c r="N337" i="13"/>
  <c r="S336" i="13"/>
  <c r="R336" i="13"/>
  <c r="Q336" i="13"/>
  <c r="P336" i="13"/>
  <c r="O336" i="13"/>
  <c r="N336" i="13"/>
  <c r="S335" i="13"/>
  <c r="R335" i="13"/>
  <c r="Q335" i="13"/>
  <c r="P335" i="13"/>
  <c r="O335" i="13"/>
  <c r="N335" i="13"/>
  <c r="S334" i="13"/>
  <c r="R334" i="13"/>
  <c r="Q334" i="13"/>
  <c r="P334" i="13"/>
  <c r="O334" i="13"/>
  <c r="N334" i="13"/>
  <c r="S333" i="13"/>
  <c r="R333" i="13"/>
  <c r="Q333" i="13"/>
  <c r="P333" i="13"/>
  <c r="O333" i="13"/>
  <c r="N333" i="13"/>
  <c r="S332" i="13"/>
  <c r="R332" i="13"/>
  <c r="Q332" i="13"/>
  <c r="P332" i="13"/>
  <c r="O332" i="13"/>
  <c r="N332" i="13"/>
  <c r="S331" i="13"/>
  <c r="R331" i="13"/>
  <c r="Q331" i="13"/>
  <c r="P331" i="13"/>
  <c r="O331" i="13"/>
  <c r="N331" i="13"/>
  <c r="S330" i="13"/>
  <c r="R330" i="13"/>
  <c r="Q330" i="13"/>
  <c r="P330" i="13"/>
  <c r="O330" i="13"/>
  <c r="N330" i="13"/>
  <c r="S329" i="13"/>
  <c r="R329" i="13"/>
  <c r="Q329" i="13"/>
  <c r="P329" i="13"/>
  <c r="O329" i="13"/>
  <c r="N329" i="13"/>
  <c r="S328" i="13"/>
  <c r="R328" i="13"/>
  <c r="Q328" i="13"/>
  <c r="P328" i="13"/>
  <c r="O328" i="13"/>
  <c r="N328" i="13"/>
  <c r="S327" i="13"/>
  <c r="R327" i="13"/>
  <c r="Q327" i="13"/>
  <c r="P327" i="13"/>
  <c r="O327" i="13"/>
  <c r="N327" i="13"/>
  <c r="S326" i="13"/>
  <c r="R326" i="13"/>
  <c r="Q326" i="13"/>
  <c r="P326" i="13"/>
  <c r="O326" i="13"/>
  <c r="N326" i="13"/>
  <c r="S325" i="13"/>
  <c r="R325" i="13"/>
  <c r="Q325" i="13"/>
  <c r="P325" i="13"/>
  <c r="O325" i="13"/>
  <c r="N325" i="13"/>
  <c r="S324" i="13"/>
  <c r="R324" i="13"/>
  <c r="Q324" i="13"/>
  <c r="P324" i="13"/>
  <c r="O324" i="13"/>
  <c r="N324" i="13"/>
  <c r="S323" i="13"/>
  <c r="R323" i="13"/>
  <c r="Q323" i="13"/>
  <c r="P323" i="13"/>
  <c r="O323" i="13"/>
  <c r="N323" i="13"/>
  <c r="S322" i="13"/>
  <c r="R322" i="13"/>
  <c r="Q322" i="13"/>
  <c r="P322" i="13"/>
  <c r="O322" i="13"/>
  <c r="N322" i="13"/>
  <c r="S321" i="13"/>
  <c r="R321" i="13"/>
  <c r="Q321" i="13"/>
  <c r="P321" i="13"/>
  <c r="O321" i="13"/>
  <c r="N321" i="13"/>
  <c r="S320" i="13"/>
  <c r="R320" i="13"/>
  <c r="Q320" i="13"/>
  <c r="P320" i="13"/>
  <c r="O320" i="13"/>
  <c r="N320" i="13"/>
  <c r="S319" i="13"/>
  <c r="R319" i="13"/>
  <c r="Q319" i="13"/>
  <c r="P319" i="13"/>
  <c r="O319" i="13"/>
  <c r="N319" i="13"/>
  <c r="S318" i="13"/>
  <c r="R318" i="13"/>
  <c r="Q318" i="13"/>
  <c r="P318" i="13"/>
  <c r="O318" i="13"/>
  <c r="N318" i="13"/>
  <c r="S317" i="13"/>
  <c r="R317" i="13"/>
  <c r="Q317" i="13"/>
  <c r="P317" i="13"/>
  <c r="O317" i="13"/>
  <c r="AD317" i="13" s="1"/>
  <c r="AI317" i="13" s="1"/>
  <c r="N317" i="13"/>
  <c r="S316" i="13"/>
  <c r="R316" i="13"/>
  <c r="Q316" i="13"/>
  <c r="P316" i="13"/>
  <c r="O316" i="13"/>
  <c r="N316" i="13"/>
  <c r="S315" i="13"/>
  <c r="R315" i="13"/>
  <c r="Q315" i="13"/>
  <c r="P315" i="13"/>
  <c r="O315" i="13"/>
  <c r="N315" i="13"/>
  <c r="S314" i="13"/>
  <c r="R314" i="13"/>
  <c r="Q314" i="13"/>
  <c r="P314" i="13"/>
  <c r="O314" i="13"/>
  <c r="N314" i="13"/>
  <c r="S313" i="13"/>
  <c r="R313" i="13"/>
  <c r="Q313" i="13"/>
  <c r="P313" i="13"/>
  <c r="O313" i="13"/>
  <c r="N313" i="13"/>
  <c r="S312" i="13"/>
  <c r="R312" i="13"/>
  <c r="Q312" i="13"/>
  <c r="P312" i="13"/>
  <c r="O312" i="13"/>
  <c r="N312" i="13"/>
  <c r="S311" i="13"/>
  <c r="R311" i="13"/>
  <c r="Q311" i="13"/>
  <c r="P311" i="13"/>
  <c r="O311" i="13"/>
  <c r="N311" i="13"/>
  <c r="S310" i="13"/>
  <c r="R310" i="13"/>
  <c r="Q310" i="13"/>
  <c r="P310" i="13"/>
  <c r="O310" i="13"/>
  <c r="N310" i="13"/>
  <c r="S309" i="13"/>
  <c r="R309" i="13"/>
  <c r="Q309" i="13"/>
  <c r="P309" i="13"/>
  <c r="O309" i="13"/>
  <c r="N309" i="13"/>
  <c r="S308" i="13"/>
  <c r="R308" i="13"/>
  <c r="Q308" i="13"/>
  <c r="P308" i="13"/>
  <c r="O308" i="13"/>
  <c r="N308" i="13"/>
  <c r="S307" i="13"/>
  <c r="R307" i="13"/>
  <c r="Q307" i="13"/>
  <c r="P307" i="13"/>
  <c r="O307" i="13"/>
  <c r="N307" i="13"/>
  <c r="S306" i="13"/>
  <c r="R306" i="13"/>
  <c r="Q306" i="13"/>
  <c r="P306" i="13"/>
  <c r="O306" i="13"/>
  <c r="N306" i="13"/>
  <c r="S305" i="13"/>
  <c r="R305" i="13"/>
  <c r="Q305" i="13"/>
  <c r="P305" i="13"/>
  <c r="O305" i="13"/>
  <c r="N305" i="13"/>
  <c r="S304" i="13"/>
  <c r="R304" i="13"/>
  <c r="Q304" i="13"/>
  <c r="P304" i="13"/>
  <c r="O304" i="13"/>
  <c r="N304" i="13"/>
  <c r="S303" i="13"/>
  <c r="R303" i="13"/>
  <c r="Q303" i="13"/>
  <c r="P303" i="13"/>
  <c r="O303" i="13"/>
  <c r="N303" i="13"/>
  <c r="S302" i="13"/>
  <c r="R302" i="13"/>
  <c r="Q302" i="13"/>
  <c r="P302" i="13"/>
  <c r="O302" i="13"/>
  <c r="N302" i="13"/>
  <c r="S301" i="13"/>
  <c r="R301" i="13"/>
  <c r="Q301" i="13"/>
  <c r="P301" i="13"/>
  <c r="O301" i="13"/>
  <c r="N301" i="13"/>
  <c r="S300" i="13"/>
  <c r="R300" i="13"/>
  <c r="Q300" i="13"/>
  <c r="P300" i="13"/>
  <c r="O300" i="13"/>
  <c r="N300" i="13"/>
  <c r="S299" i="13"/>
  <c r="R299" i="13"/>
  <c r="Q299" i="13"/>
  <c r="P299" i="13"/>
  <c r="O299" i="13"/>
  <c r="N299" i="13"/>
  <c r="S298" i="13"/>
  <c r="R298" i="13"/>
  <c r="Q298" i="13"/>
  <c r="P298" i="13"/>
  <c r="O298" i="13"/>
  <c r="N298" i="13"/>
  <c r="S297" i="13"/>
  <c r="R297" i="13"/>
  <c r="Q297" i="13"/>
  <c r="P297" i="13"/>
  <c r="O297" i="13"/>
  <c r="N297" i="13"/>
  <c r="S296" i="13"/>
  <c r="R296" i="13"/>
  <c r="Q296" i="13"/>
  <c r="P296" i="13"/>
  <c r="O296" i="13"/>
  <c r="N296" i="13"/>
  <c r="S295" i="13"/>
  <c r="R295" i="13"/>
  <c r="Q295" i="13"/>
  <c r="P295" i="13"/>
  <c r="O295" i="13"/>
  <c r="N295" i="13"/>
  <c r="S294" i="13"/>
  <c r="R294" i="13"/>
  <c r="Q294" i="13"/>
  <c r="P294" i="13"/>
  <c r="O294" i="13"/>
  <c r="N294" i="13"/>
  <c r="S293" i="13"/>
  <c r="R293" i="13"/>
  <c r="Q293" i="13"/>
  <c r="P293" i="13"/>
  <c r="O293" i="13"/>
  <c r="N293" i="13"/>
  <c r="S292" i="13"/>
  <c r="R292" i="13"/>
  <c r="Q292" i="13"/>
  <c r="P292" i="13"/>
  <c r="O292" i="13"/>
  <c r="N292" i="13"/>
  <c r="S291" i="13"/>
  <c r="R291" i="13"/>
  <c r="Q291" i="13"/>
  <c r="P291" i="13"/>
  <c r="O291" i="13"/>
  <c r="N291" i="13"/>
  <c r="S290" i="13"/>
  <c r="R290" i="13"/>
  <c r="Q290" i="13"/>
  <c r="P290" i="13"/>
  <c r="O290" i="13"/>
  <c r="N290" i="13"/>
  <c r="S289" i="13"/>
  <c r="R289" i="13"/>
  <c r="Q289" i="13"/>
  <c r="P289" i="13"/>
  <c r="O289" i="13"/>
  <c r="N289" i="13"/>
  <c r="S288" i="13"/>
  <c r="R288" i="13"/>
  <c r="Q288" i="13"/>
  <c r="P288" i="13"/>
  <c r="O288" i="13"/>
  <c r="N288" i="13"/>
  <c r="S287" i="13"/>
  <c r="R287" i="13"/>
  <c r="Q287" i="13"/>
  <c r="P287" i="13"/>
  <c r="O287" i="13"/>
  <c r="N287" i="13"/>
  <c r="S286" i="13"/>
  <c r="R286" i="13"/>
  <c r="Q286" i="13"/>
  <c r="P286" i="13"/>
  <c r="O286" i="13"/>
  <c r="N286" i="13"/>
  <c r="S285" i="13"/>
  <c r="R285" i="13"/>
  <c r="Q285" i="13"/>
  <c r="P285" i="13"/>
  <c r="O285" i="13"/>
  <c r="N285" i="13"/>
  <c r="S284" i="13"/>
  <c r="R284" i="13"/>
  <c r="Q284" i="13"/>
  <c r="P284" i="13"/>
  <c r="O284" i="13"/>
  <c r="N284" i="13"/>
  <c r="S283" i="13"/>
  <c r="R283" i="13"/>
  <c r="Q283" i="13"/>
  <c r="P283" i="13"/>
  <c r="O283" i="13"/>
  <c r="N283" i="13"/>
  <c r="S282" i="13"/>
  <c r="R282" i="13"/>
  <c r="Q282" i="13"/>
  <c r="P282" i="13"/>
  <c r="O282" i="13"/>
  <c r="N282" i="13"/>
  <c r="S281" i="13"/>
  <c r="R281" i="13"/>
  <c r="Q281" i="13"/>
  <c r="P281" i="13"/>
  <c r="O281" i="13"/>
  <c r="N281" i="13"/>
  <c r="S280" i="13"/>
  <c r="R280" i="13"/>
  <c r="Q280" i="13"/>
  <c r="P280" i="13"/>
  <c r="O280" i="13"/>
  <c r="N280" i="13"/>
  <c r="S279" i="13"/>
  <c r="R279" i="13"/>
  <c r="Q279" i="13"/>
  <c r="P279" i="13"/>
  <c r="O279" i="13"/>
  <c r="N279" i="13"/>
  <c r="S278" i="13"/>
  <c r="R278" i="13"/>
  <c r="Q278" i="13"/>
  <c r="P278" i="13"/>
  <c r="O278" i="13"/>
  <c r="N278" i="13"/>
  <c r="S277" i="13"/>
  <c r="R277" i="13"/>
  <c r="Q277" i="13"/>
  <c r="P277" i="13"/>
  <c r="O277" i="13"/>
  <c r="N277" i="13"/>
  <c r="S276" i="13"/>
  <c r="R276" i="13"/>
  <c r="Q276" i="13"/>
  <c r="P276" i="13"/>
  <c r="O276" i="13"/>
  <c r="N276" i="13"/>
  <c r="S275" i="13"/>
  <c r="R275" i="13"/>
  <c r="Q275" i="13"/>
  <c r="P275" i="13"/>
  <c r="O275" i="13"/>
  <c r="N275" i="13"/>
  <c r="S274" i="13"/>
  <c r="R274" i="13"/>
  <c r="Q274" i="13"/>
  <c r="P274" i="13"/>
  <c r="O274" i="13"/>
  <c r="N274" i="13"/>
  <c r="S273" i="13"/>
  <c r="R273" i="13"/>
  <c r="Q273" i="13"/>
  <c r="P273" i="13"/>
  <c r="O273" i="13"/>
  <c r="N273" i="13"/>
  <c r="S272" i="13"/>
  <c r="R272" i="13"/>
  <c r="Q272" i="13"/>
  <c r="P272" i="13"/>
  <c r="O272" i="13"/>
  <c r="N272" i="13"/>
  <c r="S271" i="13"/>
  <c r="R271" i="13"/>
  <c r="Q271" i="13"/>
  <c r="P271" i="13"/>
  <c r="O271" i="13"/>
  <c r="N271" i="13"/>
  <c r="S270" i="13"/>
  <c r="R270" i="13"/>
  <c r="Q270" i="13"/>
  <c r="P270" i="13"/>
  <c r="O270" i="13"/>
  <c r="N270" i="13"/>
  <c r="S269" i="13"/>
  <c r="R269" i="13"/>
  <c r="Q269" i="13"/>
  <c r="P269" i="13"/>
  <c r="O269" i="13"/>
  <c r="N269" i="13"/>
  <c r="S268" i="13"/>
  <c r="R268" i="13"/>
  <c r="Q268" i="13"/>
  <c r="P268" i="13"/>
  <c r="O268" i="13"/>
  <c r="N268" i="13"/>
  <c r="S267" i="13"/>
  <c r="R267" i="13"/>
  <c r="Q267" i="13"/>
  <c r="P267" i="13"/>
  <c r="O267" i="13"/>
  <c r="N267" i="13"/>
  <c r="S266" i="13"/>
  <c r="R266" i="13"/>
  <c r="Q266" i="13"/>
  <c r="P266" i="13"/>
  <c r="O266" i="13"/>
  <c r="N266" i="13"/>
  <c r="S265" i="13"/>
  <c r="R265" i="13"/>
  <c r="Q265" i="13"/>
  <c r="P265" i="13"/>
  <c r="O265" i="13"/>
  <c r="N265" i="13"/>
  <c r="S264" i="13"/>
  <c r="R264" i="13"/>
  <c r="Q264" i="13"/>
  <c r="P264" i="13"/>
  <c r="O264" i="13"/>
  <c r="N264" i="13"/>
  <c r="S263" i="13"/>
  <c r="R263" i="13"/>
  <c r="Q263" i="13"/>
  <c r="P263" i="13"/>
  <c r="O263" i="13"/>
  <c r="N263" i="13"/>
  <c r="S262" i="13"/>
  <c r="R262" i="13"/>
  <c r="Q262" i="13"/>
  <c r="P262" i="13"/>
  <c r="O262" i="13"/>
  <c r="N262" i="13"/>
  <c r="S261" i="13"/>
  <c r="R261" i="13"/>
  <c r="Q261" i="13"/>
  <c r="P261" i="13"/>
  <c r="O261" i="13"/>
  <c r="N261" i="13"/>
  <c r="S260" i="13"/>
  <c r="R260" i="13"/>
  <c r="Q260" i="13"/>
  <c r="P260" i="13"/>
  <c r="O260" i="13"/>
  <c r="N260" i="13"/>
  <c r="S259" i="13"/>
  <c r="R259" i="13"/>
  <c r="Q259" i="13"/>
  <c r="P259" i="13"/>
  <c r="O259" i="13"/>
  <c r="N259" i="13"/>
  <c r="S258" i="13"/>
  <c r="R258" i="13"/>
  <c r="Q258" i="13"/>
  <c r="P258" i="13"/>
  <c r="O258" i="13"/>
  <c r="N258" i="13"/>
  <c r="S257" i="13"/>
  <c r="R257" i="13"/>
  <c r="Q257" i="13"/>
  <c r="P257" i="13"/>
  <c r="O257" i="13"/>
  <c r="N257" i="13"/>
  <c r="S256" i="13"/>
  <c r="R256" i="13"/>
  <c r="Q256" i="13"/>
  <c r="P256" i="13"/>
  <c r="O256" i="13"/>
  <c r="N256" i="13"/>
  <c r="S255" i="13"/>
  <c r="R255" i="13"/>
  <c r="Q255" i="13"/>
  <c r="P255" i="13"/>
  <c r="O255" i="13"/>
  <c r="N255" i="13"/>
  <c r="S254" i="13"/>
  <c r="R254" i="13"/>
  <c r="Q254" i="13"/>
  <c r="P254" i="13"/>
  <c r="O254" i="13"/>
  <c r="N254" i="13"/>
  <c r="S253" i="13"/>
  <c r="R253" i="13"/>
  <c r="Q253" i="13"/>
  <c r="P253" i="13"/>
  <c r="O253" i="13"/>
  <c r="N253" i="13"/>
  <c r="S252" i="13"/>
  <c r="R252" i="13"/>
  <c r="Q252" i="13"/>
  <c r="P252" i="13"/>
  <c r="O252" i="13"/>
  <c r="N252" i="13"/>
  <c r="S251" i="13"/>
  <c r="R251" i="13"/>
  <c r="Q251" i="13"/>
  <c r="P251" i="13"/>
  <c r="O251" i="13"/>
  <c r="N251" i="13"/>
  <c r="S250" i="13"/>
  <c r="R250" i="13"/>
  <c r="Q250" i="13"/>
  <c r="P250" i="13"/>
  <c r="O250" i="13"/>
  <c r="N250" i="13"/>
  <c r="S249" i="13"/>
  <c r="R249" i="13"/>
  <c r="Q249" i="13"/>
  <c r="P249" i="13"/>
  <c r="O249" i="13"/>
  <c r="N249" i="13"/>
  <c r="S248" i="13"/>
  <c r="R248" i="13"/>
  <c r="Q248" i="13"/>
  <c r="P248" i="13"/>
  <c r="O248" i="13"/>
  <c r="N248" i="13"/>
  <c r="S247" i="13"/>
  <c r="R247" i="13"/>
  <c r="Q247" i="13"/>
  <c r="P247" i="13"/>
  <c r="O247" i="13"/>
  <c r="N247" i="13"/>
  <c r="S246" i="13"/>
  <c r="R246" i="13"/>
  <c r="Q246" i="13"/>
  <c r="P246" i="13"/>
  <c r="O246" i="13"/>
  <c r="N246" i="13"/>
  <c r="S245" i="13"/>
  <c r="R245" i="13"/>
  <c r="Q245" i="13"/>
  <c r="P245" i="13"/>
  <c r="O245" i="13"/>
  <c r="N245" i="13"/>
  <c r="S244" i="13"/>
  <c r="R244" i="13"/>
  <c r="Q244" i="13"/>
  <c r="P244" i="13"/>
  <c r="O244" i="13"/>
  <c r="N244" i="13"/>
  <c r="S243" i="13"/>
  <c r="R243" i="13"/>
  <c r="Q243" i="13"/>
  <c r="P243" i="13"/>
  <c r="O243" i="13"/>
  <c r="N243" i="13"/>
  <c r="S242" i="13"/>
  <c r="R242" i="13"/>
  <c r="Q242" i="13"/>
  <c r="P242" i="13"/>
  <c r="O242" i="13"/>
  <c r="N242" i="13"/>
  <c r="S241" i="13"/>
  <c r="R241" i="13"/>
  <c r="Q241" i="13"/>
  <c r="P241" i="13"/>
  <c r="O241" i="13"/>
  <c r="N241" i="13"/>
  <c r="S240" i="13"/>
  <c r="R240" i="13"/>
  <c r="Q240" i="13"/>
  <c r="P240" i="13"/>
  <c r="O240" i="13"/>
  <c r="N240" i="13"/>
  <c r="S239" i="13"/>
  <c r="R239" i="13"/>
  <c r="Q239" i="13"/>
  <c r="P239" i="13"/>
  <c r="O239" i="13"/>
  <c r="N239" i="13"/>
  <c r="S238" i="13"/>
  <c r="R238" i="13"/>
  <c r="Q238" i="13"/>
  <c r="P238" i="13"/>
  <c r="O238" i="13"/>
  <c r="N238" i="13"/>
  <c r="S237" i="13"/>
  <c r="R237" i="13"/>
  <c r="Q237" i="13"/>
  <c r="P237" i="13"/>
  <c r="O237" i="13"/>
  <c r="N237" i="13"/>
  <c r="S236" i="13"/>
  <c r="R236" i="13"/>
  <c r="Q236" i="13"/>
  <c r="P236" i="13"/>
  <c r="O236" i="13"/>
  <c r="N236" i="13"/>
  <c r="S235" i="13"/>
  <c r="R235" i="13"/>
  <c r="Q235" i="13"/>
  <c r="P235" i="13"/>
  <c r="O235" i="13"/>
  <c r="N235" i="13"/>
  <c r="S234" i="13"/>
  <c r="R234" i="13"/>
  <c r="Q234" i="13"/>
  <c r="P234" i="13"/>
  <c r="O234" i="13"/>
  <c r="N234" i="13"/>
  <c r="S233" i="13"/>
  <c r="R233" i="13"/>
  <c r="Q233" i="13"/>
  <c r="P233" i="13"/>
  <c r="O233" i="13"/>
  <c r="N233" i="13"/>
  <c r="S232" i="13"/>
  <c r="R232" i="13"/>
  <c r="Q232" i="13"/>
  <c r="P232" i="13"/>
  <c r="O232" i="13"/>
  <c r="N232" i="13"/>
  <c r="S231" i="13"/>
  <c r="R231" i="13"/>
  <c r="Q231" i="13"/>
  <c r="P231" i="13"/>
  <c r="O231" i="13"/>
  <c r="N231" i="13"/>
  <c r="S230" i="13"/>
  <c r="R230" i="13"/>
  <c r="Q230" i="13"/>
  <c r="P230" i="13"/>
  <c r="O230" i="13"/>
  <c r="N230" i="13"/>
  <c r="S229" i="13"/>
  <c r="R229" i="13"/>
  <c r="Q229" i="13"/>
  <c r="P229" i="13"/>
  <c r="O229" i="13"/>
  <c r="N229" i="13"/>
  <c r="S228" i="13"/>
  <c r="R228" i="13"/>
  <c r="Q228" i="13"/>
  <c r="P228" i="13"/>
  <c r="O228" i="13"/>
  <c r="N228" i="13"/>
  <c r="S227" i="13"/>
  <c r="R227" i="13"/>
  <c r="Q227" i="13"/>
  <c r="P227" i="13"/>
  <c r="O227" i="13"/>
  <c r="N227" i="13"/>
  <c r="S226" i="13"/>
  <c r="R226" i="13"/>
  <c r="Q226" i="13"/>
  <c r="P226" i="13"/>
  <c r="O226" i="13"/>
  <c r="N226" i="13"/>
  <c r="S225" i="13"/>
  <c r="R225" i="13"/>
  <c r="Q225" i="13"/>
  <c r="P225" i="13"/>
  <c r="O225" i="13"/>
  <c r="N225" i="13"/>
  <c r="S224" i="13"/>
  <c r="R224" i="13"/>
  <c r="Q224" i="13"/>
  <c r="P224" i="13"/>
  <c r="O224" i="13"/>
  <c r="N224" i="13"/>
  <c r="S223" i="13"/>
  <c r="R223" i="13"/>
  <c r="Q223" i="13"/>
  <c r="P223" i="13"/>
  <c r="O223" i="13"/>
  <c r="N223" i="13"/>
  <c r="S222" i="13"/>
  <c r="R222" i="13"/>
  <c r="Q222" i="13"/>
  <c r="P222" i="13"/>
  <c r="O222" i="13"/>
  <c r="N222" i="13"/>
  <c r="S221" i="13"/>
  <c r="R221" i="13"/>
  <c r="Q221" i="13"/>
  <c r="P221" i="13"/>
  <c r="O221" i="13"/>
  <c r="N221" i="13"/>
  <c r="S220" i="13"/>
  <c r="R220" i="13"/>
  <c r="Q220" i="13"/>
  <c r="P220" i="13"/>
  <c r="O220" i="13"/>
  <c r="N220" i="13"/>
  <c r="S219" i="13"/>
  <c r="R219" i="13"/>
  <c r="Q219" i="13"/>
  <c r="P219" i="13"/>
  <c r="O219" i="13"/>
  <c r="N219" i="13"/>
  <c r="S218" i="13"/>
  <c r="R218" i="13"/>
  <c r="Q218" i="13"/>
  <c r="P218" i="13"/>
  <c r="O218" i="13"/>
  <c r="N218" i="13"/>
  <c r="S217" i="13"/>
  <c r="R217" i="13"/>
  <c r="Q217" i="13"/>
  <c r="P217" i="13"/>
  <c r="O217" i="13"/>
  <c r="N217" i="13"/>
  <c r="S216" i="13"/>
  <c r="R216" i="13"/>
  <c r="Q216" i="13"/>
  <c r="P216" i="13"/>
  <c r="O216" i="13"/>
  <c r="N216" i="13"/>
  <c r="S215" i="13"/>
  <c r="R215" i="13"/>
  <c r="Q215" i="13"/>
  <c r="P215" i="13"/>
  <c r="O215" i="13"/>
  <c r="N215" i="13"/>
  <c r="S214" i="13"/>
  <c r="R214" i="13"/>
  <c r="Q214" i="13"/>
  <c r="P214" i="13"/>
  <c r="O214" i="13"/>
  <c r="N214" i="13"/>
  <c r="S213" i="13"/>
  <c r="R213" i="13"/>
  <c r="Q213" i="13"/>
  <c r="P213" i="13"/>
  <c r="O213" i="13"/>
  <c r="N213" i="13"/>
  <c r="S212" i="13"/>
  <c r="R212" i="13"/>
  <c r="Q212" i="13"/>
  <c r="P212" i="13"/>
  <c r="O212" i="13"/>
  <c r="N212" i="13"/>
  <c r="S211" i="13"/>
  <c r="R211" i="13"/>
  <c r="Q211" i="13"/>
  <c r="P211" i="13"/>
  <c r="O211" i="13"/>
  <c r="N211" i="13"/>
  <c r="S210" i="13"/>
  <c r="R210" i="13"/>
  <c r="Q210" i="13"/>
  <c r="P210" i="13"/>
  <c r="O210" i="13"/>
  <c r="N210" i="13"/>
  <c r="S209" i="13"/>
  <c r="R209" i="13"/>
  <c r="Q209" i="13"/>
  <c r="P209" i="13"/>
  <c r="O209" i="13"/>
  <c r="N209" i="13"/>
  <c r="S208" i="13"/>
  <c r="R208" i="13"/>
  <c r="Q208" i="13"/>
  <c r="P208" i="13"/>
  <c r="O208" i="13"/>
  <c r="N208" i="13"/>
  <c r="S207" i="13"/>
  <c r="R207" i="13"/>
  <c r="Q207" i="13"/>
  <c r="P207" i="13"/>
  <c r="O207" i="13"/>
  <c r="N207" i="13"/>
  <c r="S206" i="13"/>
  <c r="R206" i="13"/>
  <c r="Q206" i="13"/>
  <c r="P206" i="13"/>
  <c r="O206" i="13"/>
  <c r="N206" i="13"/>
  <c r="S205" i="13"/>
  <c r="R205" i="13"/>
  <c r="Q205" i="13"/>
  <c r="P205" i="13"/>
  <c r="O205" i="13"/>
  <c r="N205" i="13"/>
  <c r="S204" i="13"/>
  <c r="R204" i="13"/>
  <c r="Q204" i="13"/>
  <c r="P204" i="13"/>
  <c r="O204" i="13"/>
  <c r="N204" i="13"/>
  <c r="S203" i="13"/>
  <c r="R203" i="13"/>
  <c r="Q203" i="13"/>
  <c r="P203" i="13"/>
  <c r="O203" i="13"/>
  <c r="N203" i="13"/>
  <c r="S202" i="13"/>
  <c r="R202" i="13"/>
  <c r="Q202" i="13"/>
  <c r="P202" i="13"/>
  <c r="O202" i="13"/>
  <c r="N202" i="13"/>
  <c r="S201" i="13"/>
  <c r="R201" i="13"/>
  <c r="Q201" i="13"/>
  <c r="P201" i="13"/>
  <c r="O201" i="13"/>
  <c r="N201" i="13"/>
  <c r="S200" i="13"/>
  <c r="R200" i="13"/>
  <c r="Q200" i="13"/>
  <c r="P200" i="13"/>
  <c r="O200" i="13"/>
  <c r="N200" i="13"/>
  <c r="S199" i="13"/>
  <c r="R199" i="13"/>
  <c r="Q199" i="13"/>
  <c r="P199" i="13"/>
  <c r="O199" i="13"/>
  <c r="N199" i="13"/>
  <c r="S198" i="13"/>
  <c r="R198" i="13"/>
  <c r="Q198" i="13"/>
  <c r="P198" i="13"/>
  <c r="O198" i="13"/>
  <c r="N198" i="13"/>
  <c r="S197" i="13"/>
  <c r="R197" i="13"/>
  <c r="Q197" i="13"/>
  <c r="P197" i="13"/>
  <c r="O197" i="13"/>
  <c r="N197" i="13"/>
  <c r="S196" i="13"/>
  <c r="R196" i="13"/>
  <c r="Q196" i="13"/>
  <c r="P196" i="13"/>
  <c r="O196" i="13"/>
  <c r="N196" i="13"/>
  <c r="S195" i="13"/>
  <c r="R195" i="13"/>
  <c r="Q195" i="13"/>
  <c r="P195" i="13"/>
  <c r="O195" i="13"/>
  <c r="N195" i="13"/>
  <c r="S194" i="13"/>
  <c r="R194" i="13"/>
  <c r="Q194" i="13"/>
  <c r="P194" i="13"/>
  <c r="O194" i="13"/>
  <c r="N194" i="13"/>
  <c r="S193" i="13"/>
  <c r="R193" i="13"/>
  <c r="Q193" i="13"/>
  <c r="P193" i="13"/>
  <c r="O193" i="13"/>
  <c r="N193" i="13"/>
  <c r="S192" i="13"/>
  <c r="R192" i="13"/>
  <c r="Q192" i="13"/>
  <c r="P192" i="13"/>
  <c r="O192" i="13"/>
  <c r="N192" i="13"/>
  <c r="S191" i="13"/>
  <c r="R191" i="13"/>
  <c r="Q191" i="13"/>
  <c r="P191" i="13"/>
  <c r="O191" i="13"/>
  <c r="N191" i="13"/>
  <c r="S190" i="13"/>
  <c r="R190" i="13"/>
  <c r="Q190" i="13"/>
  <c r="P190" i="13"/>
  <c r="O190" i="13"/>
  <c r="N190" i="13"/>
  <c r="S189" i="13"/>
  <c r="R189" i="13"/>
  <c r="Q189" i="13"/>
  <c r="P189" i="13"/>
  <c r="O189" i="13"/>
  <c r="N189" i="13"/>
  <c r="S188" i="13"/>
  <c r="R188" i="13"/>
  <c r="Q188" i="13"/>
  <c r="P188" i="13"/>
  <c r="O188" i="13"/>
  <c r="N188" i="13"/>
  <c r="S187" i="13"/>
  <c r="R187" i="13"/>
  <c r="Q187" i="13"/>
  <c r="P187" i="13"/>
  <c r="O187" i="13"/>
  <c r="N187" i="13"/>
  <c r="S186" i="13"/>
  <c r="R186" i="13"/>
  <c r="Q186" i="13"/>
  <c r="P186" i="13"/>
  <c r="O186" i="13"/>
  <c r="N186" i="13"/>
  <c r="S185" i="13"/>
  <c r="R185" i="13"/>
  <c r="Q185" i="13"/>
  <c r="P185" i="13"/>
  <c r="O185" i="13"/>
  <c r="N185" i="13"/>
  <c r="S184" i="13"/>
  <c r="R184" i="13"/>
  <c r="Q184" i="13"/>
  <c r="P184" i="13"/>
  <c r="O184" i="13"/>
  <c r="N184" i="13"/>
  <c r="S183" i="13"/>
  <c r="R183" i="13"/>
  <c r="Q183" i="13"/>
  <c r="P183" i="13"/>
  <c r="O183" i="13"/>
  <c r="N183" i="13"/>
  <c r="S182" i="13"/>
  <c r="R182" i="13"/>
  <c r="Q182" i="13"/>
  <c r="P182" i="13"/>
  <c r="O182" i="13"/>
  <c r="N182" i="13"/>
  <c r="S181" i="13"/>
  <c r="R181" i="13"/>
  <c r="Q181" i="13"/>
  <c r="P181" i="13"/>
  <c r="O181" i="13"/>
  <c r="N181" i="13"/>
  <c r="S180" i="13"/>
  <c r="R180" i="13"/>
  <c r="Q180" i="13"/>
  <c r="P180" i="13"/>
  <c r="O180" i="13"/>
  <c r="N180" i="13"/>
  <c r="S179" i="13"/>
  <c r="R179" i="13"/>
  <c r="Q179" i="13"/>
  <c r="P179" i="13"/>
  <c r="O179" i="13"/>
  <c r="N179" i="13"/>
  <c r="S178" i="13"/>
  <c r="R178" i="13"/>
  <c r="Q178" i="13"/>
  <c r="P178" i="13"/>
  <c r="O178" i="13"/>
  <c r="N178" i="13"/>
  <c r="S177" i="13"/>
  <c r="R177" i="13"/>
  <c r="Q177" i="13"/>
  <c r="P177" i="13"/>
  <c r="O177" i="13"/>
  <c r="N177" i="13"/>
  <c r="S176" i="13"/>
  <c r="R176" i="13"/>
  <c r="Q176" i="13"/>
  <c r="P176" i="13"/>
  <c r="O176" i="13"/>
  <c r="N176" i="13"/>
  <c r="S175" i="13"/>
  <c r="R175" i="13"/>
  <c r="Q175" i="13"/>
  <c r="P175" i="13"/>
  <c r="O175" i="13"/>
  <c r="N175" i="13"/>
  <c r="S174" i="13"/>
  <c r="R174" i="13"/>
  <c r="Q174" i="13"/>
  <c r="P174" i="13"/>
  <c r="O174" i="13"/>
  <c r="N174" i="13"/>
  <c r="S173" i="13"/>
  <c r="R173" i="13"/>
  <c r="Q173" i="13"/>
  <c r="P173" i="13"/>
  <c r="O173" i="13"/>
  <c r="N173" i="13"/>
  <c r="S172" i="13"/>
  <c r="R172" i="13"/>
  <c r="Q172" i="13"/>
  <c r="P172" i="13"/>
  <c r="O172" i="13"/>
  <c r="N172" i="13"/>
  <c r="S171" i="13"/>
  <c r="R171" i="13"/>
  <c r="Q171" i="13"/>
  <c r="P171" i="13"/>
  <c r="O171" i="13"/>
  <c r="N171" i="13"/>
  <c r="S170" i="13"/>
  <c r="R170" i="13"/>
  <c r="Q170" i="13"/>
  <c r="P170" i="13"/>
  <c r="O170" i="13"/>
  <c r="N170" i="13"/>
  <c r="S169" i="13"/>
  <c r="R169" i="13"/>
  <c r="Q169" i="13"/>
  <c r="P169" i="13"/>
  <c r="O169" i="13"/>
  <c r="N169" i="13"/>
  <c r="S168" i="13"/>
  <c r="R168" i="13"/>
  <c r="Q168" i="13"/>
  <c r="P168" i="13"/>
  <c r="O168" i="13"/>
  <c r="N168" i="13"/>
  <c r="S167" i="13"/>
  <c r="R167" i="13"/>
  <c r="Q167" i="13"/>
  <c r="P167" i="13"/>
  <c r="O167" i="13"/>
  <c r="N167" i="13"/>
  <c r="S166" i="13"/>
  <c r="R166" i="13"/>
  <c r="Q166" i="13"/>
  <c r="P166" i="13"/>
  <c r="O166" i="13"/>
  <c r="N166" i="13"/>
  <c r="S165" i="13"/>
  <c r="R165" i="13"/>
  <c r="Q165" i="13"/>
  <c r="P165" i="13"/>
  <c r="O165" i="13"/>
  <c r="N165" i="13"/>
  <c r="S164" i="13"/>
  <c r="R164" i="13"/>
  <c r="Q164" i="13"/>
  <c r="P164" i="13"/>
  <c r="O164" i="13"/>
  <c r="N164" i="13"/>
  <c r="S163" i="13"/>
  <c r="R163" i="13"/>
  <c r="Q163" i="13"/>
  <c r="P163" i="13"/>
  <c r="O163" i="13"/>
  <c r="N163" i="13"/>
  <c r="S162" i="13"/>
  <c r="R162" i="13"/>
  <c r="Q162" i="13"/>
  <c r="P162" i="13"/>
  <c r="O162" i="13"/>
  <c r="N162" i="13"/>
  <c r="S161" i="13"/>
  <c r="R161" i="13"/>
  <c r="Q161" i="13"/>
  <c r="P161" i="13"/>
  <c r="O161" i="13"/>
  <c r="N161" i="13"/>
  <c r="S160" i="13"/>
  <c r="R160" i="13"/>
  <c r="Q160" i="13"/>
  <c r="P160" i="13"/>
  <c r="O160" i="13"/>
  <c r="N160" i="13"/>
  <c r="S159" i="13"/>
  <c r="R159" i="13"/>
  <c r="Q159" i="13"/>
  <c r="P159" i="13"/>
  <c r="O159" i="13"/>
  <c r="N159" i="13"/>
  <c r="S158" i="13"/>
  <c r="R158" i="13"/>
  <c r="Q158" i="13"/>
  <c r="P158" i="13"/>
  <c r="O158" i="13"/>
  <c r="N158" i="13"/>
  <c r="S157" i="13"/>
  <c r="R157" i="13"/>
  <c r="Q157" i="13"/>
  <c r="P157" i="13"/>
  <c r="O157" i="13"/>
  <c r="N157" i="13"/>
  <c r="S156" i="13"/>
  <c r="R156" i="13"/>
  <c r="Q156" i="13"/>
  <c r="P156" i="13"/>
  <c r="O156" i="13"/>
  <c r="N156" i="13"/>
  <c r="S155" i="13"/>
  <c r="R155" i="13"/>
  <c r="Q155" i="13"/>
  <c r="P155" i="13"/>
  <c r="O155" i="13"/>
  <c r="N155" i="13"/>
  <c r="S154" i="13"/>
  <c r="R154" i="13"/>
  <c r="Q154" i="13"/>
  <c r="P154" i="13"/>
  <c r="O154" i="13"/>
  <c r="N154" i="13"/>
  <c r="S153" i="13"/>
  <c r="R153" i="13"/>
  <c r="Q153" i="13"/>
  <c r="P153" i="13"/>
  <c r="O153" i="13"/>
  <c r="N153" i="13"/>
  <c r="S152" i="13"/>
  <c r="R152" i="13"/>
  <c r="Q152" i="13"/>
  <c r="P152" i="13"/>
  <c r="O152" i="13"/>
  <c r="N152" i="13"/>
  <c r="S151" i="13"/>
  <c r="R151" i="13"/>
  <c r="Q151" i="13"/>
  <c r="P151" i="13"/>
  <c r="O151" i="13"/>
  <c r="N151" i="13"/>
  <c r="S150" i="13"/>
  <c r="R150" i="13"/>
  <c r="Q150" i="13"/>
  <c r="P150" i="13"/>
  <c r="O150" i="13"/>
  <c r="N150" i="13"/>
  <c r="S149" i="13"/>
  <c r="R149" i="13"/>
  <c r="Q149" i="13"/>
  <c r="P149" i="13"/>
  <c r="O149" i="13"/>
  <c r="N149" i="13"/>
  <c r="S148" i="13"/>
  <c r="R148" i="13"/>
  <c r="Q148" i="13"/>
  <c r="P148" i="13"/>
  <c r="O148" i="13"/>
  <c r="N148" i="13"/>
  <c r="S147" i="13"/>
  <c r="R147" i="13"/>
  <c r="Q147" i="13"/>
  <c r="P147" i="13"/>
  <c r="O147" i="13"/>
  <c r="N147" i="13"/>
  <c r="S146" i="13"/>
  <c r="R146" i="13"/>
  <c r="Q146" i="13"/>
  <c r="P146" i="13"/>
  <c r="O146" i="13"/>
  <c r="N146" i="13"/>
  <c r="S145" i="13"/>
  <c r="R145" i="13"/>
  <c r="Q145" i="13"/>
  <c r="P145" i="13"/>
  <c r="O145" i="13"/>
  <c r="N145" i="13"/>
  <c r="S144" i="13"/>
  <c r="R144" i="13"/>
  <c r="Q144" i="13"/>
  <c r="P144" i="13"/>
  <c r="O144" i="13"/>
  <c r="N144" i="13"/>
  <c r="S143" i="13"/>
  <c r="R143" i="13"/>
  <c r="Q143" i="13"/>
  <c r="P143" i="13"/>
  <c r="O143" i="13"/>
  <c r="N143" i="13"/>
  <c r="S142" i="13"/>
  <c r="R142" i="13"/>
  <c r="Q142" i="13"/>
  <c r="P142" i="13"/>
  <c r="O142" i="13"/>
  <c r="N142" i="13"/>
  <c r="S141" i="13"/>
  <c r="R141" i="13"/>
  <c r="Q141" i="13"/>
  <c r="P141" i="13"/>
  <c r="O141" i="13"/>
  <c r="N141" i="13"/>
  <c r="S140" i="13"/>
  <c r="R140" i="13"/>
  <c r="Q140" i="13"/>
  <c r="P140" i="13"/>
  <c r="O140" i="13"/>
  <c r="N140" i="13"/>
  <c r="S139" i="13"/>
  <c r="R139" i="13"/>
  <c r="Q139" i="13"/>
  <c r="P139" i="13"/>
  <c r="O139" i="13"/>
  <c r="N139" i="13"/>
  <c r="S138" i="13"/>
  <c r="R138" i="13"/>
  <c r="Q138" i="13"/>
  <c r="P138" i="13"/>
  <c r="O138" i="13"/>
  <c r="N138" i="13"/>
  <c r="S137" i="13"/>
  <c r="R137" i="13"/>
  <c r="Q137" i="13"/>
  <c r="P137" i="13"/>
  <c r="O137" i="13"/>
  <c r="N137" i="13"/>
  <c r="S136" i="13"/>
  <c r="R136" i="13"/>
  <c r="Q136" i="13"/>
  <c r="P136" i="13"/>
  <c r="O136" i="13"/>
  <c r="N136" i="13"/>
  <c r="S135" i="13"/>
  <c r="R135" i="13"/>
  <c r="Q135" i="13"/>
  <c r="P135" i="13"/>
  <c r="O135" i="13"/>
  <c r="N135" i="13"/>
  <c r="S134" i="13"/>
  <c r="R134" i="13"/>
  <c r="Q134" i="13"/>
  <c r="P134" i="13"/>
  <c r="O134" i="13"/>
  <c r="N134" i="13"/>
  <c r="S133" i="13"/>
  <c r="R133" i="13"/>
  <c r="Q133" i="13"/>
  <c r="P133" i="13"/>
  <c r="O133" i="13"/>
  <c r="N133" i="13"/>
  <c r="S132" i="13"/>
  <c r="R132" i="13"/>
  <c r="Q132" i="13"/>
  <c r="P132" i="13"/>
  <c r="O132" i="13"/>
  <c r="N132" i="13"/>
  <c r="S131" i="13"/>
  <c r="R131" i="13"/>
  <c r="Q131" i="13"/>
  <c r="P131" i="13"/>
  <c r="O131" i="13"/>
  <c r="N131" i="13"/>
  <c r="S130" i="13"/>
  <c r="R130" i="13"/>
  <c r="Q130" i="13"/>
  <c r="P130" i="13"/>
  <c r="O130" i="13"/>
  <c r="N130" i="13"/>
  <c r="S129" i="13"/>
  <c r="R129" i="13"/>
  <c r="Q129" i="13"/>
  <c r="P129" i="13"/>
  <c r="O129" i="13"/>
  <c r="N129" i="13"/>
  <c r="S128" i="13"/>
  <c r="R128" i="13"/>
  <c r="Q128" i="13"/>
  <c r="P128" i="13"/>
  <c r="O128" i="13"/>
  <c r="N128" i="13"/>
  <c r="S127" i="13"/>
  <c r="R127" i="13"/>
  <c r="Q127" i="13"/>
  <c r="P127" i="13"/>
  <c r="O127" i="13"/>
  <c r="N127" i="13"/>
  <c r="S126" i="13"/>
  <c r="R126" i="13"/>
  <c r="Q126" i="13"/>
  <c r="P126" i="13"/>
  <c r="O126" i="13"/>
  <c r="N126" i="13"/>
  <c r="S125" i="13"/>
  <c r="R125" i="13"/>
  <c r="Q125" i="13"/>
  <c r="P125" i="13"/>
  <c r="O125" i="13"/>
  <c r="N125" i="13"/>
  <c r="S124" i="13"/>
  <c r="R124" i="13"/>
  <c r="Q124" i="13"/>
  <c r="P124" i="13"/>
  <c r="O124" i="13"/>
  <c r="N124" i="13"/>
  <c r="S123" i="13"/>
  <c r="R123" i="13"/>
  <c r="Q123" i="13"/>
  <c r="P123" i="13"/>
  <c r="O123" i="13"/>
  <c r="N123" i="13"/>
  <c r="S122" i="13"/>
  <c r="R122" i="13"/>
  <c r="Q122" i="13"/>
  <c r="P122" i="13"/>
  <c r="O122" i="13"/>
  <c r="N122" i="13"/>
  <c r="S121" i="13"/>
  <c r="R121" i="13"/>
  <c r="Q121" i="13"/>
  <c r="P121" i="13"/>
  <c r="O121" i="13"/>
  <c r="N121" i="13"/>
  <c r="S120" i="13"/>
  <c r="R120" i="13"/>
  <c r="Q120" i="13"/>
  <c r="P120" i="13"/>
  <c r="O120" i="13"/>
  <c r="N120" i="13"/>
  <c r="S119" i="13"/>
  <c r="R119" i="13"/>
  <c r="Q119" i="13"/>
  <c r="P119" i="13"/>
  <c r="O119" i="13"/>
  <c r="N119" i="13"/>
  <c r="S118" i="13"/>
  <c r="R118" i="13"/>
  <c r="Q118" i="13"/>
  <c r="P118" i="13"/>
  <c r="O118" i="13"/>
  <c r="N118" i="13"/>
  <c r="S117" i="13"/>
  <c r="R117" i="13"/>
  <c r="Q117" i="13"/>
  <c r="P117" i="13"/>
  <c r="O117" i="13"/>
  <c r="N117" i="13"/>
  <c r="S116" i="13"/>
  <c r="R116" i="13"/>
  <c r="Q116" i="13"/>
  <c r="P116" i="13"/>
  <c r="O116" i="13"/>
  <c r="N116" i="13"/>
  <c r="S115" i="13"/>
  <c r="R115" i="13"/>
  <c r="Q115" i="13"/>
  <c r="P115" i="13"/>
  <c r="O115" i="13"/>
  <c r="N115" i="13"/>
  <c r="S114" i="13"/>
  <c r="R114" i="13"/>
  <c r="Q114" i="13"/>
  <c r="P114" i="13"/>
  <c r="O114" i="13"/>
  <c r="N114" i="13"/>
  <c r="S113" i="13"/>
  <c r="R113" i="13"/>
  <c r="Q113" i="13"/>
  <c r="P113" i="13"/>
  <c r="O113" i="13"/>
  <c r="N113" i="13"/>
  <c r="S112" i="13"/>
  <c r="R112" i="13"/>
  <c r="Q112" i="13"/>
  <c r="P112" i="13"/>
  <c r="O112" i="13"/>
  <c r="N112" i="13"/>
  <c r="S111" i="13"/>
  <c r="R111" i="13"/>
  <c r="Q111" i="13"/>
  <c r="P111" i="13"/>
  <c r="O111" i="13"/>
  <c r="N111" i="13"/>
  <c r="S110" i="13"/>
  <c r="R110" i="13"/>
  <c r="Q110" i="13"/>
  <c r="P110" i="13"/>
  <c r="O110" i="13"/>
  <c r="N110" i="13"/>
  <c r="S109" i="13"/>
  <c r="R109" i="13"/>
  <c r="Q109" i="13"/>
  <c r="P109" i="13"/>
  <c r="O109" i="13"/>
  <c r="N109" i="13"/>
  <c r="S108" i="13"/>
  <c r="R108" i="13"/>
  <c r="Q108" i="13"/>
  <c r="P108" i="13"/>
  <c r="O108" i="13"/>
  <c r="N108" i="13"/>
  <c r="S107" i="13"/>
  <c r="R107" i="13"/>
  <c r="Q107" i="13"/>
  <c r="P107" i="13"/>
  <c r="O107" i="13"/>
  <c r="N107" i="13"/>
  <c r="S106" i="13"/>
  <c r="R106" i="13"/>
  <c r="Q106" i="13"/>
  <c r="P106" i="13"/>
  <c r="O106" i="13"/>
  <c r="N106" i="13"/>
  <c r="S105" i="13"/>
  <c r="R105" i="13"/>
  <c r="Q105" i="13"/>
  <c r="P105" i="13"/>
  <c r="O105" i="13"/>
  <c r="N105" i="13"/>
  <c r="S104" i="13"/>
  <c r="R104" i="13"/>
  <c r="Q104" i="13"/>
  <c r="P104" i="13"/>
  <c r="O104" i="13"/>
  <c r="N104" i="13"/>
  <c r="S103" i="13"/>
  <c r="R103" i="13"/>
  <c r="Q103" i="13"/>
  <c r="P103" i="13"/>
  <c r="O103" i="13"/>
  <c r="N103" i="13"/>
  <c r="S102" i="13"/>
  <c r="R102" i="13"/>
  <c r="Q102" i="13"/>
  <c r="P102" i="13"/>
  <c r="O102" i="13"/>
  <c r="N102" i="13"/>
  <c r="S101" i="13"/>
  <c r="R101" i="13"/>
  <c r="Q101" i="13"/>
  <c r="P101" i="13"/>
  <c r="O101" i="13"/>
  <c r="N101" i="13"/>
  <c r="S100" i="13"/>
  <c r="R100" i="13"/>
  <c r="Q100" i="13"/>
  <c r="P100" i="13"/>
  <c r="O100" i="13"/>
  <c r="N100" i="13"/>
  <c r="S99" i="13"/>
  <c r="R99" i="13"/>
  <c r="Q99" i="13"/>
  <c r="P99" i="13"/>
  <c r="O99" i="13"/>
  <c r="N99" i="13"/>
  <c r="S98" i="13"/>
  <c r="R98" i="13"/>
  <c r="Q98" i="13"/>
  <c r="P98" i="13"/>
  <c r="O98" i="13"/>
  <c r="N98" i="13"/>
  <c r="S97" i="13"/>
  <c r="R97" i="13"/>
  <c r="Q97" i="13"/>
  <c r="P97" i="13"/>
  <c r="O97" i="13"/>
  <c r="N97" i="13"/>
  <c r="S96" i="13"/>
  <c r="R96" i="13"/>
  <c r="Q96" i="13"/>
  <c r="P96" i="13"/>
  <c r="O96" i="13"/>
  <c r="N96" i="13"/>
  <c r="S95" i="13"/>
  <c r="R95" i="13"/>
  <c r="Q95" i="13"/>
  <c r="P95" i="13"/>
  <c r="O95" i="13"/>
  <c r="N95" i="13"/>
  <c r="S94" i="13"/>
  <c r="R94" i="13"/>
  <c r="Q94" i="13"/>
  <c r="P94" i="13"/>
  <c r="O94" i="13"/>
  <c r="N94" i="13"/>
  <c r="S93" i="13"/>
  <c r="R93" i="13"/>
  <c r="Q93" i="13"/>
  <c r="P93" i="13"/>
  <c r="O93" i="13"/>
  <c r="N93" i="13"/>
  <c r="S92" i="13"/>
  <c r="R92" i="13"/>
  <c r="Q92" i="13"/>
  <c r="P92" i="13"/>
  <c r="O92" i="13"/>
  <c r="N92" i="13"/>
  <c r="S91" i="13"/>
  <c r="R91" i="13"/>
  <c r="Q91" i="13"/>
  <c r="P91" i="13"/>
  <c r="O91" i="13"/>
  <c r="N91" i="13"/>
  <c r="S90" i="13"/>
  <c r="R90" i="13"/>
  <c r="Q90" i="13"/>
  <c r="P90" i="13"/>
  <c r="O90" i="13"/>
  <c r="N90" i="13"/>
  <c r="S89" i="13"/>
  <c r="R89" i="13"/>
  <c r="Q89" i="13"/>
  <c r="P89" i="13"/>
  <c r="O89" i="13"/>
  <c r="N89" i="13"/>
  <c r="S88" i="13"/>
  <c r="R88" i="13"/>
  <c r="Q88" i="13"/>
  <c r="P88" i="13"/>
  <c r="O88" i="13"/>
  <c r="N88" i="13"/>
  <c r="S87" i="13"/>
  <c r="R87" i="13"/>
  <c r="Q87" i="13"/>
  <c r="P87" i="13"/>
  <c r="O87" i="13"/>
  <c r="N87" i="13"/>
  <c r="S86" i="13"/>
  <c r="R86" i="13"/>
  <c r="Q86" i="13"/>
  <c r="P86" i="13"/>
  <c r="O86" i="13"/>
  <c r="N86" i="13"/>
  <c r="S85" i="13"/>
  <c r="R85" i="13"/>
  <c r="Q85" i="13"/>
  <c r="P85" i="13"/>
  <c r="O85" i="13"/>
  <c r="N85" i="13"/>
  <c r="S84" i="13"/>
  <c r="R84" i="13"/>
  <c r="Q84" i="13"/>
  <c r="P84" i="13"/>
  <c r="O84" i="13"/>
  <c r="N84" i="13"/>
  <c r="S83" i="13"/>
  <c r="R83" i="13"/>
  <c r="Q83" i="13"/>
  <c r="P83" i="13"/>
  <c r="O83" i="13"/>
  <c r="N83" i="13"/>
  <c r="S82" i="13"/>
  <c r="R82" i="13"/>
  <c r="Q82" i="13"/>
  <c r="P82" i="13"/>
  <c r="O82" i="13"/>
  <c r="N82" i="13"/>
  <c r="S81" i="13"/>
  <c r="R81" i="13"/>
  <c r="Q81" i="13"/>
  <c r="P81" i="13"/>
  <c r="O81" i="13"/>
  <c r="N81" i="13"/>
  <c r="S80" i="13"/>
  <c r="R80" i="13"/>
  <c r="Q80" i="13"/>
  <c r="P80" i="13"/>
  <c r="O80" i="13"/>
  <c r="N80" i="13"/>
  <c r="S79" i="13"/>
  <c r="R79" i="13"/>
  <c r="Q79" i="13"/>
  <c r="P79" i="13"/>
  <c r="O79" i="13"/>
  <c r="N79" i="13"/>
  <c r="S78" i="13"/>
  <c r="R78" i="13"/>
  <c r="Q78" i="13"/>
  <c r="P78" i="13"/>
  <c r="O78" i="13"/>
  <c r="N78" i="13"/>
  <c r="S77" i="13"/>
  <c r="R77" i="13"/>
  <c r="Q77" i="13"/>
  <c r="P77" i="13"/>
  <c r="O77" i="13"/>
  <c r="N77" i="13"/>
  <c r="S76" i="13"/>
  <c r="R76" i="13"/>
  <c r="Q76" i="13"/>
  <c r="P76" i="13"/>
  <c r="O76" i="13"/>
  <c r="N76" i="13"/>
  <c r="S75" i="13"/>
  <c r="R75" i="13"/>
  <c r="Q75" i="13"/>
  <c r="P75" i="13"/>
  <c r="O75" i="13"/>
  <c r="N75" i="13"/>
  <c r="S74" i="13"/>
  <c r="R74" i="13"/>
  <c r="Q74" i="13"/>
  <c r="P74" i="13"/>
  <c r="O74" i="13"/>
  <c r="N74" i="13"/>
  <c r="S73" i="13"/>
  <c r="R73" i="13"/>
  <c r="Q73" i="13"/>
  <c r="P73" i="13"/>
  <c r="O73" i="13"/>
  <c r="N73" i="13"/>
  <c r="S72" i="13"/>
  <c r="R72" i="13"/>
  <c r="Q72" i="13"/>
  <c r="P72" i="13"/>
  <c r="O72" i="13"/>
  <c r="N72" i="13"/>
  <c r="S71" i="13"/>
  <c r="R71" i="13"/>
  <c r="Q71" i="13"/>
  <c r="P71" i="13"/>
  <c r="O71" i="13"/>
  <c r="N71" i="13"/>
  <c r="S70" i="13"/>
  <c r="R70" i="13"/>
  <c r="Q70" i="13"/>
  <c r="P70" i="13"/>
  <c r="O70" i="13"/>
  <c r="N70" i="13"/>
  <c r="S69" i="13"/>
  <c r="R69" i="13"/>
  <c r="Q69" i="13"/>
  <c r="P69" i="13"/>
  <c r="O69" i="13"/>
  <c r="N69" i="13"/>
  <c r="S68" i="13"/>
  <c r="R68" i="13"/>
  <c r="Q68" i="13"/>
  <c r="P68" i="13"/>
  <c r="O68" i="13"/>
  <c r="N68" i="13"/>
  <c r="S67" i="13"/>
  <c r="R67" i="13"/>
  <c r="Q67" i="13"/>
  <c r="P67" i="13"/>
  <c r="O67" i="13"/>
  <c r="N67" i="13"/>
  <c r="S66" i="13"/>
  <c r="R66" i="13"/>
  <c r="Q66" i="13"/>
  <c r="P66" i="13"/>
  <c r="O66" i="13"/>
  <c r="N66" i="13"/>
  <c r="S65" i="13"/>
  <c r="R65" i="13"/>
  <c r="Q65" i="13"/>
  <c r="P65" i="13"/>
  <c r="O65" i="13"/>
  <c r="N65" i="13"/>
  <c r="S64" i="13"/>
  <c r="R64" i="13"/>
  <c r="Q64" i="13"/>
  <c r="P64" i="13"/>
  <c r="O64" i="13"/>
  <c r="N64" i="13"/>
  <c r="S63" i="13"/>
  <c r="R63" i="13"/>
  <c r="Q63" i="13"/>
  <c r="P63" i="13"/>
  <c r="O63" i="13"/>
  <c r="N63" i="13"/>
  <c r="S62" i="13"/>
  <c r="R62" i="13"/>
  <c r="Q62" i="13"/>
  <c r="P62" i="13"/>
  <c r="O62" i="13"/>
  <c r="N62" i="13"/>
  <c r="S61" i="13"/>
  <c r="R61" i="13"/>
  <c r="Q61" i="13"/>
  <c r="P61" i="13"/>
  <c r="O61" i="13"/>
  <c r="N61" i="13"/>
  <c r="S60" i="13"/>
  <c r="R60" i="13"/>
  <c r="Q60" i="13"/>
  <c r="P60" i="13"/>
  <c r="O60" i="13"/>
  <c r="N60" i="13"/>
  <c r="S59" i="13"/>
  <c r="R59" i="13"/>
  <c r="Q59" i="13"/>
  <c r="P59" i="13"/>
  <c r="O59" i="13"/>
  <c r="N59" i="13"/>
  <c r="S58" i="13"/>
  <c r="R58" i="13"/>
  <c r="Q58" i="13"/>
  <c r="P58" i="13"/>
  <c r="O58" i="13"/>
  <c r="N58" i="13"/>
  <c r="S57" i="13"/>
  <c r="R57" i="13"/>
  <c r="Q57" i="13"/>
  <c r="P57" i="13"/>
  <c r="O57" i="13"/>
  <c r="N57" i="13"/>
  <c r="S56" i="13"/>
  <c r="R56" i="13"/>
  <c r="Q56" i="13"/>
  <c r="P56" i="13"/>
  <c r="O56" i="13"/>
  <c r="N56" i="13"/>
  <c r="S55" i="13"/>
  <c r="R55" i="13"/>
  <c r="Q55" i="13"/>
  <c r="P55" i="13"/>
  <c r="O55" i="13"/>
  <c r="N55" i="13"/>
  <c r="S54" i="13"/>
  <c r="R54" i="13"/>
  <c r="Q54" i="13"/>
  <c r="P54" i="13"/>
  <c r="O54" i="13"/>
  <c r="N54" i="13"/>
  <c r="S53" i="13"/>
  <c r="R53" i="13"/>
  <c r="Q53" i="13"/>
  <c r="P53" i="13"/>
  <c r="O53" i="13"/>
  <c r="N53" i="13"/>
  <c r="S52" i="13"/>
  <c r="R52" i="13"/>
  <c r="Q52" i="13"/>
  <c r="P52" i="13"/>
  <c r="O52" i="13"/>
  <c r="N52" i="13"/>
  <c r="S51" i="13"/>
  <c r="R51" i="13"/>
  <c r="Q51" i="13"/>
  <c r="P51" i="13"/>
  <c r="O51" i="13"/>
  <c r="N51" i="13"/>
  <c r="S50" i="13"/>
  <c r="R50" i="13"/>
  <c r="Q50" i="13"/>
  <c r="P50" i="13"/>
  <c r="O50" i="13"/>
  <c r="N50" i="13"/>
  <c r="S49" i="13"/>
  <c r="R49" i="13"/>
  <c r="Q49" i="13"/>
  <c r="P49" i="13"/>
  <c r="O49" i="13"/>
  <c r="N49" i="13"/>
  <c r="S48" i="13"/>
  <c r="R48" i="13"/>
  <c r="Q48" i="13"/>
  <c r="P48" i="13"/>
  <c r="O48" i="13"/>
  <c r="N48" i="13"/>
  <c r="S47" i="13"/>
  <c r="R47" i="13"/>
  <c r="Q47" i="13"/>
  <c r="P47" i="13"/>
  <c r="O47" i="13"/>
  <c r="N47" i="13"/>
  <c r="S46" i="13"/>
  <c r="R46" i="13"/>
  <c r="Q46" i="13"/>
  <c r="P46" i="13"/>
  <c r="O46" i="13"/>
  <c r="N46" i="13"/>
  <c r="S45" i="13"/>
  <c r="R45" i="13"/>
  <c r="Q45" i="13"/>
  <c r="P45" i="13"/>
  <c r="O45" i="13"/>
  <c r="N45" i="13"/>
  <c r="S44" i="13"/>
  <c r="R44" i="13"/>
  <c r="Q44" i="13"/>
  <c r="P44" i="13"/>
  <c r="O44" i="13"/>
  <c r="N44" i="13"/>
  <c r="S43" i="13"/>
  <c r="R43" i="13"/>
  <c r="Q43" i="13"/>
  <c r="P43" i="13"/>
  <c r="O43" i="13"/>
  <c r="N43" i="13"/>
  <c r="S42" i="13"/>
  <c r="R42" i="13"/>
  <c r="Q42" i="13"/>
  <c r="P42" i="13"/>
  <c r="O42" i="13"/>
  <c r="N42" i="13"/>
  <c r="S41" i="13"/>
  <c r="R41" i="13"/>
  <c r="Q41" i="13"/>
  <c r="P41" i="13"/>
  <c r="O41" i="13"/>
  <c r="N41" i="13"/>
  <c r="S40" i="13"/>
  <c r="R40" i="13"/>
  <c r="Q40" i="13"/>
  <c r="P40" i="13"/>
  <c r="O40" i="13"/>
  <c r="N40" i="13"/>
  <c r="S39" i="13"/>
  <c r="R39" i="13"/>
  <c r="Q39" i="13"/>
  <c r="P39" i="13"/>
  <c r="O39" i="13"/>
  <c r="N39" i="13"/>
  <c r="S38" i="13"/>
  <c r="R38" i="13"/>
  <c r="Q38" i="13"/>
  <c r="P38" i="13"/>
  <c r="O38" i="13"/>
  <c r="N38" i="13"/>
  <c r="S37" i="13"/>
  <c r="R37" i="13"/>
  <c r="Q37" i="13"/>
  <c r="P37" i="13"/>
  <c r="O37" i="13"/>
  <c r="N37" i="13"/>
  <c r="S36" i="13"/>
  <c r="R36" i="13"/>
  <c r="Q36" i="13"/>
  <c r="P36" i="13"/>
  <c r="O36" i="13"/>
  <c r="N36" i="13"/>
  <c r="S35" i="13"/>
  <c r="R35" i="13"/>
  <c r="Q35" i="13"/>
  <c r="P35" i="13"/>
  <c r="O35" i="13"/>
  <c r="N35" i="13"/>
  <c r="S34" i="13"/>
  <c r="R34" i="13"/>
  <c r="Q34" i="13"/>
  <c r="P34" i="13"/>
  <c r="O34" i="13"/>
  <c r="N34" i="13"/>
  <c r="S33" i="13"/>
  <c r="R33" i="13"/>
  <c r="Q33" i="13"/>
  <c r="P33" i="13"/>
  <c r="O33" i="13"/>
  <c r="N33" i="13"/>
  <c r="S32" i="13"/>
  <c r="R32" i="13"/>
  <c r="Q32" i="13"/>
  <c r="P32" i="13"/>
  <c r="O32" i="13"/>
  <c r="N32" i="13"/>
  <c r="S31" i="13"/>
  <c r="R31" i="13"/>
  <c r="Q31" i="13"/>
  <c r="P31" i="13"/>
  <c r="O31" i="13"/>
  <c r="N31" i="13"/>
  <c r="S30" i="13"/>
  <c r="R30" i="13"/>
  <c r="Q30" i="13"/>
  <c r="P30" i="13"/>
  <c r="O30" i="13"/>
  <c r="N30" i="13"/>
  <c r="S29" i="13"/>
  <c r="R29" i="13"/>
  <c r="Q29" i="13"/>
  <c r="P29" i="13"/>
  <c r="O29" i="13"/>
  <c r="N29" i="13"/>
  <c r="S28" i="13"/>
  <c r="R28" i="13"/>
  <c r="Q28" i="13"/>
  <c r="P28" i="13"/>
  <c r="O28" i="13"/>
  <c r="N28" i="13"/>
  <c r="S27" i="13"/>
  <c r="R27" i="13"/>
  <c r="Q27" i="13"/>
  <c r="P27" i="13"/>
  <c r="O27" i="13"/>
  <c r="N27" i="13"/>
  <c r="S26" i="13"/>
  <c r="R26" i="13"/>
  <c r="Q26" i="13"/>
  <c r="P26" i="13"/>
  <c r="O26" i="13"/>
  <c r="N26" i="13"/>
  <c r="S25" i="13"/>
  <c r="R25" i="13"/>
  <c r="Q25" i="13"/>
  <c r="P25" i="13"/>
  <c r="O25" i="13"/>
  <c r="N25" i="13"/>
  <c r="S24" i="13"/>
  <c r="R24" i="13"/>
  <c r="Q24" i="13"/>
  <c r="P24" i="13"/>
  <c r="O24" i="13"/>
  <c r="N24" i="13"/>
  <c r="S23" i="13"/>
  <c r="R23" i="13"/>
  <c r="Q23" i="13"/>
  <c r="P23" i="13"/>
  <c r="O23" i="13"/>
  <c r="N23" i="13"/>
  <c r="S22" i="13"/>
  <c r="R22" i="13"/>
  <c r="Q22" i="13"/>
  <c r="P22" i="13"/>
  <c r="O22" i="13"/>
  <c r="N22" i="13"/>
  <c r="S21" i="13"/>
  <c r="R21" i="13"/>
  <c r="Q21" i="13"/>
  <c r="P21" i="13"/>
  <c r="O21" i="13"/>
  <c r="N21" i="13"/>
  <c r="S20" i="13"/>
  <c r="R20" i="13"/>
  <c r="Q20" i="13"/>
  <c r="P20" i="13"/>
  <c r="O20" i="13"/>
  <c r="N20" i="13"/>
  <c r="S19" i="13"/>
  <c r="R19" i="13"/>
  <c r="Q19" i="13"/>
  <c r="P19" i="13"/>
  <c r="O19" i="13"/>
  <c r="N19" i="13"/>
  <c r="S18" i="13"/>
  <c r="R18" i="13"/>
  <c r="Q18" i="13"/>
  <c r="P18" i="13"/>
  <c r="O18" i="13"/>
  <c r="N18" i="13"/>
  <c r="S17" i="13"/>
  <c r="R17" i="13"/>
  <c r="Q17" i="13"/>
  <c r="P17" i="13"/>
  <c r="O17" i="13"/>
  <c r="N17" i="13"/>
  <c r="S16" i="13"/>
  <c r="R16" i="13"/>
  <c r="Q16" i="13"/>
  <c r="P16" i="13"/>
  <c r="O16" i="13"/>
  <c r="N16" i="13"/>
  <c r="S15" i="13"/>
  <c r="R15" i="13"/>
  <c r="Q15" i="13"/>
  <c r="P15" i="13"/>
  <c r="O15" i="13"/>
  <c r="N15" i="13"/>
  <c r="S14" i="13"/>
  <c r="R14" i="13"/>
  <c r="Q14" i="13"/>
  <c r="P14" i="13"/>
  <c r="O14" i="13"/>
  <c r="N14" i="13"/>
  <c r="S13" i="13"/>
  <c r="R13" i="13"/>
  <c r="Q13" i="13"/>
  <c r="P13" i="13"/>
  <c r="O13" i="13"/>
  <c r="N13" i="13"/>
  <c r="S12" i="13"/>
  <c r="R12" i="13"/>
  <c r="Q12" i="13"/>
  <c r="P12" i="13"/>
  <c r="O12" i="13"/>
  <c r="N12" i="13"/>
  <c r="S11" i="13"/>
  <c r="R11" i="13"/>
  <c r="Q11" i="13"/>
  <c r="P11" i="13"/>
  <c r="O11" i="13"/>
  <c r="N11" i="13"/>
  <c r="AG536" i="7"/>
  <c r="Z536" i="7"/>
  <c r="AH536" i="7" s="1"/>
  <c r="AG535" i="7"/>
  <c r="AH535" i="7" s="1"/>
  <c r="AF535" i="7"/>
  <c r="AE535" i="7"/>
  <c r="AD535" i="7"/>
  <c r="AC535" i="7"/>
  <c r="AB535" i="7"/>
  <c r="Z535" i="7"/>
  <c r="AA535" i="7" s="1"/>
  <c r="AG534" i="7"/>
  <c r="Z534" i="7"/>
  <c r="AH534" i="7" s="1"/>
  <c r="AG533" i="7"/>
  <c r="AH533" i="7" s="1"/>
  <c r="AF533" i="7"/>
  <c r="AE533" i="7"/>
  <c r="AD533" i="7"/>
  <c r="Z533" i="7"/>
  <c r="AC533" i="7" s="1"/>
  <c r="AG532" i="7"/>
  <c r="Z532" i="7"/>
  <c r="AH532" i="7" s="1"/>
  <c r="AG531" i="7"/>
  <c r="AH531" i="7" s="1"/>
  <c r="AF531" i="7"/>
  <c r="Z531" i="7"/>
  <c r="AE531" i="7" s="1"/>
  <c r="AG530" i="7"/>
  <c r="Z530" i="7"/>
  <c r="AH530" i="7" s="1"/>
  <c r="AH529" i="7"/>
  <c r="AG529" i="7"/>
  <c r="Z529" i="7"/>
  <c r="AF529" i="7" s="1"/>
  <c r="AG528" i="7"/>
  <c r="AH528" i="7" s="1"/>
  <c r="AF528" i="7"/>
  <c r="AE528" i="7"/>
  <c r="AD528" i="7"/>
  <c r="AC528" i="7"/>
  <c r="AB528" i="7"/>
  <c r="AA528" i="7"/>
  <c r="Z528" i="7"/>
  <c r="AG527" i="7"/>
  <c r="Z527" i="7"/>
  <c r="AH527" i="7" s="1"/>
  <c r="AH526" i="7"/>
  <c r="AG526" i="7"/>
  <c r="AF526" i="7"/>
  <c r="AE526" i="7"/>
  <c r="AD526" i="7"/>
  <c r="AC526" i="7"/>
  <c r="Z526" i="7"/>
  <c r="AB526" i="7" s="1"/>
  <c r="AG525" i="7"/>
  <c r="AA525" i="7"/>
  <c r="Z525" i="7"/>
  <c r="AH525" i="7" s="1"/>
  <c r="AG524" i="7"/>
  <c r="AH524" i="7" s="1"/>
  <c r="AF524" i="7"/>
  <c r="AE524" i="7"/>
  <c r="Z524" i="7"/>
  <c r="AD524" i="7" s="1"/>
  <c r="AG523" i="7"/>
  <c r="Z523" i="7"/>
  <c r="AH523" i="7" s="1"/>
  <c r="AH522" i="7"/>
  <c r="AG522" i="7"/>
  <c r="Z522" i="7"/>
  <c r="AF522" i="7" s="1"/>
  <c r="AG521" i="7"/>
  <c r="AA521" i="7"/>
  <c r="Z521" i="7"/>
  <c r="AH521" i="7" s="1"/>
  <c r="AG520" i="7"/>
  <c r="Z520" i="7"/>
  <c r="AH520" i="7" s="1"/>
  <c r="AG519" i="7"/>
  <c r="AH519" i="7" s="1"/>
  <c r="AF519" i="7"/>
  <c r="AE519" i="7"/>
  <c r="AD519" i="7"/>
  <c r="AC519" i="7"/>
  <c r="AB519" i="7"/>
  <c r="Z519" i="7"/>
  <c r="AA519" i="7" s="1"/>
  <c r="AG518" i="7"/>
  <c r="Z518" i="7"/>
  <c r="AH518" i="7" s="1"/>
  <c r="AG517" i="7"/>
  <c r="AH517" i="7" s="1"/>
  <c r="AF517" i="7"/>
  <c r="AE517" i="7"/>
  <c r="AD517" i="7"/>
  <c r="Z517" i="7"/>
  <c r="AC517" i="7" s="1"/>
  <c r="AG516" i="7"/>
  <c r="Z516" i="7"/>
  <c r="AH516" i="7" s="1"/>
  <c r="AG515" i="7"/>
  <c r="AH515" i="7" s="1"/>
  <c r="AF515" i="7"/>
  <c r="Z515" i="7"/>
  <c r="AE515" i="7" s="1"/>
  <c r="AG514" i="7"/>
  <c r="Z514" i="7"/>
  <c r="AH514" i="7" s="1"/>
  <c r="AH513" i="7"/>
  <c r="AG513" i="7"/>
  <c r="Z513" i="7"/>
  <c r="AF513" i="7" s="1"/>
  <c r="AG512" i="7"/>
  <c r="AH512" i="7" s="1"/>
  <c r="AF512" i="7"/>
  <c r="AE512" i="7"/>
  <c r="AD512" i="7"/>
  <c r="AC512" i="7"/>
  <c r="AB512" i="7"/>
  <c r="AA512" i="7"/>
  <c r="Z512" i="7"/>
  <c r="AG511" i="7"/>
  <c r="Z511" i="7"/>
  <c r="AH511" i="7" s="1"/>
  <c r="AH510" i="7"/>
  <c r="AG510" i="7"/>
  <c r="AF510" i="7"/>
  <c r="AE510" i="7"/>
  <c r="AD510" i="7"/>
  <c r="AC510" i="7"/>
  <c r="AA510" i="7"/>
  <c r="Z510" i="7"/>
  <c r="AB510" i="7" s="1"/>
  <c r="AG509" i="7"/>
  <c r="AA509" i="7"/>
  <c r="Z509" i="7"/>
  <c r="AH509" i="7" s="1"/>
  <c r="AG508" i="7"/>
  <c r="AH508" i="7" s="1"/>
  <c r="AF508" i="7"/>
  <c r="AE508" i="7"/>
  <c r="Z508" i="7"/>
  <c r="AD508" i="7" s="1"/>
  <c r="AG507" i="7"/>
  <c r="Z507" i="7"/>
  <c r="AH507" i="7" s="1"/>
  <c r="AH506" i="7"/>
  <c r="AG506" i="7"/>
  <c r="Z506" i="7"/>
  <c r="AF506" i="7" s="1"/>
  <c r="AG505" i="7"/>
  <c r="AA505" i="7"/>
  <c r="Z505" i="7"/>
  <c r="AH505" i="7" s="1"/>
  <c r="AG504" i="7"/>
  <c r="Z504" i="7"/>
  <c r="AH504" i="7" s="1"/>
  <c r="AG503" i="7"/>
  <c r="AH503" i="7" s="1"/>
  <c r="AF503" i="7"/>
  <c r="AE503" i="7"/>
  <c r="AD503" i="7"/>
  <c r="AC503" i="7"/>
  <c r="AB503" i="7"/>
  <c r="Z503" i="7"/>
  <c r="AA503" i="7" s="1"/>
  <c r="AG502" i="7"/>
  <c r="Z502" i="7"/>
  <c r="AH502" i="7" s="1"/>
  <c r="AG501" i="7"/>
  <c r="AH501" i="7" s="1"/>
  <c r="AF501" i="7"/>
  <c r="AE501" i="7"/>
  <c r="AD501" i="7"/>
  <c r="Z501" i="7"/>
  <c r="AC501" i="7" s="1"/>
  <c r="AG500" i="7"/>
  <c r="Z500" i="7"/>
  <c r="AH500" i="7" s="1"/>
  <c r="AG499" i="7"/>
  <c r="AH499" i="7" s="1"/>
  <c r="AF499" i="7"/>
  <c r="Z499" i="7"/>
  <c r="AE499" i="7" s="1"/>
  <c r="AG498" i="7"/>
  <c r="Z498" i="7"/>
  <c r="AH498" i="7" s="1"/>
  <c r="AH497" i="7"/>
  <c r="AG497" i="7"/>
  <c r="Z497" i="7"/>
  <c r="AF497" i="7" s="1"/>
  <c r="AG496" i="7"/>
  <c r="AH496" i="7" s="1"/>
  <c r="AF496" i="7"/>
  <c r="AE496" i="7"/>
  <c r="AD496" i="7"/>
  <c r="AC496" i="7"/>
  <c r="AB496" i="7"/>
  <c r="AA496" i="7"/>
  <c r="Z496" i="7"/>
  <c r="AG495" i="7"/>
  <c r="Z495" i="7"/>
  <c r="AH495" i="7" s="1"/>
  <c r="AH494" i="7"/>
  <c r="AG494" i="7"/>
  <c r="AF494" i="7"/>
  <c r="AE494" i="7"/>
  <c r="AD494" i="7"/>
  <c r="AC494" i="7"/>
  <c r="AB494" i="7"/>
  <c r="AA494" i="7"/>
  <c r="Z494" i="7"/>
  <c r="AG493" i="7"/>
  <c r="AA493" i="7"/>
  <c r="Z493" i="7"/>
  <c r="AH493" i="7" s="1"/>
  <c r="AG492" i="7"/>
  <c r="AH492" i="7" s="1"/>
  <c r="AF492" i="7"/>
  <c r="AE492" i="7"/>
  <c r="Z492" i="7"/>
  <c r="AD492" i="7" s="1"/>
  <c r="AG491" i="7"/>
  <c r="Z491" i="7"/>
  <c r="AH491" i="7" s="1"/>
  <c r="AH490" i="7"/>
  <c r="AG490" i="7"/>
  <c r="Z490" i="7"/>
  <c r="AF490" i="7" s="1"/>
  <c r="AG489" i="7"/>
  <c r="AA489" i="7"/>
  <c r="Z489" i="7"/>
  <c r="AH489" i="7" s="1"/>
  <c r="AG488" i="7"/>
  <c r="Z488" i="7"/>
  <c r="AH488" i="7" s="1"/>
  <c r="AG487" i="7"/>
  <c r="AH487" i="7" s="1"/>
  <c r="AF487" i="7"/>
  <c r="AE487" i="7"/>
  <c r="AD487" i="7"/>
  <c r="AC487" i="7"/>
  <c r="AB487" i="7"/>
  <c r="Z487" i="7"/>
  <c r="AA487" i="7" s="1"/>
  <c r="AG486" i="7"/>
  <c r="Z486" i="7"/>
  <c r="AH486" i="7" s="1"/>
  <c r="AG485" i="7"/>
  <c r="AH485" i="7" s="1"/>
  <c r="AF485" i="7"/>
  <c r="AE485" i="7"/>
  <c r="AD485" i="7"/>
  <c r="Z485" i="7"/>
  <c r="AC485" i="7" s="1"/>
  <c r="AG484" i="7"/>
  <c r="Z484" i="7"/>
  <c r="AH484" i="7" s="1"/>
  <c r="AG483" i="7"/>
  <c r="AH483" i="7" s="1"/>
  <c r="AF483" i="7"/>
  <c r="Z483" i="7"/>
  <c r="AE483" i="7" s="1"/>
  <c r="AG482" i="7"/>
  <c r="Z482" i="7"/>
  <c r="AH482" i="7" s="1"/>
  <c r="AH481" i="7"/>
  <c r="AG481" i="7"/>
  <c r="Z481" i="7"/>
  <c r="AF481" i="7" s="1"/>
  <c r="AG480" i="7"/>
  <c r="AH480" i="7" s="1"/>
  <c r="AF480" i="7"/>
  <c r="AE480" i="7"/>
  <c r="AD480" i="7"/>
  <c r="AC480" i="7"/>
  <c r="AB480" i="7"/>
  <c r="AA480" i="7"/>
  <c r="Z480" i="7"/>
  <c r="AG479" i="7"/>
  <c r="Z479" i="7"/>
  <c r="AH479" i="7" s="1"/>
  <c r="AH478" i="7"/>
  <c r="AG478" i="7"/>
  <c r="AF478" i="7"/>
  <c r="AE478" i="7"/>
  <c r="AD478" i="7"/>
  <c r="AC478" i="7"/>
  <c r="AB478" i="7"/>
  <c r="AA478" i="7"/>
  <c r="Z478" i="7"/>
  <c r="AG477" i="7"/>
  <c r="AA477" i="7"/>
  <c r="Z477" i="7"/>
  <c r="AH477" i="7" s="1"/>
  <c r="AG476" i="7"/>
  <c r="AH476" i="7" s="1"/>
  <c r="AF476" i="7"/>
  <c r="AE476" i="7"/>
  <c r="Z476" i="7"/>
  <c r="AD476" i="7" s="1"/>
  <c r="AG475" i="7"/>
  <c r="Z475" i="7"/>
  <c r="AH475" i="7" s="1"/>
  <c r="AG474" i="7"/>
  <c r="AH474" i="7" s="1"/>
  <c r="Z474" i="7"/>
  <c r="AF474" i="7" s="1"/>
  <c r="AG473" i="7"/>
  <c r="Z473" i="7"/>
  <c r="AG472" i="7"/>
  <c r="Z472" i="7"/>
  <c r="AH472" i="7" s="1"/>
  <c r="AG471" i="7"/>
  <c r="AH471" i="7" s="1"/>
  <c r="AF471" i="7"/>
  <c r="AE471" i="7"/>
  <c r="AD471" i="7"/>
  <c r="AC471" i="7"/>
  <c r="AB471" i="7"/>
  <c r="Z471" i="7"/>
  <c r="AA471" i="7" s="1"/>
  <c r="AG470" i="7"/>
  <c r="Z470" i="7"/>
  <c r="AH470" i="7" s="1"/>
  <c r="AG469" i="7"/>
  <c r="AH469" i="7" s="1"/>
  <c r="AF469" i="7"/>
  <c r="AE469" i="7"/>
  <c r="AD469" i="7"/>
  <c r="Z469" i="7"/>
  <c r="AC469" i="7" s="1"/>
  <c r="AG468" i="7"/>
  <c r="Z468" i="7"/>
  <c r="AH468" i="7" s="1"/>
  <c r="AH467" i="7"/>
  <c r="AG467" i="7"/>
  <c r="AF467" i="7"/>
  <c r="Z467" i="7"/>
  <c r="AE467" i="7" s="1"/>
  <c r="AG466" i="7"/>
  <c r="Z466" i="7"/>
  <c r="AH465" i="7"/>
  <c r="AG465" i="7"/>
  <c r="Z465" i="7"/>
  <c r="AF465" i="7" s="1"/>
  <c r="AG464" i="7"/>
  <c r="AH464" i="7" s="1"/>
  <c r="AF464" i="7"/>
  <c r="AE464" i="7"/>
  <c r="AD464" i="7"/>
  <c r="AC464" i="7"/>
  <c r="AB464" i="7"/>
  <c r="AA464" i="7"/>
  <c r="Z464" i="7"/>
  <c r="AG463" i="7"/>
  <c r="Z463" i="7"/>
  <c r="AH463" i="7" s="1"/>
  <c r="AH462" i="7"/>
  <c r="AG462" i="7"/>
  <c r="AF462" i="7"/>
  <c r="AE462" i="7"/>
  <c r="AD462" i="7"/>
  <c r="AC462" i="7"/>
  <c r="AB462" i="7"/>
  <c r="AA462" i="7"/>
  <c r="Z462" i="7"/>
  <c r="AG461" i="7"/>
  <c r="AA461" i="7"/>
  <c r="Z461" i="7"/>
  <c r="AH461" i="7" s="1"/>
  <c r="AH460" i="7"/>
  <c r="AG460" i="7"/>
  <c r="AF460" i="7"/>
  <c r="AE460" i="7"/>
  <c r="Z460" i="7"/>
  <c r="AD460" i="7" s="1"/>
  <c r="AG459" i="7"/>
  <c r="Z459" i="7"/>
  <c r="AG458" i="7"/>
  <c r="AH458" i="7" s="1"/>
  <c r="Z458" i="7"/>
  <c r="AF458" i="7" s="1"/>
  <c r="AG457" i="7"/>
  <c r="Z457" i="7"/>
  <c r="AG456" i="7"/>
  <c r="Z456" i="7"/>
  <c r="AH456" i="7" s="1"/>
  <c r="AG455" i="7"/>
  <c r="AH455" i="7" s="1"/>
  <c r="AF455" i="7"/>
  <c r="AE455" i="7"/>
  <c r="AD455" i="7"/>
  <c r="AC455" i="7"/>
  <c r="AB455" i="7"/>
  <c r="Z455" i="7"/>
  <c r="AA455" i="7" s="1"/>
  <c r="AG454" i="7"/>
  <c r="Z454" i="7"/>
  <c r="AH454" i="7" s="1"/>
  <c r="AG453" i="7"/>
  <c r="AH453" i="7" s="1"/>
  <c r="AF453" i="7"/>
  <c r="AE453" i="7"/>
  <c r="AD453" i="7"/>
  <c r="Z453" i="7"/>
  <c r="AC453" i="7" s="1"/>
  <c r="AG452" i="7"/>
  <c r="Z452" i="7"/>
  <c r="AG451" i="7"/>
  <c r="AH451" i="7" s="1"/>
  <c r="AF451" i="7"/>
  <c r="Z451" i="7"/>
  <c r="AE451" i="7" s="1"/>
  <c r="AG450" i="7"/>
  <c r="Z450" i="7"/>
  <c r="AH449" i="7"/>
  <c r="AG449" i="7"/>
  <c r="Z449" i="7"/>
  <c r="AF449" i="7" s="1"/>
  <c r="AG448" i="7"/>
  <c r="AH448" i="7" s="1"/>
  <c r="AF448" i="7"/>
  <c r="AE448" i="7"/>
  <c r="AD448" i="7"/>
  <c r="AC448" i="7"/>
  <c r="AB448" i="7"/>
  <c r="AA448" i="7"/>
  <c r="Z448" i="7"/>
  <c r="AG447" i="7"/>
  <c r="Z447" i="7"/>
  <c r="AH447" i="7" s="1"/>
  <c r="AH446" i="7"/>
  <c r="AG446" i="7"/>
  <c r="AF446" i="7"/>
  <c r="AE446" i="7"/>
  <c r="AD446" i="7"/>
  <c r="AC446" i="7"/>
  <c r="AB446" i="7"/>
  <c r="AA446" i="7"/>
  <c r="Z446" i="7"/>
  <c r="AG445" i="7"/>
  <c r="AA445" i="7"/>
  <c r="Z445" i="7"/>
  <c r="AH445" i="7" s="1"/>
  <c r="AG444" i="7"/>
  <c r="AH444" i="7" s="1"/>
  <c r="AF444" i="7"/>
  <c r="AE444" i="7"/>
  <c r="Z444" i="7"/>
  <c r="AD444" i="7" s="1"/>
  <c r="AG443" i="7"/>
  <c r="Z443" i="7"/>
  <c r="AG442" i="7"/>
  <c r="AH442" i="7" s="1"/>
  <c r="Z442" i="7"/>
  <c r="AF442" i="7" s="1"/>
  <c r="AG441" i="7"/>
  <c r="Z441" i="7"/>
  <c r="AG440" i="7"/>
  <c r="Z440" i="7"/>
  <c r="AH440" i="7" s="1"/>
  <c r="AG439" i="7"/>
  <c r="AH439" i="7" s="1"/>
  <c r="AF439" i="7"/>
  <c r="AE439" i="7"/>
  <c r="AD439" i="7"/>
  <c r="AC439" i="7"/>
  <c r="AB439" i="7"/>
  <c r="Z439" i="7"/>
  <c r="AA439" i="7" s="1"/>
  <c r="AG438" i="7"/>
  <c r="Z438" i="7"/>
  <c r="AG437" i="7"/>
  <c r="AH437" i="7" s="1"/>
  <c r="AF437" i="7"/>
  <c r="AE437" i="7"/>
  <c r="AD437" i="7"/>
  <c r="Z437" i="7"/>
  <c r="AC437" i="7" s="1"/>
  <c r="AG436" i="7"/>
  <c r="Z436" i="7"/>
  <c r="AH435" i="7"/>
  <c r="AG435" i="7"/>
  <c r="AF435" i="7"/>
  <c r="Z435" i="7"/>
  <c r="AE435" i="7" s="1"/>
  <c r="AG434" i="7"/>
  <c r="AD434" i="7"/>
  <c r="Z434" i="7"/>
  <c r="AH433" i="7"/>
  <c r="AG433" i="7"/>
  <c r="Z433" i="7"/>
  <c r="AF433" i="7" s="1"/>
  <c r="AG432" i="7"/>
  <c r="AH432" i="7" s="1"/>
  <c r="AF432" i="7"/>
  <c r="AE432" i="7"/>
  <c r="AD432" i="7"/>
  <c r="AC432" i="7"/>
  <c r="AB432" i="7"/>
  <c r="AA432" i="7"/>
  <c r="Z432" i="7"/>
  <c r="AG431" i="7"/>
  <c r="Z431" i="7"/>
  <c r="AH431" i="7" s="1"/>
  <c r="AG430" i="7"/>
  <c r="AH430" i="7" s="1"/>
  <c r="AF430" i="7"/>
  <c r="AE430" i="7"/>
  <c r="AD430" i="7"/>
  <c r="AC430" i="7"/>
  <c r="AB430" i="7"/>
  <c r="AA430" i="7"/>
  <c r="Z430" i="7"/>
  <c r="AG429" i="7"/>
  <c r="Z429" i="7"/>
  <c r="AG428" i="7"/>
  <c r="AH428" i="7" s="1"/>
  <c r="AF428" i="7"/>
  <c r="AE428" i="7"/>
  <c r="Z428" i="7"/>
  <c r="AD428" i="7" s="1"/>
  <c r="AG427" i="7"/>
  <c r="Z427" i="7"/>
  <c r="AG426" i="7"/>
  <c r="AH426" i="7" s="1"/>
  <c r="Z426" i="7"/>
  <c r="AF426" i="7" s="1"/>
  <c r="AG425" i="7"/>
  <c r="AE425" i="7"/>
  <c r="AD425" i="7"/>
  <c r="AC425" i="7"/>
  <c r="AB425" i="7"/>
  <c r="AA425" i="7"/>
  <c r="Z425" i="7"/>
  <c r="AG424" i="7"/>
  <c r="Z424" i="7"/>
  <c r="AH424" i="7" s="1"/>
  <c r="AG423" i="7"/>
  <c r="AH423" i="7" s="1"/>
  <c r="AF423" i="7"/>
  <c r="AE423" i="7"/>
  <c r="AD423" i="7"/>
  <c r="AC423" i="7"/>
  <c r="AB423" i="7"/>
  <c r="Z423" i="7"/>
  <c r="AA423" i="7" s="1"/>
  <c r="AG422" i="7"/>
  <c r="Z422" i="7"/>
  <c r="AG421" i="7"/>
  <c r="AH421" i="7" s="1"/>
  <c r="AF421" i="7"/>
  <c r="AE421" i="7"/>
  <c r="AD421" i="7"/>
  <c r="Z421" i="7"/>
  <c r="AC421" i="7" s="1"/>
  <c r="AG420" i="7"/>
  <c r="Z420" i="7"/>
  <c r="AG419" i="7"/>
  <c r="AH419" i="7" s="1"/>
  <c r="AF419" i="7"/>
  <c r="Z419" i="7"/>
  <c r="AE419" i="7" s="1"/>
  <c r="AG418" i="7"/>
  <c r="AA418" i="7"/>
  <c r="Z418" i="7"/>
  <c r="AH417" i="7"/>
  <c r="AG417" i="7"/>
  <c r="Z417" i="7"/>
  <c r="AF417" i="7" s="1"/>
  <c r="AG416" i="7"/>
  <c r="AH416" i="7" s="1"/>
  <c r="AF416" i="7"/>
  <c r="AE416" i="7"/>
  <c r="AD416" i="7"/>
  <c r="AC416" i="7"/>
  <c r="AB416" i="7"/>
  <c r="AA416" i="7"/>
  <c r="Z416" i="7"/>
  <c r="AG415" i="7"/>
  <c r="Z415" i="7"/>
  <c r="AH415" i="7" s="1"/>
  <c r="AG414" i="7"/>
  <c r="AH414" i="7" s="1"/>
  <c r="AF414" i="7"/>
  <c r="AE414" i="7"/>
  <c r="AD414" i="7"/>
  <c r="AC414" i="7"/>
  <c r="AB414" i="7"/>
  <c r="AA414" i="7"/>
  <c r="Z414" i="7"/>
  <c r="AG413" i="7"/>
  <c r="Z413" i="7"/>
  <c r="AG412" i="7"/>
  <c r="AH412" i="7" s="1"/>
  <c r="AF412" i="7"/>
  <c r="AE412" i="7"/>
  <c r="Z412" i="7"/>
  <c r="AD412" i="7" s="1"/>
  <c r="AG411" i="7"/>
  <c r="Z411" i="7"/>
  <c r="AG410" i="7"/>
  <c r="AH410" i="7" s="1"/>
  <c r="Z410" i="7"/>
  <c r="AF410" i="7" s="1"/>
  <c r="AG409" i="7"/>
  <c r="AA409" i="7"/>
  <c r="Z409" i="7"/>
  <c r="AH409" i="7" s="1"/>
  <c r="AG408" i="7"/>
  <c r="Z408" i="7"/>
  <c r="AG407" i="7"/>
  <c r="AH407" i="7" s="1"/>
  <c r="AF407" i="7"/>
  <c r="AE407" i="7"/>
  <c r="AD407" i="7"/>
  <c r="AC407" i="7"/>
  <c r="AB407" i="7"/>
  <c r="Z407" i="7"/>
  <c r="AA407" i="7" s="1"/>
  <c r="AG406" i="7"/>
  <c r="Z406" i="7"/>
  <c r="AH405" i="7"/>
  <c r="AG405" i="7"/>
  <c r="AF405" i="7"/>
  <c r="AE405" i="7"/>
  <c r="AD405" i="7"/>
  <c r="Z405" i="7"/>
  <c r="AC405" i="7" s="1"/>
  <c r="AG404" i="7"/>
  <c r="Z404" i="7"/>
  <c r="AG403" i="7"/>
  <c r="AH403" i="7" s="1"/>
  <c r="AF403" i="7"/>
  <c r="Z403" i="7"/>
  <c r="AE403" i="7" s="1"/>
  <c r="AG402" i="7"/>
  <c r="AF402" i="7"/>
  <c r="Z402" i="7"/>
  <c r="AH402" i="7" s="1"/>
  <c r="AH401" i="7"/>
  <c r="AG401" i="7"/>
  <c r="Z401" i="7"/>
  <c r="AF401" i="7" s="1"/>
  <c r="AG400" i="7"/>
  <c r="AH400" i="7" s="1"/>
  <c r="AF400" i="7"/>
  <c r="AE400" i="7"/>
  <c r="AD400" i="7"/>
  <c r="AC400" i="7"/>
  <c r="AB400" i="7"/>
  <c r="AA400" i="7"/>
  <c r="Z400" i="7"/>
  <c r="AG399" i="7"/>
  <c r="Z399" i="7"/>
  <c r="AG398" i="7"/>
  <c r="AH398" i="7" s="1"/>
  <c r="AF398" i="7"/>
  <c r="AE398" i="7"/>
  <c r="AD398" i="7"/>
  <c r="AC398" i="7"/>
  <c r="AB398" i="7"/>
  <c r="AA398" i="7"/>
  <c r="Z398" i="7"/>
  <c r="AG397" i="7"/>
  <c r="AC397" i="7"/>
  <c r="Z397" i="7"/>
  <c r="AG396" i="7"/>
  <c r="AH396" i="7" s="1"/>
  <c r="AF396" i="7"/>
  <c r="AE396" i="7"/>
  <c r="Z396" i="7"/>
  <c r="AD396" i="7" s="1"/>
  <c r="AG395" i="7"/>
  <c r="Z395" i="7"/>
  <c r="AH394" i="7"/>
  <c r="AG394" i="7"/>
  <c r="Z394" i="7"/>
  <c r="AF394" i="7" s="1"/>
  <c r="AG393" i="7"/>
  <c r="Z393" i="7"/>
  <c r="AH393" i="7" s="1"/>
  <c r="AG392" i="7"/>
  <c r="Z392" i="7"/>
  <c r="AG391" i="7"/>
  <c r="AH391" i="7" s="1"/>
  <c r="AF391" i="7"/>
  <c r="AE391" i="7"/>
  <c r="AD391" i="7"/>
  <c r="AC391" i="7"/>
  <c r="AB391" i="7"/>
  <c r="Z391" i="7"/>
  <c r="AA391" i="7" s="1"/>
  <c r="AG390" i="7"/>
  <c r="Z390" i="7"/>
  <c r="AG389" i="7"/>
  <c r="AH389" i="7" s="1"/>
  <c r="AF389" i="7"/>
  <c r="AE389" i="7"/>
  <c r="AD389" i="7"/>
  <c r="Z389" i="7"/>
  <c r="AC389" i="7" s="1"/>
  <c r="AG388" i="7"/>
  <c r="AD388" i="7"/>
  <c r="Z388" i="7"/>
  <c r="AG387" i="7"/>
  <c r="AH387" i="7" s="1"/>
  <c r="AF387" i="7"/>
  <c r="Z387" i="7"/>
  <c r="AE387" i="7" s="1"/>
  <c r="AG386" i="7"/>
  <c r="AA386" i="7"/>
  <c r="Z386" i="7"/>
  <c r="AH386" i="7" s="1"/>
  <c r="AH385" i="7"/>
  <c r="AG385" i="7"/>
  <c r="Z385" i="7"/>
  <c r="AF385" i="7" s="1"/>
  <c r="AG384" i="7"/>
  <c r="AH384" i="7" s="1"/>
  <c r="AF384" i="7"/>
  <c r="AE384" i="7"/>
  <c r="AD384" i="7"/>
  <c r="AC384" i="7"/>
  <c r="AB384" i="7"/>
  <c r="AA384" i="7"/>
  <c r="Z384" i="7"/>
  <c r="AG383" i="7"/>
  <c r="Z383" i="7"/>
  <c r="AH382" i="7"/>
  <c r="AG382" i="7"/>
  <c r="AF382" i="7"/>
  <c r="AE382" i="7"/>
  <c r="AD382" i="7"/>
  <c r="AC382" i="7"/>
  <c r="AB382" i="7"/>
  <c r="AA382" i="7"/>
  <c r="Z382" i="7"/>
  <c r="AG381" i="7"/>
  <c r="Z381" i="7"/>
  <c r="AG380" i="7"/>
  <c r="AH380" i="7" s="1"/>
  <c r="AF380" i="7"/>
  <c r="AE380" i="7"/>
  <c r="Z380" i="7"/>
  <c r="AD380" i="7" s="1"/>
  <c r="AG379" i="7"/>
  <c r="Z379" i="7"/>
  <c r="AH378" i="7"/>
  <c r="AG378" i="7"/>
  <c r="Z378" i="7"/>
  <c r="AF378" i="7" s="1"/>
  <c r="AG377" i="7"/>
  <c r="AH377" i="7" s="1"/>
  <c r="AF377" i="7"/>
  <c r="AE377" i="7"/>
  <c r="Z377" i="7"/>
  <c r="AD377" i="7" s="1"/>
  <c r="AG376" i="7"/>
  <c r="Z376" i="7"/>
  <c r="AG375" i="7"/>
  <c r="AH375" i="7" s="1"/>
  <c r="AF375" i="7"/>
  <c r="AE375" i="7"/>
  <c r="AD375" i="7"/>
  <c r="AC375" i="7"/>
  <c r="AB375" i="7"/>
  <c r="Z375" i="7"/>
  <c r="AA375" i="7" s="1"/>
  <c r="AG374" i="7"/>
  <c r="Z374" i="7"/>
  <c r="AG373" i="7"/>
  <c r="AH373" i="7" s="1"/>
  <c r="AF373" i="7"/>
  <c r="AE373" i="7"/>
  <c r="AD373" i="7"/>
  <c r="Z373" i="7"/>
  <c r="AC373" i="7" s="1"/>
  <c r="AG372" i="7"/>
  <c r="AE372" i="7"/>
  <c r="AD372" i="7"/>
  <c r="AC372" i="7"/>
  <c r="AB372" i="7"/>
  <c r="Z372" i="7"/>
  <c r="AG371" i="7"/>
  <c r="AH371" i="7" s="1"/>
  <c r="AF371" i="7"/>
  <c r="Z371" i="7"/>
  <c r="AE371" i="7" s="1"/>
  <c r="AG370" i="7"/>
  <c r="Z370" i="7"/>
  <c r="AH370" i="7" s="1"/>
  <c r="AH369" i="7"/>
  <c r="AG369" i="7"/>
  <c r="Z369" i="7"/>
  <c r="AG368" i="7"/>
  <c r="AH368" i="7" s="1"/>
  <c r="AF368" i="7"/>
  <c r="AE368" i="7"/>
  <c r="AD368" i="7"/>
  <c r="AC368" i="7"/>
  <c r="AB368" i="7"/>
  <c r="AA368" i="7"/>
  <c r="Z368" i="7"/>
  <c r="AG367" i="7"/>
  <c r="AC367" i="7"/>
  <c r="AB367" i="7"/>
  <c r="AA367" i="7"/>
  <c r="Z367" i="7"/>
  <c r="AG366" i="7"/>
  <c r="AH366" i="7" s="1"/>
  <c r="AF366" i="7"/>
  <c r="AE366" i="7"/>
  <c r="AD366" i="7"/>
  <c r="AC366" i="7"/>
  <c r="AB366" i="7"/>
  <c r="AA366" i="7"/>
  <c r="Z366" i="7"/>
  <c r="AG365" i="7"/>
  <c r="AE365" i="7"/>
  <c r="AD365" i="7"/>
  <c r="AC365" i="7"/>
  <c r="AB365" i="7"/>
  <c r="AA365" i="7"/>
  <c r="Z365" i="7"/>
  <c r="AG364" i="7"/>
  <c r="AH364" i="7" s="1"/>
  <c r="AF364" i="7"/>
  <c r="AE364" i="7"/>
  <c r="Z364" i="7"/>
  <c r="AD364" i="7" s="1"/>
  <c r="AG363" i="7"/>
  <c r="Z363" i="7"/>
  <c r="AH363" i="7" s="1"/>
  <c r="AH362" i="7"/>
  <c r="AG362" i="7"/>
  <c r="Z362" i="7"/>
  <c r="AG361" i="7"/>
  <c r="Z361" i="7"/>
  <c r="AH361" i="7" s="1"/>
  <c r="AG360" i="7"/>
  <c r="Z360" i="7"/>
  <c r="AH359" i="7"/>
  <c r="AG359" i="7"/>
  <c r="AF359" i="7"/>
  <c r="AE359" i="7"/>
  <c r="AD359" i="7"/>
  <c r="AC359" i="7"/>
  <c r="AB359" i="7"/>
  <c r="Z359" i="7"/>
  <c r="AA359" i="7" s="1"/>
  <c r="AG358" i="7"/>
  <c r="AB358" i="7"/>
  <c r="Z358" i="7"/>
  <c r="AG357" i="7"/>
  <c r="AH357" i="7" s="1"/>
  <c r="AF357" i="7"/>
  <c r="AE357" i="7"/>
  <c r="AD357" i="7"/>
  <c r="Z357" i="7"/>
  <c r="AC357" i="7" s="1"/>
  <c r="AG356" i="7"/>
  <c r="Z356" i="7"/>
  <c r="AH356" i="7" s="1"/>
  <c r="AG355" i="7"/>
  <c r="AH355" i="7" s="1"/>
  <c r="AF355" i="7"/>
  <c r="AB355" i="7"/>
  <c r="Z355" i="7"/>
  <c r="AE355" i="7" s="1"/>
  <c r="AH354" i="7"/>
  <c r="AG354" i="7"/>
  <c r="Z354" i="7"/>
  <c r="AF354" i="7" s="1"/>
  <c r="AG353" i="7"/>
  <c r="Z353" i="7"/>
  <c r="AH352" i="7"/>
  <c r="AG352" i="7"/>
  <c r="AF352" i="7"/>
  <c r="AE352" i="7"/>
  <c r="AD352" i="7"/>
  <c r="AC352" i="7"/>
  <c r="AB352" i="7"/>
  <c r="AA352" i="7"/>
  <c r="Z352" i="7"/>
  <c r="AG351" i="7"/>
  <c r="Z351" i="7"/>
  <c r="AH350" i="7"/>
  <c r="AG350" i="7"/>
  <c r="AF350" i="7"/>
  <c r="AE350" i="7"/>
  <c r="AD350" i="7"/>
  <c r="AC350" i="7"/>
  <c r="AB350" i="7"/>
  <c r="AA350" i="7"/>
  <c r="Z350" i="7"/>
  <c r="AG349" i="7"/>
  <c r="AA349" i="7"/>
  <c r="Z349" i="7"/>
  <c r="AH349" i="7" s="1"/>
  <c r="AG348" i="7"/>
  <c r="Z348" i="7"/>
  <c r="AG347" i="7"/>
  <c r="AA347" i="7"/>
  <c r="Z347" i="7"/>
  <c r="AH347" i="7" s="1"/>
  <c r="AG346" i="7"/>
  <c r="Z346" i="7"/>
  <c r="AG345" i="7"/>
  <c r="AA345" i="7"/>
  <c r="Z345" i="7"/>
  <c r="AH345" i="7" s="1"/>
  <c r="AG344" i="7"/>
  <c r="Z344" i="7"/>
  <c r="AG343" i="7"/>
  <c r="AA343" i="7"/>
  <c r="Z343" i="7"/>
  <c r="AH343" i="7" s="1"/>
  <c r="AG342" i="7"/>
  <c r="Z342" i="7"/>
  <c r="AH342" i="7" s="1"/>
  <c r="AH341" i="7"/>
  <c r="AG341" i="7"/>
  <c r="AF341" i="7"/>
  <c r="AE341" i="7"/>
  <c r="AD341" i="7"/>
  <c r="AC341" i="7"/>
  <c r="AB341" i="7"/>
  <c r="Z341" i="7"/>
  <c r="AA341" i="7" s="1"/>
  <c r="AG340" i="7"/>
  <c r="AA340" i="7"/>
  <c r="Z340" i="7"/>
  <c r="AH340" i="7" s="1"/>
  <c r="AG339" i="7"/>
  <c r="AH339" i="7" s="1"/>
  <c r="AF339" i="7"/>
  <c r="AE339" i="7"/>
  <c r="AD339" i="7"/>
  <c r="Z339" i="7"/>
  <c r="AC339" i="7" s="1"/>
  <c r="AG338" i="7"/>
  <c r="Z338" i="7"/>
  <c r="AH338" i="7" s="1"/>
  <c r="AG337" i="7"/>
  <c r="AH337" i="7" s="1"/>
  <c r="AF337" i="7"/>
  <c r="Z337" i="7"/>
  <c r="AE337" i="7" s="1"/>
  <c r="AG336" i="7"/>
  <c r="Z336" i="7"/>
  <c r="AH336" i="7" s="1"/>
  <c r="AH335" i="7"/>
  <c r="AG335" i="7"/>
  <c r="Z335" i="7"/>
  <c r="AF335" i="7" s="1"/>
  <c r="AG334" i="7"/>
  <c r="AH334" i="7" s="1"/>
  <c r="AF334" i="7"/>
  <c r="AE334" i="7"/>
  <c r="AD334" i="7"/>
  <c r="AC334" i="7"/>
  <c r="AB334" i="7"/>
  <c r="AA334" i="7"/>
  <c r="Z334" i="7"/>
  <c r="AG333" i="7"/>
  <c r="Z333" i="7"/>
  <c r="AH333" i="7" s="1"/>
  <c r="AG332" i="7"/>
  <c r="AH332" i="7" s="1"/>
  <c r="AF332" i="7"/>
  <c r="AE332" i="7"/>
  <c r="AD332" i="7"/>
  <c r="AC332" i="7"/>
  <c r="AB332" i="7"/>
  <c r="AA332" i="7"/>
  <c r="Z332" i="7"/>
  <c r="AG331" i="7"/>
  <c r="AB331" i="7"/>
  <c r="Z331" i="7"/>
  <c r="AH331" i="7" s="1"/>
  <c r="AG330" i="7"/>
  <c r="AH330" i="7" s="1"/>
  <c r="AF330" i="7"/>
  <c r="AE330" i="7"/>
  <c r="Z330" i="7"/>
  <c r="AD330" i="7" s="1"/>
  <c r="AG329" i="7"/>
  <c r="Z329" i="7"/>
  <c r="AH329" i="7" s="1"/>
  <c r="AH328" i="7"/>
  <c r="AG328" i="7"/>
  <c r="Z328" i="7"/>
  <c r="AF328" i="7" s="1"/>
  <c r="AG327" i="7"/>
  <c r="AA327" i="7"/>
  <c r="Z327" i="7"/>
  <c r="AH327" i="7" s="1"/>
  <c r="AG326" i="7"/>
  <c r="Z326" i="7"/>
  <c r="AH326" i="7" s="1"/>
  <c r="AH325" i="7"/>
  <c r="AG325" i="7"/>
  <c r="AF325" i="7"/>
  <c r="AE325" i="7"/>
  <c r="AD325" i="7"/>
  <c r="AC325" i="7"/>
  <c r="AB325" i="7"/>
  <c r="Z325" i="7"/>
  <c r="AA325" i="7" s="1"/>
  <c r="AG324" i="7"/>
  <c r="AA324" i="7"/>
  <c r="Z324" i="7"/>
  <c r="AH324" i="7" s="1"/>
  <c r="AG323" i="7"/>
  <c r="AH323" i="7" s="1"/>
  <c r="AF323" i="7"/>
  <c r="AE323" i="7"/>
  <c r="AD323" i="7"/>
  <c r="Z323" i="7"/>
  <c r="AC323" i="7" s="1"/>
  <c r="AG322" i="7"/>
  <c r="Z322" i="7"/>
  <c r="AH322" i="7" s="1"/>
  <c r="AG321" i="7"/>
  <c r="AH321" i="7" s="1"/>
  <c r="AF321" i="7"/>
  <c r="Z321" i="7"/>
  <c r="AE321" i="7" s="1"/>
  <c r="AG320" i="7"/>
  <c r="Z320" i="7"/>
  <c r="AH319" i="7"/>
  <c r="AG319" i="7"/>
  <c r="Z319" i="7"/>
  <c r="AF319" i="7" s="1"/>
  <c r="AG318" i="7"/>
  <c r="AH318" i="7" s="1"/>
  <c r="AF318" i="7"/>
  <c r="AE318" i="7"/>
  <c r="AD318" i="7"/>
  <c r="AC318" i="7"/>
  <c r="AB318" i="7"/>
  <c r="AA318" i="7"/>
  <c r="Z318" i="7"/>
  <c r="AG317" i="7"/>
  <c r="Z317" i="7"/>
  <c r="AH317" i="7" s="1"/>
  <c r="AG316" i="7"/>
  <c r="AH316" i="7" s="1"/>
  <c r="AF316" i="7"/>
  <c r="AE316" i="7"/>
  <c r="AD316" i="7"/>
  <c r="AC316" i="7"/>
  <c r="AB316" i="7"/>
  <c r="AA316" i="7"/>
  <c r="Z316" i="7"/>
  <c r="AG315" i="7"/>
  <c r="AB315" i="7"/>
  <c r="Z315" i="7"/>
  <c r="AH315" i="7" s="1"/>
  <c r="AG314" i="7"/>
  <c r="AH314" i="7" s="1"/>
  <c r="AF314" i="7"/>
  <c r="AE314" i="7"/>
  <c r="Z314" i="7"/>
  <c r="AD314" i="7" s="1"/>
  <c r="AG313" i="7"/>
  <c r="Z313" i="7"/>
  <c r="AH313" i="7" s="1"/>
  <c r="AG312" i="7"/>
  <c r="AH312" i="7" s="1"/>
  <c r="Z312" i="7"/>
  <c r="AF312" i="7" s="1"/>
  <c r="AG311" i="7"/>
  <c r="Z311" i="7"/>
  <c r="AG310" i="7"/>
  <c r="Z310" i="7"/>
  <c r="AH310" i="7" s="1"/>
  <c r="AH309" i="7"/>
  <c r="AG309" i="7"/>
  <c r="AF309" i="7"/>
  <c r="AE309" i="7"/>
  <c r="AD309" i="7"/>
  <c r="AC309" i="7"/>
  <c r="AB309" i="7"/>
  <c r="Z309" i="7"/>
  <c r="AA309" i="7" s="1"/>
  <c r="AG308" i="7"/>
  <c r="AA308" i="7"/>
  <c r="Z308" i="7"/>
  <c r="AH308" i="7" s="1"/>
  <c r="AG307" i="7"/>
  <c r="AH307" i="7" s="1"/>
  <c r="AF307" i="7"/>
  <c r="AE307" i="7"/>
  <c r="AD307" i="7"/>
  <c r="Z307" i="7"/>
  <c r="AC307" i="7" s="1"/>
  <c r="AG306" i="7"/>
  <c r="Z306" i="7"/>
  <c r="AH306" i="7" s="1"/>
  <c r="AH305" i="7"/>
  <c r="AG305" i="7"/>
  <c r="AF305" i="7"/>
  <c r="Z305" i="7"/>
  <c r="AE305" i="7" s="1"/>
  <c r="AG304" i="7"/>
  <c r="AA304" i="7"/>
  <c r="Z304" i="7"/>
  <c r="AH303" i="7"/>
  <c r="AG303" i="7"/>
  <c r="Z303" i="7"/>
  <c r="AF303" i="7" s="1"/>
  <c r="AG302" i="7"/>
  <c r="AH302" i="7" s="1"/>
  <c r="AF302" i="7"/>
  <c r="AE302" i="7"/>
  <c r="AD302" i="7"/>
  <c r="AC302" i="7"/>
  <c r="AB302" i="7"/>
  <c r="AA302" i="7"/>
  <c r="Z302" i="7"/>
  <c r="AG301" i="7"/>
  <c r="Z301" i="7"/>
  <c r="AH301" i="7" s="1"/>
  <c r="AG300" i="7"/>
  <c r="AH300" i="7" s="1"/>
  <c r="AF300" i="7"/>
  <c r="AE300" i="7"/>
  <c r="AD300" i="7"/>
  <c r="AC300" i="7"/>
  <c r="AB300" i="7"/>
  <c r="AA300" i="7"/>
  <c r="Z300" i="7"/>
  <c r="AG299" i="7"/>
  <c r="AB299" i="7"/>
  <c r="Z299" i="7"/>
  <c r="AH299" i="7" s="1"/>
  <c r="AG298" i="7"/>
  <c r="AH298" i="7" s="1"/>
  <c r="AF298" i="7"/>
  <c r="AE298" i="7"/>
  <c r="Z298" i="7"/>
  <c r="AD298" i="7" s="1"/>
  <c r="AG297" i="7"/>
  <c r="AA297" i="7"/>
  <c r="Z297" i="7"/>
  <c r="AG296" i="7"/>
  <c r="AH296" i="7" s="1"/>
  <c r="Z296" i="7"/>
  <c r="AF296" i="7" s="1"/>
  <c r="AG295" i="7"/>
  <c r="Z295" i="7"/>
  <c r="AG294" i="7"/>
  <c r="Z294" i="7"/>
  <c r="AH294" i="7" s="1"/>
  <c r="AH293" i="7"/>
  <c r="AG293" i="7"/>
  <c r="AF293" i="7"/>
  <c r="AE293" i="7"/>
  <c r="AD293" i="7"/>
  <c r="AC293" i="7"/>
  <c r="AB293" i="7"/>
  <c r="Z293" i="7"/>
  <c r="AA293" i="7" s="1"/>
  <c r="AG292" i="7"/>
  <c r="AA292" i="7"/>
  <c r="Z292" i="7"/>
  <c r="AH292" i="7" s="1"/>
  <c r="AG291" i="7"/>
  <c r="AH291" i="7" s="1"/>
  <c r="AF291" i="7"/>
  <c r="AE291" i="7"/>
  <c r="AD291" i="7"/>
  <c r="Z291" i="7"/>
  <c r="AC291" i="7" s="1"/>
  <c r="AG290" i="7"/>
  <c r="Z290" i="7"/>
  <c r="AG289" i="7"/>
  <c r="AH289" i="7" s="1"/>
  <c r="AF289" i="7"/>
  <c r="Z289" i="7"/>
  <c r="AE289" i="7" s="1"/>
  <c r="AG288" i="7"/>
  <c r="Z288" i="7"/>
  <c r="AH287" i="7"/>
  <c r="AG287" i="7"/>
  <c r="Z287" i="7"/>
  <c r="AF287" i="7" s="1"/>
  <c r="AG286" i="7"/>
  <c r="AH286" i="7" s="1"/>
  <c r="AF286" i="7"/>
  <c r="AE286" i="7"/>
  <c r="AD286" i="7"/>
  <c r="AC286" i="7"/>
  <c r="AB286" i="7"/>
  <c r="AA286" i="7"/>
  <c r="Z286" i="7"/>
  <c r="AG285" i="7"/>
  <c r="Z285" i="7"/>
  <c r="AH285" i="7" s="1"/>
  <c r="AH284" i="7"/>
  <c r="AG284" i="7"/>
  <c r="AF284" i="7"/>
  <c r="AE284" i="7"/>
  <c r="AD284" i="7"/>
  <c r="AC284" i="7"/>
  <c r="AB284" i="7"/>
  <c r="AA284" i="7"/>
  <c r="Z284" i="7"/>
  <c r="AG283" i="7"/>
  <c r="AB283" i="7"/>
  <c r="Z283" i="7"/>
  <c r="AH283" i="7" s="1"/>
  <c r="AH282" i="7"/>
  <c r="AG282" i="7"/>
  <c r="AF282" i="7"/>
  <c r="AE282" i="7"/>
  <c r="Z282" i="7"/>
  <c r="AD282" i="7" s="1"/>
  <c r="AG281" i="7"/>
  <c r="Z281" i="7"/>
  <c r="AG280" i="7"/>
  <c r="AH280" i="7" s="1"/>
  <c r="Z280" i="7"/>
  <c r="AF280" i="7" s="1"/>
  <c r="AG279" i="7"/>
  <c r="AA279" i="7"/>
  <c r="Z279" i="7"/>
  <c r="AG278" i="7"/>
  <c r="Z278" i="7"/>
  <c r="AH278" i="7" s="1"/>
  <c r="AH277" i="7"/>
  <c r="AG277" i="7"/>
  <c r="AF277" i="7"/>
  <c r="AE277" i="7"/>
  <c r="AD277" i="7"/>
  <c r="AC277" i="7"/>
  <c r="AB277" i="7"/>
  <c r="Z277" i="7"/>
  <c r="AA277" i="7" s="1"/>
  <c r="AG276" i="7"/>
  <c r="AA276" i="7"/>
  <c r="Z276" i="7"/>
  <c r="AH276" i="7" s="1"/>
  <c r="AG275" i="7"/>
  <c r="AH275" i="7" s="1"/>
  <c r="AF275" i="7"/>
  <c r="AE275" i="7"/>
  <c r="AD275" i="7"/>
  <c r="Z275" i="7"/>
  <c r="AC275" i="7" s="1"/>
  <c r="AG274" i="7"/>
  <c r="Z274" i="7"/>
  <c r="AH273" i="7"/>
  <c r="AG273" i="7"/>
  <c r="AF273" i="7"/>
  <c r="Z273" i="7"/>
  <c r="AE273" i="7" s="1"/>
  <c r="AG272" i="7"/>
  <c r="AE272" i="7"/>
  <c r="AD272" i="7"/>
  <c r="AC272" i="7"/>
  <c r="AB272" i="7"/>
  <c r="AA272" i="7"/>
  <c r="Z272" i="7"/>
  <c r="AH271" i="7"/>
  <c r="AG271" i="7"/>
  <c r="Z271" i="7"/>
  <c r="AF271" i="7" s="1"/>
  <c r="AG270" i="7"/>
  <c r="AH270" i="7" s="1"/>
  <c r="AF270" i="7"/>
  <c r="AE270" i="7"/>
  <c r="AD270" i="7"/>
  <c r="AC270" i="7"/>
  <c r="AB270" i="7"/>
  <c r="AA270" i="7"/>
  <c r="Z270" i="7"/>
  <c r="AG269" i="7"/>
  <c r="Z269" i="7"/>
  <c r="AH268" i="7"/>
  <c r="AG268" i="7"/>
  <c r="AF268" i="7"/>
  <c r="AE268" i="7"/>
  <c r="AD268" i="7"/>
  <c r="AC268" i="7"/>
  <c r="AA268" i="7"/>
  <c r="Z268" i="7"/>
  <c r="AB268" i="7" s="1"/>
  <c r="AG267" i="7"/>
  <c r="Z267" i="7"/>
  <c r="AH266" i="7"/>
  <c r="AG266" i="7"/>
  <c r="AF266" i="7"/>
  <c r="AE266" i="7"/>
  <c r="Z266" i="7"/>
  <c r="AD266" i="7" s="1"/>
  <c r="AG265" i="7"/>
  <c r="Z265" i="7"/>
  <c r="AG264" i="7"/>
  <c r="AH264" i="7" s="1"/>
  <c r="Z264" i="7"/>
  <c r="AF264" i="7" s="1"/>
  <c r="AG263" i="7"/>
  <c r="AB263" i="7"/>
  <c r="AA263" i="7"/>
  <c r="Z263" i="7"/>
  <c r="AH263" i="7" s="1"/>
  <c r="AG262" i="7"/>
  <c r="Z262" i="7"/>
  <c r="AH262" i="7" s="1"/>
  <c r="AG261" i="7"/>
  <c r="AH261" i="7" s="1"/>
  <c r="AF261" i="7"/>
  <c r="AE261" i="7"/>
  <c r="AD261" i="7"/>
  <c r="AC261" i="7"/>
  <c r="AB261" i="7"/>
  <c r="Z261" i="7"/>
  <c r="AA261" i="7" s="1"/>
  <c r="AG260" i="7"/>
  <c r="Z260" i="7"/>
  <c r="AG259" i="7"/>
  <c r="AH259" i="7" s="1"/>
  <c r="AF259" i="7"/>
  <c r="AE259" i="7"/>
  <c r="AD259" i="7"/>
  <c r="Z259" i="7"/>
  <c r="AC259" i="7" s="1"/>
  <c r="AG258" i="7"/>
  <c r="Z258" i="7"/>
  <c r="AG257" i="7"/>
  <c r="AH257" i="7" s="1"/>
  <c r="AF257" i="7"/>
  <c r="Z257" i="7"/>
  <c r="AE257" i="7" s="1"/>
  <c r="AG256" i="7"/>
  <c r="AE256" i="7"/>
  <c r="AD256" i="7"/>
  <c r="AC256" i="7"/>
  <c r="Z256" i="7"/>
  <c r="AH255" i="7"/>
  <c r="AG255" i="7"/>
  <c r="Z255" i="7"/>
  <c r="AF255" i="7" s="1"/>
  <c r="AG254" i="7"/>
  <c r="AH254" i="7" s="1"/>
  <c r="AF254" i="7"/>
  <c r="AE254" i="7"/>
  <c r="AD254" i="7"/>
  <c r="AC254" i="7"/>
  <c r="AB254" i="7"/>
  <c r="AA254" i="7"/>
  <c r="Z254" i="7"/>
  <c r="AG253" i="7"/>
  <c r="AA253" i="7"/>
  <c r="Z253" i="7"/>
  <c r="AH252" i="7"/>
  <c r="AG252" i="7"/>
  <c r="AF252" i="7"/>
  <c r="AE252" i="7"/>
  <c r="AD252" i="7"/>
  <c r="AC252" i="7"/>
  <c r="AA252" i="7"/>
  <c r="Z252" i="7"/>
  <c r="AB252" i="7" s="1"/>
  <c r="AG251" i="7"/>
  <c r="Z251" i="7"/>
  <c r="AH250" i="7"/>
  <c r="AG250" i="7"/>
  <c r="AF250" i="7"/>
  <c r="AE250" i="7"/>
  <c r="Z250" i="7"/>
  <c r="AD250" i="7" s="1"/>
  <c r="AG249" i="7"/>
  <c r="Z249" i="7"/>
  <c r="AG248" i="7"/>
  <c r="AH248" i="7" s="1"/>
  <c r="Z248" i="7"/>
  <c r="AF248" i="7" s="1"/>
  <c r="AG247" i="7"/>
  <c r="AF247" i="7"/>
  <c r="Z247" i="7"/>
  <c r="AG246" i="7"/>
  <c r="Z246" i="7"/>
  <c r="AG245" i="7"/>
  <c r="AH245" i="7" s="1"/>
  <c r="AF245" i="7"/>
  <c r="AE245" i="7"/>
  <c r="AD245" i="7"/>
  <c r="AC245" i="7"/>
  <c r="AB245" i="7"/>
  <c r="Z245" i="7"/>
  <c r="AA245" i="7" s="1"/>
  <c r="AG244" i="7"/>
  <c r="Z244" i="7"/>
  <c r="AG243" i="7"/>
  <c r="AH243" i="7" s="1"/>
  <c r="AF243" i="7"/>
  <c r="AE243" i="7"/>
  <c r="AD243" i="7"/>
  <c r="Z243" i="7"/>
  <c r="AC243" i="7" s="1"/>
  <c r="AG242" i="7"/>
  <c r="AA242" i="7"/>
  <c r="Z242" i="7"/>
  <c r="AH241" i="7"/>
  <c r="AG241" i="7"/>
  <c r="AF241" i="7"/>
  <c r="Z241" i="7"/>
  <c r="AE241" i="7" s="1"/>
  <c r="AG240" i="7"/>
  <c r="AA240" i="7"/>
  <c r="Z240" i="7"/>
  <c r="AH240" i="7" s="1"/>
  <c r="AH239" i="7"/>
  <c r="AG239" i="7"/>
  <c r="Z239" i="7"/>
  <c r="AF239" i="7" s="1"/>
  <c r="AH238" i="7"/>
  <c r="AG238" i="7"/>
  <c r="AF238" i="7"/>
  <c r="AE238" i="7"/>
  <c r="AD238" i="7"/>
  <c r="AC238" i="7"/>
  <c r="AB238" i="7"/>
  <c r="AA238" i="7"/>
  <c r="Z238" i="7"/>
  <c r="AG237" i="7"/>
  <c r="Z237" i="7"/>
  <c r="AG236" i="7"/>
  <c r="AH236" i="7" s="1"/>
  <c r="AF236" i="7"/>
  <c r="AE236" i="7"/>
  <c r="AD236" i="7"/>
  <c r="AC236" i="7"/>
  <c r="AA236" i="7"/>
  <c r="Z236" i="7"/>
  <c r="AB236" i="7" s="1"/>
  <c r="AG235" i="7"/>
  <c r="Z235" i="7"/>
  <c r="AG234" i="7"/>
  <c r="AH234" i="7" s="1"/>
  <c r="AF234" i="7"/>
  <c r="AE234" i="7"/>
  <c r="Z234" i="7"/>
  <c r="AD234" i="7" s="1"/>
  <c r="AG233" i="7"/>
  <c r="AE233" i="7"/>
  <c r="AD233" i="7"/>
  <c r="Z233" i="7"/>
  <c r="AG232" i="7"/>
  <c r="AH232" i="7" s="1"/>
  <c r="Z232" i="7"/>
  <c r="AF232" i="7" s="1"/>
  <c r="AG231" i="7"/>
  <c r="Z231" i="7"/>
  <c r="AH231" i="7" s="1"/>
  <c r="AG230" i="7"/>
  <c r="Z230" i="7"/>
  <c r="AH229" i="7"/>
  <c r="AG229" i="7"/>
  <c r="AF229" i="7"/>
  <c r="AE229" i="7"/>
  <c r="AD229" i="7"/>
  <c r="AC229" i="7"/>
  <c r="AB229" i="7"/>
  <c r="Z229" i="7"/>
  <c r="AA229" i="7" s="1"/>
  <c r="AG228" i="7"/>
  <c r="Z228" i="7"/>
  <c r="AG227" i="7"/>
  <c r="AH227" i="7" s="1"/>
  <c r="AF227" i="7"/>
  <c r="AE227" i="7"/>
  <c r="AD227" i="7"/>
  <c r="Z227" i="7"/>
  <c r="AC227" i="7" s="1"/>
  <c r="AG226" i="7"/>
  <c r="Z226" i="7"/>
  <c r="AG225" i="7"/>
  <c r="AH225" i="7" s="1"/>
  <c r="AF225" i="7"/>
  <c r="Z225" i="7"/>
  <c r="AE225" i="7" s="1"/>
  <c r="AG224" i="7"/>
  <c r="AF224" i="7"/>
  <c r="AE224" i="7"/>
  <c r="Z224" i="7"/>
  <c r="AH224" i="7" s="1"/>
  <c r="AH223" i="7"/>
  <c r="AG223" i="7"/>
  <c r="Z223" i="7"/>
  <c r="AF223" i="7" s="1"/>
  <c r="AG222" i="7"/>
  <c r="AH222" i="7" s="1"/>
  <c r="AF222" i="7"/>
  <c r="AE222" i="7"/>
  <c r="AD222" i="7"/>
  <c r="AC222" i="7"/>
  <c r="AB222" i="7"/>
  <c r="AA222" i="7"/>
  <c r="Z222" i="7"/>
  <c r="AG221" i="7"/>
  <c r="Z221" i="7"/>
  <c r="AG220" i="7"/>
  <c r="AH220" i="7" s="1"/>
  <c r="AF220" i="7"/>
  <c r="AE220" i="7"/>
  <c r="AD220" i="7"/>
  <c r="AC220" i="7"/>
  <c r="Z220" i="7"/>
  <c r="AB220" i="7" s="1"/>
  <c r="AG219" i="7"/>
  <c r="AD219" i="7"/>
  <c r="AC219" i="7"/>
  <c r="AB219" i="7"/>
  <c r="AA219" i="7"/>
  <c r="Z219" i="7"/>
  <c r="AG218" i="7"/>
  <c r="AH218" i="7" s="1"/>
  <c r="AF218" i="7"/>
  <c r="AE218" i="7"/>
  <c r="Z218" i="7"/>
  <c r="AD218" i="7" s="1"/>
  <c r="AG217" i="7"/>
  <c r="Z217" i="7"/>
  <c r="AH217" i="7" s="1"/>
  <c r="AH216" i="7"/>
  <c r="AG216" i="7"/>
  <c r="Z216" i="7"/>
  <c r="AG215" i="7"/>
  <c r="Z215" i="7"/>
  <c r="AH215" i="7" s="1"/>
  <c r="AG214" i="7"/>
  <c r="Z214" i="7"/>
  <c r="AH213" i="7"/>
  <c r="AG213" i="7"/>
  <c r="AF213" i="7"/>
  <c r="AE213" i="7"/>
  <c r="AD213" i="7"/>
  <c r="AC213" i="7"/>
  <c r="AB213" i="7"/>
  <c r="Z213" i="7"/>
  <c r="AA213" i="7" s="1"/>
  <c r="AG212" i="7"/>
  <c r="Z212" i="7"/>
  <c r="AG211" i="7"/>
  <c r="AH211" i="7" s="1"/>
  <c r="AF211" i="7"/>
  <c r="AE211" i="7"/>
  <c r="AD211" i="7"/>
  <c r="Z211" i="7"/>
  <c r="AC211" i="7" s="1"/>
  <c r="AG210" i="7"/>
  <c r="Z210" i="7"/>
  <c r="AH210" i="7" s="1"/>
  <c r="AG209" i="7"/>
  <c r="AH209" i="7" s="1"/>
  <c r="AF209" i="7"/>
  <c r="Z209" i="7"/>
  <c r="AE209" i="7" s="1"/>
  <c r="AH208" i="7"/>
  <c r="AG208" i="7"/>
  <c r="Z208" i="7"/>
  <c r="AF208" i="7" s="1"/>
  <c r="AG207" i="7"/>
  <c r="AA207" i="7"/>
  <c r="Z207" i="7"/>
  <c r="AG206" i="7"/>
  <c r="AH206" i="7" s="1"/>
  <c r="AF206" i="7"/>
  <c r="AE206" i="7"/>
  <c r="AD206" i="7"/>
  <c r="AC206" i="7"/>
  <c r="AB206" i="7"/>
  <c r="AA206" i="7"/>
  <c r="Z206" i="7"/>
  <c r="AG205" i="7"/>
  <c r="Z205" i="7"/>
  <c r="AH204" i="7"/>
  <c r="AG204" i="7"/>
  <c r="AF204" i="7"/>
  <c r="AE204" i="7"/>
  <c r="AD204" i="7"/>
  <c r="AC204" i="7"/>
  <c r="Z204" i="7"/>
  <c r="AB204" i="7" s="1"/>
  <c r="AG203" i="7"/>
  <c r="Z203" i="7"/>
  <c r="AG202" i="7"/>
  <c r="AH202" i="7" s="1"/>
  <c r="AF202" i="7"/>
  <c r="AE202" i="7"/>
  <c r="Z202" i="7"/>
  <c r="AD202" i="7" s="1"/>
  <c r="AG201" i="7"/>
  <c r="AF201" i="7"/>
  <c r="AE201" i="7"/>
  <c r="Z201" i="7"/>
  <c r="AG200" i="7"/>
  <c r="Z200" i="7"/>
  <c r="AG199" i="7"/>
  <c r="AH199" i="7" s="1"/>
  <c r="AF199" i="7"/>
  <c r="AE199" i="7"/>
  <c r="AD199" i="7"/>
  <c r="AC199" i="7"/>
  <c r="AB199" i="7"/>
  <c r="AA199" i="7"/>
  <c r="Z199" i="7"/>
  <c r="AG198" i="7"/>
  <c r="Z198" i="7"/>
  <c r="AG197" i="7"/>
  <c r="AH197" i="7" s="1"/>
  <c r="AF197" i="7"/>
  <c r="AE197" i="7"/>
  <c r="AD197" i="7"/>
  <c r="AC197" i="7"/>
  <c r="AB197" i="7"/>
  <c r="Z197" i="7"/>
  <c r="AA197" i="7" s="1"/>
  <c r="AG196" i="7"/>
  <c r="AD196" i="7"/>
  <c r="AC196" i="7"/>
  <c r="AB196" i="7"/>
  <c r="AA196" i="7"/>
  <c r="Z196" i="7"/>
  <c r="AG195" i="7"/>
  <c r="AH195" i="7" s="1"/>
  <c r="AF195" i="7"/>
  <c r="AE195" i="7"/>
  <c r="AD195" i="7"/>
  <c r="Z195" i="7"/>
  <c r="AC195" i="7" s="1"/>
  <c r="AG194" i="7"/>
  <c r="AF194" i="7"/>
  <c r="AE194" i="7"/>
  <c r="AD194" i="7"/>
  <c r="AC194" i="7"/>
  <c r="AB194" i="7"/>
  <c r="AA194" i="7"/>
  <c r="Z194" i="7"/>
  <c r="AH194" i="7" s="1"/>
  <c r="AG193" i="7"/>
  <c r="Z193" i="7"/>
  <c r="AG192" i="7"/>
  <c r="Z192" i="7"/>
  <c r="AH192" i="7" s="1"/>
  <c r="AH191" i="7"/>
  <c r="AG191" i="7"/>
  <c r="AD191" i="7"/>
  <c r="Z191" i="7"/>
  <c r="AG190" i="7"/>
  <c r="AH190" i="7" s="1"/>
  <c r="AF190" i="7"/>
  <c r="AE190" i="7"/>
  <c r="AD190" i="7"/>
  <c r="AC190" i="7"/>
  <c r="AB190" i="7"/>
  <c r="AA190" i="7"/>
  <c r="Z190" i="7"/>
  <c r="AG189" i="7"/>
  <c r="AF189" i="7"/>
  <c r="AD189" i="7"/>
  <c r="AC189" i="7"/>
  <c r="Z189" i="7"/>
  <c r="AG188" i="7"/>
  <c r="AH188" i="7" s="1"/>
  <c r="AF188" i="7"/>
  <c r="AE188" i="7"/>
  <c r="AD188" i="7"/>
  <c r="AC188" i="7"/>
  <c r="Z188" i="7"/>
  <c r="AB188" i="7" s="1"/>
  <c r="AG187" i="7"/>
  <c r="AH187" i="7" s="1"/>
  <c r="AF187" i="7"/>
  <c r="AE187" i="7"/>
  <c r="AD187" i="7"/>
  <c r="AC187" i="7"/>
  <c r="Z187" i="7"/>
  <c r="AB187" i="7" s="1"/>
  <c r="AG186" i="7"/>
  <c r="Z186" i="7"/>
  <c r="AH185" i="7"/>
  <c r="AG185" i="7"/>
  <c r="AF185" i="7"/>
  <c r="AE185" i="7"/>
  <c r="AD185" i="7"/>
  <c r="AC185" i="7"/>
  <c r="AB185" i="7"/>
  <c r="AA185" i="7"/>
  <c r="Z185" i="7"/>
  <c r="AG184" i="7"/>
  <c r="Z184" i="7"/>
  <c r="AG183" i="7"/>
  <c r="AH183" i="7" s="1"/>
  <c r="AF183" i="7"/>
  <c r="AE183" i="7"/>
  <c r="AD183" i="7"/>
  <c r="AC183" i="7"/>
  <c r="AB183" i="7"/>
  <c r="AA183" i="7"/>
  <c r="Z183" i="7"/>
  <c r="AG182" i="7"/>
  <c r="Z182" i="7"/>
  <c r="AG181" i="7"/>
  <c r="AH181" i="7" s="1"/>
  <c r="AF181" i="7"/>
  <c r="AE181" i="7"/>
  <c r="AD181" i="7"/>
  <c r="AC181" i="7"/>
  <c r="AB181" i="7"/>
  <c r="Z181" i="7"/>
  <c r="AA181" i="7" s="1"/>
  <c r="AG180" i="7"/>
  <c r="Z180" i="7"/>
  <c r="AH180" i="7" s="1"/>
  <c r="AG179" i="7"/>
  <c r="AH179" i="7" s="1"/>
  <c r="AF179" i="7"/>
  <c r="AE179" i="7"/>
  <c r="AD179" i="7"/>
  <c r="AB179" i="7"/>
  <c r="AA179" i="7"/>
  <c r="Z179" i="7"/>
  <c r="AC179" i="7" s="1"/>
  <c r="AG178" i="7"/>
  <c r="AA178" i="7"/>
  <c r="Z178" i="7"/>
  <c r="AH178" i="7" s="1"/>
  <c r="AH177" i="7"/>
  <c r="AG177" i="7"/>
  <c r="AF177" i="7"/>
  <c r="AD177" i="7"/>
  <c r="AC177" i="7"/>
  <c r="AB177" i="7"/>
  <c r="AA177" i="7"/>
  <c r="Z177" i="7"/>
  <c r="AE177" i="7" s="1"/>
  <c r="AG176" i="7"/>
  <c r="Z176" i="7"/>
  <c r="AH176" i="7" s="1"/>
  <c r="AH175" i="7"/>
  <c r="AG175" i="7"/>
  <c r="AF175" i="7"/>
  <c r="AE175" i="7"/>
  <c r="AD175" i="7"/>
  <c r="AC175" i="7"/>
  <c r="Z175" i="7"/>
  <c r="AB175" i="7" s="1"/>
  <c r="AG174" i="7"/>
  <c r="Z174" i="7"/>
  <c r="AH174" i="7" s="1"/>
  <c r="AG173" i="7"/>
  <c r="AH173" i="7" s="1"/>
  <c r="AF173" i="7"/>
  <c r="Z173" i="7"/>
  <c r="AE173" i="7" s="1"/>
  <c r="AG172" i="7"/>
  <c r="Z172" i="7"/>
  <c r="AH172" i="7" s="1"/>
  <c r="AH171" i="7"/>
  <c r="AG171" i="7"/>
  <c r="Z171" i="7"/>
  <c r="AF171" i="7" s="1"/>
  <c r="AH170" i="7"/>
  <c r="AG170" i="7"/>
  <c r="AF170" i="7"/>
  <c r="AE170" i="7"/>
  <c r="AD170" i="7"/>
  <c r="AC170" i="7"/>
  <c r="AB170" i="7"/>
  <c r="AA170" i="7"/>
  <c r="Z170" i="7"/>
  <c r="AG169" i="7"/>
  <c r="AA169" i="7"/>
  <c r="Z169" i="7"/>
  <c r="AH169" i="7" s="1"/>
  <c r="AH168" i="7"/>
  <c r="AG168" i="7"/>
  <c r="AF168" i="7"/>
  <c r="AE168" i="7"/>
  <c r="AD168" i="7"/>
  <c r="AC168" i="7"/>
  <c r="AB168" i="7"/>
  <c r="AA168" i="7"/>
  <c r="Z168" i="7"/>
  <c r="AG167" i="7"/>
  <c r="AA167" i="7"/>
  <c r="Z167" i="7"/>
  <c r="AH167" i="7" s="1"/>
  <c r="AG166" i="7"/>
  <c r="AH166" i="7" s="1"/>
  <c r="AF166" i="7"/>
  <c r="AE166" i="7"/>
  <c r="AD166" i="7"/>
  <c r="Z166" i="7"/>
  <c r="AC166" i="7" s="1"/>
  <c r="AG165" i="7"/>
  <c r="Z165" i="7"/>
  <c r="AH165" i="7" s="1"/>
  <c r="AH164" i="7"/>
  <c r="AG164" i="7"/>
  <c r="Z164" i="7"/>
  <c r="AF164" i="7" s="1"/>
  <c r="AG163" i="7"/>
  <c r="AA163" i="7"/>
  <c r="Z163" i="7"/>
  <c r="AH163" i="7" s="1"/>
  <c r="AG162" i="7"/>
  <c r="Z162" i="7"/>
  <c r="AH162" i="7" s="1"/>
  <c r="AG161" i="7"/>
  <c r="AH161" i="7" s="1"/>
  <c r="AF161" i="7"/>
  <c r="AE161" i="7"/>
  <c r="AD161" i="7"/>
  <c r="AC161" i="7"/>
  <c r="AB161" i="7"/>
  <c r="AA161" i="7"/>
  <c r="Z161" i="7"/>
  <c r="AG160" i="7"/>
  <c r="Z160" i="7"/>
  <c r="AH160" i="7" s="1"/>
  <c r="AG159" i="7"/>
  <c r="AH159" i="7" s="1"/>
  <c r="AF159" i="7"/>
  <c r="AE159" i="7"/>
  <c r="AD159" i="7"/>
  <c r="AC159" i="7"/>
  <c r="AB159" i="7"/>
  <c r="Z159" i="7"/>
  <c r="AA159" i="7" s="1"/>
  <c r="AG158" i="7"/>
  <c r="Z158" i="7"/>
  <c r="AH158" i="7" s="1"/>
  <c r="AG157" i="7"/>
  <c r="AH157" i="7" s="1"/>
  <c r="AF157" i="7"/>
  <c r="Z157" i="7"/>
  <c r="AE157" i="7" s="1"/>
  <c r="AG156" i="7"/>
  <c r="Z156" i="7"/>
  <c r="AH155" i="7"/>
  <c r="AG155" i="7"/>
  <c r="Z155" i="7"/>
  <c r="AF155" i="7" s="1"/>
  <c r="AH154" i="7"/>
  <c r="AG154" i="7"/>
  <c r="AF154" i="7"/>
  <c r="AE154" i="7"/>
  <c r="AD154" i="7"/>
  <c r="AC154" i="7"/>
  <c r="AB154" i="7"/>
  <c r="AA154" i="7"/>
  <c r="Z154" i="7"/>
  <c r="AG153" i="7"/>
  <c r="AA153" i="7"/>
  <c r="Z153" i="7"/>
  <c r="AH153" i="7" s="1"/>
  <c r="AH152" i="7"/>
  <c r="AG152" i="7"/>
  <c r="AF152" i="7"/>
  <c r="AE152" i="7"/>
  <c r="AD152" i="7"/>
  <c r="AC152" i="7"/>
  <c r="AB152" i="7"/>
  <c r="AA152" i="7"/>
  <c r="Z152" i="7"/>
  <c r="AG151" i="7"/>
  <c r="AA151" i="7"/>
  <c r="Z151" i="7"/>
  <c r="AH151" i="7" s="1"/>
  <c r="AG150" i="7"/>
  <c r="AH150" i="7" s="1"/>
  <c r="AF150" i="7"/>
  <c r="AE150" i="7"/>
  <c r="AD150" i="7"/>
  <c r="Z150" i="7"/>
  <c r="AC150" i="7" s="1"/>
  <c r="AG149" i="7"/>
  <c r="Z149" i="7"/>
  <c r="AH149" i="7" s="1"/>
  <c r="AH148" i="7"/>
  <c r="AG148" i="7"/>
  <c r="Z148" i="7"/>
  <c r="AF148" i="7" s="1"/>
  <c r="AG147" i="7"/>
  <c r="AA147" i="7"/>
  <c r="Z147" i="7"/>
  <c r="AH147" i="7" s="1"/>
  <c r="AG146" i="7"/>
  <c r="Z146" i="7"/>
  <c r="AH146" i="7" s="1"/>
  <c r="AG145" i="7"/>
  <c r="AH145" i="7" s="1"/>
  <c r="AF145" i="7"/>
  <c r="AE145" i="7"/>
  <c r="AD145" i="7"/>
  <c r="AC145" i="7"/>
  <c r="AB145" i="7"/>
  <c r="AA145" i="7"/>
  <c r="Z145" i="7"/>
  <c r="AG144" i="7"/>
  <c r="Z144" i="7"/>
  <c r="AH144" i="7" s="1"/>
  <c r="AG143" i="7"/>
  <c r="AH143" i="7" s="1"/>
  <c r="AF143" i="7"/>
  <c r="AE143" i="7"/>
  <c r="AD143" i="7"/>
  <c r="AC143" i="7"/>
  <c r="AB143" i="7"/>
  <c r="Z143" i="7"/>
  <c r="AA143" i="7" s="1"/>
  <c r="AG142" i="7"/>
  <c r="Z142" i="7"/>
  <c r="AH142" i="7" s="1"/>
  <c r="AG141" i="7"/>
  <c r="AH141" i="7" s="1"/>
  <c r="AF141" i="7"/>
  <c r="Z141" i="7"/>
  <c r="AE141" i="7" s="1"/>
  <c r="AG140" i="7"/>
  <c r="Z140" i="7"/>
  <c r="AH139" i="7"/>
  <c r="AG139" i="7"/>
  <c r="Z139" i="7"/>
  <c r="AF139" i="7" s="1"/>
  <c r="AH138" i="7"/>
  <c r="AG138" i="7"/>
  <c r="AF138" i="7"/>
  <c r="AE138" i="7"/>
  <c r="AD138" i="7"/>
  <c r="AC138" i="7"/>
  <c r="AB138" i="7"/>
  <c r="AA138" i="7"/>
  <c r="Z138" i="7"/>
  <c r="AG137" i="7"/>
  <c r="AA137" i="7"/>
  <c r="Z137" i="7"/>
  <c r="AH137" i="7" s="1"/>
  <c r="AH136" i="7"/>
  <c r="AG136" i="7"/>
  <c r="AF136" i="7"/>
  <c r="AE136" i="7"/>
  <c r="AD136" i="7"/>
  <c r="AC136" i="7"/>
  <c r="AB136" i="7"/>
  <c r="AA136" i="7"/>
  <c r="Z136" i="7"/>
  <c r="AG135" i="7"/>
  <c r="AA135" i="7"/>
  <c r="Z135" i="7"/>
  <c r="AH135" i="7" s="1"/>
  <c r="AG134" i="7"/>
  <c r="AH134" i="7" s="1"/>
  <c r="AF134" i="7"/>
  <c r="AE134" i="7"/>
  <c r="AD134" i="7"/>
  <c r="Z134" i="7"/>
  <c r="AC134" i="7" s="1"/>
  <c r="AG133" i="7"/>
  <c r="Z133" i="7"/>
  <c r="AG132" i="7"/>
  <c r="AH132" i="7" s="1"/>
  <c r="Z132" i="7"/>
  <c r="AF132" i="7" s="1"/>
  <c r="AG131" i="7"/>
  <c r="Z131" i="7"/>
  <c r="AG130" i="7"/>
  <c r="Z130" i="7"/>
  <c r="AH130" i="7" s="1"/>
  <c r="AG129" i="7"/>
  <c r="AH129" i="7" s="1"/>
  <c r="AF129" i="7"/>
  <c r="AE129" i="7"/>
  <c r="AD129" i="7"/>
  <c r="AC129" i="7"/>
  <c r="AB129" i="7"/>
  <c r="AA129" i="7"/>
  <c r="Z129" i="7"/>
  <c r="AG128" i="7"/>
  <c r="Z128" i="7"/>
  <c r="AH128" i="7" s="1"/>
  <c r="AG127" i="7"/>
  <c r="AH127" i="7" s="1"/>
  <c r="AF127" i="7"/>
  <c r="AE127" i="7"/>
  <c r="AD127" i="7"/>
  <c r="AC127" i="7"/>
  <c r="AB127" i="7"/>
  <c r="Z127" i="7"/>
  <c r="AA127" i="7" s="1"/>
  <c r="AG126" i="7"/>
  <c r="Z126" i="7"/>
  <c r="AH125" i="7"/>
  <c r="AG125" i="7"/>
  <c r="AF125" i="7"/>
  <c r="AE125" i="7"/>
  <c r="Z125" i="7"/>
  <c r="AD125" i="7" s="1"/>
  <c r="AG124" i="7"/>
  <c r="Z124" i="7"/>
  <c r="AH123" i="7"/>
  <c r="AG123" i="7"/>
  <c r="Z123" i="7"/>
  <c r="AF123" i="7" s="1"/>
  <c r="AH122" i="7"/>
  <c r="AG122" i="7"/>
  <c r="AF122" i="7"/>
  <c r="AE122" i="7"/>
  <c r="AD122" i="7"/>
  <c r="AC122" i="7"/>
  <c r="AB122" i="7"/>
  <c r="AA122" i="7"/>
  <c r="Z122" i="7"/>
  <c r="AG121" i="7"/>
  <c r="AA121" i="7"/>
  <c r="Z121" i="7"/>
  <c r="AH121" i="7" s="1"/>
  <c r="AH120" i="7"/>
  <c r="AG120" i="7"/>
  <c r="AF120" i="7"/>
  <c r="AE120" i="7"/>
  <c r="AD120" i="7"/>
  <c r="AC120" i="7"/>
  <c r="AB120" i="7"/>
  <c r="AA120" i="7"/>
  <c r="Z120" i="7"/>
  <c r="AG119" i="7"/>
  <c r="AA119" i="7"/>
  <c r="Z119" i="7"/>
  <c r="AH119" i="7" s="1"/>
  <c r="AG118" i="7"/>
  <c r="AH118" i="7" s="1"/>
  <c r="AF118" i="7"/>
  <c r="AE118" i="7"/>
  <c r="AD118" i="7"/>
  <c r="Z118" i="7"/>
  <c r="AC118" i="7" s="1"/>
  <c r="AG117" i="7"/>
  <c r="Z117" i="7"/>
  <c r="AG116" i="7"/>
  <c r="AH116" i="7" s="1"/>
  <c r="Z116" i="7"/>
  <c r="AF116" i="7" s="1"/>
  <c r="AG115" i="7"/>
  <c r="Z115" i="7"/>
  <c r="AG114" i="7"/>
  <c r="Z114" i="7"/>
  <c r="AH114" i="7" s="1"/>
  <c r="AG113" i="7"/>
  <c r="AH113" i="7" s="1"/>
  <c r="AF113" i="7"/>
  <c r="AE113" i="7"/>
  <c r="AD113" i="7"/>
  <c r="AC113" i="7"/>
  <c r="AB113" i="7"/>
  <c r="AA113" i="7"/>
  <c r="Z113" i="7"/>
  <c r="AG112" i="7"/>
  <c r="Z112" i="7"/>
  <c r="AG111" i="7"/>
  <c r="AH111" i="7" s="1"/>
  <c r="AF111" i="7"/>
  <c r="AE111" i="7"/>
  <c r="AD111" i="7"/>
  <c r="AC111" i="7"/>
  <c r="AB111" i="7"/>
  <c r="Z111" i="7"/>
  <c r="AA111" i="7" s="1"/>
  <c r="AG110" i="7"/>
  <c r="Z110" i="7"/>
  <c r="AG109" i="7"/>
  <c r="AH109" i="7" s="1"/>
  <c r="AF109" i="7"/>
  <c r="AE109" i="7"/>
  <c r="Z109" i="7"/>
  <c r="AD109" i="7" s="1"/>
  <c r="AG108" i="7"/>
  <c r="Z108" i="7"/>
  <c r="AH107" i="7"/>
  <c r="AG107" i="7"/>
  <c r="Z107" i="7"/>
  <c r="AF107" i="7" s="1"/>
  <c r="AH106" i="7"/>
  <c r="AG106" i="7"/>
  <c r="AF106" i="7"/>
  <c r="AE106" i="7"/>
  <c r="AD106" i="7"/>
  <c r="AC106" i="7"/>
  <c r="AB106" i="7"/>
  <c r="AA106" i="7"/>
  <c r="Z106" i="7"/>
  <c r="AG105" i="7"/>
  <c r="AA105" i="7"/>
  <c r="Z105" i="7"/>
  <c r="AH105" i="7" s="1"/>
  <c r="AH104" i="7"/>
  <c r="AG104" i="7"/>
  <c r="AF104" i="7"/>
  <c r="AE104" i="7"/>
  <c r="AD104" i="7"/>
  <c r="AC104" i="7"/>
  <c r="AB104" i="7"/>
  <c r="AA104" i="7"/>
  <c r="Z104" i="7"/>
  <c r="AG103" i="7"/>
  <c r="AC103" i="7"/>
  <c r="AA103" i="7"/>
  <c r="Z103" i="7"/>
  <c r="AH103" i="7" s="1"/>
  <c r="AG102" i="7"/>
  <c r="AH102" i="7" s="1"/>
  <c r="AF102" i="7"/>
  <c r="AE102" i="7"/>
  <c r="AD102" i="7"/>
  <c r="Z102" i="7"/>
  <c r="AC102" i="7" s="1"/>
  <c r="AG101" i="7"/>
  <c r="Z101" i="7"/>
  <c r="AG100" i="7"/>
  <c r="AH100" i="7" s="1"/>
  <c r="Z100" i="7"/>
  <c r="AF100" i="7" s="1"/>
  <c r="AG99" i="7"/>
  <c r="Z99" i="7"/>
  <c r="AG98" i="7"/>
  <c r="Z98" i="7"/>
  <c r="AG97" i="7"/>
  <c r="AH97" i="7" s="1"/>
  <c r="AF97" i="7"/>
  <c r="AE97" i="7"/>
  <c r="AD97" i="7"/>
  <c r="AC97" i="7"/>
  <c r="AB97" i="7"/>
  <c r="AA97" i="7"/>
  <c r="Z97" i="7"/>
  <c r="AG96" i="7"/>
  <c r="Z96" i="7"/>
  <c r="AH95" i="7"/>
  <c r="AG95" i="7"/>
  <c r="AF95" i="7"/>
  <c r="AE95" i="7"/>
  <c r="AD95" i="7"/>
  <c r="AC95" i="7"/>
  <c r="AB95" i="7"/>
  <c r="Z95" i="7"/>
  <c r="AA95" i="7" s="1"/>
  <c r="AG94" i="7"/>
  <c r="AD94" i="7"/>
  <c r="AC94" i="7"/>
  <c r="AB94" i="7"/>
  <c r="AA94" i="7"/>
  <c r="Z94" i="7"/>
  <c r="AG93" i="7"/>
  <c r="AH93" i="7" s="1"/>
  <c r="AF93" i="7"/>
  <c r="AE93" i="7"/>
  <c r="Z93" i="7"/>
  <c r="AD93" i="7" s="1"/>
  <c r="AG92" i="7"/>
  <c r="Z92" i="7"/>
  <c r="AH92" i="7" s="1"/>
  <c r="AH91" i="7"/>
  <c r="AG91" i="7"/>
  <c r="Z91" i="7"/>
  <c r="AF91" i="7" s="1"/>
  <c r="AG90" i="7"/>
  <c r="AH90" i="7" s="1"/>
  <c r="AF90" i="7"/>
  <c r="AE90" i="7"/>
  <c r="AD90" i="7"/>
  <c r="AC90" i="7"/>
  <c r="AB90" i="7"/>
  <c r="AA90" i="7"/>
  <c r="Z90" i="7"/>
  <c r="AG89" i="7"/>
  <c r="Z89" i="7"/>
  <c r="AG88" i="7"/>
  <c r="AH88" i="7" s="1"/>
  <c r="AF88" i="7"/>
  <c r="AE88" i="7"/>
  <c r="AD88" i="7"/>
  <c r="AC88" i="7"/>
  <c r="AB88" i="7"/>
  <c r="AA88" i="7"/>
  <c r="Z88" i="7"/>
  <c r="AG87" i="7"/>
  <c r="Z87" i="7"/>
  <c r="AG86" i="7"/>
  <c r="AH86" i="7" s="1"/>
  <c r="AF86" i="7"/>
  <c r="AE86" i="7"/>
  <c r="AD86" i="7"/>
  <c r="Z86" i="7"/>
  <c r="AC86" i="7" s="1"/>
  <c r="AG85" i="7"/>
  <c r="Z85" i="7"/>
  <c r="AG84" i="7"/>
  <c r="AH84" i="7" s="1"/>
  <c r="AF84" i="7"/>
  <c r="Z84" i="7"/>
  <c r="AE84" i="7" s="1"/>
  <c r="AG83" i="7"/>
  <c r="AF83" i="7"/>
  <c r="AE83" i="7"/>
  <c r="AD83" i="7"/>
  <c r="Z83" i="7"/>
  <c r="AG82" i="7"/>
  <c r="Z82" i="7"/>
  <c r="AG81" i="7"/>
  <c r="AH81" i="7" s="1"/>
  <c r="AF81" i="7"/>
  <c r="AE81" i="7"/>
  <c r="AD81" i="7"/>
  <c r="AC81" i="7"/>
  <c r="AB81" i="7"/>
  <c r="AA81" i="7"/>
  <c r="Z81" i="7"/>
  <c r="AG80" i="7"/>
  <c r="AB80" i="7"/>
  <c r="Z80" i="7"/>
  <c r="AH79" i="7"/>
  <c r="AG79" i="7"/>
  <c r="AF79" i="7"/>
  <c r="AE79" i="7"/>
  <c r="AD79" i="7"/>
  <c r="AC79" i="7"/>
  <c r="AB79" i="7"/>
  <c r="Z79" i="7"/>
  <c r="AA79" i="7" s="1"/>
  <c r="AG78" i="7"/>
  <c r="AD78" i="7"/>
  <c r="AC78" i="7"/>
  <c r="AB78" i="7"/>
  <c r="AA78" i="7"/>
  <c r="Z78" i="7"/>
  <c r="AG77" i="7"/>
  <c r="AH77" i="7" s="1"/>
  <c r="AF77" i="7"/>
  <c r="AE77" i="7"/>
  <c r="Z77" i="7"/>
  <c r="AD77" i="7" s="1"/>
  <c r="AG76" i="7"/>
  <c r="Z76" i="7"/>
  <c r="AH76" i="7" s="1"/>
  <c r="AH75" i="7"/>
  <c r="AG75" i="7"/>
  <c r="Z75" i="7"/>
  <c r="AF75" i="7" s="1"/>
  <c r="AH74" i="7"/>
  <c r="AG74" i="7"/>
  <c r="AF74" i="7"/>
  <c r="AE74" i="7"/>
  <c r="AD74" i="7"/>
  <c r="AC74" i="7"/>
  <c r="AB74" i="7"/>
  <c r="AA74" i="7"/>
  <c r="Z74" i="7"/>
  <c r="AG73" i="7"/>
  <c r="Z73" i="7"/>
  <c r="AG72" i="7"/>
  <c r="AH72" i="7" s="1"/>
  <c r="AF72" i="7"/>
  <c r="AE72" i="7"/>
  <c r="AD72" i="7"/>
  <c r="AC72" i="7"/>
  <c r="AB72" i="7"/>
  <c r="AA72" i="7"/>
  <c r="Z72" i="7"/>
  <c r="AG71" i="7"/>
  <c r="Z71" i="7"/>
  <c r="AG70" i="7"/>
  <c r="AH70" i="7" s="1"/>
  <c r="AF70" i="7"/>
  <c r="AE70" i="7"/>
  <c r="AD70" i="7"/>
  <c r="Z70" i="7"/>
  <c r="AC70" i="7" s="1"/>
  <c r="AG69" i="7"/>
  <c r="Z69" i="7"/>
  <c r="AG68" i="7"/>
  <c r="AH68" i="7" s="1"/>
  <c r="AF68" i="7"/>
  <c r="Z68" i="7"/>
  <c r="AE68" i="7" s="1"/>
  <c r="AG67" i="7"/>
  <c r="AF67" i="7"/>
  <c r="AE67" i="7"/>
  <c r="AD67" i="7"/>
  <c r="Z67" i="7"/>
  <c r="AG66" i="7"/>
  <c r="Z66" i="7"/>
  <c r="AG65" i="7"/>
  <c r="AH65" i="7" s="1"/>
  <c r="AF65" i="7"/>
  <c r="AE65" i="7"/>
  <c r="AD65" i="7"/>
  <c r="AC65" i="7"/>
  <c r="AB65" i="7"/>
  <c r="AA65" i="7"/>
  <c r="Z65" i="7"/>
  <c r="AG64" i="7"/>
  <c r="AB64" i="7"/>
  <c r="Z64" i="7"/>
  <c r="AH63" i="7"/>
  <c r="AG63" i="7"/>
  <c r="AF63" i="7"/>
  <c r="AE63" i="7"/>
  <c r="AD63" i="7"/>
  <c r="AC63" i="7"/>
  <c r="AB63" i="7"/>
  <c r="Z63" i="7"/>
  <c r="AA63" i="7" s="1"/>
  <c r="AG62" i="7"/>
  <c r="AD62" i="7"/>
  <c r="AC62" i="7"/>
  <c r="AB62" i="7"/>
  <c r="AA62" i="7"/>
  <c r="Z62" i="7"/>
  <c r="AG61" i="7"/>
  <c r="AH61" i="7" s="1"/>
  <c r="AF61" i="7"/>
  <c r="AE61" i="7"/>
  <c r="Z61" i="7"/>
  <c r="AD61" i="7" s="1"/>
  <c r="AG60" i="7"/>
  <c r="Z60" i="7"/>
  <c r="AH60" i="7" s="1"/>
  <c r="AH59" i="7"/>
  <c r="AG59" i="7"/>
  <c r="Z59" i="7"/>
  <c r="AG58" i="7"/>
  <c r="Z58" i="7"/>
  <c r="AH58" i="7" s="1"/>
  <c r="AG57" i="7"/>
  <c r="Z57" i="7"/>
  <c r="AB57" i="7" s="1"/>
  <c r="AH56" i="7"/>
  <c r="AG56" i="7"/>
  <c r="AF56" i="7"/>
  <c r="AE56" i="7"/>
  <c r="AD56" i="7"/>
  <c r="AC56" i="7"/>
  <c r="AB56" i="7"/>
  <c r="AA56" i="7"/>
  <c r="Z56" i="7"/>
  <c r="AG55" i="7"/>
  <c r="Z55" i="7"/>
  <c r="AA55" i="7" s="1"/>
  <c r="AG54" i="7"/>
  <c r="AH54" i="7" s="1"/>
  <c r="AF54" i="7"/>
  <c r="AE54" i="7"/>
  <c r="AD54" i="7"/>
  <c r="Z54" i="7"/>
  <c r="AC54" i="7" s="1"/>
  <c r="AG53" i="7"/>
  <c r="Z53" i="7"/>
  <c r="AH53" i="7" s="1"/>
  <c r="AG52" i="7"/>
  <c r="AH52" i="7" s="1"/>
  <c r="AF52" i="7"/>
  <c r="Z52" i="7"/>
  <c r="AE52" i="7" s="1"/>
  <c r="AH51" i="7"/>
  <c r="AG51" i="7"/>
  <c r="Z51" i="7"/>
  <c r="AF51" i="7" s="1"/>
  <c r="AG50" i="7"/>
  <c r="Z50" i="7"/>
  <c r="AH50" i="7" s="1"/>
  <c r="AG49" i="7"/>
  <c r="AH49" i="7" s="1"/>
  <c r="AF49" i="7"/>
  <c r="AE49" i="7"/>
  <c r="AD49" i="7"/>
  <c r="AC49" i="7"/>
  <c r="AB49" i="7"/>
  <c r="AA49" i="7"/>
  <c r="Z49" i="7"/>
  <c r="AG48" i="7"/>
  <c r="Z48" i="7"/>
  <c r="AB48" i="7" s="1"/>
  <c r="AG47" i="7"/>
  <c r="AH47" i="7" s="1"/>
  <c r="AF47" i="7"/>
  <c r="AE47" i="7"/>
  <c r="AD47" i="7"/>
  <c r="AC47" i="7"/>
  <c r="AB47" i="7"/>
  <c r="Z47" i="7"/>
  <c r="AA47" i="7" s="1"/>
  <c r="AG46" i="7"/>
  <c r="Z46" i="7"/>
  <c r="AH46" i="7" s="1"/>
  <c r="AG45" i="7"/>
  <c r="AH45" i="7" s="1"/>
  <c r="AF45" i="7"/>
  <c r="AE45" i="7"/>
  <c r="Z45" i="7"/>
  <c r="AD45" i="7" s="1"/>
  <c r="AH44" i="7"/>
  <c r="AG44" i="7"/>
  <c r="Z44" i="7"/>
  <c r="AF44" i="7" s="1"/>
  <c r="AG43" i="7"/>
  <c r="Z43" i="7"/>
  <c r="AG42" i="7"/>
  <c r="AH42" i="7" s="1"/>
  <c r="AF42" i="7"/>
  <c r="AE42" i="7"/>
  <c r="AD42" i="7"/>
  <c r="AA42" i="7"/>
  <c r="Z42" i="7"/>
  <c r="AC42" i="7" s="1"/>
  <c r="AG41" i="7"/>
  <c r="Z41" i="7"/>
  <c r="AC41" i="7" s="1"/>
  <c r="AG40" i="7"/>
  <c r="AH40" i="7" s="1"/>
  <c r="AF40" i="7"/>
  <c r="AE40" i="7"/>
  <c r="AD40" i="7"/>
  <c r="AC40" i="7"/>
  <c r="AB40" i="7"/>
  <c r="AA40" i="7"/>
  <c r="Z40" i="7"/>
  <c r="AG39" i="7"/>
  <c r="Z39" i="7"/>
  <c r="AG38" i="7"/>
  <c r="AH38" i="7" s="1"/>
  <c r="AF38" i="7"/>
  <c r="AE38" i="7"/>
  <c r="AD38" i="7"/>
  <c r="AC38" i="7"/>
  <c r="Z38" i="7"/>
  <c r="AB38" i="7" s="1"/>
  <c r="AG37" i="7"/>
  <c r="Z37" i="7"/>
  <c r="AH37" i="7" s="1"/>
  <c r="AG36" i="7"/>
  <c r="Z36" i="7"/>
  <c r="AH36" i="7" s="1"/>
  <c r="AG35" i="7"/>
  <c r="AH35" i="7" s="1"/>
  <c r="AF35" i="7"/>
  <c r="Z35" i="7"/>
  <c r="AE35" i="7" s="1"/>
  <c r="AG34" i="7"/>
  <c r="Z34" i="7"/>
  <c r="AG33" i="7"/>
  <c r="AH33" i="7" s="1"/>
  <c r="AF33" i="7"/>
  <c r="AE33" i="7"/>
  <c r="AD33" i="7"/>
  <c r="Z33" i="7"/>
  <c r="AC33" i="7" s="1"/>
  <c r="AG32" i="7"/>
  <c r="Z32" i="7"/>
  <c r="AH32" i="7" s="1"/>
  <c r="AG31" i="7"/>
  <c r="AH31" i="7" s="1"/>
  <c r="AF31" i="7"/>
  <c r="AE31" i="7"/>
  <c r="AD31" i="7"/>
  <c r="AC31" i="7"/>
  <c r="AB31" i="7"/>
  <c r="Z31" i="7"/>
  <c r="AA31" i="7" s="1"/>
  <c r="AG30" i="7"/>
  <c r="Z30" i="7"/>
  <c r="AE30" i="7" s="1"/>
  <c r="AG29" i="7"/>
  <c r="AH29" i="7" s="1"/>
  <c r="AF29" i="7"/>
  <c r="AE29" i="7"/>
  <c r="AA29" i="7"/>
  <c r="Z29" i="7"/>
  <c r="AC29" i="7" s="1"/>
  <c r="AG28" i="7"/>
  <c r="Z28" i="7"/>
  <c r="AF28" i="7" s="1"/>
  <c r="AH27" i="7"/>
  <c r="AG27" i="7"/>
  <c r="Z27" i="7"/>
  <c r="AE27" i="7" s="1"/>
  <c r="AG26" i="7"/>
  <c r="Z26" i="7"/>
  <c r="AC26" i="7" s="1"/>
  <c r="AH25" i="7"/>
  <c r="AG25" i="7"/>
  <c r="Z25" i="7"/>
  <c r="AF25" i="7" s="1"/>
  <c r="AG24" i="7"/>
  <c r="AH24" i="7" s="1"/>
  <c r="AF24" i="7"/>
  <c r="AE24" i="7"/>
  <c r="AD24" i="7"/>
  <c r="AC24" i="7"/>
  <c r="AB24" i="7"/>
  <c r="AA24" i="7"/>
  <c r="Z24" i="7"/>
  <c r="AG23" i="7"/>
  <c r="Z23" i="7"/>
  <c r="AB23" i="7" s="1"/>
  <c r="AG22" i="7"/>
  <c r="AH22" i="7" s="1"/>
  <c r="AF22" i="7"/>
  <c r="AE22" i="7"/>
  <c r="AD22" i="7"/>
  <c r="AC22" i="7"/>
  <c r="AB22" i="7"/>
  <c r="Z22" i="7"/>
  <c r="AA22" i="7" s="1"/>
  <c r="AG21" i="7"/>
  <c r="Z21" i="7"/>
  <c r="AC21" i="7" s="1"/>
  <c r="AG20" i="7"/>
  <c r="AH20" i="7" s="1"/>
  <c r="AF20" i="7"/>
  <c r="AE20" i="7"/>
  <c r="AD20" i="7"/>
  <c r="AA20" i="7"/>
  <c r="Z20" i="7"/>
  <c r="AC20" i="7" s="1"/>
  <c r="AG19" i="7"/>
  <c r="Z19" i="7"/>
  <c r="AF19" i="7" s="1"/>
  <c r="AH18" i="7"/>
  <c r="AG18" i="7"/>
  <c r="Z18" i="7"/>
  <c r="AF18" i="7" s="1"/>
  <c r="AG17" i="7"/>
  <c r="Z17" i="7"/>
  <c r="AF17" i="7" s="1"/>
  <c r="AG16" i="7"/>
  <c r="Z16" i="7"/>
  <c r="AH16" i="7" s="1"/>
  <c r="AG15" i="7"/>
  <c r="AH15" i="7" s="1"/>
  <c r="AF15" i="7"/>
  <c r="AE15" i="7"/>
  <c r="AD15" i="7"/>
  <c r="AC15" i="7"/>
  <c r="AB15" i="7"/>
  <c r="AA15" i="7"/>
  <c r="Z15" i="7"/>
  <c r="AG14" i="7"/>
  <c r="Z14" i="7"/>
  <c r="AH14" i="7" s="1"/>
  <c r="AG13" i="7"/>
  <c r="AH13" i="7" s="1"/>
  <c r="AF13" i="7"/>
  <c r="AE13" i="7"/>
  <c r="AD13" i="7"/>
  <c r="Z13" i="7"/>
  <c r="AC13" i="7" s="1"/>
  <c r="AG12" i="7"/>
  <c r="Z12" i="7"/>
  <c r="AF12" i="7" s="1"/>
  <c r="AG11" i="7"/>
  <c r="AH11" i="7" s="1"/>
  <c r="AF11" i="7"/>
  <c r="Z11" i="7"/>
  <c r="AE11" i="7" s="1"/>
  <c r="AC10" i="13"/>
  <c r="AP10" i="13"/>
  <c r="AO10" i="13"/>
  <c r="C14" i="19"/>
  <c r="D14" i="19"/>
  <c r="E14" i="19"/>
  <c r="F14" i="19"/>
  <c r="G14" i="19"/>
  <c r="H14" i="19"/>
  <c r="I14" i="19"/>
  <c r="U5" i="12"/>
  <c r="AG317" i="13" l="1"/>
  <c r="AQ114" i="13"/>
  <c r="AR114" i="13" s="1"/>
  <c r="AI116" i="13"/>
  <c r="AM116" i="13" s="1"/>
  <c r="AQ122" i="13"/>
  <c r="AR122" i="13" s="1"/>
  <c r="AG153" i="13"/>
  <c r="AK153" i="13" s="1"/>
  <c r="AQ192" i="13"/>
  <c r="AR192" i="13" s="1"/>
  <c r="AI223" i="13"/>
  <c r="AM223" i="13" s="1"/>
  <c r="AI111" i="13"/>
  <c r="AM111" i="13" s="1"/>
  <c r="AI119" i="13"/>
  <c r="AM119" i="13" s="1"/>
  <c r="AQ144" i="13"/>
  <c r="AR144" i="13" s="1"/>
  <c r="AQ160" i="13"/>
  <c r="AR160" i="13" s="1"/>
  <c r="AI191" i="13"/>
  <c r="AM191" i="13" s="1"/>
  <c r="AG123" i="13"/>
  <c r="AK123" i="13" s="1"/>
  <c r="AQ151" i="13"/>
  <c r="AR151" i="13" s="1"/>
  <c r="AI159" i="13"/>
  <c r="AM159" i="13" s="1"/>
  <c r="AG168" i="13"/>
  <c r="AK168" i="13" s="1"/>
  <c r="AG212" i="13"/>
  <c r="AK212" i="13" s="1"/>
  <c r="AI126" i="13"/>
  <c r="AM126" i="13" s="1"/>
  <c r="AI152" i="13"/>
  <c r="AM152" i="13" s="1"/>
  <c r="AG161" i="13"/>
  <c r="AK161" i="13" s="1"/>
  <c r="AQ127" i="13"/>
  <c r="AR127" i="13" s="1"/>
  <c r="AG152" i="13"/>
  <c r="AK152" i="13" s="1"/>
  <c r="AQ172" i="13"/>
  <c r="AR172" i="13" s="1"/>
  <c r="AG180" i="13"/>
  <c r="AK180" i="13" s="1"/>
  <c r="AI207" i="13"/>
  <c r="AM207" i="13" s="1"/>
  <c r="AG220" i="13"/>
  <c r="AK220" i="13" s="1"/>
  <c r="AG110" i="13"/>
  <c r="AK110" i="13" s="1"/>
  <c r="AG118" i="13"/>
  <c r="AK118" i="13" s="1"/>
  <c r="AG147" i="13"/>
  <c r="AK147" i="13" s="1"/>
  <c r="AI167" i="13"/>
  <c r="AM167" i="13" s="1"/>
  <c r="AQ216" i="13"/>
  <c r="AR216" i="13" s="1"/>
  <c r="AI117" i="13"/>
  <c r="AM117" i="13" s="1"/>
  <c r="AG131" i="13"/>
  <c r="AK131" i="13" s="1"/>
  <c r="AQ135" i="13"/>
  <c r="AR135" i="13" s="1"/>
  <c r="AG139" i="13"/>
  <c r="AK139" i="13" s="1"/>
  <c r="AQ165" i="13"/>
  <c r="AR165" i="13" s="1"/>
  <c r="AG109" i="13"/>
  <c r="AK109" i="13" s="1"/>
  <c r="AG128" i="13"/>
  <c r="AK128" i="13" s="1"/>
  <c r="AQ132" i="13"/>
  <c r="AR132" i="13" s="1"/>
  <c r="AQ140" i="13"/>
  <c r="AR140" i="13" s="1"/>
  <c r="AI151" i="13"/>
  <c r="AM151" i="13" s="1"/>
  <c r="AI160" i="13"/>
  <c r="AM160" i="13" s="1"/>
  <c r="AQ184" i="13"/>
  <c r="AR184" i="13" s="1"/>
  <c r="AG192" i="13"/>
  <c r="AK192" i="13" s="1"/>
  <c r="AG228" i="13"/>
  <c r="AK228" i="13" s="1"/>
  <c r="AG241" i="13"/>
  <c r="AK241" i="13" s="1"/>
  <c r="AQ261" i="13"/>
  <c r="AR261" i="13" s="1"/>
  <c r="AQ367" i="13"/>
  <c r="AR367" i="13" s="1"/>
  <c r="AI250" i="13"/>
  <c r="AM250" i="13" s="1"/>
  <c r="AQ252" i="13"/>
  <c r="AR252" i="13" s="1"/>
  <c r="AG358" i="13"/>
  <c r="AK358" i="13" s="1"/>
  <c r="AG240" i="13"/>
  <c r="AK240" i="13" s="1"/>
  <c r="AG250" i="13"/>
  <c r="AK250" i="13" s="1"/>
  <c r="AG286" i="13"/>
  <c r="AK286" i="13" s="1"/>
  <c r="AQ314" i="13"/>
  <c r="AR314" i="13" s="1"/>
  <c r="AQ346" i="13"/>
  <c r="AR346" i="13" s="1"/>
  <c r="AG302" i="13"/>
  <c r="AK302" i="13" s="1"/>
  <c r="AG326" i="13"/>
  <c r="AK326" i="13" s="1"/>
  <c r="AI242" i="13"/>
  <c r="AM242" i="13" s="1"/>
  <c r="AQ245" i="13"/>
  <c r="AR245" i="13" s="1"/>
  <c r="AG248" i="13"/>
  <c r="AK248" i="13" s="1"/>
  <c r="AQ254" i="13"/>
  <c r="AR254" i="13" s="1"/>
  <c r="AG257" i="13"/>
  <c r="AK257" i="13" s="1"/>
  <c r="AQ322" i="13"/>
  <c r="AR322" i="13" s="1"/>
  <c r="AQ244" i="13"/>
  <c r="AR244" i="13" s="1"/>
  <c r="AQ290" i="13"/>
  <c r="AR290" i="13" s="1"/>
  <c r="AQ306" i="13"/>
  <c r="AR306" i="13" s="1"/>
  <c r="AI241" i="13"/>
  <c r="AM241" i="13" s="1"/>
  <c r="AQ253" i="13"/>
  <c r="AR253" i="13" s="1"/>
  <c r="AG294" i="13"/>
  <c r="AK294" i="13" s="1"/>
  <c r="AI259" i="13"/>
  <c r="AM259" i="13" s="1"/>
  <c r="AI267" i="13"/>
  <c r="AM267" i="13" s="1"/>
  <c r="AG350" i="13"/>
  <c r="AK350" i="13" s="1"/>
  <c r="AQ405" i="13"/>
  <c r="AR405" i="13" s="1"/>
  <c r="AI382" i="13"/>
  <c r="AM382" i="13" s="1"/>
  <c r="AI391" i="13"/>
  <c r="AM391" i="13" s="1"/>
  <c r="AQ414" i="13"/>
  <c r="AR414" i="13" s="1"/>
  <c r="AI489" i="13"/>
  <c r="AM489" i="13" s="1"/>
  <c r="AG393" i="13"/>
  <c r="AK393" i="13" s="1"/>
  <c r="AI408" i="13"/>
  <c r="AM408" i="13" s="1"/>
  <c r="AI417" i="13"/>
  <c r="AM417" i="13" s="1"/>
  <c r="AQ379" i="13"/>
  <c r="AR379" i="13" s="1"/>
  <c r="AQ404" i="13"/>
  <c r="AR404" i="13" s="1"/>
  <c r="AG415" i="13"/>
  <c r="AK415" i="13" s="1"/>
  <c r="AG417" i="13"/>
  <c r="AK417" i="13" s="1"/>
  <c r="AI424" i="13"/>
  <c r="AM424" i="13" s="1"/>
  <c r="AG482" i="13"/>
  <c r="AK482" i="13" s="1"/>
  <c r="AI497" i="13"/>
  <c r="AM497" i="13" s="1"/>
  <c r="AQ502" i="13"/>
  <c r="AR502" i="13" s="1"/>
  <c r="AI390" i="13"/>
  <c r="AM390" i="13" s="1"/>
  <c r="AI398" i="13"/>
  <c r="AM398" i="13" s="1"/>
  <c r="AQ406" i="13"/>
  <c r="AR406" i="13" s="1"/>
  <c r="AI505" i="13"/>
  <c r="AM505" i="13" s="1"/>
  <c r="AQ510" i="13"/>
  <c r="AR510" i="13" s="1"/>
  <c r="AI368" i="13"/>
  <c r="AM368" i="13" s="1"/>
  <c r="AI392" i="13"/>
  <c r="AM392" i="13" s="1"/>
  <c r="AG402" i="13"/>
  <c r="AK402" i="13" s="1"/>
  <c r="AQ413" i="13"/>
  <c r="AR413" i="13" s="1"/>
  <c r="AQ422" i="13"/>
  <c r="AR422" i="13" s="1"/>
  <c r="AI457" i="13"/>
  <c r="AM457" i="13" s="1"/>
  <c r="AG466" i="13"/>
  <c r="AK466" i="13" s="1"/>
  <c r="AI513" i="13"/>
  <c r="AM513" i="13" s="1"/>
  <c r="AQ518" i="13"/>
  <c r="AR518" i="13" s="1"/>
  <c r="AQ396" i="13"/>
  <c r="AR396" i="13" s="1"/>
  <c r="AG400" i="13"/>
  <c r="AK400" i="13" s="1"/>
  <c r="AQ403" i="13"/>
  <c r="AR403" i="13" s="1"/>
  <c r="AI409" i="13"/>
  <c r="AM409" i="13" s="1"/>
  <c r="AQ429" i="13"/>
  <c r="AR429" i="13" s="1"/>
  <c r="AG490" i="13"/>
  <c r="AK490" i="13" s="1"/>
  <c r="AQ398" i="13"/>
  <c r="AR398" i="13" s="1"/>
  <c r="AG407" i="13"/>
  <c r="AK407" i="13" s="1"/>
  <c r="AG409" i="13"/>
  <c r="AK409" i="13" s="1"/>
  <c r="AI416" i="13"/>
  <c r="AM416" i="13" s="1"/>
  <c r="AG441" i="13"/>
  <c r="AK441" i="13" s="1"/>
  <c r="AQ369" i="13"/>
  <c r="AR369" i="13" s="1"/>
  <c r="AQ387" i="13"/>
  <c r="AR387" i="13" s="1"/>
  <c r="AQ395" i="13"/>
  <c r="AR395" i="13" s="1"/>
  <c r="AG423" i="13"/>
  <c r="AK423" i="13" s="1"/>
  <c r="AG425" i="13"/>
  <c r="AK425" i="13" s="1"/>
  <c r="AG498" i="13"/>
  <c r="AK498" i="13" s="1"/>
  <c r="AH112" i="7"/>
  <c r="AF112" i="7"/>
  <c r="AE112" i="7"/>
  <c r="AD112" i="7"/>
  <c r="AC112" i="7"/>
  <c r="AB112" i="7"/>
  <c r="AA112" i="7"/>
  <c r="AH140" i="7"/>
  <c r="AF140" i="7"/>
  <c r="AE140" i="7"/>
  <c r="AD140" i="7"/>
  <c r="AC140" i="7"/>
  <c r="AB140" i="7"/>
  <c r="AA140" i="7"/>
  <c r="AH126" i="7"/>
  <c r="AF126" i="7"/>
  <c r="AE126" i="7"/>
  <c r="AD126" i="7"/>
  <c r="AC126" i="7"/>
  <c r="AB126" i="7"/>
  <c r="AA126" i="7"/>
  <c r="AA26" i="7"/>
  <c r="AH156" i="7"/>
  <c r="AF156" i="7"/>
  <c r="AE156" i="7"/>
  <c r="AD156" i="7"/>
  <c r="AC156" i="7"/>
  <c r="AB156" i="7"/>
  <c r="AA156" i="7"/>
  <c r="AH73" i="7"/>
  <c r="AF73" i="7"/>
  <c r="AE73" i="7"/>
  <c r="AD73" i="7"/>
  <c r="AC73" i="7"/>
  <c r="AB73" i="7"/>
  <c r="AA76" i="7"/>
  <c r="AH89" i="7"/>
  <c r="AF89" i="7"/>
  <c r="AE89" i="7"/>
  <c r="AD89" i="7"/>
  <c r="AC89" i="7"/>
  <c r="AB89" i="7"/>
  <c r="AA92" i="7"/>
  <c r="AA12" i="7"/>
  <c r="AF43" i="7"/>
  <c r="AE43" i="7"/>
  <c r="AD43" i="7"/>
  <c r="AC43" i="7"/>
  <c r="AB43" i="7"/>
  <c r="AB60" i="7"/>
  <c r="AA73" i="7"/>
  <c r="AB76" i="7"/>
  <c r="AA89" i="7"/>
  <c r="AB92" i="7"/>
  <c r="AH101" i="7"/>
  <c r="AF101" i="7"/>
  <c r="AD101" i="7"/>
  <c r="AH117" i="7"/>
  <c r="AF117" i="7"/>
  <c r="AE117" i="7"/>
  <c r="AD117" i="7"/>
  <c r="AC117" i="7"/>
  <c r="AB117" i="7"/>
  <c r="AC17" i="7"/>
  <c r="AH55" i="7"/>
  <c r="AF55" i="7"/>
  <c r="AE55" i="7"/>
  <c r="AB28" i="7"/>
  <c r="AE17" i="7"/>
  <c r="AA43" i="7"/>
  <c r="AH71" i="7"/>
  <c r="AF71" i="7"/>
  <c r="AE71" i="7"/>
  <c r="AD71" i="7"/>
  <c r="AC76" i="7"/>
  <c r="AH87" i="7"/>
  <c r="AF87" i="7"/>
  <c r="AE87" i="7"/>
  <c r="AD87" i="7"/>
  <c r="AC92" i="7"/>
  <c r="AA101" i="7"/>
  <c r="AA117" i="7"/>
  <c r="AH57" i="7"/>
  <c r="AF57" i="7"/>
  <c r="AE57" i="7"/>
  <c r="AD57" i="7"/>
  <c r="AC57" i="7"/>
  <c r="AB26" i="7"/>
  <c r="AA21" i="7"/>
  <c r="AA14" i="7"/>
  <c r="AH39" i="7"/>
  <c r="AF39" i="7"/>
  <c r="AD60" i="7"/>
  <c r="AA71" i="7"/>
  <c r="AD76" i="7"/>
  <c r="AA87" i="7"/>
  <c r="AD92" i="7"/>
  <c r="AB101" i="7"/>
  <c r="AH110" i="7"/>
  <c r="AF110" i="7"/>
  <c r="AE110" i="7"/>
  <c r="AD110" i="7"/>
  <c r="AC110" i="7"/>
  <c r="AA110" i="7"/>
  <c r="AH131" i="7"/>
  <c r="AF131" i="7"/>
  <c r="AE131" i="7"/>
  <c r="AD131" i="7"/>
  <c r="AA60" i="7"/>
  <c r="AD17" i="7"/>
  <c r="AA30" i="7"/>
  <c r="AF34" i="7"/>
  <c r="AE34" i="7"/>
  <c r="AD34" i="7"/>
  <c r="AC34" i="7"/>
  <c r="AA50" i="7"/>
  <c r="AE26" i="7"/>
  <c r="AB34" i="7"/>
  <c r="AA48" i="7"/>
  <c r="AB53" i="7"/>
  <c r="AD55" i="7"/>
  <c r="AA58" i="7"/>
  <c r="AE60" i="7"/>
  <c r="AB71" i="7"/>
  <c r="AE76" i="7"/>
  <c r="AB87" i="7"/>
  <c r="AE92" i="7"/>
  <c r="AC101" i="7"/>
  <c r="AB110" i="7"/>
  <c r="AA131" i="7"/>
  <c r="AC30" i="7"/>
  <c r="AA53" i="7"/>
  <c r="AD12" i="7"/>
  <c r="AF26" i="7"/>
  <c r="AA39" i="7"/>
  <c r="AE12" i="7"/>
  <c r="AB39" i="7"/>
  <c r="AB41" i="7"/>
  <c r="AB46" i="7"/>
  <c r="AC53" i="7"/>
  <c r="AB58" i="7"/>
  <c r="AF60" i="7"/>
  <c r="AH69" i="7"/>
  <c r="AF69" i="7"/>
  <c r="AC71" i="7"/>
  <c r="AF76" i="7"/>
  <c r="AH85" i="7"/>
  <c r="AF85" i="7"/>
  <c r="AC87" i="7"/>
  <c r="AF92" i="7"/>
  <c r="AH98" i="7"/>
  <c r="AF98" i="7"/>
  <c r="AE98" i="7"/>
  <c r="AD98" i="7"/>
  <c r="AC98" i="7"/>
  <c r="AB98" i="7"/>
  <c r="AA98" i="7"/>
  <c r="AE101" i="7"/>
  <c r="AH124" i="7"/>
  <c r="AF124" i="7"/>
  <c r="AE124" i="7"/>
  <c r="AD124" i="7"/>
  <c r="AC124" i="7"/>
  <c r="AB131" i="7"/>
  <c r="AB19" i="7"/>
  <c r="AB12" i="7"/>
  <c r="AD26" i="7"/>
  <c r="AH48" i="7"/>
  <c r="AF48" i="7"/>
  <c r="AE48" i="7"/>
  <c r="AD48" i="7"/>
  <c r="AB14" i="7"/>
  <c r="AE28" i="7"/>
  <c r="AA41" i="7"/>
  <c r="AD21" i="7"/>
  <c r="AD32" i="7"/>
  <c r="AE21" i="7"/>
  <c r="AE32" i="7"/>
  <c r="AH34" i="7"/>
  <c r="AB37" i="7"/>
  <c r="AC39" i="7"/>
  <c r="AA44" i="7"/>
  <c r="AC46" i="7"/>
  <c r="AC48" i="7"/>
  <c r="AA51" i="7"/>
  <c r="AD53" i="7"/>
  <c r="AC58" i="7"/>
  <c r="AA69" i="7"/>
  <c r="AA85" i="7"/>
  <c r="AA124" i="7"/>
  <c r="AC131" i="7"/>
  <c r="AB17" i="7"/>
  <c r="AA28" i="7"/>
  <c r="AA57" i="7"/>
  <c r="AB30" i="7"/>
  <c r="AC12" i="7"/>
  <c r="AA34" i="7"/>
  <c r="AA16" i="7"/>
  <c r="AA37" i="7"/>
  <c r="AB16" i="7"/>
  <c r="AC23" i="7"/>
  <c r="AA18" i="7"/>
  <c r="AF32" i="7"/>
  <c r="AC37" i="7"/>
  <c r="AD39" i="7"/>
  <c r="AB44" i="7"/>
  <c r="AD46" i="7"/>
  <c r="AB51" i="7"/>
  <c r="AE53" i="7"/>
  <c r="AD58" i="7"/>
  <c r="AH66" i="7"/>
  <c r="AF66" i="7"/>
  <c r="AE66" i="7"/>
  <c r="AD66" i="7"/>
  <c r="AC66" i="7"/>
  <c r="AB66" i="7"/>
  <c r="AA66" i="7"/>
  <c r="AB69" i="7"/>
  <c r="AH82" i="7"/>
  <c r="AF82" i="7"/>
  <c r="AE82" i="7"/>
  <c r="AD82" i="7"/>
  <c r="AC82" i="7"/>
  <c r="AB82" i="7"/>
  <c r="AA82" i="7"/>
  <c r="AB85" i="7"/>
  <c r="AH99" i="7"/>
  <c r="AF99" i="7"/>
  <c r="AB124" i="7"/>
  <c r="AC28" i="7"/>
  <c r="AB55" i="7"/>
  <c r="AD19" i="7"/>
  <c r="AB32" i="7"/>
  <c r="AH17" i="7"/>
  <c r="AF30" i="7"/>
  <c r="AC16" i="7"/>
  <c r="AH19" i="7"/>
  <c r="AF21" i="7"/>
  <c r="AD23" i="7"/>
  <c r="AB25" i="7"/>
  <c r="AH28" i="7"/>
  <c r="AA11" i="7"/>
  <c r="AH12" i="7"/>
  <c r="AF14" i="7"/>
  <c r="AD16" i="7"/>
  <c r="AB18" i="7"/>
  <c r="AE23" i="7"/>
  <c r="AC25" i="7"/>
  <c r="AA27" i="7"/>
  <c r="AH30" i="7"/>
  <c r="AA35" i="7"/>
  <c r="AD37" i="7"/>
  <c r="AE39" i="7"/>
  <c r="AC44" i="7"/>
  <c r="AE46" i="7"/>
  <c r="AC51" i="7"/>
  <c r="AF53" i="7"/>
  <c r="AE58" i="7"/>
  <c r="AC69" i="7"/>
  <c r="AC85" i="7"/>
  <c r="AA99" i="7"/>
  <c r="AC32" i="7"/>
  <c r="AC14" i="7"/>
  <c r="AD14" i="7"/>
  <c r="AA25" i="7"/>
  <c r="AE14" i="7"/>
  <c r="AE16" i="7"/>
  <c r="AH21" i="7"/>
  <c r="AD25" i="7"/>
  <c r="AB35" i="7"/>
  <c r="AE37" i="7"/>
  <c r="AD44" i="7"/>
  <c r="AF46" i="7"/>
  <c r="AD51" i="7"/>
  <c r="AF58" i="7"/>
  <c r="AH67" i="7"/>
  <c r="AD69" i="7"/>
  <c r="AH83" i="7"/>
  <c r="AD85" i="7"/>
  <c r="AB99" i="7"/>
  <c r="AH108" i="7"/>
  <c r="AF108" i="7"/>
  <c r="AE108" i="7"/>
  <c r="AC108" i="7"/>
  <c r="AH115" i="7"/>
  <c r="AF115" i="7"/>
  <c r="AE115" i="7"/>
  <c r="AD115" i="7"/>
  <c r="AE36" i="7"/>
  <c r="AD36" i="7"/>
  <c r="AC36" i="7"/>
  <c r="AB36" i="7"/>
  <c r="AA36" i="7"/>
  <c r="AF50" i="7"/>
  <c r="AE50" i="7"/>
  <c r="AD50" i="7"/>
  <c r="AC50" i="7"/>
  <c r="AB50" i="7"/>
  <c r="AC19" i="7"/>
  <c r="AB21" i="7"/>
  <c r="AC55" i="7"/>
  <c r="AE19" i="7"/>
  <c r="AD30" i="7"/>
  <c r="AB11" i="7"/>
  <c r="AC18" i="7"/>
  <c r="AF23" i="7"/>
  <c r="AB27" i="7"/>
  <c r="AC11" i="7"/>
  <c r="AA13" i="7"/>
  <c r="AF16" i="7"/>
  <c r="AD18" i="7"/>
  <c r="AB20" i="7"/>
  <c r="AE25" i="7"/>
  <c r="AC27" i="7"/>
  <c r="AB29" i="7"/>
  <c r="AA33" i="7"/>
  <c r="AC35" i="7"/>
  <c r="AF37" i="7"/>
  <c r="AB42" i="7"/>
  <c r="AE44" i="7"/>
  <c r="AE51" i="7"/>
  <c r="AH64" i="7"/>
  <c r="AF64" i="7"/>
  <c r="AE64" i="7"/>
  <c r="AD64" i="7"/>
  <c r="AC64" i="7"/>
  <c r="AA67" i="7"/>
  <c r="AE69" i="7"/>
  <c r="AH80" i="7"/>
  <c r="AF80" i="7"/>
  <c r="AE80" i="7"/>
  <c r="AD80" i="7"/>
  <c r="AC80" i="7"/>
  <c r="AA83" i="7"/>
  <c r="AE85" i="7"/>
  <c r="AH96" i="7"/>
  <c r="AF96" i="7"/>
  <c r="AE96" i="7"/>
  <c r="AD96" i="7"/>
  <c r="AC96" i="7"/>
  <c r="AA96" i="7"/>
  <c r="AC99" i="7"/>
  <c r="AA108" i="7"/>
  <c r="AA115" i="7"/>
  <c r="AA19" i="7"/>
  <c r="AH41" i="7"/>
  <c r="AF41" i="7"/>
  <c r="AE41" i="7"/>
  <c r="AD41" i="7"/>
  <c r="AH43" i="7"/>
  <c r="AH26" i="7"/>
  <c r="AD11" i="7"/>
  <c r="AB13" i="7"/>
  <c r="AE18" i="7"/>
  <c r="AH23" i="7"/>
  <c r="AD27" i="7"/>
  <c r="AD29" i="7"/>
  <c r="AB33" i="7"/>
  <c r="AD35" i="7"/>
  <c r="AA64" i="7"/>
  <c r="AB67" i="7"/>
  <c r="AA80" i="7"/>
  <c r="AB83" i="7"/>
  <c r="AB96" i="7"/>
  <c r="AD99" i="7"/>
  <c r="AB108" i="7"/>
  <c r="AB115" i="7"/>
  <c r="AH133" i="7"/>
  <c r="AF133" i="7"/>
  <c r="AE133" i="7"/>
  <c r="AD133" i="7"/>
  <c r="AC133" i="7"/>
  <c r="AB133" i="7"/>
  <c r="AA133" i="7"/>
  <c r="AA17" i="7"/>
  <c r="AF36" i="7"/>
  <c r="AA32" i="7"/>
  <c r="AC60" i="7"/>
  <c r="AD28" i="7"/>
  <c r="AA23" i="7"/>
  <c r="AA46" i="7"/>
  <c r="AF27" i="7"/>
  <c r="AF59" i="7"/>
  <c r="AE59" i="7"/>
  <c r="AD59" i="7"/>
  <c r="AC59" i="7"/>
  <c r="AB59" i="7"/>
  <c r="AA59" i="7"/>
  <c r="AH62" i="7"/>
  <c r="AF62" i="7"/>
  <c r="AE62" i="7"/>
  <c r="AC67" i="7"/>
  <c r="AH78" i="7"/>
  <c r="AF78" i="7"/>
  <c r="AE78" i="7"/>
  <c r="AC83" i="7"/>
  <c r="AH94" i="7"/>
  <c r="AF94" i="7"/>
  <c r="AE94" i="7"/>
  <c r="AE99" i="7"/>
  <c r="AD108" i="7"/>
  <c r="AC115" i="7"/>
  <c r="AH242" i="7"/>
  <c r="AF242" i="7"/>
  <c r="AE242" i="7"/>
  <c r="AH279" i="7"/>
  <c r="AE279" i="7"/>
  <c r="AD279" i="7"/>
  <c r="AH214" i="7"/>
  <c r="AF214" i="7"/>
  <c r="AE214" i="7"/>
  <c r="AD214" i="7"/>
  <c r="AC214" i="7"/>
  <c r="AH251" i="7"/>
  <c r="AF251" i="7"/>
  <c r="AE251" i="7"/>
  <c r="AD251" i="7"/>
  <c r="AB147" i="7"/>
  <c r="AB163" i="7"/>
  <c r="AA172" i="7"/>
  <c r="AA214" i="7"/>
  <c r="AA217" i="7"/>
  <c r="AA231" i="7"/>
  <c r="AB242" i="7"/>
  <c r="AA251" i="7"/>
  <c r="AH269" i="7"/>
  <c r="AF269" i="7"/>
  <c r="AE269" i="7"/>
  <c r="AD269" i="7"/>
  <c r="AC269" i="7"/>
  <c r="AB269" i="7"/>
  <c r="AA269" i="7"/>
  <c r="AB279" i="7"/>
  <c r="AC147" i="7"/>
  <c r="AA149" i="7"/>
  <c r="AC163" i="7"/>
  <c r="AA165" i="7"/>
  <c r="AB172" i="7"/>
  <c r="AA192" i="7"/>
  <c r="AH212" i="7"/>
  <c r="AF212" i="7"/>
  <c r="AE212" i="7"/>
  <c r="AB214" i="7"/>
  <c r="AB217" i="7"/>
  <c r="AH228" i="7"/>
  <c r="AF228" i="7"/>
  <c r="AE228" i="7"/>
  <c r="AD228" i="7"/>
  <c r="AC228" i="7"/>
  <c r="AB231" i="7"/>
  <c r="AC242" i="7"/>
  <c r="AB251" i="7"/>
  <c r="AH260" i="7"/>
  <c r="AF260" i="7"/>
  <c r="AE260" i="7"/>
  <c r="AD260" i="7"/>
  <c r="AC260" i="7"/>
  <c r="AB260" i="7"/>
  <c r="AC263" i="7"/>
  <c r="AC279" i="7"/>
  <c r="AH290" i="7"/>
  <c r="AF290" i="7"/>
  <c r="AE290" i="7"/>
  <c r="AD290" i="7"/>
  <c r="AC290" i="7"/>
  <c r="AB290" i="7"/>
  <c r="AA290" i="7"/>
  <c r="AA142" i="7"/>
  <c r="AD147" i="7"/>
  <c r="AB149" i="7"/>
  <c r="AA158" i="7"/>
  <c r="AD163" i="7"/>
  <c r="AB165" i="7"/>
  <c r="AC172" i="7"/>
  <c r="AA174" i="7"/>
  <c r="AB192" i="7"/>
  <c r="AF207" i="7"/>
  <c r="AE207" i="7"/>
  <c r="AD207" i="7"/>
  <c r="AC207" i="7"/>
  <c r="AB207" i="7"/>
  <c r="AA212" i="7"/>
  <c r="AC217" i="7"/>
  <c r="AA228" i="7"/>
  <c r="AC231" i="7"/>
  <c r="AD242" i="7"/>
  <c r="AC251" i="7"/>
  <c r="AA260" i="7"/>
  <c r="AD263" i="7"/>
  <c r="AF279" i="7"/>
  <c r="AB142" i="7"/>
  <c r="AE147" i="7"/>
  <c r="AC149" i="7"/>
  <c r="AB158" i="7"/>
  <c r="AE163" i="7"/>
  <c r="AC165" i="7"/>
  <c r="AD172" i="7"/>
  <c r="AB174" i="7"/>
  <c r="AC192" i="7"/>
  <c r="AB212" i="7"/>
  <c r="AD217" i="7"/>
  <c r="AB228" i="7"/>
  <c r="AD231" i="7"/>
  <c r="AH237" i="7"/>
  <c r="AF237" i="7"/>
  <c r="AE237" i="7"/>
  <c r="AD237" i="7"/>
  <c r="AC237" i="7"/>
  <c r="AB237" i="7"/>
  <c r="AH249" i="7"/>
  <c r="AF249" i="7"/>
  <c r="AE263" i="7"/>
  <c r="AB103" i="7"/>
  <c r="AB119" i="7"/>
  <c r="AA128" i="7"/>
  <c r="AB135" i="7"/>
  <c r="AC142" i="7"/>
  <c r="AA144" i="7"/>
  <c r="AF147" i="7"/>
  <c r="AD149" i="7"/>
  <c r="AB151" i="7"/>
  <c r="AC158" i="7"/>
  <c r="AA160" i="7"/>
  <c r="AF163" i="7"/>
  <c r="AD165" i="7"/>
  <c r="AB167" i="7"/>
  <c r="AE172" i="7"/>
  <c r="AC174" i="7"/>
  <c r="AA176" i="7"/>
  <c r="AD186" i="7"/>
  <c r="AC186" i="7"/>
  <c r="AB186" i="7"/>
  <c r="AD192" i="7"/>
  <c r="AH205" i="7"/>
  <c r="AF205" i="7"/>
  <c r="AE205" i="7"/>
  <c r="AD205" i="7"/>
  <c r="AA210" i="7"/>
  <c r="AC212" i="7"/>
  <c r="AA215" i="7"/>
  <c r="AE217" i="7"/>
  <c r="AE231" i="7"/>
  <c r="AA237" i="7"/>
  <c r="AB240" i="7"/>
  <c r="AA249" i="7"/>
  <c r="AF263" i="7"/>
  <c r="AH267" i="7"/>
  <c r="AF267" i="7"/>
  <c r="AE267" i="7"/>
  <c r="AD267" i="7"/>
  <c r="AC267" i="7"/>
  <c r="AC119" i="7"/>
  <c r="AB128" i="7"/>
  <c r="AC135" i="7"/>
  <c r="AD142" i="7"/>
  <c r="AB144" i="7"/>
  <c r="AE149" i="7"/>
  <c r="AC151" i="7"/>
  <c r="AD158" i="7"/>
  <c r="AB160" i="7"/>
  <c r="AE165" i="7"/>
  <c r="AC167" i="7"/>
  <c r="AF172" i="7"/>
  <c r="AD174" i="7"/>
  <c r="AB176" i="7"/>
  <c r="AH182" i="7"/>
  <c r="AF182" i="7"/>
  <c r="AF184" i="7"/>
  <c r="AE184" i="7"/>
  <c r="AD184" i="7"/>
  <c r="AA186" i="7"/>
  <c r="AE192" i="7"/>
  <c r="AA205" i="7"/>
  <c r="AH207" i="7"/>
  <c r="AB210" i="7"/>
  <c r="AD212" i="7"/>
  <c r="AB215" i="7"/>
  <c r="AF217" i="7"/>
  <c r="AH226" i="7"/>
  <c r="AF226" i="7"/>
  <c r="AE226" i="7"/>
  <c r="AF231" i="7"/>
  <c r="AC240" i="7"/>
  <c r="AB249" i="7"/>
  <c r="AA267" i="7"/>
  <c r="AH295" i="7"/>
  <c r="AF295" i="7"/>
  <c r="AE295" i="7"/>
  <c r="AD295" i="7"/>
  <c r="AD103" i="7"/>
  <c r="AB105" i="7"/>
  <c r="AA114" i="7"/>
  <c r="AD119" i="7"/>
  <c r="AB121" i="7"/>
  <c r="AC128" i="7"/>
  <c r="AA130" i="7"/>
  <c r="AD135" i="7"/>
  <c r="AB137" i="7"/>
  <c r="AE142" i="7"/>
  <c r="AC144" i="7"/>
  <c r="AA146" i="7"/>
  <c r="AF149" i="7"/>
  <c r="AD151" i="7"/>
  <c r="AB153" i="7"/>
  <c r="AE158" i="7"/>
  <c r="AC160" i="7"/>
  <c r="AA162" i="7"/>
  <c r="AF165" i="7"/>
  <c r="AD167" i="7"/>
  <c r="AB169" i="7"/>
  <c r="AE174" i="7"/>
  <c r="AC176" i="7"/>
  <c r="AB178" i="7"/>
  <c r="AA180" i="7"/>
  <c r="AA182" i="7"/>
  <c r="AA184" i="7"/>
  <c r="AE186" i="7"/>
  <c r="AF192" i="7"/>
  <c r="AF200" i="7"/>
  <c r="AE200" i="7"/>
  <c r="AD200" i="7"/>
  <c r="AC200" i="7"/>
  <c r="AB200" i="7"/>
  <c r="AA200" i="7"/>
  <c r="AH203" i="7"/>
  <c r="AF203" i="7"/>
  <c r="AB205" i="7"/>
  <c r="AC210" i="7"/>
  <c r="AC215" i="7"/>
  <c r="AA226" i="7"/>
  <c r="AH235" i="7"/>
  <c r="AF235" i="7"/>
  <c r="AE235" i="7"/>
  <c r="AD235" i="7"/>
  <c r="AD240" i="7"/>
  <c r="AH246" i="7"/>
  <c r="AF246" i="7"/>
  <c r="AE246" i="7"/>
  <c r="AD246" i="7"/>
  <c r="AC246" i="7"/>
  <c r="AB246" i="7"/>
  <c r="AA246" i="7"/>
  <c r="AC249" i="7"/>
  <c r="AH258" i="7"/>
  <c r="AF258" i="7"/>
  <c r="AE258" i="7"/>
  <c r="AD258" i="7"/>
  <c r="AB267" i="7"/>
  <c r="AA295" i="7"/>
  <c r="AA75" i="7"/>
  <c r="AA91" i="7"/>
  <c r="AE103" i="7"/>
  <c r="AC105" i="7"/>
  <c r="AA107" i="7"/>
  <c r="AB114" i="7"/>
  <c r="AE119" i="7"/>
  <c r="AC121" i="7"/>
  <c r="AA123" i="7"/>
  <c r="AD128" i="7"/>
  <c r="AB130" i="7"/>
  <c r="AE135" i="7"/>
  <c r="AC137" i="7"/>
  <c r="AA139" i="7"/>
  <c r="AF142" i="7"/>
  <c r="AD144" i="7"/>
  <c r="AB146" i="7"/>
  <c r="AE151" i="7"/>
  <c r="AC153" i="7"/>
  <c r="AA155" i="7"/>
  <c r="AF158" i="7"/>
  <c r="AD160" i="7"/>
  <c r="AB162" i="7"/>
  <c r="AE167" i="7"/>
  <c r="AC169" i="7"/>
  <c r="AA171" i="7"/>
  <c r="AF174" i="7"/>
  <c r="AD176" i="7"/>
  <c r="AC178" i="7"/>
  <c r="AB180" i="7"/>
  <c r="AB182" i="7"/>
  <c r="AB184" i="7"/>
  <c r="AF186" i="7"/>
  <c r="AA203" i="7"/>
  <c r="AC205" i="7"/>
  <c r="AA208" i="7"/>
  <c r="AD210" i="7"/>
  <c r="AD215" i="7"/>
  <c r="AB226" i="7"/>
  <c r="AA235" i="7"/>
  <c r="AE240" i="7"/>
  <c r="AD249" i="7"/>
  <c r="AA258" i="7"/>
  <c r="AH281" i="7"/>
  <c r="AF281" i="7"/>
  <c r="AE281" i="7"/>
  <c r="AC281" i="7"/>
  <c r="AB281" i="7"/>
  <c r="AB295" i="7"/>
  <c r="AA52" i="7"/>
  <c r="AA68" i="7"/>
  <c r="AB75" i="7"/>
  <c r="AA84" i="7"/>
  <c r="AB91" i="7"/>
  <c r="AA100" i="7"/>
  <c r="AF103" i="7"/>
  <c r="AD105" i="7"/>
  <c r="AB107" i="7"/>
  <c r="AC114" i="7"/>
  <c r="AA116" i="7"/>
  <c r="AF119" i="7"/>
  <c r="AD121" i="7"/>
  <c r="AB123" i="7"/>
  <c r="AE128" i="7"/>
  <c r="AC130" i="7"/>
  <c r="AA132" i="7"/>
  <c r="AF135" i="7"/>
  <c r="AD137" i="7"/>
  <c r="AB139" i="7"/>
  <c r="AE144" i="7"/>
  <c r="AC146" i="7"/>
  <c r="AA148" i="7"/>
  <c r="AF151" i="7"/>
  <c r="AD153" i="7"/>
  <c r="AB155" i="7"/>
  <c r="AE160" i="7"/>
  <c r="AC162" i="7"/>
  <c r="AA164" i="7"/>
  <c r="AF167" i="7"/>
  <c r="AD169" i="7"/>
  <c r="AB171" i="7"/>
  <c r="AE176" i="7"/>
  <c r="AD178" i="7"/>
  <c r="AC180" i="7"/>
  <c r="AC182" i="7"/>
  <c r="AC184" i="7"/>
  <c r="AH200" i="7"/>
  <c r="AB203" i="7"/>
  <c r="AB208" i="7"/>
  <c r="AE210" i="7"/>
  <c r="AE215" i="7"/>
  <c r="AC226" i="7"/>
  <c r="AB235" i="7"/>
  <c r="AF240" i="7"/>
  <c r="AH247" i="7"/>
  <c r="AE249" i="7"/>
  <c r="AB258" i="7"/>
  <c r="AH274" i="7"/>
  <c r="AF274" i="7"/>
  <c r="AE274" i="7"/>
  <c r="AD274" i="7"/>
  <c r="AA274" i="7"/>
  <c r="AA281" i="7"/>
  <c r="AC295" i="7"/>
  <c r="AH311" i="7"/>
  <c r="AF311" i="7"/>
  <c r="AE311" i="7"/>
  <c r="AD311" i="7"/>
  <c r="AC311" i="7"/>
  <c r="AB311" i="7"/>
  <c r="AA45" i="7"/>
  <c r="AB52" i="7"/>
  <c r="AA61" i="7"/>
  <c r="AB68" i="7"/>
  <c r="AC75" i="7"/>
  <c r="AA77" i="7"/>
  <c r="AB84" i="7"/>
  <c r="AC91" i="7"/>
  <c r="AA93" i="7"/>
  <c r="AB100" i="7"/>
  <c r="AE105" i="7"/>
  <c r="AC107" i="7"/>
  <c r="AA109" i="7"/>
  <c r="AD114" i="7"/>
  <c r="AB116" i="7"/>
  <c r="AE121" i="7"/>
  <c r="AC123" i="7"/>
  <c r="AA125" i="7"/>
  <c r="AF128" i="7"/>
  <c r="AD130" i="7"/>
  <c r="AB132" i="7"/>
  <c r="AE137" i="7"/>
  <c r="AC139" i="7"/>
  <c r="AA141" i="7"/>
  <c r="AF144" i="7"/>
  <c r="AD146" i="7"/>
  <c r="AB148" i="7"/>
  <c r="AE153" i="7"/>
  <c r="AC155" i="7"/>
  <c r="AA157" i="7"/>
  <c r="AF160" i="7"/>
  <c r="AD162" i="7"/>
  <c r="AB164" i="7"/>
  <c r="AE169" i="7"/>
  <c r="AC171" i="7"/>
  <c r="AA173" i="7"/>
  <c r="AF176" i="7"/>
  <c r="AE178" i="7"/>
  <c r="AD180" i="7"/>
  <c r="AD182" i="7"/>
  <c r="AH186" i="7"/>
  <c r="AE193" i="7"/>
  <c r="AD193" i="7"/>
  <c r="AC193" i="7"/>
  <c r="AB193" i="7"/>
  <c r="AA193" i="7"/>
  <c r="AH198" i="7"/>
  <c r="AF198" i="7"/>
  <c r="AE198" i="7"/>
  <c r="AD198" i="7"/>
  <c r="AC198" i="7"/>
  <c r="AH201" i="7"/>
  <c r="AC203" i="7"/>
  <c r="AC208" i="7"/>
  <c r="AF210" i="7"/>
  <c r="AF215" i="7"/>
  <c r="AH221" i="7"/>
  <c r="AF221" i="7"/>
  <c r="AE221" i="7"/>
  <c r="AD221" i="7"/>
  <c r="AC221" i="7"/>
  <c r="AD226" i="7"/>
  <c r="AC235" i="7"/>
  <c r="AA247" i="7"/>
  <c r="AC258" i="7"/>
  <c r="AH265" i="7"/>
  <c r="AF265" i="7"/>
  <c r="AE265" i="7"/>
  <c r="AB274" i="7"/>
  <c r="AD281" i="7"/>
  <c r="AH288" i="7"/>
  <c r="AF288" i="7"/>
  <c r="AE288" i="7"/>
  <c r="AD288" i="7"/>
  <c r="AC288" i="7"/>
  <c r="AA311" i="7"/>
  <c r="AA38" i="7"/>
  <c r="AB45" i="7"/>
  <c r="AC52" i="7"/>
  <c r="AA54" i="7"/>
  <c r="AB61" i="7"/>
  <c r="AC68" i="7"/>
  <c r="AA70" i="7"/>
  <c r="AD75" i="7"/>
  <c r="AB77" i="7"/>
  <c r="AC84" i="7"/>
  <c r="AA86" i="7"/>
  <c r="AD91" i="7"/>
  <c r="AB93" i="7"/>
  <c r="AC100" i="7"/>
  <c r="AA102" i="7"/>
  <c r="AF105" i="7"/>
  <c r="AD107" i="7"/>
  <c r="AB109" i="7"/>
  <c r="AE114" i="7"/>
  <c r="AC116" i="7"/>
  <c r="AA118" i="7"/>
  <c r="AF121" i="7"/>
  <c r="AD123" i="7"/>
  <c r="AB125" i="7"/>
  <c r="AE130" i="7"/>
  <c r="AC132" i="7"/>
  <c r="AA134" i="7"/>
  <c r="AF137" i="7"/>
  <c r="AD139" i="7"/>
  <c r="AB141" i="7"/>
  <c r="AE146" i="7"/>
  <c r="AC148" i="7"/>
  <c r="AA150" i="7"/>
  <c r="AF153" i="7"/>
  <c r="AD155" i="7"/>
  <c r="AB157" i="7"/>
  <c r="AE162" i="7"/>
  <c r="AC164" i="7"/>
  <c r="AA166" i="7"/>
  <c r="AF169" i="7"/>
  <c r="AD171" i="7"/>
  <c r="AB173" i="7"/>
  <c r="AF178" i="7"/>
  <c r="AE180" i="7"/>
  <c r="AE182" i="7"/>
  <c r="AH184" i="7"/>
  <c r="AH189" i="7"/>
  <c r="AE189" i="7"/>
  <c r="AF191" i="7"/>
  <c r="AE191" i="7"/>
  <c r="AC191" i="7"/>
  <c r="AF193" i="7"/>
  <c r="AA198" i="7"/>
  <c r="AA201" i="7"/>
  <c r="AD203" i="7"/>
  <c r="AD208" i="7"/>
  <c r="AA221" i="7"/>
  <c r="AA224" i="7"/>
  <c r="AH233" i="7"/>
  <c r="AF233" i="7"/>
  <c r="AH244" i="7"/>
  <c r="AF244" i="7"/>
  <c r="AE244" i="7"/>
  <c r="AD244" i="7"/>
  <c r="AC244" i="7"/>
  <c r="AB247" i="7"/>
  <c r="AA265" i="7"/>
  <c r="AC274" i="7"/>
  <c r="AA288" i="7"/>
  <c r="AC45" i="7"/>
  <c r="AD52" i="7"/>
  <c r="AB54" i="7"/>
  <c r="AC61" i="7"/>
  <c r="AD68" i="7"/>
  <c r="AB70" i="7"/>
  <c r="AE75" i="7"/>
  <c r="AC77" i="7"/>
  <c r="AD84" i="7"/>
  <c r="AB86" i="7"/>
  <c r="AE91" i="7"/>
  <c r="AC93" i="7"/>
  <c r="AD100" i="7"/>
  <c r="AB102" i="7"/>
  <c r="AE107" i="7"/>
  <c r="AC109" i="7"/>
  <c r="AF114" i="7"/>
  <c r="AD116" i="7"/>
  <c r="AB118" i="7"/>
  <c r="AE123" i="7"/>
  <c r="AC125" i="7"/>
  <c r="AF130" i="7"/>
  <c r="AD132" i="7"/>
  <c r="AB134" i="7"/>
  <c r="AE139" i="7"/>
  <c r="AC141" i="7"/>
  <c r="AF146" i="7"/>
  <c r="AD148" i="7"/>
  <c r="AB150" i="7"/>
  <c r="AE155" i="7"/>
  <c r="AC157" i="7"/>
  <c r="AF162" i="7"/>
  <c r="AD164" i="7"/>
  <c r="AB166" i="7"/>
  <c r="AE171" i="7"/>
  <c r="AC173" i="7"/>
  <c r="AA175" i="7"/>
  <c r="AF180" i="7"/>
  <c r="AA187" i="7"/>
  <c r="AA189" i="7"/>
  <c r="AA191" i="7"/>
  <c r="AH196" i="7"/>
  <c r="AF196" i="7"/>
  <c r="AE196" i="7"/>
  <c r="AB198" i="7"/>
  <c r="AB201" i="7"/>
  <c r="AE203" i="7"/>
  <c r="AE208" i="7"/>
  <c r="AB221" i="7"/>
  <c r="AB224" i="7"/>
  <c r="AA233" i="7"/>
  <c r="AA244" i="7"/>
  <c r="AC247" i="7"/>
  <c r="AH256" i="7"/>
  <c r="AF256" i="7"/>
  <c r="AB265" i="7"/>
  <c r="AB288" i="7"/>
  <c r="AE100" i="7"/>
  <c r="AE116" i="7"/>
  <c r="AE132" i="7"/>
  <c r="AD141" i="7"/>
  <c r="AE148" i="7"/>
  <c r="AD157" i="7"/>
  <c r="AE164" i="7"/>
  <c r="AD173" i="7"/>
  <c r="AB189" i="7"/>
  <c r="AB191" i="7"/>
  <c r="AH193" i="7"/>
  <c r="AC201" i="7"/>
  <c r="AF216" i="7"/>
  <c r="AE216" i="7"/>
  <c r="AD216" i="7"/>
  <c r="AC216" i="7"/>
  <c r="AB216" i="7"/>
  <c r="AA216" i="7"/>
  <c r="AH219" i="7"/>
  <c r="AF219" i="7"/>
  <c r="AE219" i="7"/>
  <c r="AC224" i="7"/>
  <c r="AB233" i="7"/>
  <c r="AB244" i="7"/>
  <c r="AD247" i="7"/>
  <c r="AH253" i="7"/>
  <c r="AF253" i="7"/>
  <c r="AE253" i="7"/>
  <c r="AD253" i="7"/>
  <c r="AC253" i="7"/>
  <c r="AB253" i="7"/>
  <c r="AA256" i="7"/>
  <c r="AC265" i="7"/>
  <c r="AH320" i="7"/>
  <c r="AF320" i="7"/>
  <c r="AE320" i="7"/>
  <c r="AD320" i="7"/>
  <c r="AC320" i="7"/>
  <c r="AB320" i="7"/>
  <c r="AA320" i="7"/>
  <c r="AD201" i="7"/>
  <c r="AD224" i="7"/>
  <c r="AH230" i="7"/>
  <c r="AF230" i="7"/>
  <c r="AE230" i="7"/>
  <c r="AD230" i="7"/>
  <c r="AC230" i="7"/>
  <c r="AB230" i="7"/>
  <c r="AA230" i="7"/>
  <c r="AC233" i="7"/>
  <c r="AE247" i="7"/>
  <c r="AB256" i="7"/>
  <c r="AD265" i="7"/>
  <c r="AH272" i="7"/>
  <c r="AF272" i="7"/>
  <c r="AH297" i="7"/>
  <c r="AF297" i="7"/>
  <c r="AE297" i="7"/>
  <c r="AD297" i="7"/>
  <c r="AC297" i="7"/>
  <c r="AB297" i="7"/>
  <c r="AH304" i="7"/>
  <c r="AF304" i="7"/>
  <c r="AE304" i="7"/>
  <c r="AD304" i="7"/>
  <c r="AC304" i="7"/>
  <c r="AB304" i="7"/>
  <c r="AH418" i="7"/>
  <c r="AF418" i="7"/>
  <c r="AE418" i="7"/>
  <c r="AH383" i="7"/>
  <c r="AF383" i="7"/>
  <c r="AE383" i="7"/>
  <c r="AD383" i="7"/>
  <c r="AC383" i="7"/>
  <c r="AB383" i="7"/>
  <c r="AH395" i="7"/>
  <c r="AF395" i="7"/>
  <c r="AH457" i="7"/>
  <c r="AF457" i="7"/>
  <c r="AE457" i="7"/>
  <c r="AD457" i="7"/>
  <c r="AB327" i="7"/>
  <c r="AA336" i="7"/>
  <c r="AB343" i="7"/>
  <c r="AB345" i="7"/>
  <c r="AB347" i="7"/>
  <c r="AB349" i="7"/>
  <c r="AH351" i="7"/>
  <c r="AE351" i="7"/>
  <c r="AF353" i="7"/>
  <c r="AE353" i="7"/>
  <c r="AC353" i="7"/>
  <c r="AH360" i="7"/>
  <c r="AF360" i="7"/>
  <c r="AE360" i="7"/>
  <c r="AD360" i="7"/>
  <c r="AC360" i="7"/>
  <c r="AA370" i="7"/>
  <c r="AA383" i="7"/>
  <c r="AB386" i="7"/>
  <c r="AA395" i="7"/>
  <c r="AH406" i="7"/>
  <c r="AF406" i="7"/>
  <c r="AE406" i="7"/>
  <c r="AD406" i="7"/>
  <c r="AC406" i="7"/>
  <c r="AB409" i="7"/>
  <c r="AB418" i="7"/>
  <c r="AA457" i="7"/>
  <c r="AA313" i="7"/>
  <c r="AC327" i="7"/>
  <c r="AA329" i="7"/>
  <c r="AB336" i="7"/>
  <c r="AC343" i="7"/>
  <c r="AC345" i="7"/>
  <c r="AC347" i="7"/>
  <c r="AC349" i="7"/>
  <c r="AA351" i="7"/>
  <c r="AA353" i="7"/>
  <c r="AA360" i="7"/>
  <c r="AA363" i="7"/>
  <c r="AB370" i="7"/>
  <c r="AH381" i="7"/>
  <c r="AF381" i="7"/>
  <c r="AE381" i="7"/>
  <c r="AD381" i="7"/>
  <c r="AC386" i="7"/>
  <c r="AB395" i="7"/>
  <c r="AA406" i="7"/>
  <c r="AC409" i="7"/>
  <c r="AC418" i="7"/>
  <c r="AH429" i="7"/>
  <c r="AF429" i="7"/>
  <c r="AE429" i="7"/>
  <c r="AD429" i="7"/>
  <c r="AC429" i="7"/>
  <c r="AB429" i="7"/>
  <c r="AH443" i="7"/>
  <c r="AF443" i="7"/>
  <c r="AE443" i="7"/>
  <c r="AD443" i="7"/>
  <c r="AB443" i="7"/>
  <c r="AB457" i="7"/>
  <c r="AH473" i="7"/>
  <c r="AF473" i="7"/>
  <c r="AE473" i="7"/>
  <c r="AD473" i="7"/>
  <c r="AC473" i="7"/>
  <c r="AB473" i="7"/>
  <c r="AA306" i="7"/>
  <c r="AB313" i="7"/>
  <c r="AA322" i="7"/>
  <c r="AD327" i="7"/>
  <c r="AB329" i="7"/>
  <c r="AC336" i="7"/>
  <c r="AA338" i="7"/>
  <c r="AD343" i="7"/>
  <c r="AD345" i="7"/>
  <c r="AD347" i="7"/>
  <c r="AD349" i="7"/>
  <c r="AB351" i="7"/>
  <c r="AB353" i="7"/>
  <c r="AH358" i="7"/>
  <c r="AF358" i="7"/>
  <c r="AE358" i="7"/>
  <c r="AB360" i="7"/>
  <c r="AB363" i="7"/>
  <c r="AC370" i="7"/>
  <c r="AA381" i="7"/>
  <c r="AD386" i="7"/>
  <c r="AH392" i="7"/>
  <c r="AF392" i="7"/>
  <c r="AE392" i="7"/>
  <c r="AD392" i="7"/>
  <c r="AC392" i="7"/>
  <c r="AB392" i="7"/>
  <c r="AA392" i="7"/>
  <c r="AC395" i="7"/>
  <c r="AB406" i="7"/>
  <c r="AD409" i="7"/>
  <c r="AD418" i="7"/>
  <c r="AH422" i="7"/>
  <c r="AF422" i="7"/>
  <c r="AE422" i="7"/>
  <c r="AD422" i="7"/>
  <c r="AC422" i="7"/>
  <c r="AB422" i="7"/>
  <c r="AA422" i="7"/>
  <c r="AA429" i="7"/>
  <c r="AA443" i="7"/>
  <c r="AC457" i="7"/>
  <c r="AA473" i="7"/>
  <c r="AA283" i="7"/>
  <c r="AA299" i="7"/>
  <c r="AB306" i="7"/>
  <c r="AC313" i="7"/>
  <c r="AA315" i="7"/>
  <c r="AB322" i="7"/>
  <c r="AE327" i="7"/>
  <c r="AC329" i="7"/>
  <c r="AA331" i="7"/>
  <c r="AD336" i="7"/>
  <c r="AB338" i="7"/>
  <c r="AE343" i="7"/>
  <c r="AE345" i="7"/>
  <c r="AE347" i="7"/>
  <c r="AE349" i="7"/>
  <c r="AC351" i="7"/>
  <c r="AD353" i="7"/>
  <c r="AA358" i="7"/>
  <c r="AC363" i="7"/>
  <c r="AD370" i="7"/>
  <c r="AB381" i="7"/>
  <c r="AE386" i="7"/>
  <c r="AD395" i="7"/>
  <c r="AE409" i="7"/>
  <c r="AC443" i="7"/>
  <c r="AH450" i="7"/>
  <c r="AF450" i="7"/>
  <c r="AE450" i="7"/>
  <c r="AC450" i="7"/>
  <c r="AC306" i="7"/>
  <c r="AD313" i="7"/>
  <c r="AC322" i="7"/>
  <c r="AF327" i="7"/>
  <c r="AD329" i="7"/>
  <c r="AE336" i="7"/>
  <c r="AC338" i="7"/>
  <c r="AF343" i="7"/>
  <c r="AF345" i="7"/>
  <c r="AF347" i="7"/>
  <c r="AF349" i="7"/>
  <c r="AD351" i="7"/>
  <c r="AD363" i="7"/>
  <c r="AE370" i="7"/>
  <c r="AC381" i="7"/>
  <c r="AF386" i="7"/>
  <c r="AE395" i="7"/>
  <c r="AH404" i="7"/>
  <c r="AF404" i="7"/>
  <c r="AE404" i="7"/>
  <c r="AF409" i="7"/>
  <c r="AH413" i="7"/>
  <c r="AF413" i="7"/>
  <c r="AE413" i="7"/>
  <c r="AD413" i="7"/>
  <c r="AC413" i="7"/>
  <c r="AH436" i="7"/>
  <c r="AF436" i="7"/>
  <c r="AE436" i="7"/>
  <c r="AD436" i="7"/>
  <c r="AC436" i="7"/>
  <c r="AA450" i="7"/>
  <c r="AB276" i="7"/>
  <c r="AC283" i="7"/>
  <c r="AA285" i="7"/>
  <c r="AB292" i="7"/>
  <c r="AC299" i="7"/>
  <c r="AA301" i="7"/>
  <c r="AD306" i="7"/>
  <c r="AB308" i="7"/>
  <c r="AE313" i="7"/>
  <c r="AC315" i="7"/>
  <c r="AA317" i="7"/>
  <c r="AD322" i="7"/>
  <c r="AB324" i="7"/>
  <c r="AE329" i="7"/>
  <c r="AC331" i="7"/>
  <c r="AA333" i="7"/>
  <c r="AF336" i="7"/>
  <c r="AD338" i="7"/>
  <c r="AB340" i="7"/>
  <c r="AF351" i="7"/>
  <c r="AH353" i="7"/>
  <c r="AA356" i="7"/>
  <c r="AC358" i="7"/>
  <c r="AA361" i="7"/>
  <c r="AE363" i="7"/>
  <c r="AF370" i="7"/>
  <c r="AH379" i="7"/>
  <c r="AF379" i="7"/>
  <c r="AA393" i="7"/>
  <c r="AA404" i="7"/>
  <c r="AA413" i="7"/>
  <c r="AA436" i="7"/>
  <c r="AB450" i="7"/>
  <c r="AA262" i="7"/>
  <c r="AC276" i="7"/>
  <c r="AA278" i="7"/>
  <c r="AD283" i="7"/>
  <c r="AB285" i="7"/>
  <c r="AC292" i="7"/>
  <c r="AA294" i="7"/>
  <c r="AD299" i="7"/>
  <c r="AB301" i="7"/>
  <c r="AE306" i="7"/>
  <c r="AC308" i="7"/>
  <c r="AA310" i="7"/>
  <c r="AF313" i="7"/>
  <c r="AD315" i="7"/>
  <c r="AB317" i="7"/>
  <c r="AE322" i="7"/>
  <c r="AC324" i="7"/>
  <c r="AA326" i="7"/>
  <c r="AF329" i="7"/>
  <c r="AD331" i="7"/>
  <c r="AB333" i="7"/>
  <c r="AE338" i="7"/>
  <c r="AC340" i="7"/>
  <c r="AA342" i="7"/>
  <c r="AB356" i="7"/>
  <c r="AD358" i="7"/>
  <c r="AB361" i="7"/>
  <c r="AF363" i="7"/>
  <c r="AH376" i="7"/>
  <c r="AF376" i="7"/>
  <c r="AE376" i="7"/>
  <c r="AD376" i="7"/>
  <c r="AC376" i="7"/>
  <c r="AB376" i="7"/>
  <c r="AA379" i="7"/>
  <c r="AH390" i="7"/>
  <c r="AF390" i="7"/>
  <c r="AE390" i="7"/>
  <c r="AD390" i="7"/>
  <c r="AC390" i="7"/>
  <c r="AB393" i="7"/>
  <c r="AB404" i="7"/>
  <c r="AB413" i="7"/>
  <c r="AB436" i="7"/>
  <c r="AD450" i="7"/>
  <c r="AA223" i="7"/>
  <c r="AA239" i="7"/>
  <c r="AA255" i="7"/>
  <c r="AB262" i="7"/>
  <c r="AA271" i="7"/>
  <c r="AD276" i="7"/>
  <c r="AB278" i="7"/>
  <c r="AE283" i="7"/>
  <c r="AC285" i="7"/>
  <c r="AA287" i="7"/>
  <c r="AD292" i="7"/>
  <c r="AB294" i="7"/>
  <c r="AE299" i="7"/>
  <c r="AC301" i="7"/>
  <c r="AA303" i="7"/>
  <c r="AF306" i="7"/>
  <c r="AD308" i="7"/>
  <c r="AB310" i="7"/>
  <c r="AE315" i="7"/>
  <c r="AC317" i="7"/>
  <c r="AA319" i="7"/>
  <c r="AF322" i="7"/>
  <c r="AD324" i="7"/>
  <c r="AB326" i="7"/>
  <c r="AE331" i="7"/>
  <c r="AC333" i="7"/>
  <c r="AA335" i="7"/>
  <c r="AF338" i="7"/>
  <c r="AD340" i="7"/>
  <c r="AB342" i="7"/>
  <c r="AH344" i="7"/>
  <c r="AF344" i="7"/>
  <c r="AF346" i="7"/>
  <c r="AD346" i="7"/>
  <c r="AD348" i="7"/>
  <c r="AB348" i="7"/>
  <c r="AA354" i="7"/>
  <c r="AC356" i="7"/>
  <c r="AC361" i="7"/>
  <c r="AA376" i="7"/>
  <c r="AB379" i="7"/>
  <c r="AA390" i="7"/>
  <c r="AC393" i="7"/>
  <c r="AC404" i="7"/>
  <c r="AH427" i="7"/>
  <c r="AF427" i="7"/>
  <c r="AE427" i="7"/>
  <c r="AD427" i="7"/>
  <c r="AH459" i="7"/>
  <c r="AF459" i="7"/>
  <c r="AE459" i="7"/>
  <c r="AD459" i="7"/>
  <c r="AC459" i="7"/>
  <c r="AB459" i="7"/>
  <c r="AB223" i="7"/>
  <c r="AA232" i="7"/>
  <c r="AB239" i="7"/>
  <c r="AA248" i="7"/>
  <c r="AB255" i="7"/>
  <c r="AC262" i="7"/>
  <c r="AA264" i="7"/>
  <c r="AB271" i="7"/>
  <c r="AE276" i="7"/>
  <c r="AC278" i="7"/>
  <c r="AA280" i="7"/>
  <c r="AF283" i="7"/>
  <c r="AD285" i="7"/>
  <c r="AB287" i="7"/>
  <c r="AE292" i="7"/>
  <c r="AC294" i="7"/>
  <c r="AA296" i="7"/>
  <c r="AF299" i="7"/>
  <c r="AD301" i="7"/>
  <c r="AB303" i="7"/>
  <c r="AE308" i="7"/>
  <c r="AC310" i="7"/>
  <c r="AA312" i="7"/>
  <c r="AF315" i="7"/>
  <c r="AD317" i="7"/>
  <c r="AB319" i="7"/>
  <c r="AE324" i="7"/>
  <c r="AC326" i="7"/>
  <c r="AA328" i="7"/>
  <c r="AF331" i="7"/>
  <c r="AD333" i="7"/>
  <c r="AB335" i="7"/>
  <c r="AE340" i="7"/>
  <c r="AC342" i="7"/>
  <c r="AA344" i="7"/>
  <c r="AA346" i="7"/>
  <c r="AA348" i="7"/>
  <c r="AB354" i="7"/>
  <c r="AD356" i="7"/>
  <c r="AD361" i="7"/>
  <c r="AC379" i="7"/>
  <c r="AB390" i="7"/>
  <c r="AD393" i="7"/>
  <c r="AD404" i="7"/>
  <c r="AH420" i="7"/>
  <c r="AF420" i="7"/>
  <c r="AE420" i="7"/>
  <c r="AD420" i="7"/>
  <c r="AC420" i="7"/>
  <c r="AA427" i="7"/>
  <c r="AH441" i="7"/>
  <c r="AF441" i="7"/>
  <c r="AD441" i="7"/>
  <c r="AA459" i="7"/>
  <c r="AH466" i="7"/>
  <c r="AF466" i="7"/>
  <c r="AE466" i="7"/>
  <c r="AD466" i="7"/>
  <c r="AC466" i="7"/>
  <c r="AB466" i="7"/>
  <c r="AA209" i="7"/>
  <c r="AC223" i="7"/>
  <c r="AA225" i="7"/>
  <c r="AB232" i="7"/>
  <c r="AC239" i="7"/>
  <c r="AA241" i="7"/>
  <c r="AB248" i="7"/>
  <c r="AC255" i="7"/>
  <c r="AA257" i="7"/>
  <c r="AD262" i="7"/>
  <c r="AB264" i="7"/>
  <c r="AC271" i="7"/>
  <c r="AA273" i="7"/>
  <c r="AF276" i="7"/>
  <c r="AD278" i="7"/>
  <c r="AB280" i="7"/>
  <c r="AE285" i="7"/>
  <c r="AC287" i="7"/>
  <c r="AA289" i="7"/>
  <c r="AF292" i="7"/>
  <c r="AD294" i="7"/>
  <c r="AB296" i="7"/>
  <c r="AE301" i="7"/>
  <c r="AC303" i="7"/>
  <c r="AA305" i="7"/>
  <c r="AF308" i="7"/>
  <c r="AD310" i="7"/>
  <c r="AB312" i="7"/>
  <c r="AE317" i="7"/>
  <c r="AC319" i="7"/>
  <c r="AA321" i="7"/>
  <c r="AF324" i="7"/>
  <c r="AD326" i="7"/>
  <c r="AB328" i="7"/>
  <c r="AE333" i="7"/>
  <c r="AC335" i="7"/>
  <c r="AA337" i="7"/>
  <c r="AF340" i="7"/>
  <c r="AD342" i="7"/>
  <c r="AB344" i="7"/>
  <c r="AB346" i="7"/>
  <c r="AC348" i="7"/>
  <c r="AC354" i="7"/>
  <c r="AE356" i="7"/>
  <c r="AE361" i="7"/>
  <c r="AH374" i="7"/>
  <c r="AF374" i="7"/>
  <c r="AE374" i="7"/>
  <c r="AD374" i="7"/>
  <c r="AD379" i="7"/>
  <c r="AE393" i="7"/>
  <c r="AH399" i="7"/>
  <c r="AF399" i="7"/>
  <c r="AE399" i="7"/>
  <c r="AD399" i="7"/>
  <c r="AC399" i="7"/>
  <c r="AB399" i="7"/>
  <c r="AA402" i="7"/>
  <c r="AH411" i="7"/>
  <c r="AF411" i="7"/>
  <c r="AE411" i="7"/>
  <c r="AA420" i="7"/>
  <c r="AB427" i="7"/>
  <c r="AA441" i="7"/>
  <c r="AA466" i="7"/>
  <c r="AA202" i="7"/>
  <c r="AB209" i="7"/>
  <c r="AA218" i="7"/>
  <c r="AD223" i="7"/>
  <c r="AB225" i="7"/>
  <c r="AC232" i="7"/>
  <c r="AA234" i="7"/>
  <c r="AD239" i="7"/>
  <c r="AB241" i="7"/>
  <c r="AC248" i="7"/>
  <c r="AA250" i="7"/>
  <c r="AD255" i="7"/>
  <c r="AB257" i="7"/>
  <c r="AE262" i="7"/>
  <c r="AC264" i="7"/>
  <c r="AA266" i="7"/>
  <c r="AD271" i="7"/>
  <c r="AB273" i="7"/>
  <c r="AE278" i="7"/>
  <c r="AC280" i="7"/>
  <c r="AA282" i="7"/>
  <c r="AF285" i="7"/>
  <c r="AD287" i="7"/>
  <c r="AB289" i="7"/>
  <c r="AE294" i="7"/>
  <c r="AC296" i="7"/>
  <c r="AA298" i="7"/>
  <c r="AF301" i="7"/>
  <c r="AD303" i="7"/>
  <c r="AB305" i="7"/>
  <c r="AE310" i="7"/>
  <c r="AC312" i="7"/>
  <c r="AA314" i="7"/>
  <c r="AF317" i="7"/>
  <c r="AD319" i="7"/>
  <c r="AB321" i="7"/>
  <c r="AE326" i="7"/>
  <c r="AC328" i="7"/>
  <c r="AA330" i="7"/>
  <c r="AF333" i="7"/>
  <c r="AD335" i="7"/>
  <c r="AB337" i="7"/>
  <c r="AE342" i="7"/>
  <c r="AC344" i="7"/>
  <c r="AC346" i="7"/>
  <c r="AE348" i="7"/>
  <c r="AD354" i="7"/>
  <c r="AF356" i="7"/>
  <c r="AF361" i="7"/>
  <c r="AA374" i="7"/>
  <c r="AA377" i="7"/>
  <c r="AE379" i="7"/>
  <c r="AH388" i="7"/>
  <c r="AF388" i="7"/>
  <c r="AE388" i="7"/>
  <c r="AF393" i="7"/>
  <c r="AA399" i="7"/>
  <c r="AB402" i="7"/>
  <c r="AA411" i="7"/>
  <c r="AB420" i="7"/>
  <c r="AC427" i="7"/>
  <c r="AH434" i="7"/>
  <c r="AF434" i="7"/>
  <c r="AE434" i="7"/>
  <c r="AB441" i="7"/>
  <c r="AA195" i="7"/>
  <c r="AB202" i="7"/>
  <c r="AC209" i="7"/>
  <c r="AA211" i="7"/>
  <c r="AB218" i="7"/>
  <c r="AE223" i="7"/>
  <c r="AC225" i="7"/>
  <c r="AA227" i="7"/>
  <c r="AD232" i="7"/>
  <c r="AB234" i="7"/>
  <c r="AE239" i="7"/>
  <c r="AC241" i="7"/>
  <c r="AA243" i="7"/>
  <c r="AD248" i="7"/>
  <c r="AB250" i="7"/>
  <c r="AE255" i="7"/>
  <c r="AC257" i="7"/>
  <c r="AA259" i="7"/>
  <c r="AF262" i="7"/>
  <c r="AD264" i="7"/>
  <c r="AB266" i="7"/>
  <c r="AE271" i="7"/>
  <c r="AC273" i="7"/>
  <c r="AA275" i="7"/>
  <c r="AF278" i="7"/>
  <c r="AD280" i="7"/>
  <c r="AB282" i="7"/>
  <c r="AE287" i="7"/>
  <c r="AC289" i="7"/>
  <c r="AA291" i="7"/>
  <c r="AF294" i="7"/>
  <c r="AD296" i="7"/>
  <c r="AB298" i="7"/>
  <c r="AE303" i="7"/>
  <c r="AC305" i="7"/>
  <c r="AA307" i="7"/>
  <c r="AF310" i="7"/>
  <c r="AD312" i="7"/>
  <c r="AB314" i="7"/>
  <c r="AE319" i="7"/>
  <c r="AC321" i="7"/>
  <c r="AA323" i="7"/>
  <c r="AF326" i="7"/>
  <c r="AD328" i="7"/>
  <c r="AB330" i="7"/>
  <c r="AE335" i="7"/>
  <c r="AC337" i="7"/>
  <c r="AA339" i="7"/>
  <c r="AF342" i="7"/>
  <c r="AD344" i="7"/>
  <c r="AE346" i="7"/>
  <c r="AF348" i="7"/>
  <c r="AE354" i="7"/>
  <c r="AF369" i="7"/>
  <c r="AE369" i="7"/>
  <c r="AD369" i="7"/>
  <c r="AC369" i="7"/>
  <c r="AB369" i="7"/>
  <c r="AB374" i="7"/>
  <c r="AB377" i="7"/>
  <c r="AA388" i="7"/>
  <c r="AH397" i="7"/>
  <c r="AF397" i="7"/>
  <c r="AE397" i="7"/>
  <c r="AD397" i="7"/>
  <c r="AC402" i="7"/>
  <c r="AB411" i="7"/>
  <c r="AA434" i="7"/>
  <c r="AC441" i="7"/>
  <c r="AA188" i="7"/>
  <c r="AB195" i="7"/>
  <c r="AC202" i="7"/>
  <c r="AA204" i="7"/>
  <c r="AD209" i="7"/>
  <c r="AB211" i="7"/>
  <c r="AC218" i="7"/>
  <c r="AA220" i="7"/>
  <c r="AD225" i="7"/>
  <c r="AB227" i="7"/>
  <c r="AE232" i="7"/>
  <c r="AC234" i="7"/>
  <c r="AD241" i="7"/>
  <c r="AB243" i="7"/>
  <c r="AE248" i="7"/>
  <c r="AC250" i="7"/>
  <c r="AD257" i="7"/>
  <c r="AB259" i="7"/>
  <c r="AE264" i="7"/>
  <c r="AC266" i="7"/>
  <c r="AD273" i="7"/>
  <c r="AB275" i="7"/>
  <c r="AE280" i="7"/>
  <c r="AC282" i="7"/>
  <c r="AD289" i="7"/>
  <c r="AB291" i="7"/>
  <c r="AE296" i="7"/>
  <c r="AC298" i="7"/>
  <c r="AD305" i="7"/>
  <c r="AB307" i="7"/>
  <c r="AE312" i="7"/>
  <c r="AC314" i="7"/>
  <c r="AD321" i="7"/>
  <c r="AB323" i="7"/>
  <c r="AE328" i="7"/>
  <c r="AC330" i="7"/>
  <c r="AD337" i="7"/>
  <c r="AB339" i="7"/>
  <c r="AE344" i="7"/>
  <c r="AA369" i="7"/>
  <c r="AH372" i="7"/>
  <c r="AF372" i="7"/>
  <c r="AC374" i="7"/>
  <c r="AC377" i="7"/>
  <c r="AB388" i="7"/>
  <c r="AA397" i="7"/>
  <c r="AD402" i="7"/>
  <c r="AH408" i="7"/>
  <c r="AF408" i="7"/>
  <c r="AE408" i="7"/>
  <c r="AD408" i="7"/>
  <c r="AC408" i="7"/>
  <c r="AB408" i="7"/>
  <c r="AA408" i="7"/>
  <c r="AC411" i="7"/>
  <c r="AB434" i="7"/>
  <c r="AE441" i="7"/>
  <c r="AH452" i="7"/>
  <c r="AF452" i="7"/>
  <c r="AE452" i="7"/>
  <c r="AD452" i="7"/>
  <c r="AC452" i="7"/>
  <c r="AA452" i="7"/>
  <c r="AH346" i="7"/>
  <c r="AH348" i="7"/>
  <c r="AF362" i="7"/>
  <c r="AE362" i="7"/>
  <c r="AD362" i="7"/>
  <c r="AC362" i="7"/>
  <c r="AB362" i="7"/>
  <c r="AA362" i="7"/>
  <c r="AH365" i="7"/>
  <c r="AF365" i="7"/>
  <c r="AH367" i="7"/>
  <c r="AF367" i="7"/>
  <c r="AE367" i="7"/>
  <c r="AD367" i="7"/>
  <c r="AA372" i="7"/>
  <c r="AC388" i="7"/>
  <c r="AB397" i="7"/>
  <c r="AE402" i="7"/>
  <c r="AD411" i="7"/>
  <c r="AH425" i="7"/>
  <c r="AF425" i="7"/>
  <c r="AC434" i="7"/>
  <c r="AH438" i="7"/>
  <c r="AF438" i="7"/>
  <c r="AE438" i="7"/>
  <c r="AD438" i="7"/>
  <c r="AC438" i="7"/>
  <c r="AB438" i="7"/>
  <c r="AA438" i="7"/>
  <c r="AB452" i="7"/>
  <c r="AA482" i="7"/>
  <c r="AB489" i="7"/>
  <c r="AA498" i="7"/>
  <c r="AB505" i="7"/>
  <c r="AA514" i="7"/>
  <c r="AB521" i="7"/>
  <c r="AA530" i="7"/>
  <c r="AA475" i="7"/>
  <c r="AB482" i="7"/>
  <c r="AC489" i="7"/>
  <c r="AA491" i="7"/>
  <c r="AB498" i="7"/>
  <c r="AC505" i="7"/>
  <c r="AA507" i="7"/>
  <c r="AB514" i="7"/>
  <c r="AC521" i="7"/>
  <c r="AA523" i="7"/>
  <c r="AB530" i="7"/>
  <c r="AA468" i="7"/>
  <c r="AB475" i="7"/>
  <c r="AC482" i="7"/>
  <c r="AA484" i="7"/>
  <c r="AD489" i="7"/>
  <c r="AB491" i="7"/>
  <c r="AC498" i="7"/>
  <c r="AA500" i="7"/>
  <c r="AD505" i="7"/>
  <c r="AB507" i="7"/>
  <c r="AC514" i="7"/>
  <c r="AA516" i="7"/>
  <c r="AD521" i="7"/>
  <c r="AB523" i="7"/>
  <c r="AC530" i="7"/>
  <c r="AA532" i="7"/>
  <c r="AB468" i="7"/>
  <c r="AC475" i="7"/>
  <c r="AD482" i="7"/>
  <c r="AB484" i="7"/>
  <c r="AE489" i="7"/>
  <c r="AC491" i="7"/>
  <c r="AD498" i="7"/>
  <c r="AB500" i="7"/>
  <c r="AE505" i="7"/>
  <c r="AC507" i="7"/>
  <c r="AD514" i="7"/>
  <c r="AB516" i="7"/>
  <c r="AE521" i="7"/>
  <c r="AC523" i="7"/>
  <c r="AD530" i="7"/>
  <c r="AB532" i="7"/>
  <c r="AB445" i="7"/>
  <c r="AA454" i="7"/>
  <c r="AB461" i="7"/>
  <c r="AC468" i="7"/>
  <c r="AA470" i="7"/>
  <c r="AD475" i="7"/>
  <c r="AB477" i="7"/>
  <c r="AE482" i="7"/>
  <c r="AC484" i="7"/>
  <c r="AA486" i="7"/>
  <c r="AF489" i="7"/>
  <c r="AD491" i="7"/>
  <c r="AB493" i="7"/>
  <c r="AE498" i="7"/>
  <c r="AC500" i="7"/>
  <c r="AA502" i="7"/>
  <c r="AF505" i="7"/>
  <c r="AD507" i="7"/>
  <c r="AB509" i="7"/>
  <c r="AE514" i="7"/>
  <c r="AC516" i="7"/>
  <c r="AA518" i="7"/>
  <c r="AF521" i="7"/>
  <c r="AD523" i="7"/>
  <c r="AB525" i="7"/>
  <c r="AE530" i="7"/>
  <c r="AC532" i="7"/>
  <c r="AA534" i="7"/>
  <c r="AA415" i="7"/>
  <c r="AA431" i="7"/>
  <c r="AC445" i="7"/>
  <c r="AA447" i="7"/>
  <c r="AB454" i="7"/>
  <c r="AC461" i="7"/>
  <c r="AA463" i="7"/>
  <c r="AD468" i="7"/>
  <c r="AB470" i="7"/>
  <c r="AE475" i="7"/>
  <c r="AC477" i="7"/>
  <c r="AA479" i="7"/>
  <c r="AF482" i="7"/>
  <c r="AD484" i="7"/>
  <c r="AB486" i="7"/>
  <c r="AE491" i="7"/>
  <c r="AC493" i="7"/>
  <c r="AA495" i="7"/>
  <c r="AF498" i="7"/>
  <c r="AD500" i="7"/>
  <c r="AB502" i="7"/>
  <c r="AE507" i="7"/>
  <c r="AC509" i="7"/>
  <c r="AA511" i="7"/>
  <c r="AF514" i="7"/>
  <c r="AD516" i="7"/>
  <c r="AB518" i="7"/>
  <c r="AE523" i="7"/>
  <c r="AC525" i="7"/>
  <c r="AA527" i="7"/>
  <c r="AF530" i="7"/>
  <c r="AD532" i="7"/>
  <c r="AB534" i="7"/>
  <c r="AB415" i="7"/>
  <c r="AA424" i="7"/>
  <c r="AB431" i="7"/>
  <c r="AA440" i="7"/>
  <c r="AD445" i="7"/>
  <c r="AB447" i="7"/>
  <c r="AC454" i="7"/>
  <c r="AA456" i="7"/>
  <c r="AD461" i="7"/>
  <c r="AB463" i="7"/>
  <c r="AE468" i="7"/>
  <c r="AC470" i="7"/>
  <c r="AA472" i="7"/>
  <c r="AF475" i="7"/>
  <c r="AD477" i="7"/>
  <c r="AB479" i="7"/>
  <c r="AE484" i="7"/>
  <c r="AC486" i="7"/>
  <c r="AA488" i="7"/>
  <c r="AF491" i="7"/>
  <c r="AD493" i="7"/>
  <c r="AB495" i="7"/>
  <c r="AE500" i="7"/>
  <c r="AC502" i="7"/>
  <c r="AA504" i="7"/>
  <c r="AF507" i="7"/>
  <c r="AD509" i="7"/>
  <c r="AB511" i="7"/>
  <c r="AE516" i="7"/>
  <c r="AC518" i="7"/>
  <c r="AA520" i="7"/>
  <c r="AF523" i="7"/>
  <c r="AD525" i="7"/>
  <c r="AB527" i="7"/>
  <c r="AE532" i="7"/>
  <c r="AC534" i="7"/>
  <c r="AA536" i="7"/>
  <c r="AA385" i="7"/>
  <c r="AA401" i="7"/>
  <c r="AC415" i="7"/>
  <c r="AA417" i="7"/>
  <c r="AB424" i="7"/>
  <c r="AC431" i="7"/>
  <c r="AA433" i="7"/>
  <c r="AB440" i="7"/>
  <c r="AE445" i="7"/>
  <c r="AC447" i="7"/>
  <c r="AA449" i="7"/>
  <c r="AD454" i="7"/>
  <c r="AB456" i="7"/>
  <c r="AE461" i="7"/>
  <c r="AC463" i="7"/>
  <c r="AA465" i="7"/>
  <c r="AF468" i="7"/>
  <c r="AD470" i="7"/>
  <c r="AB472" i="7"/>
  <c r="AE477" i="7"/>
  <c r="AC479" i="7"/>
  <c r="AA481" i="7"/>
  <c r="AF484" i="7"/>
  <c r="AD486" i="7"/>
  <c r="AB488" i="7"/>
  <c r="AE493" i="7"/>
  <c r="AC495" i="7"/>
  <c r="AA497" i="7"/>
  <c r="AF500" i="7"/>
  <c r="AD502" i="7"/>
  <c r="AB504" i="7"/>
  <c r="AE509" i="7"/>
  <c r="AC511" i="7"/>
  <c r="AA513" i="7"/>
  <c r="AF516" i="7"/>
  <c r="AD518" i="7"/>
  <c r="AB520" i="7"/>
  <c r="AE525" i="7"/>
  <c r="AC527" i="7"/>
  <c r="AA529" i="7"/>
  <c r="AF532" i="7"/>
  <c r="AD534" i="7"/>
  <c r="AB536" i="7"/>
  <c r="AA378" i="7"/>
  <c r="AB385" i="7"/>
  <c r="AA394" i="7"/>
  <c r="AB401" i="7"/>
  <c r="AA410" i="7"/>
  <c r="AD415" i="7"/>
  <c r="AB417" i="7"/>
  <c r="AC424" i="7"/>
  <c r="AA426" i="7"/>
  <c r="AD431" i="7"/>
  <c r="AB433" i="7"/>
  <c r="AC440" i="7"/>
  <c r="AA442" i="7"/>
  <c r="AF445" i="7"/>
  <c r="AD447" i="7"/>
  <c r="AB449" i="7"/>
  <c r="AE454" i="7"/>
  <c r="AC456" i="7"/>
  <c r="AA458" i="7"/>
  <c r="AF461" i="7"/>
  <c r="AD463" i="7"/>
  <c r="AB465" i="7"/>
  <c r="AE470" i="7"/>
  <c r="AC472" i="7"/>
  <c r="AA474" i="7"/>
  <c r="AF477" i="7"/>
  <c r="AD479" i="7"/>
  <c r="AB481" i="7"/>
  <c r="AE486" i="7"/>
  <c r="AC488" i="7"/>
  <c r="AA490" i="7"/>
  <c r="AF493" i="7"/>
  <c r="AD495" i="7"/>
  <c r="AB497" i="7"/>
  <c r="AE502" i="7"/>
  <c r="AC504" i="7"/>
  <c r="AA506" i="7"/>
  <c r="AF509" i="7"/>
  <c r="AD511" i="7"/>
  <c r="AB513" i="7"/>
  <c r="AE518" i="7"/>
  <c r="AC520" i="7"/>
  <c r="AA522" i="7"/>
  <c r="AF525" i="7"/>
  <c r="AD527" i="7"/>
  <c r="AB529" i="7"/>
  <c r="AE534" i="7"/>
  <c r="AC536" i="7"/>
  <c r="AA355" i="7"/>
  <c r="AA371" i="7"/>
  <c r="AB378" i="7"/>
  <c r="AC385" i="7"/>
  <c r="AA387" i="7"/>
  <c r="AB394" i="7"/>
  <c r="AC401" i="7"/>
  <c r="AA403" i="7"/>
  <c r="AB410" i="7"/>
  <c r="AE415" i="7"/>
  <c r="AC417" i="7"/>
  <c r="AA419" i="7"/>
  <c r="AD424" i="7"/>
  <c r="AB426" i="7"/>
  <c r="AE431" i="7"/>
  <c r="AC433" i="7"/>
  <c r="AA435" i="7"/>
  <c r="AD440" i="7"/>
  <c r="AB442" i="7"/>
  <c r="AE447" i="7"/>
  <c r="AC449" i="7"/>
  <c r="AA451" i="7"/>
  <c r="AF454" i="7"/>
  <c r="AD456" i="7"/>
  <c r="AB458" i="7"/>
  <c r="AE463" i="7"/>
  <c r="AC465" i="7"/>
  <c r="AA467" i="7"/>
  <c r="AF470" i="7"/>
  <c r="AD472" i="7"/>
  <c r="AB474" i="7"/>
  <c r="AE479" i="7"/>
  <c r="AC481" i="7"/>
  <c r="AA483" i="7"/>
  <c r="AF486" i="7"/>
  <c r="AD488" i="7"/>
  <c r="AB490" i="7"/>
  <c r="AE495" i="7"/>
  <c r="AC497" i="7"/>
  <c r="AA499" i="7"/>
  <c r="AF502" i="7"/>
  <c r="AD504" i="7"/>
  <c r="AB506" i="7"/>
  <c r="AE511" i="7"/>
  <c r="AC513" i="7"/>
  <c r="AA515" i="7"/>
  <c r="AF518" i="7"/>
  <c r="AD520" i="7"/>
  <c r="AB522" i="7"/>
  <c r="AE527" i="7"/>
  <c r="AC529" i="7"/>
  <c r="AA531" i="7"/>
  <c r="AF534" i="7"/>
  <c r="AD536" i="7"/>
  <c r="AA364" i="7"/>
  <c r="AB371" i="7"/>
  <c r="AC378" i="7"/>
  <c r="AA380" i="7"/>
  <c r="AD385" i="7"/>
  <c r="AB387" i="7"/>
  <c r="AC394" i="7"/>
  <c r="AA396" i="7"/>
  <c r="AD401" i="7"/>
  <c r="AB403" i="7"/>
  <c r="AC410" i="7"/>
  <c r="AA412" i="7"/>
  <c r="AF415" i="7"/>
  <c r="AD417" i="7"/>
  <c r="AB419" i="7"/>
  <c r="AE424" i="7"/>
  <c r="AC426" i="7"/>
  <c r="AA428" i="7"/>
  <c r="AF431" i="7"/>
  <c r="AD433" i="7"/>
  <c r="AB435" i="7"/>
  <c r="AE440" i="7"/>
  <c r="AC442" i="7"/>
  <c r="AA444" i="7"/>
  <c r="AF447" i="7"/>
  <c r="AD449" i="7"/>
  <c r="AB451" i="7"/>
  <c r="AE456" i="7"/>
  <c r="AC458" i="7"/>
  <c r="AA460" i="7"/>
  <c r="AF463" i="7"/>
  <c r="AD465" i="7"/>
  <c r="AB467" i="7"/>
  <c r="AE472" i="7"/>
  <c r="AC474" i="7"/>
  <c r="AA476" i="7"/>
  <c r="AF479" i="7"/>
  <c r="AD481" i="7"/>
  <c r="AB483" i="7"/>
  <c r="AE488" i="7"/>
  <c r="AC490" i="7"/>
  <c r="AA492" i="7"/>
  <c r="AF495" i="7"/>
  <c r="AD497" i="7"/>
  <c r="AB499" i="7"/>
  <c r="AE504" i="7"/>
  <c r="AC506" i="7"/>
  <c r="AA508" i="7"/>
  <c r="AF511" i="7"/>
  <c r="AD513" i="7"/>
  <c r="AB515" i="7"/>
  <c r="AE520" i="7"/>
  <c r="AC522" i="7"/>
  <c r="AA524" i="7"/>
  <c r="AF527" i="7"/>
  <c r="AD529" i="7"/>
  <c r="AB531" i="7"/>
  <c r="AE536" i="7"/>
  <c r="AC355" i="7"/>
  <c r="AA357" i="7"/>
  <c r="AB364" i="7"/>
  <c r="AC371" i="7"/>
  <c r="AA373" i="7"/>
  <c r="AD378" i="7"/>
  <c r="AB380" i="7"/>
  <c r="AE385" i="7"/>
  <c r="AC387" i="7"/>
  <c r="AA389" i="7"/>
  <c r="AD394" i="7"/>
  <c r="AB396" i="7"/>
  <c r="AE401" i="7"/>
  <c r="AC403" i="7"/>
  <c r="AA405" i="7"/>
  <c r="AD410" i="7"/>
  <c r="AB412" i="7"/>
  <c r="AE417" i="7"/>
  <c r="AC419" i="7"/>
  <c r="AA421" i="7"/>
  <c r="AF424" i="7"/>
  <c r="AD426" i="7"/>
  <c r="AB428" i="7"/>
  <c r="AE433" i="7"/>
  <c r="AC435" i="7"/>
  <c r="AA437" i="7"/>
  <c r="AF440" i="7"/>
  <c r="AD442" i="7"/>
  <c r="AB444" i="7"/>
  <c r="AE449" i="7"/>
  <c r="AC451" i="7"/>
  <c r="AA453" i="7"/>
  <c r="AF456" i="7"/>
  <c r="AD458" i="7"/>
  <c r="AB460" i="7"/>
  <c r="AE465" i="7"/>
  <c r="AC467" i="7"/>
  <c r="AA469" i="7"/>
  <c r="AF472" i="7"/>
  <c r="AD474" i="7"/>
  <c r="AB476" i="7"/>
  <c r="AE481" i="7"/>
  <c r="AC483" i="7"/>
  <c r="AA485" i="7"/>
  <c r="AF488" i="7"/>
  <c r="AD490" i="7"/>
  <c r="AB492" i="7"/>
  <c r="AE497" i="7"/>
  <c r="AC499" i="7"/>
  <c r="AA501" i="7"/>
  <c r="AF504" i="7"/>
  <c r="AD506" i="7"/>
  <c r="AB508" i="7"/>
  <c r="AE513" i="7"/>
  <c r="AC515" i="7"/>
  <c r="AA517" i="7"/>
  <c r="AF520" i="7"/>
  <c r="AD522" i="7"/>
  <c r="AB524" i="7"/>
  <c r="AE529" i="7"/>
  <c r="AC531" i="7"/>
  <c r="AA533" i="7"/>
  <c r="AF536" i="7"/>
  <c r="AD355" i="7"/>
  <c r="AB357" i="7"/>
  <c r="AC364" i="7"/>
  <c r="AD371" i="7"/>
  <c r="AB373" i="7"/>
  <c r="AE378" i="7"/>
  <c r="AC380" i="7"/>
  <c r="AD387" i="7"/>
  <c r="AB389" i="7"/>
  <c r="AE394" i="7"/>
  <c r="AC396" i="7"/>
  <c r="AD403" i="7"/>
  <c r="AB405" i="7"/>
  <c r="AE410" i="7"/>
  <c r="AC412" i="7"/>
  <c r="AD419" i="7"/>
  <c r="AB421" i="7"/>
  <c r="AE426" i="7"/>
  <c r="AC428" i="7"/>
  <c r="AD435" i="7"/>
  <c r="AB437" i="7"/>
  <c r="AE442" i="7"/>
  <c r="AC444" i="7"/>
  <c r="AD451" i="7"/>
  <c r="AB453" i="7"/>
  <c r="AE458" i="7"/>
  <c r="AC460" i="7"/>
  <c r="AD467" i="7"/>
  <c r="AB469" i="7"/>
  <c r="AE474" i="7"/>
  <c r="AC476" i="7"/>
  <c r="AD483" i="7"/>
  <c r="AB485" i="7"/>
  <c r="AE490" i="7"/>
  <c r="AC492" i="7"/>
  <c r="AD499" i="7"/>
  <c r="AB501" i="7"/>
  <c r="AE506" i="7"/>
  <c r="AC508" i="7"/>
  <c r="AD515" i="7"/>
  <c r="AB517" i="7"/>
  <c r="AE522" i="7"/>
  <c r="AC524" i="7"/>
  <c r="AA526" i="7"/>
  <c r="AD531" i="7"/>
  <c r="AB533" i="7"/>
  <c r="AC4" i="13"/>
  <c r="AP4" i="13"/>
  <c r="AQ10" i="13"/>
  <c r="AO4" i="13"/>
  <c r="K4" i="13"/>
  <c r="L4" i="13"/>
  <c r="D4" i="13"/>
  <c r="J4" i="13"/>
  <c r="I4" i="13"/>
  <c r="H4" i="13"/>
  <c r="G4" i="13"/>
  <c r="E4" i="13"/>
  <c r="M4" i="7"/>
  <c r="N4" i="7"/>
  <c r="O4" i="7"/>
  <c r="P4" i="7"/>
  <c r="Q4" i="7"/>
  <c r="L4" i="7"/>
  <c r="E4" i="7"/>
  <c r="F4" i="7"/>
  <c r="G4" i="7"/>
  <c r="H4" i="7"/>
  <c r="I4" i="7"/>
  <c r="J4" i="7"/>
  <c r="D4" i="7"/>
  <c r="B6" i="9"/>
  <c r="C6" i="9"/>
  <c r="AQ4" i="13" l="1"/>
  <c r="AP5" i="13" s="1"/>
  <c r="K4" i="7"/>
  <c r="D5" i="7" s="1"/>
  <c r="M4" i="13"/>
  <c r="G5" i="13" s="1"/>
  <c r="R4" i="7"/>
  <c r="Q5" i="7" s="1"/>
  <c r="F4" i="13"/>
  <c r="E5" i="13" s="1"/>
  <c r="X4" i="13"/>
  <c r="W4" i="13"/>
  <c r="V4" i="13"/>
  <c r="U4" i="13"/>
  <c r="O10" i="13"/>
  <c r="P10" i="13"/>
  <c r="P4" i="13" s="1"/>
  <c r="Q10" i="13"/>
  <c r="Q4" i="13" s="1"/>
  <c r="R10" i="13"/>
  <c r="R4" i="13" s="1"/>
  <c r="S10" i="13"/>
  <c r="S4" i="13" s="1"/>
  <c r="N10" i="13"/>
  <c r="N4" i="13" s="1"/>
  <c r="O4" i="13" l="1"/>
  <c r="T4" i="13" s="1"/>
  <c r="R5" i="13" s="1"/>
  <c r="AD10" i="13"/>
  <c r="AO5" i="13"/>
  <c r="AQ5" i="13" s="1"/>
  <c r="E5" i="7"/>
  <c r="K5" i="13"/>
  <c r="L5" i="13"/>
  <c r="J5" i="13"/>
  <c r="I5" i="13"/>
  <c r="H5" i="13"/>
  <c r="L5" i="7"/>
  <c r="M5" i="7"/>
  <c r="N5" i="7"/>
  <c r="O5" i="7"/>
  <c r="P5" i="7"/>
  <c r="D5" i="13"/>
  <c r="F5" i="7"/>
  <c r="I5" i="7"/>
  <c r="J5" i="7"/>
  <c r="G5" i="7"/>
  <c r="H5" i="7"/>
  <c r="AE10" i="13"/>
  <c r="AE4" i="13" s="1"/>
  <c r="AA4" i="13"/>
  <c r="AH10" i="13"/>
  <c r="Z4" i="13"/>
  <c r="Y4" i="13"/>
  <c r="AD4" i="13" l="1"/>
  <c r="AI10" i="13"/>
  <c r="AH4" i="13"/>
  <c r="O5" i="13"/>
  <c r="P5" i="13"/>
  <c r="S5" i="13"/>
  <c r="N5" i="13"/>
  <c r="Q5" i="13"/>
  <c r="M5" i="13"/>
  <c r="AB4" i="13"/>
  <c r="R5" i="7"/>
  <c r="K5" i="7"/>
  <c r="AF10" i="13"/>
  <c r="AG10" i="13" s="1"/>
  <c r="C51" i="6"/>
  <c r="D51" i="6"/>
  <c r="E51" i="6"/>
  <c r="F51" i="6"/>
  <c r="G51" i="6"/>
  <c r="H51" i="6"/>
  <c r="C52" i="6"/>
  <c r="D52" i="6"/>
  <c r="E52" i="6"/>
  <c r="F52" i="6"/>
  <c r="G52" i="6"/>
  <c r="H52" i="6"/>
  <c r="C53" i="6"/>
  <c r="D53" i="6"/>
  <c r="E53" i="6"/>
  <c r="F53" i="6"/>
  <c r="G53" i="6"/>
  <c r="H53" i="6"/>
  <c r="C54" i="6"/>
  <c r="D54" i="6"/>
  <c r="E54" i="6"/>
  <c r="F54" i="6"/>
  <c r="G54" i="6"/>
  <c r="H54" i="6"/>
  <c r="C55" i="6"/>
  <c r="D55" i="6"/>
  <c r="E55" i="6"/>
  <c r="F55" i="6"/>
  <c r="G55" i="6"/>
  <c r="H55" i="6"/>
  <c r="C56" i="6"/>
  <c r="D56" i="6"/>
  <c r="E56" i="6"/>
  <c r="F56" i="6"/>
  <c r="G56" i="6"/>
  <c r="H56" i="6"/>
  <c r="C57" i="6"/>
  <c r="D57" i="6"/>
  <c r="E57" i="6"/>
  <c r="F57" i="6"/>
  <c r="G57" i="6"/>
  <c r="H57" i="6"/>
  <c r="C58" i="6"/>
  <c r="D58" i="6"/>
  <c r="E58" i="6"/>
  <c r="F58" i="6"/>
  <c r="G58" i="6"/>
  <c r="H58" i="6"/>
  <c r="C59" i="6"/>
  <c r="D59" i="6"/>
  <c r="E59" i="6"/>
  <c r="F59" i="6"/>
  <c r="G59" i="6"/>
  <c r="H59" i="6"/>
  <c r="C60" i="6"/>
  <c r="D60" i="6"/>
  <c r="E60" i="6"/>
  <c r="F60" i="6"/>
  <c r="G60" i="6"/>
  <c r="H60" i="6"/>
  <c r="C61" i="6"/>
  <c r="D61" i="6"/>
  <c r="E61" i="6"/>
  <c r="F61" i="6"/>
  <c r="G61" i="6"/>
  <c r="H61" i="6"/>
  <c r="C62" i="6"/>
  <c r="D62" i="6"/>
  <c r="E62" i="6"/>
  <c r="F62" i="6"/>
  <c r="G62" i="6"/>
  <c r="H62" i="6"/>
  <c r="C63" i="6"/>
  <c r="D63" i="6"/>
  <c r="E63" i="6"/>
  <c r="F63" i="6"/>
  <c r="G63" i="6"/>
  <c r="H63" i="6"/>
  <c r="C64" i="6"/>
  <c r="D64" i="6"/>
  <c r="E64" i="6"/>
  <c r="F64" i="6"/>
  <c r="G64" i="6"/>
  <c r="H64" i="6"/>
  <c r="D50" i="6"/>
  <c r="E50" i="6"/>
  <c r="F50" i="6"/>
  <c r="G50" i="6"/>
  <c r="H50" i="6"/>
  <c r="C50" i="6"/>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3"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B2" i="4"/>
  <c r="A2"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O528" i="4"/>
  <c r="O527" i="4"/>
  <c r="O526" i="4"/>
  <c r="O525" i="4"/>
  <c r="O524" i="4"/>
  <c r="O523" i="4"/>
  <c r="O522" i="4"/>
  <c r="O521" i="4"/>
  <c r="O520" i="4"/>
  <c r="O519" i="4"/>
  <c r="O518" i="4"/>
  <c r="O517" i="4"/>
  <c r="O516" i="4"/>
  <c r="O515" i="4"/>
  <c r="O514" i="4"/>
  <c r="O513" i="4"/>
  <c r="O512" i="4"/>
  <c r="O511" i="4"/>
  <c r="O510" i="4"/>
  <c r="O509" i="4"/>
  <c r="O508" i="4"/>
  <c r="O507" i="4"/>
  <c r="O506" i="4"/>
  <c r="O505" i="4"/>
  <c r="O504" i="4"/>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K5" i="4"/>
  <c r="K4"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7"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6" i="4"/>
  <c r="F445" i="4"/>
  <c r="F444" i="4"/>
  <c r="F443" i="4"/>
  <c r="F442" i="4"/>
  <c r="F441" i="4"/>
  <c r="F440" i="4"/>
  <c r="F439" i="4"/>
  <c r="F438" i="4"/>
  <c r="F437" i="4"/>
  <c r="F436" i="4"/>
  <c r="F435" i="4"/>
  <c r="F434" i="4"/>
  <c r="F433" i="4"/>
  <c r="F432" i="4"/>
  <c r="F431" i="4"/>
  <c r="F430" i="4"/>
  <c r="F429" i="4"/>
  <c r="F428" i="4"/>
  <c r="F427" i="4"/>
  <c r="F426" i="4"/>
  <c r="F425" i="4"/>
  <c r="F424" i="4"/>
  <c r="F423" i="4"/>
  <c r="F422" i="4"/>
  <c r="F421" i="4"/>
  <c r="F420" i="4"/>
  <c r="F419" i="4"/>
  <c r="F418" i="4"/>
  <c r="F417" i="4"/>
  <c r="F416" i="4"/>
  <c r="F415" i="4"/>
  <c r="F414" i="4"/>
  <c r="F413" i="4"/>
  <c r="F412" i="4"/>
  <c r="F411" i="4"/>
  <c r="F410" i="4"/>
  <c r="F409" i="4"/>
  <c r="F408" i="4"/>
  <c r="F407" i="4"/>
  <c r="F406" i="4"/>
  <c r="F405" i="4"/>
  <c r="F404" i="4"/>
  <c r="F403" i="4"/>
  <c r="F402" i="4"/>
  <c r="F401" i="4"/>
  <c r="F400" i="4"/>
  <c r="F399" i="4"/>
  <c r="F398" i="4"/>
  <c r="F397" i="4"/>
  <c r="F396" i="4"/>
  <c r="F395" i="4"/>
  <c r="F394" i="4"/>
  <c r="F393" i="4"/>
  <c r="F392" i="4"/>
  <c r="F391" i="4"/>
  <c r="F390"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F266" i="4"/>
  <c r="F265" i="4"/>
  <c r="F264" i="4"/>
  <c r="F263" i="4"/>
  <c r="F262" i="4"/>
  <c r="F261" i="4"/>
  <c r="F260" i="4"/>
  <c r="F259" i="4"/>
  <c r="F258" i="4"/>
  <c r="F257" i="4"/>
  <c r="F256" i="4"/>
  <c r="F255" i="4"/>
  <c r="F254" i="4"/>
  <c r="F253" i="4"/>
  <c r="F252" i="4"/>
  <c r="F251" i="4"/>
  <c r="F250" i="4"/>
  <c r="F249" i="4"/>
  <c r="F248" i="4"/>
  <c r="F247" i="4"/>
  <c r="F246" i="4"/>
  <c r="F245" i="4"/>
  <c r="F244" i="4"/>
  <c r="F243" i="4"/>
  <c r="F242" i="4"/>
  <c r="F241" i="4"/>
  <c r="F240" i="4"/>
  <c r="F239" i="4"/>
  <c r="F238" i="4"/>
  <c r="F237" i="4"/>
  <c r="F236" i="4"/>
  <c r="F235" i="4"/>
  <c r="F234" i="4"/>
  <c r="F233" i="4"/>
  <c r="F232" i="4"/>
  <c r="F231" i="4"/>
  <c r="F230"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D3" i="4"/>
  <c r="E3" i="4"/>
  <c r="F3" i="4"/>
  <c r="G3" i="4"/>
  <c r="H3" i="4"/>
  <c r="I3" i="4"/>
  <c r="J3" i="4"/>
  <c r="K3" i="4"/>
  <c r="L3" i="4"/>
  <c r="M3" i="4"/>
  <c r="N3" i="4"/>
  <c r="O3" i="4"/>
  <c r="P3" i="4"/>
  <c r="Q3" i="4"/>
  <c r="D2" i="4"/>
  <c r="E2" i="4"/>
  <c r="F2" i="4"/>
  <c r="G2" i="4"/>
  <c r="H2" i="4"/>
  <c r="I2" i="4"/>
  <c r="J2" i="4"/>
  <c r="K2" i="4"/>
  <c r="L2" i="4"/>
  <c r="M2" i="4"/>
  <c r="N2" i="4"/>
  <c r="O2" i="4"/>
  <c r="P2" i="4"/>
  <c r="Q2" i="4"/>
  <c r="C2" i="4"/>
  <c r="AG4" i="13" l="1"/>
  <c r="T5" i="13"/>
  <c r="AF4" i="13"/>
  <c r="Z10" i="7" l="1"/>
  <c r="AR10" i="13" l="1"/>
  <c r="AR4" i="13" s="1"/>
  <c r="AM10" i="13"/>
  <c r="AM4" i="13" s="1"/>
  <c r="Z4" i="7"/>
  <c r="AL10" i="13"/>
  <c r="AL4" i="13" s="1"/>
  <c r="AK10" i="13"/>
  <c r="AK4" i="13" s="1"/>
  <c r="X4" i="7"/>
  <c r="AF10" i="7"/>
  <c r="AF4" i="7" s="1"/>
  <c r="W4" i="7"/>
  <c r="AE10" i="7"/>
  <c r="AE4" i="7" s="1"/>
  <c r="V4" i="7"/>
  <c r="AD10" i="7"/>
  <c r="AD4" i="7" s="1"/>
  <c r="U4" i="7"/>
  <c r="AC10" i="7"/>
  <c r="AC4" i="7" s="1"/>
  <c r="T4" i="7"/>
  <c r="AB10" i="7"/>
  <c r="AB4" i="7" s="1"/>
  <c r="S4" i="7"/>
  <c r="AA10" i="7"/>
  <c r="AA4" i="7" s="1"/>
  <c r="AG10" i="7"/>
  <c r="AH10" i="7" s="1"/>
  <c r="AH4" i="7" s="1"/>
  <c r="Y4" i="7" l="1"/>
  <c r="X5" i="7" s="1"/>
  <c r="AG4" i="7"/>
  <c r="U5" i="7" l="1"/>
  <c r="S5" i="7"/>
  <c r="T5" i="7"/>
  <c r="W5" i="7"/>
  <c r="V5" i="7"/>
  <c r="Y5" i="7" l="1"/>
</calcChain>
</file>

<file path=xl/sharedStrings.xml><?xml version="1.0" encoding="utf-8"?>
<sst xmlns="http://schemas.openxmlformats.org/spreadsheetml/2006/main" count="2046" uniqueCount="859">
  <si>
    <t>Catch</t>
  </si>
  <si>
    <t>RFTnum</t>
  </si>
  <si>
    <t>Permanent Pasture</t>
  </si>
  <si>
    <t>Rotational Grassland</t>
  </si>
  <si>
    <t>Winter Wheat (Feed)</t>
  </si>
  <si>
    <t>Winter Barley (Malting)</t>
  </si>
  <si>
    <t>Spring Barley</t>
  </si>
  <si>
    <t>Winter OSR</t>
  </si>
  <si>
    <t>Maize</t>
  </si>
  <si>
    <t>Potatoes</t>
  </si>
  <si>
    <t>Sugar Beet</t>
  </si>
  <si>
    <t>Fodder Crops</t>
  </si>
  <si>
    <t>Other Crops</t>
  </si>
  <si>
    <t>Vegetables (Brassica)</t>
  </si>
  <si>
    <t>Vegetables (Other)</t>
  </si>
  <si>
    <t>Orchards</t>
  </si>
  <si>
    <t>Soft Fruit</t>
  </si>
  <si>
    <t>Cereals</t>
  </si>
  <si>
    <t>Dairy</t>
  </si>
  <si>
    <t>General Cropping</t>
  </si>
  <si>
    <t>Horticulture</t>
  </si>
  <si>
    <t>Indoor_Pig</t>
  </si>
  <si>
    <t>LFA_Grazing</t>
  </si>
  <si>
    <t>LOWLAND GRAZING LIVESTOCK</t>
  </si>
  <si>
    <t>Mixed</t>
  </si>
  <si>
    <t>Outdoor_Pig</t>
  </si>
  <si>
    <t>Poultry</t>
  </si>
  <si>
    <t>Cereal</t>
  </si>
  <si>
    <t>General</t>
  </si>
  <si>
    <t>Other</t>
  </si>
  <si>
    <t>Winter Wheat</t>
  </si>
  <si>
    <t>Winter Barley</t>
  </si>
  <si>
    <t>Grass</t>
  </si>
  <si>
    <t xml:space="preserve">Winter Wheat </t>
  </si>
  <si>
    <t xml:space="preserve">Winter Barley </t>
  </si>
  <si>
    <t>Rate_Crop_List</t>
  </si>
  <si>
    <t>Urea</t>
  </si>
  <si>
    <t>Calcium Ammonium Nitrate (CAN)</t>
  </si>
  <si>
    <t>Urea Ammonium Nitrate (UAN)</t>
  </si>
  <si>
    <t xml:space="preserve">Low N (&lt;19% N) </t>
  </si>
  <si>
    <t>High N (&gt;=19% N)</t>
  </si>
  <si>
    <t>Fertiliser product</t>
  </si>
  <si>
    <t>Winter cereal</t>
  </si>
  <si>
    <t>Spring cereal</t>
  </si>
  <si>
    <t>OSR</t>
  </si>
  <si>
    <t>Sugarbeet</t>
  </si>
  <si>
    <t>grass</t>
  </si>
  <si>
    <t>winter cereal</t>
  </si>
  <si>
    <t>spring cereal</t>
  </si>
  <si>
    <t>Other tillage</t>
  </si>
  <si>
    <t>AN</t>
  </si>
  <si>
    <t>CAN</t>
  </si>
  <si>
    <t>UAN</t>
  </si>
  <si>
    <t>High N</t>
  </si>
  <si>
    <t>Low N</t>
  </si>
  <si>
    <t>Product Crop group</t>
  </si>
  <si>
    <t>Total</t>
  </si>
  <si>
    <t>kg CO2 e / ha)</t>
  </si>
  <si>
    <t>Number of farm types</t>
  </si>
  <si>
    <t>Number of fertiliser products</t>
  </si>
  <si>
    <t>Number of crop types for area</t>
  </si>
  <si>
    <t>Number of crop types for product</t>
  </si>
  <si>
    <t>Number of spatial unit</t>
  </si>
  <si>
    <t>Sum check</t>
  </si>
  <si>
    <t>Areal specific carbon footprints</t>
  </si>
  <si>
    <t xml:space="preserve"> </t>
  </si>
  <si>
    <t>Adjustment</t>
  </si>
  <si>
    <t>East Midlands</t>
  </si>
  <si>
    <t>East of England</t>
  </si>
  <si>
    <t>North East</t>
  </si>
  <si>
    <t>North West</t>
  </si>
  <si>
    <t>South East</t>
  </si>
  <si>
    <t>South West</t>
  </si>
  <si>
    <t>West Midlands</t>
  </si>
  <si>
    <t>Yorkshire and The Humber</t>
  </si>
  <si>
    <t>RegionID</t>
  </si>
  <si>
    <t>Holding</t>
  </si>
  <si>
    <t>CombineID</t>
  </si>
  <si>
    <t>3000_0</t>
  </si>
  <si>
    <t>3000_1</t>
  </si>
  <si>
    <t>3000_2</t>
  </si>
  <si>
    <t>3000_5</t>
  </si>
  <si>
    <t>3000_7</t>
  </si>
  <si>
    <t>3000_8</t>
  </si>
  <si>
    <t>3001_0</t>
  </si>
  <si>
    <t>3001_1</t>
  </si>
  <si>
    <t>3001_2</t>
  </si>
  <si>
    <t>3001_5</t>
  </si>
  <si>
    <t>3001_7</t>
  </si>
  <si>
    <t>3001_8</t>
  </si>
  <si>
    <t>3002_0</t>
  </si>
  <si>
    <t>3002_1</t>
  </si>
  <si>
    <t>3002_2</t>
  </si>
  <si>
    <t>3002_7</t>
  </si>
  <si>
    <t>3002_8</t>
  </si>
  <si>
    <t>3004_0</t>
  </si>
  <si>
    <t>3004_1</t>
  </si>
  <si>
    <t>3004_2</t>
  </si>
  <si>
    <t>3004_5</t>
  </si>
  <si>
    <t>3004_7</t>
  </si>
  <si>
    <t>3004_8</t>
  </si>
  <si>
    <t>3005_0</t>
  </si>
  <si>
    <t>3005_1</t>
  </si>
  <si>
    <t>3005_2</t>
  </si>
  <si>
    <t>3005_5</t>
  </si>
  <si>
    <t>3005_7</t>
  </si>
  <si>
    <t>3005_8</t>
  </si>
  <si>
    <t>3006_0</t>
  </si>
  <si>
    <t>3006_1</t>
  </si>
  <si>
    <t>3006_2</t>
  </si>
  <si>
    <t>3006_5</t>
  </si>
  <si>
    <t>3006_7</t>
  </si>
  <si>
    <t>3006_8</t>
  </si>
  <si>
    <t>3007_0</t>
  </si>
  <si>
    <t>3007_1</t>
  </si>
  <si>
    <t>3007_2</t>
  </si>
  <si>
    <t>3007_5</t>
  </si>
  <si>
    <t>3007_7</t>
  </si>
  <si>
    <t>3007_8</t>
  </si>
  <si>
    <t>3008_0</t>
  </si>
  <si>
    <t>3008_1</t>
  </si>
  <si>
    <t>3008_2</t>
  </si>
  <si>
    <t>3008_5</t>
  </si>
  <si>
    <t>3008_7</t>
  </si>
  <si>
    <t>3008_8</t>
  </si>
  <si>
    <t>3009_0</t>
  </si>
  <si>
    <t>3009_1</t>
  </si>
  <si>
    <t>3009_2</t>
  </si>
  <si>
    <t>3009_5</t>
  </si>
  <si>
    <t>3009_7</t>
  </si>
  <si>
    <t>3009_8</t>
  </si>
  <si>
    <t>3012_0</t>
  </si>
  <si>
    <t>3012_1</t>
  </si>
  <si>
    <t>3012_2</t>
  </si>
  <si>
    <t>3012_5</t>
  </si>
  <si>
    <t>3012_7</t>
  </si>
  <si>
    <t>3012_8</t>
  </si>
  <si>
    <t>3017_0</t>
  </si>
  <si>
    <t>3017_1</t>
  </si>
  <si>
    <t>3017_2</t>
  </si>
  <si>
    <t>3017_5</t>
  </si>
  <si>
    <t>3017_7</t>
  </si>
  <si>
    <t>3017_8</t>
  </si>
  <si>
    <t>3018_0</t>
  </si>
  <si>
    <t>3018_1</t>
  </si>
  <si>
    <t>3018_2</t>
  </si>
  <si>
    <t>3018_5</t>
  </si>
  <si>
    <t>3018_7</t>
  </si>
  <si>
    <t>3018_8</t>
  </si>
  <si>
    <t>3021_0</t>
  </si>
  <si>
    <t>3021_1</t>
  </si>
  <si>
    <t>3021_2</t>
  </si>
  <si>
    <t>3021_5</t>
  </si>
  <si>
    <t>3021_7</t>
  </si>
  <si>
    <t>3021_8</t>
  </si>
  <si>
    <t>3022_0</t>
  </si>
  <si>
    <t>3022_1</t>
  </si>
  <si>
    <t>3022_2</t>
  </si>
  <si>
    <t>3022_5</t>
  </si>
  <si>
    <t>3022_7</t>
  </si>
  <si>
    <t>3022_8</t>
  </si>
  <si>
    <t>3023_0</t>
  </si>
  <si>
    <t>3023_1</t>
  </si>
  <si>
    <t>3023_2</t>
  </si>
  <si>
    <t>3023_5</t>
  </si>
  <si>
    <t>3023_7</t>
  </si>
  <si>
    <t>3023_8</t>
  </si>
  <si>
    <t>3026_0</t>
  </si>
  <si>
    <t>3026_1</t>
  </si>
  <si>
    <t>3026_2</t>
  </si>
  <si>
    <t>3026_5</t>
  </si>
  <si>
    <t>3026_7</t>
  </si>
  <si>
    <t>3026_8</t>
  </si>
  <si>
    <t>3027_0</t>
  </si>
  <si>
    <t>3027_1</t>
  </si>
  <si>
    <t>3027_2</t>
  </si>
  <si>
    <t>3027_5</t>
  </si>
  <si>
    <t>3027_7</t>
  </si>
  <si>
    <t>3027_8</t>
  </si>
  <si>
    <t>3028_0</t>
  </si>
  <si>
    <t>3028_1</t>
  </si>
  <si>
    <t>3028_2</t>
  </si>
  <si>
    <t>3028_5</t>
  </si>
  <si>
    <t>3028_7</t>
  </si>
  <si>
    <t>3028_8</t>
  </si>
  <si>
    <t>3029_0</t>
  </si>
  <si>
    <t>3029_1</t>
  </si>
  <si>
    <t>3029_2</t>
  </si>
  <si>
    <t>3029_5</t>
  </si>
  <si>
    <t>3029_7</t>
  </si>
  <si>
    <t>3029_8</t>
  </si>
  <si>
    <t>3030_0</t>
  </si>
  <si>
    <t>3030_1</t>
  </si>
  <si>
    <t>3030_2</t>
  </si>
  <si>
    <t>3030_5</t>
  </si>
  <si>
    <t>3030_7</t>
  </si>
  <si>
    <t>3030_8</t>
  </si>
  <si>
    <t>3031_0</t>
  </si>
  <si>
    <t>3031_1</t>
  </si>
  <si>
    <t>3031_2</t>
  </si>
  <si>
    <t>3031_5</t>
  </si>
  <si>
    <t>3031_7</t>
  </si>
  <si>
    <t>3031_8</t>
  </si>
  <si>
    <t>3032_0</t>
  </si>
  <si>
    <t>3032_1</t>
  </si>
  <si>
    <t>3032_2</t>
  </si>
  <si>
    <t>3032_5</t>
  </si>
  <si>
    <t>3032_7</t>
  </si>
  <si>
    <t>3032_8</t>
  </si>
  <si>
    <t>3033_0</t>
  </si>
  <si>
    <t>3033_1</t>
  </si>
  <si>
    <t>3033_2</t>
  </si>
  <si>
    <t>3033_5</t>
  </si>
  <si>
    <t>3033_7</t>
  </si>
  <si>
    <t>3033_8</t>
  </si>
  <si>
    <t>3034_0</t>
  </si>
  <si>
    <t>3034_1</t>
  </si>
  <si>
    <t>3034_2</t>
  </si>
  <si>
    <t>3034_5</t>
  </si>
  <si>
    <t>3034_7</t>
  </si>
  <si>
    <t>3034_8</t>
  </si>
  <si>
    <t>3035_0</t>
  </si>
  <si>
    <t>3035_1</t>
  </si>
  <si>
    <t>3035_2</t>
  </si>
  <si>
    <t>3035_5</t>
  </si>
  <si>
    <t>3035_7</t>
  </si>
  <si>
    <t>3035_8</t>
  </si>
  <si>
    <t>3036_0</t>
  </si>
  <si>
    <t>3036_1</t>
  </si>
  <si>
    <t>3036_2</t>
  </si>
  <si>
    <t>3036_5</t>
  </si>
  <si>
    <t>3036_7</t>
  </si>
  <si>
    <t>3036_8</t>
  </si>
  <si>
    <t>3037_0</t>
  </si>
  <si>
    <t>3037_1</t>
  </si>
  <si>
    <t>3037_2</t>
  </si>
  <si>
    <t>3037_5</t>
  </si>
  <si>
    <t>3037_7</t>
  </si>
  <si>
    <t>3037_8</t>
  </si>
  <si>
    <t>3038_0</t>
  </si>
  <si>
    <t>3038_1</t>
  </si>
  <si>
    <t>3038_2</t>
  </si>
  <si>
    <t>3038_5</t>
  </si>
  <si>
    <t>3038_7</t>
  </si>
  <si>
    <t>3038_8</t>
  </si>
  <si>
    <t>3039_0</t>
  </si>
  <si>
    <t>3039_1</t>
  </si>
  <si>
    <t>3039_2</t>
  </si>
  <si>
    <t>3039_5</t>
  </si>
  <si>
    <t>3039_7</t>
  </si>
  <si>
    <t>3039_8</t>
  </si>
  <si>
    <t>3041_0</t>
  </si>
  <si>
    <t>3041_1</t>
  </si>
  <si>
    <t>3041_2</t>
  </si>
  <si>
    <t>3041_5</t>
  </si>
  <si>
    <t>3041_7</t>
  </si>
  <si>
    <t>3041_8</t>
  </si>
  <si>
    <t>3042_0</t>
  </si>
  <si>
    <t>3042_1</t>
  </si>
  <si>
    <t>3042_2</t>
  </si>
  <si>
    <t>3042_5</t>
  </si>
  <si>
    <t>3042_7</t>
  </si>
  <si>
    <t>3042_8</t>
  </si>
  <si>
    <t>3043_0</t>
  </si>
  <si>
    <t>3043_1</t>
  </si>
  <si>
    <t>3043_2</t>
  </si>
  <si>
    <t>3043_5</t>
  </si>
  <si>
    <t>3043_7</t>
  </si>
  <si>
    <t>3043_8</t>
  </si>
  <si>
    <t>3044_0</t>
  </si>
  <si>
    <t>3044_1</t>
  </si>
  <si>
    <t>3044_2</t>
  </si>
  <si>
    <t>3044_5</t>
  </si>
  <si>
    <t>3044_7</t>
  </si>
  <si>
    <t>3044_8</t>
  </si>
  <si>
    <t>3045_0</t>
  </si>
  <si>
    <t>3045_1</t>
  </si>
  <si>
    <t>3045_2</t>
  </si>
  <si>
    <t>3045_5</t>
  </si>
  <si>
    <t>3045_7</t>
  </si>
  <si>
    <t>3045_8</t>
  </si>
  <si>
    <t>3048_0</t>
  </si>
  <si>
    <t>3048_1</t>
  </si>
  <si>
    <t>3048_2</t>
  </si>
  <si>
    <t>3048_5</t>
  </si>
  <si>
    <t>3048_7</t>
  </si>
  <si>
    <t>3048_8</t>
  </si>
  <si>
    <t>3049_0</t>
  </si>
  <si>
    <t>3049_1</t>
  </si>
  <si>
    <t>3049_2</t>
  </si>
  <si>
    <t>3049_5</t>
  </si>
  <si>
    <t>3049_7</t>
  </si>
  <si>
    <t>3049_8</t>
  </si>
  <si>
    <t>3050_0</t>
  </si>
  <si>
    <t>3050_1</t>
  </si>
  <si>
    <t>3050_2</t>
  </si>
  <si>
    <t>3050_5</t>
  </si>
  <si>
    <t>3050_7</t>
  </si>
  <si>
    <t>3050_8</t>
  </si>
  <si>
    <t>3051_0</t>
  </si>
  <si>
    <t>3051_1</t>
  </si>
  <si>
    <t>3051_2</t>
  </si>
  <si>
    <t>3051_5</t>
  </si>
  <si>
    <t>3051_7</t>
  </si>
  <si>
    <t>3051_8</t>
  </si>
  <si>
    <t>3052_0</t>
  </si>
  <si>
    <t>3052_1</t>
  </si>
  <si>
    <t>3052_2</t>
  </si>
  <si>
    <t>3052_5</t>
  </si>
  <si>
    <t>3052_7</t>
  </si>
  <si>
    <t>3052_8</t>
  </si>
  <si>
    <t>3053_0</t>
  </si>
  <si>
    <t>3053_1</t>
  </si>
  <si>
    <t>3053_2</t>
  </si>
  <si>
    <t>3053_5</t>
  </si>
  <si>
    <t>3053_7</t>
  </si>
  <si>
    <t>3053_8</t>
  </si>
  <si>
    <t>3054_0</t>
  </si>
  <si>
    <t>3054_1</t>
  </si>
  <si>
    <t>3054_2</t>
  </si>
  <si>
    <t>3054_5</t>
  </si>
  <si>
    <t>3054_7</t>
  </si>
  <si>
    <t>3054_8</t>
  </si>
  <si>
    <t>3055_0</t>
  </si>
  <si>
    <t>3055_1</t>
  </si>
  <si>
    <t>3055_2</t>
  </si>
  <si>
    <t>3055_5</t>
  </si>
  <si>
    <t>3055_7</t>
  </si>
  <si>
    <t>3055_8</t>
  </si>
  <si>
    <t>3058_0</t>
  </si>
  <si>
    <t>3058_1</t>
  </si>
  <si>
    <t>3058_2</t>
  </si>
  <si>
    <t>3058_5</t>
  </si>
  <si>
    <t>3058_7</t>
  </si>
  <si>
    <t>3058_8</t>
  </si>
  <si>
    <t>3059_0</t>
  </si>
  <si>
    <t>3059_1</t>
  </si>
  <si>
    <t>3059_2</t>
  </si>
  <si>
    <t>3059_5</t>
  </si>
  <si>
    <t>3059_7</t>
  </si>
  <si>
    <t>3059_8</t>
  </si>
  <si>
    <t>3060_0</t>
  </si>
  <si>
    <t>3060_1</t>
  </si>
  <si>
    <t>3060_2</t>
  </si>
  <si>
    <t>3060_5</t>
  </si>
  <si>
    <t>3060_7</t>
  </si>
  <si>
    <t>3060_8</t>
  </si>
  <si>
    <t>3061_0</t>
  </si>
  <si>
    <t>3061_1</t>
  </si>
  <si>
    <t>3061_2</t>
  </si>
  <si>
    <t>3061_5</t>
  </si>
  <si>
    <t>3061_7</t>
  </si>
  <si>
    <t>3061_8</t>
  </si>
  <si>
    <t>3062_0</t>
  </si>
  <si>
    <t>3062_1</t>
  </si>
  <si>
    <t>3062_2</t>
  </si>
  <si>
    <t>3062_5</t>
  </si>
  <si>
    <t>3062_7</t>
  </si>
  <si>
    <t>3062_8</t>
  </si>
  <si>
    <t>3063_0</t>
  </si>
  <si>
    <t>3063_1</t>
  </si>
  <si>
    <t>3063_2</t>
  </si>
  <si>
    <t>3063_7</t>
  </si>
  <si>
    <t>3063_8</t>
  </si>
  <si>
    <t>3064_0</t>
  </si>
  <si>
    <t>3064_1</t>
  </si>
  <si>
    <t>3064_2</t>
  </si>
  <si>
    <t>3064_5</t>
  </si>
  <si>
    <t>3064_7</t>
  </si>
  <si>
    <t>3064_8</t>
  </si>
  <si>
    <t>3065_0</t>
  </si>
  <si>
    <t>3065_1</t>
  </si>
  <si>
    <t>3065_2</t>
  </si>
  <si>
    <t>3065_5</t>
  </si>
  <si>
    <t>3065_7</t>
  </si>
  <si>
    <t>3065_8</t>
  </si>
  <si>
    <t>3067_0</t>
  </si>
  <si>
    <t>3067_1</t>
  </si>
  <si>
    <t>3067_2</t>
  </si>
  <si>
    <t>3067_5</t>
  </si>
  <si>
    <t>3067_7</t>
  </si>
  <si>
    <t>3067_8</t>
  </si>
  <si>
    <t>3069_0</t>
  </si>
  <si>
    <t>3069_1</t>
  </si>
  <si>
    <t>3069_2</t>
  </si>
  <si>
    <t>3069_5</t>
  </si>
  <si>
    <t>3069_7</t>
  </si>
  <si>
    <t>3069_8</t>
  </si>
  <si>
    <t>3070_0</t>
  </si>
  <si>
    <t>3070_1</t>
  </si>
  <si>
    <t>3070_2</t>
  </si>
  <si>
    <t>3070_5</t>
  </si>
  <si>
    <t>3070_7</t>
  </si>
  <si>
    <t>3070_8</t>
  </si>
  <si>
    <t>3071_0</t>
  </si>
  <si>
    <t>3071_1</t>
  </si>
  <si>
    <t>3071_2</t>
  </si>
  <si>
    <t>3071_5</t>
  </si>
  <si>
    <t>3071_7</t>
  </si>
  <si>
    <t>3071_8</t>
  </si>
  <si>
    <t>3072_0</t>
  </si>
  <si>
    <t>3072_1</t>
  </si>
  <si>
    <t>3072_2</t>
  </si>
  <si>
    <t>3072_5</t>
  </si>
  <si>
    <t>3072_7</t>
  </si>
  <si>
    <t>3072_8</t>
  </si>
  <si>
    <t>3074_0</t>
  </si>
  <si>
    <t>3074_1</t>
  </si>
  <si>
    <t>3074_2</t>
  </si>
  <si>
    <t>3074_5</t>
  </si>
  <si>
    <t>3074_7</t>
  </si>
  <si>
    <t>3074_8</t>
  </si>
  <si>
    <t>3075_0</t>
  </si>
  <si>
    <t>3075_1</t>
  </si>
  <si>
    <t>3075_2</t>
  </si>
  <si>
    <t>3075_5</t>
  </si>
  <si>
    <t>3075_7</t>
  </si>
  <si>
    <t>3075_8</t>
  </si>
  <si>
    <t>3076_0</t>
  </si>
  <si>
    <t>3076_1</t>
  </si>
  <si>
    <t>3076_2</t>
  </si>
  <si>
    <t>3076_5</t>
  </si>
  <si>
    <t>3076_7</t>
  </si>
  <si>
    <t>3076_8</t>
  </si>
  <si>
    <t>3077_0</t>
  </si>
  <si>
    <t>3077_1</t>
  </si>
  <si>
    <t>3077_2</t>
  </si>
  <si>
    <t>3077_5</t>
  </si>
  <si>
    <t>3077_7</t>
  </si>
  <si>
    <t>3077_8</t>
  </si>
  <si>
    <t>3078_0</t>
  </si>
  <si>
    <t>3078_1</t>
  </si>
  <si>
    <t>3078_2</t>
  </si>
  <si>
    <t>3078_5</t>
  </si>
  <si>
    <t>3078_7</t>
  </si>
  <si>
    <t>3078_8</t>
  </si>
  <si>
    <t>3080_0</t>
  </si>
  <si>
    <t>3080_1</t>
  </si>
  <si>
    <t>3080_2</t>
  </si>
  <si>
    <t>3080_5</t>
  </si>
  <si>
    <t>3080_7</t>
  </si>
  <si>
    <t>3080_8</t>
  </si>
  <si>
    <t>3081_0</t>
  </si>
  <si>
    <t>3081_1</t>
  </si>
  <si>
    <t>3081_2</t>
  </si>
  <si>
    <t>3081_5</t>
  </si>
  <si>
    <t>3081_7</t>
  </si>
  <si>
    <t>3081_8</t>
  </si>
  <si>
    <t>3084_0</t>
  </si>
  <si>
    <t>3084_1</t>
  </si>
  <si>
    <t>3084_5</t>
  </si>
  <si>
    <t>3084_7</t>
  </si>
  <si>
    <t>3084_8</t>
  </si>
  <si>
    <t>3085_0</t>
  </si>
  <si>
    <t>3085_1</t>
  </si>
  <si>
    <t>3085_2</t>
  </si>
  <si>
    <t>3085_5</t>
  </si>
  <si>
    <t>3085_7</t>
  </si>
  <si>
    <t>3085_8</t>
  </si>
  <si>
    <t>3087_0</t>
  </si>
  <si>
    <t>3087_1</t>
  </si>
  <si>
    <t>3087_2</t>
  </si>
  <si>
    <t>3087_5</t>
  </si>
  <si>
    <t>3087_7</t>
  </si>
  <si>
    <t>3087_8</t>
  </si>
  <si>
    <t>3088_0</t>
  </si>
  <si>
    <t>3088_1</t>
  </si>
  <si>
    <t>3088_2</t>
  </si>
  <si>
    <t>3088_5</t>
  </si>
  <si>
    <t>3088_7</t>
  </si>
  <si>
    <t>3088_8</t>
  </si>
  <si>
    <t>3089_0</t>
  </si>
  <si>
    <t>3089_1</t>
  </si>
  <si>
    <t>3089_2</t>
  </si>
  <si>
    <t>3089_5</t>
  </si>
  <si>
    <t>3089_7</t>
  </si>
  <si>
    <t>3089_8</t>
  </si>
  <si>
    <t>3090_0</t>
  </si>
  <si>
    <t>3090_1</t>
  </si>
  <si>
    <t>3090_2</t>
  </si>
  <si>
    <t>3090_5</t>
  </si>
  <si>
    <t>3090_7</t>
  </si>
  <si>
    <t>3090_8</t>
  </si>
  <si>
    <t>3093_0</t>
  </si>
  <si>
    <t>3093_1</t>
  </si>
  <si>
    <t>3093_2</t>
  </si>
  <si>
    <t>3093_5</t>
  </si>
  <si>
    <t>3093_7</t>
  </si>
  <si>
    <t>3093_8</t>
  </si>
  <si>
    <t>3096_0</t>
  </si>
  <si>
    <t>3096_1</t>
  </si>
  <si>
    <t>3096_2</t>
  </si>
  <si>
    <t>3096_5</t>
  </si>
  <si>
    <t>3096_7</t>
  </si>
  <si>
    <t>3096_8</t>
  </si>
  <si>
    <t>3097_0</t>
  </si>
  <si>
    <t>3097_1</t>
  </si>
  <si>
    <t>3097_2</t>
  </si>
  <si>
    <t>3097_5</t>
  </si>
  <si>
    <t>3097_7</t>
  </si>
  <si>
    <t>3097_8</t>
  </si>
  <si>
    <t>3098_0</t>
  </si>
  <si>
    <t>3098_1</t>
  </si>
  <si>
    <t>3098_2</t>
  </si>
  <si>
    <t>3098_5</t>
  </si>
  <si>
    <t>3098_7</t>
  </si>
  <si>
    <t>3098_8</t>
  </si>
  <si>
    <t>3100_0</t>
  </si>
  <si>
    <t>3100_1</t>
  </si>
  <si>
    <t>3100_5</t>
  </si>
  <si>
    <t>3100_7</t>
  </si>
  <si>
    <t>3100_8</t>
  </si>
  <si>
    <t>3101_0</t>
  </si>
  <si>
    <t>3101_1</t>
  </si>
  <si>
    <t>3101_2</t>
  </si>
  <si>
    <t>3101_5</t>
  </si>
  <si>
    <t>3101_7</t>
  </si>
  <si>
    <t>3101_8</t>
  </si>
  <si>
    <t>3102_0</t>
  </si>
  <si>
    <t>3102_2</t>
  </si>
  <si>
    <t>3102_7</t>
  </si>
  <si>
    <t>3103_0</t>
  </si>
  <si>
    <t>3103_1</t>
  </si>
  <si>
    <t>3103_2</t>
  </si>
  <si>
    <t>3103_5</t>
  </si>
  <si>
    <t>3103_7</t>
  </si>
  <si>
    <t>3103_8</t>
  </si>
  <si>
    <t>3104_0</t>
  </si>
  <si>
    <t>3104_1</t>
  </si>
  <si>
    <t>3104_2</t>
  </si>
  <si>
    <t>3104_5</t>
  </si>
  <si>
    <t>3104_7</t>
  </si>
  <si>
    <t>3104_8</t>
  </si>
  <si>
    <t>3105_0</t>
  </si>
  <si>
    <t>3105_1</t>
  </si>
  <si>
    <t>3105_2</t>
  </si>
  <si>
    <t>3105_5</t>
  </si>
  <si>
    <t>3105_7</t>
  </si>
  <si>
    <t>3105_8</t>
  </si>
  <si>
    <t>3106_0</t>
  </si>
  <si>
    <t>3106_1</t>
  </si>
  <si>
    <t>3106_2</t>
  </si>
  <si>
    <t>3106_5</t>
  </si>
  <si>
    <t>3106_7</t>
  </si>
  <si>
    <t>3106_8</t>
  </si>
  <si>
    <t>3109_0</t>
  </si>
  <si>
    <t>3109_1</t>
  </si>
  <si>
    <t>3109_2</t>
  </si>
  <si>
    <t>3109_5</t>
  </si>
  <si>
    <t>3109_7</t>
  </si>
  <si>
    <t>3109_8</t>
  </si>
  <si>
    <t>3110_0</t>
  </si>
  <si>
    <t>3110_1</t>
  </si>
  <si>
    <t>3110_2</t>
  </si>
  <si>
    <t>3110_5</t>
  </si>
  <si>
    <t>3110_7</t>
  </si>
  <si>
    <t>3110_8</t>
  </si>
  <si>
    <t>3111_0</t>
  </si>
  <si>
    <t>3111_1</t>
  </si>
  <si>
    <t>3111_2</t>
  </si>
  <si>
    <t>3111_5</t>
  </si>
  <si>
    <t>3111_7</t>
  </si>
  <si>
    <t>3111_8</t>
  </si>
  <si>
    <t>3112_0</t>
  </si>
  <si>
    <t>3112_1</t>
  </si>
  <si>
    <t>3112_2</t>
  </si>
  <si>
    <t>3112_5</t>
  </si>
  <si>
    <t>3112_7</t>
  </si>
  <si>
    <t>3112_8</t>
  </si>
  <si>
    <t>3113_0</t>
  </si>
  <si>
    <t>3113_1</t>
  </si>
  <si>
    <t>3113_2</t>
  </si>
  <si>
    <t>3113_5</t>
  </si>
  <si>
    <t>3113_7</t>
  </si>
  <si>
    <t>3113_8</t>
  </si>
  <si>
    <t>3114_0</t>
  </si>
  <si>
    <t>3114_1</t>
  </si>
  <si>
    <t>3114_2</t>
  </si>
  <si>
    <t>3114_5</t>
  </si>
  <si>
    <t>3114_7</t>
  </si>
  <si>
    <t>3114_8</t>
  </si>
  <si>
    <t>3115_0</t>
  </si>
  <si>
    <t>3115_1</t>
  </si>
  <si>
    <t>3115_2</t>
  </si>
  <si>
    <t>3115_5</t>
  </si>
  <si>
    <t>3115_7</t>
  </si>
  <si>
    <t>3115_8</t>
  </si>
  <si>
    <t>3116_0</t>
  </si>
  <si>
    <t>3116_1</t>
  </si>
  <si>
    <t>3116_2</t>
  </si>
  <si>
    <t>3116_5</t>
  </si>
  <si>
    <t>3116_7</t>
  </si>
  <si>
    <t>3116_8</t>
  </si>
  <si>
    <t>3117_0</t>
  </si>
  <si>
    <t>3117_1</t>
  </si>
  <si>
    <t>3117_2</t>
  </si>
  <si>
    <t>3117_5</t>
  </si>
  <si>
    <t>3117_7</t>
  </si>
  <si>
    <t>3117_8</t>
  </si>
  <si>
    <t>3119_0</t>
  </si>
  <si>
    <t>3119_1</t>
  </si>
  <si>
    <t>3119_2</t>
  </si>
  <si>
    <t>3119_5</t>
  </si>
  <si>
    <t>3119_7</t>
  </si>
  <si>
    <t>3119_8</t>
  </si>
  <si>
    <t>RFT</t>
  </si>
  <si>
    <t>RFTID</t>
  </si>
  <si>
    <t>Land use</t>
  </si>
  <si>
    <t>arable</t>
  </si>
  <si>
    <t>Arable</t>
  </si>
  <si>
    <t>N2O</t>
  </si>
  <si>
    <t>Direct</t>
  </si>
  <si>
    <t>IndirectDeposition</t>
  </si>
  <si>
    <t>IndirectLeaching</t>
  </si>
  <si>
    <t>Fertiliser use (kg)</t>
  </si>
  <si>
    <t>Both</t>
  </si>
  <si>
    <t>Landuse ID</t>
  </si>
  <si>
    <t>Lowland grazing</t>
  </si>
  <si>
    <t>Status ( 1 for on)</t>
  </si>
  <si>
    <t>t</t>
  </si>
  <si>
    <t>%</t>
  </si>
  <si>
    <t>ha</t>
  </si>
  <si>
    <t>Robust Farm Type (RFT)</t>
  </si>
  <si>
    <t>RFT ID</t>
  </si>
  <si>
    <t>Adur_Ouse</t>
  </si>
  <si>
    <t>Aire_Calder</t>
  </si>
  <si>
    <t>Alt_Crossens</t>
  </si>
  <si>
    <t>Arun</t>
  </si>
  <si>
    <t>Bristol_Avon</t>
  </si>
  <si>
    <t>Hamp_Avon</t>
  </si>
  <si>
    <t>Warks_Avon</t>
  </si>
  <si>
    <t>Broadland</t>
  </si>
  <si>
    <t>Cam_Ouse</t>
  </si>
  <si>
    <t>Cherwell</t>
  </si>
  <si>
    <t>Colne</t>
  </si>
  <si>
    <t>Essex</t>
  </si>
  <si>
    <t>Cotswolds</t>
  </si>
  <si>
    <t>Cuckmere</t>
  </si>
  <si>
    <t>Darent</t>
  </si>
  <si>
    <t>Derwent_Derby</t>
  </si>
  <si>
    <t>Derwent_Humber</t>
  </si>
  <si>
    <t>Derwent_NW</t>
  </si>
  <si>
    <t>Don_Rother</t>
  </si>
  <si>
    <t>Dorset</t>
  </si>
  <si>
    <t>Douglas</t>
  </si>
  <si>
    <t>Dove</t>
  </si>
  <si>
    <t>E_Devon</t>
  </si>
  <si>
    <t>E_Hampshire</t>
  </si>
  <si>
    <t>E_Suffolk</t>
  </si>
  <si>
    <t>Eden_Esk</t>
  </si>
  <si>
    <t>Esk_Coast</t>
  </si>
  <si>
    <t>Glos_Vale</t>
  </si>
  <si>
    <t>Hull_Riding</t>
  </si>
  <si>
    <t>Idle_Tome</t>
  </si>
  <si>
    <t>Irwell</t>
  </si>
  <si>
    <t>Isle_Wight</t>
  </si>
  <si>
    <t>Kennet_Pang</t>
  </si>
  <si>
    <t>Kent_Leven</t>
  </si>
  <si>
    <t>Loddon</t>
  </si>
  <si>
    <t>London</t>
  </si>
  <si>
    <t>Louth</t>
  </si>
  <si>
    <t>Lower_Mersey</t>
  </si>
  <si>
    <t>Lower_Trent</t>
  </si>
  <si>
    <t>Lune</t>
  </si>
  <si>
    <t>Maidenhead</t>
  </si>
  <si>
    <t>Medway</t>
  </si>
  <si>
    <t>Mole</t>
  </si>
  <si>
    <t>Nene</t>
  </si>
  <si>
    <t>New_Forest</t>
  </si>
  <si>
    <t>N_Cornwall</t>
  </si>
  <si>
    <t>N_Devon</t>
  </si>
  <si>
    <t>N_Kent</t>
  </si>
  <si>
    <t>N_Norfolk</t>
  </si>
  <si>
    <t>NW_Norfolk</t>
  </si>
  <si>
    <t>Northumberland</t>
  </si>
  <si>
    <t>Old_Bedford</t>
  </si>
  <si>
    <t>Ribble</t>
  </si>
  <si>
    <t>Roding_Beam</t>
  </si>
  <si>
    <t>Rother</t>
  </si>
  <si>
    <t>Shrops_Severn</t>
  </si>
  <si>
    <t>Worcs_Severn</t>
  </si>
  <si>
    <t>Severn_Upland</t>
  </si>
  <si>
    <t>Severn_Vale</t>
  </si>
  <si>
    <t>Soar</t>
  </si>
  <si>
    <t>SW_Somerset</t>
  </si>
  <si>
    <t>S_Devon</t>
  </si>
  <si>
    <t>S_Essex</t>
  </si>
  <si>
    <t>SW_Lakes</t>
  </si>
  <si>
    <t>Stour</t>
  </si>
  <si>
    <t>Swale</t>
  </si>
  <si>
    <t>Tamar</t>
  </si>
  <si>
    <t>Tame</t>
  </si>
  <si>
    <t>Tees</t>
  </si>
  <si>
    <t>Teme</t>
  </si>
  <si>
    <t>Test_Itchen</t>
  </si>
  <si>
    <t>Thame</t>
  </si>
  <si>
    <t>Till</t>
  </si>
  <si>
    <t>Staff_Trent</t>
  </si>
  <si>
    <t>Tweed</t>
  </si>
  <si>
    <t>Tyne</t>
  </si>
  <si>
    <t>Upper_Bedford_Ouse</t>
  </si>
  <si>
    <t>Upper_Lee</t>
  </si>
  <si>
    <t>Upper_Mersey</t>
  </si>
  <si>
    <t>Waver_Wampool</t>
  </si>
  <si>
    <t>Wear</t>
  </si>
  <si>
    <t>Weaver_Gowy</t>
  </si>
  <si>
    <t>Welland</t>
  </si>
  <si>
    <t>W_Cornwall</t>
  </si>
  <si>
    <t>Wey</t>
  </si>
  <si>
    <t>Wharfe</t>
  </si>
  <si>
    <t>Witham</t>
  </si>
  <si>
    <t>Wye</t>
  </si>
  <si>
    <t>Wyre</t>
  </si>
  <si>
    <t>Government region</t>
  </si>
  <si>
    <t>Ammonium Nitrate (AN)</t>
  </si>
  <si>
    <t>EU Average*</t>
  </si>
  <si>
    <t>EU BAT*</t>
  </si>
  <si>
    <t>EU ETS*</t>
  </si>
  <si>
    <t>North america*</t>
  </si>
  <si>
    <t>CBAM defaults**</t>
  </si>
  <si>
    <t>from https://taxation-customs.ec.europa.eu/system/files/2023-12/Default%20values%20transitional%20period.pdf</t>
  </si>
  <si>
    <t>Fertiliser application rates and dressing coverages</t>
  </si>
  <si>
    <t>not considered</t>
  </si>
  <si>
    <t>Notes</t>
  </si>
  <si>
    <t>Crop categories for application rates</t>
  </si>
  <si>
    <t>Crop categories for fertiliser products</t>
  </si>
  <si>
    <t>Table GB4.1 Average fertiliser practice on cereal farms</t>
  </si>
  <si>
    <t>Table GB4.2 Average fertiliser practice on general cropping farms</t>
  </si>
  <si>
    <t>Table GB4.3 Average fertiliser practice on dairy farms</t>
  </si>
  <si>
    <t>Table GB4.4 Average fertiliser practice on other livestock farms</t>
  </si>
  <si>
    <t>Table GB4.5 Average fertiliser practice on mixed farms</t>
  </si>
  <si>
    <t>Fertiliser product use by crop group</t>
  </si>
  <si>
    <t>available from https://www.gov.uk/government/collections/fertiliser-usage</t>
  </si>
  <si>
    <t>Table GB3.1 Product type as percentage of all products used by crop group</t>
  </si>
  <si>
    <t>where BAT stands for best available technology, ETS stands for Emissions Trading Scheme. For the EU average, it was assumed that steam export from</t>
  </si>
  <si>
    <t>Land use data</t>
  </si>
  <si>
    <t>WMC ID*</t>
  </si>
  <si>
    <t>can be found at https://www.gov.uk/government/statistical-data-sets/structure-of-the-agricultural-industry-in-england-and-the-uk-at-june</t>
  </si>
  <si>
    <t xml:space="preserve">Fertiliser use by crops </t>
  </si>
  <si>
    <t>Fertiliser use by product</t>
  </si>
  <si>
    <t>Total footprints</t>
  </si>
  <si>
    <t>Total area</t>
  </si>
  <si>
    <t xml:space="preserve">Areal specific </t>
  </si>
  <si>
    <t>per spatial unit</t>
  </si>
  <si>
    <t>footprints</t>
  </si>
  <si>
    <t>kg</t>
  </si>
  <si>
    <t>kg CO2e</t>
  </si>
  <si>
    <t>kg CO2 e / ha</t>
  </si>
  <si>
    <t>IndirectByVolatilisation</t>
  </si>
  <si>
    <t>IndirectByLeaching</t>
  </si>
  <si>
    <t>kg NH3</t>
  </si>
  <si>
    <t>kg N2O /ha</t>
  </si>
  <si>
    <t>kg NH3 /ha</t>
  </si>
  <si>
    <t>Average</t>
  </si>
  <si>
    <t>N2O GWP potential</t>
  </si>
  <si>
    <t>National</t>
  </si>
  <si>
    <t>Horticultural</t>
  </si>
  <si>
    <t>Lowland</t>
  </si>
  <si>
    <t>product</t>
  </si>
  <si>
    <t>Order of RFT</t>
  </si>
  <si>
    <t>General cropping</t>
  </si>
  <si>
    <t xml:space="preserve">grass </t>
  </si>
  <si>
    <t>both</t>
  </si>
  <si>
    <t>kg  N</t>
  </si>
  <si>
    <t>kg N</t>
  </si>
  <si>
    <t>Kg N / ha</t>
  </si>
  <si>
    <r>
      <t>NO</t>
    </r>
    <r>
      <rPr>
        <b/>
        <vertAlign val="subscript"/>
        <sz val="11"/>
        <color theme="1"/>
        <rFont val="Calibri"/>
        <family val="2"/>
        <scheme val="minor"/>
      </rPr>
      <t>3</t>
    </r>
    <r>
      <rPr>
        <b/>
        <sz val="11"/>
        <color theme="1"/>
        <rFont val="Calibri"/>
        <family val="2"/>
        <scheme val="minor"/>
      </rPr>
      <t xml:space="preserve"> loss</t>
    </r>
  </si>
  <si>
    <t xml:space="preserve">were estimated based on the spatial distributions of registered farm business locations in different rainfall and soil combinations for 2021. </t>
  </si>
  <si>
    <t>% of fertiliser products used by major crops / landuses</t>
  </si>
  <si>
    <t>Region name</t>
  </si>
  <si>
    <t>Count</t>
  </si>
  <si>
    <t>Offset</t>
  </si>
  <si>
    <t>WMC name</t>
  </si>
  <si>
    <t>Selection by RFT (1)</t>
  </si>
  <si>
    <t>Selection by landuse (2)</t>
  </si>
  <si>
    <t>Government region (3)</t>
  </si>
  <si>
    <t>WMC ID (4)</t>
  </si>
  <si>
    <t>3012_3026_3041_3050_3052_3059_3078_3112_3116</t>
  </si>
  <si>
    <t>3008_3009_3017_3018_3035_3049_3064_3065_3069_3071_3084_3104_3105</t>
  </si>
  <si>
    <t>3067_3093_3100_3102_3103_3110</t>
  </si>
  <si>
    <t>3002_3028_3031_3036_3042_3045_3051_3053_3070_3085_3106_3109_3111_3119</t>
  </si>
  <si>
    <t>3000_3004_3021_3022_3023_3034_3043_3044_3048_3054_3055_3058_3060_3063_3072_3087_3097_3098_3114</t>
  </si>
  <si>
    <t>3005_3006_3030_3033_3038_3061_3062_3077_3080_3081_3089_3113</t>
  </si>
  <si>
    <t>3007_3032_3074_3075_3076_3090_3096_3101_3117</t>
  </si>
  <si>
    <t>3001_3027_3029_3037_3039_3088_3115</t>
  </si>
  <si>
    <t>Start</t>
  </si>
  <si>
    <t>Finish</t>
  </si>
  <si>
    <t>Crop</t>
  </si>
  <si>
    <t>None</t>
  </si>
  <si>
    <t>Farm type</t>
  </si>
  <si>
    <t>Region</t>
  </si>
  <si>
    <t>Catchment</t>
  </si>
  <si>
    <t>Selection by (optional)</t>
  </si>
  <si>
    <t>Field application rate (kg N/ha)</t>
  </si>
  <si>
    <t>Business As Usual (BAU)</t>
  </si>
  <si>
    <t>Scenario adjustment</t>
  </si>
  <si>
    <t>Fertiliser dressing coverage (%)</t>
  </si>
  <si>
    <t>NH3</t>
  </si>
  <si>
    <t>Winter Oilseed Rape</t>
  </si>
  <si>
    <t>Short name</t>
  </si>
  <si>
    <t>This sheet contains fertiliser product specific information</t>
  </si>
  <si>
    <t>Product_Crop_ID</t>
  </si>
  <si>
    <t>Look up table for grouping crops asssoociated with fertiiser products</t>
  </si>
  <si>
    <t>https://www.data.gov.uk/dataset/9568363e-57e5-4c33-9e00-31dc528fcc5a/final-uk-greenhouse-gas-emissions-national-statistics</t>
  </si>
  <si>
    <r>
      <t xml:space="preserve">Contacts and further help:
</t>
    </r>
    <r>
      <rPr>
        <sz val="12"/>
        <color theme="1"/>
        <rFont val="Calibri"/>
        <family val="2"/>
        <scheme val="minor"/>
      </rPr>
      <t xml:space="preserve">Please contact Dr Yusheng Zhang (yusheng.zhang@rothamsted.ac.uk) for assistance. 
</t>
    </r>
  </si>
  <si>
    <r>
      <rPr>
        <b/>
        <sz val="12"/>
        <color theme="1"/>
        <rFont val="Calibri"/>
        <family val="2"/>
        <scheme val="minor"/>
      </rPr>
      <t>Disclaimer:</t>
    </r>
    <r>
      <rPr>
        <sz val="12"/>
        <color theme="1"/>
        <rFont val="Calibri"/>
        <family val="2"/>
        <scheme val="minor"/>
      </rPr>
      <t xml:space="preserve">
The tool is based on the best data and information available to the developers and users should be aware that the results are only indicative, best used for the comparison of different scenarios.
</t>
    </r>
  </si>
  <si>
    <t xml:space="preserve">This sheet provides links to other worksheets to change inputs and run the tool. Click a button / select an option to make changes. </t>
  </si>
  <si>
    <t>This sheet contains data on fertiliser application rates and dressing coverages for different robust farm 
types (the columns) and different land uses (the rows)</t>
  </si>
  <si>
    <t>All others</t>
  </si>
  <si>
    <t>Area</t>
  </si>
  <si>
    <t>Fertiliser use by land use</t>
  </si>
  <si>
    <t>Fertiliser use by product on grassland</t>
  </si>
  <si>
    <t>Fertiliser use by product on arable land</t>
  </si>
  <si>
    <r>
      <t>N</t>
    </r>
    <r>
      <rPr>
        <b/>
        <vertAlign val="subscript"/>
        <sz val="11"/>
        <color theme="1"/>
        <rFont val="Calibri"/>
        <family val="2"/>
        <scheme val="minor"/>
      </rPr>
      <t>2</t>
    </r>
    <r>
      <rPr>
        <b/>
        <sz val="11"/>
        <color theme="1"/>
        <rFont val="Calibri"/>
        <family val="2"/>
        <scheme val="minor"/>
      </rPr>
      <t>O</t>
    </r>
  </si>
  <si>
    <r>
      <t>NH</t>
    </r>
    <r>
      <rPr>
        <b/>
        <vertAlign val="subscript"/>
        <sz val="11"/>
        <color theme="1"/>
        <rFont val="Calibri"/>
        <family val="2"/>
        <scheme val="minor"/>
      </rPr>
      <t>3</t>
    </r>
  </si>
  <si>
    <r>
      <t>kg N</t>
    </r>
    <r>
      <rPr>
        <b/>
        <vertAlign val="subscript"/>
        <sz val="11"/>
        <color theme="1"/>
        <rFont val="Calibri"/>
        <family val="2"/>
        <scheme val="minor"/>
      </rPr>
      <t>2</t>
    </r>
    <r>
      <rPr>
        <b/>
        <sz val="11"/>
        <color theme="1"/>
        <rFont val="Calibri"/>
        <family val="2"/>
        <scheme val="minor"/>
      </rPr>
      <t>O</t>
    </r>
  </si>
  <si>
    <r>
      <t>N</t>
    </r>
    <r>
      <rPr>
        <b/>
        <vertAlign val="subscript"/>
        <sz val="11"/>
        <color theme="1"/>
        <rFont val="Calibri"/>
        <family val="2"/>
        <scheme val="minor"/>
      </rPr>
      <t>2</t>
    </r>
    <r>
      <rPr>
        <b/>
        <sz val="11"/>
        <color theme="1"/>
        <rFont val="Calibri"/>
        <family val="2"/>
        <scheme val="minor"/>
      </rPr>
      <t>O emission</t>
    </r>
  </si>
  <si>
    <r>
      <t>NH</t>
    </r>
    <r>
      <rPr>
        <b/>
        <vertAlign val="subscript"/>
        <sz val="11"/>
        <color theme="1"/>
        <rFont val="Calibri"/>
        <family val="2"/>
        <scheme val="minor"/>
      </rPr>
      <t>3</t>
    </r>
    <r>
      <rPr>
        <b/>
        <sz val="11"/>
        <color theme="1"/>
        <rFont val="Calibri"/>
        <family val="2"/>
        <scheme val="minor"/>
      </rPr>
      <t xml:space="preserve"> emission</t>
    </r>
  </si>
  <si>
    <t>CO2</t>
  </si>
  <si>
    <r>
      <t>kg NH</t>
    </r>
    <r>
      <rPr>
        <b/>
        <vertAlign val="subscript"/>
        <sz val="11"/>
        <color theme="1"/>
        <rFont val="Calibri"/>
        <family val="2"/>
        <scheme val="minor"/>
      </rPr>
      <t>3</t>
    </r>
  </si>
  <si>
    <t>Co2 loss from urea in field</t>
  </si>
  <si>
    <t>Co2 loss from UAN in field</t>
  </si>
  <si>
    <t>kg CO2 / kg N</t>
  </si>
  <si>
    <t>Arable land</t>
  </si>
  <si>
    <t>Grassland</t>
  </si>
  <si>
    <t>Co2 emission</t>
  </si>
  <si>
    <r>
      <t>kg CO</t>
    </r>
    <r>
      <rPr>
        <b/>
        <vertAlign val="subscript"/>
        <sz val="11"/>
        <color theme="1"/>
        <rFont val="Calibri"/>
        <family val="2"/>
        <scheme val="minor"/>
      </rPr>
      <t>2</t>
    </r>
  </si>
  <si>
    <r>
      <t>CO</t>
    </r>
    <r>
      <rPr>
        <b/>
        <vertAlign val="subscript"/>
        <sz val="11"/>
        <color theme="1"/>
        <rFont val="Calibri"/>
        <family val="2"/>
        <scheme val="minor"/>
      </rPr>
      <t>2</t>
    </r>
    <r>
      <rPr>
        <b/>
        <sz val="11"/>
        <color theme="1"/>
        <rFont val="Calibri"/>
        <family val="2"/>
        <scheme val="minor"/>
      </rPr>
      <t xml:space="preserve"> emission</t>
    </r>
  </si>
  <si>
    <r>
      <t>kg CO</t>
    </r>
    <r>
      <rPr>
        <b/>
        <vertAlign val="subscript"/>
        <sz val="11"/>
        <color theme="1"/>
        <rFont val="Calibri"/>
        <family val="2"/>
        <scheme val="minor"/>
      </rPr>
      <t>2</t>
    </r>
    <r>
      <rPr>
        <b/>
        <sz val="11"/>
        <color theme="1"/>
        <rFont val="Calibri"/>
        <family val="2"/>
        <scheme val="minor"/>
      </rPr>
      <t xml:space="preserve"> / ha</t>
    </r>
  </si>
  <si>
    <r>
      <t>CO</t>
    </r>
    <r>
      <rPr>
        <b/>
        <vertAlign val="subscript"/>
        <sz val="11"/>
        <color theme="1"/>
        <rFont val="Calibri"/>
        <family val="2"/>
        <scheme val="minor"/>
      </rPr>
      <t>2</t>
    </r>
  </si>
  <si>
    <t>Embeded fertiliser emissions intensity (t Co2 e / t N)</t>
  </si>
  <si>
    <t xml:space="preserve">This sheet contains in field emissions coefficients for N2O, NH3, and NO3. </t>
  </si>
  <si>
    <t>Emissions coefficients for grass</t>
  </si>
  <si>
    <t>Emissions coefficients for arable</t>
  </si>
  <si>
    <t>Nitrate emissions coefficient</t>
  </si>
  <si>
    <t>This sheet tabulates the estimated fertilier use by crops, products and embedded carbon footprints (i.e, carbon emissions at the production sites)</t>
  </si>
  <si>
    <t>This sheet tabulates the estimated fertilier use by land uses, products and in field emissions</t>
  </si>
  <si>
    <t xml:space="preserve">Available land use information in the template is aggregated June Agriculture Survey (JAS) data for 2021 for England only. More informantion on the data </t>
  </si>
  <si>
    <t>Farm type specific nitrogen fertiliser application rates were based on the following tables from the British Survey of Feriliser Practices (BSFP)</t>
  </si>
  <si>
    <t>% use of selected nitrogen fertiliser products by different crops  were based on the following tables from the British Survey of Feriliser Practices (BSFP)</t>
  </si>
  <si>
    <t>Embedded emissions from fertiliser production (t  Co2-e / t N)</t>
  </si>
  <si>
    <t>* Calculated results using the Fertilizers Footprint Calculator available from https://www.fertilizerseurope.com/initiatives/carbon-footprint-calculator/</t>
  </si>
  <si>
    <t xml:space="preserve"> ammonia, nitric acid and sulphuric acid units is fully utilised; energy source is natural gas and boiler efficiency is 93%.</t>
  </si>
  <si>
    <t xml:space="preserve">** The values are from published default values for the transitional period of CBAM between 1 october 2023 and 31 December 2025 for the EU and are available </t>
  </si>
  <si>
    <r>
      <t xml:space="preserve">In field default effective emissions factors to air from fertiliser applications </t>
    </r>
    <r>
      <rPr>
        <sz val="11"/>
        <color theme="1"/>
        <rFont val="Calibri"/>
        <family val="2"/>
        <scheme val="minor"/>
      </rPr>
      <t>are derived from thereported GHG inventory for England in 2022.</t>
    </r>
  </si>
  <si>
    <t xml:space="preserve">The original data were reported by the Department for Energy Security and Net Zero and can be found at </t>
  </si>
  <si>
    <t>The summary values for different fertiliser products were provided by Dr  Sarah Gilhespy at Rothamsted Research, North Wyke.</t>
  </si>
  <si>
    <r>
      <rPr>
        <b/>
        <sz val="11"/>
        <color theme="1"/>
        <rFont val="Calibri"/>
        <family val="2"/>
        <scheme val="minor"/>
      </rPr>
      <t>In field default effective emissions factors to water from fertiliser application</t>
    </r>
    <r>
      <rPr>
        <sz val="11"/>
        <color theme="1"/>
        <rFont val="Calibri"/>
        <family val="2"/>
        <scheme val="minor"/>
      </rPr>
      <t xml:space="preserve"> are derived using the Catchment Systems Model (CSM) wherein fertiliser derived nitrate loss for representative</t>
    </r>
  </si>
  <si>
    <t>farms (triangulating robust farm type, annual rainfall and soil drainage status) in each WMC were modelled based on 2021 June Agriculture Survey data, 1991 - 2010</t>
  </si>
  <si>
    <t>baseline climate and mapped soil distribution across England. The effects of existing uptakeof best management measures were accounted for. They were then compared against estimated</t>
  </si>
  <si>
    <t>fertiliser application rates to calculate emissions coefficients for arable and grassland, respectively. The catchment wide weighted average emissions coefficents</t>
  </si>
  <si>
    <t>Look up table for Robust Farm Types (RFTs) used in the tool</t>
  </si>
  <si>
    <t>None selected!</t>
  </si>
  <si>
    <t>Click this link to access a shapefile for WMC boundaries from data.gov.uk</t>
  </si>
  <si>
    <t>Remember to confirm any changes if not done automatically</t>
  </si>
  <si>
    <r>
      <rPr>
        <b/>
        <sz val="12"/>
        <color theme="1"/>
        <rFont val="Calibri"/>
        <family val="2"/>
        <scheme val="minor"/>
      </rPr>
      <t>Acknowledgements:</t>
    </r>
    <r>
      <rPr>
        <sz val="12"/>
        <color theme="1"/>
        <rFont val="Calibri"/>
        <family val="2"/>
        <scheme val="minor"/>
      </rPr>
      <t xml:space="preserve">
This modelling template was developed as part of two projects -  one funded by the UKRI-EPSRC (UK Research and Innovation-Engineering and Physical Sciences Research Council) via grant award EP/Y025776/1 - Global Nitrogen Innovation Centre for Clean Energy and Environment (NICCEE), and a second - the Land Use for Net Zero (LUNZ) Hub. The Hub is part of the Transforming Land Use for Net zero, Nature and People (LUNZ) programme co-funded by UKRI, the Department for the Environment, Food and Rural Affairs (on behalf of England and Wales), the Department for Energy Security and Net Zero, the Department of Agriculture, Environment and Rural Affairs of Northern Ireland,  and the Scottish Government. The LUNZ Hub is supported by UKRI’s Building a Green Future Programme alongside three research councils:
Biotechnology and Biological Sciences Research Council (BBSRC)
Natural Environment Research Council (NERC)
Economic and Social Research Council (ESRC). 
Please cite the tool as: Zhang, Y. and Collins, A.L. (2025). Rothamsted Fertiliser Emissions Scenarios Tool (R-FEST).
</t>
    </r>
    <r>
      <rPr>
        <sz val="11"/>
        <color theme="1"/>
        <rFont val="Calibri"/>
        <family val="2"/>
        <scheme val="minor"/>
      </rPr>
      <t xml:space="preserve">
</t>
    </r>
  </si>
  <si>
    <t>No outputs available</t>
  </si>
  <si>
    <t xml:space="preserve">The typical modelling run will involve reviewing various inputs and parameters, making necessary changes, specifying modelling domains (specific farm types, crops, government regions, WMCs), confirming changes made and obtaining refreshed results via embedded buttons in the 'Control' worksheet. 
The underpinning code has been locked for viewing to prevent unintentional changes ('green'). Some rows / columns are hidden for clarity. Generally speaking, cells shaded in green can be changed by users and cell areas shaded in other colours are for display only and should not be changed. There is no 'Undo' function implemented so users are strongly advised to save a copy of the tool before any simulations. </t>
  </si>
  <si>
    <r>
      <rPr>
        <b/>
        <sz val="12"/>
        <color theme="1"/>
        <rFont val="Calibri"/>
        <family val="2"/>
        <scheme val="minor"/>
      </rPr>
      <t>Tool description:</t>
    </r>
    <r>
      <rPr>
        <sz val="12"/>
        <color theme="1"/>
        <rFont val="Calibri"/>
        <family val="2"/>
        <scheme val="minor"/>
      </rPr>
      <t xml:space="preserve">
This Excel-based and macro-enabled modelling tool has been developed for the assessment of emissions associated with the applications of different chemical nitrogen fertiliser products at water management catchment scale (WMC) for England. The emissions cover both upstream / embedded emissions associated with the production of fertilisers, as well as in-field emissions. Both emissions to air - nitrous oxide (N</t>
    </r>
    <r>
      <rPr>
        <vertAlign val="subscript"/>
        <sz val="12"/>
        <color theme="1"/>
        <rFont val="Calibri"/>
        <family val="2"/>
        <scheme val="minor"/>
      </rPr>
      <t>2</t>
    </r>
    <r>
      <rPr>
        <sz val="12"/>
        <color theme="1"/>
        <rFont val="Calibri"/>
        <family val="2"/>
        <scheme val="minor"/>
      </rPr>
      <t>O), carbon dioxide (CO</t>
    </r>
    <r>
      <rPr>
        <vertAlign val="subscript"/>
        <sz val="12"/>
        <color theme="1"/>
        <rFont val="Calibri"/>
        <family val="2"/>
        <scheme val="minor"/>
      </rPr>
      <t>2</t>
    </r>
    <r>
      <rPr>
        <sz val="12"/>
        <color theme="1"/>
        <rFont val="Calibri"/>
        <family val="2"/>
        <scheme val="minor"/>
      </rPr>
      <t>) and ammonia (NH</t>
    </r>
    <r>
      <rPr>
        <vertAlign val="subscript"/>
        <sz val="12"/>
        <color theme="1"/>
        <rFont val="Calibri"/>
        <family val="2"/>
        <scheme val="minor"/>
      </rPr>
      <t>3</t>
    </r>
    <r>
      <rPr>
        <sz val="12"/>
        <color theme="1"/>
        <rFont val="Calibri"/>
        <family val="2"/>
        <scheme val="minor"/>
      </rPr>
      <t>),  plus emissions to water - nitrate (NO</t>
    </r>
    <r>
      <rPr>
        <vertAlign val="subscript"/>
        <sz val="12"/>
        <color theme="1"/>
        <rFont val="Calibri"/>
        <family val="2"/>
        <scheme val="minor"/>
      </rPr>
      <t>3</t>
    </r>
    <r>
      <rPr>
        <sz val="12"/>
        <color theme="1"/>
        <rFont val="Calibri"/>
        <family val="2"/>
        <scheme val="minor"/>
      </rPr>
      <t xml:space="preserve">) are considered.  
The template has been set up for interactive modelling wherein the following key inputs / factors can be customised:
1) major crops and land use distributions
2) fertiliser application rates and coverages
3) embeded emissions with different fertiliser products wherein different types of fertilisers can be represented; e.g., conventional fertilisers, fertilisers based on green ammonia, etc. Location- specific emission intensities can be specified to represent the potential contribution from potential distributed production systems
4) proportional usages of fertiliser products by different crops and grass
5) nitrate, nitrous oxide and ammonia emissions coefficients (i.e., emission factors) for crops and grass by different farm types.
For fertiliser rates and coverages, changes can be made by modifying the actual values or specifying a relative change; e.g., from 1 to 2 to double the rates. Functions are available for targeted scenario modelling wherein a selection of farm types, crops and geographic areas can be specified. Default values for all inputs have been assembled using an updated recent national dataset and information, as well as modelled outputs. Key data sources are provided in the 'Data sources' worksheet for reference purposes and in support of further updates in the future. National totals of fertiliser usages and emissions by different products are tabulated at the top of the output worksheets.
</t>
    </r>
    <r>
      <rPr>
        <sz val="14"/>
        <color theme="1"/>
        <rFont val="Calibri"/>
        <family val="2"/>
        <scheme val="minor"/>
      </rPr>
      <t xml:space="preserve">
</t>
    </r>
    <r>
      <rPr>
        <sz val="12"/>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</si>
</sst>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14" x14ac:knownFonts="1">
    <font>
      <sz val="11"/>
      <color theme="1"/>
      <name val="Calibri"/>
      <family val="2"/>
      <scheme val="minor"/>
    </font>
    <font>
      <b/>
      <sz val="11"/>
      <color theme="1"/>
      <name val="Calibri"/>
      <family val="2"/>
      <scheme val="minor"/>
    </font>
    <font>
      <b/>
      <sz val="11"/>
      <color rgb="FFFF0000"/>
      <name val="Calibri"/>
      <family val="2"/>
      <scheme val="minor"/>
    </font>
    <font>
      <sz val="11"/>
      <color rgb="FF000000"/>
      <name val="Calibri"/>
      <family val="2"/>
    </font>
    <font>
      <b/>
      <vertAlign val="subscript"/>
      <sz val="11"/>
      <color theme="1"/>
      <name val="Calibri"/>
      <family val="2"/>
      <scheme val="minor"/>
    </font>
    <font>
      <b/>
      <sz val="16"/>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sz val="11"/>
      <color theme="5"/>
      <name val="Calibri"/>
      <family val="2"/>
      <scheme val="minor"/>
    </font>
    <font>
      <sz val="8"/>
      <name val="Calibri"/>
      <family val="2"/>
      <scheme val="minor"/>
    </font>
    <font>
      <vertAlign val="subscript"/>
      <sz val="12"/>
      <color theme="1"/>
      <name val="Calibri"/>
      <family val="2"/>
      <scheme val="minor"/>
    </font>
    <font>
      <sz val="11"/>
      <color rgb="FFFF0000"/>
      <name val="Calibri"/>
      <family val="2"/>
      <scheme val="minor"/>
    </font>
    <font>
      <u/>
      <sz val="11"/>
      <color theme="10"/>
      <name val="Calibri"/>
      <family val="2"/>
      <scheme val="minor"/>
    </font>
  </fonts>
  <fills count="13">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9" tint="0.599963377788628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2" tint="-9.9948118533890809E-2"/>
        <bgColor indexed="64"/>
      </patternFill>
    </fill>
    <fill>
      <patternFill patternType="solid">
        <fgColor theme="0"/>
        <bgColor indexed="64"/>
      </patternFill>
    </fill>
    <fill>
      <patternFill patternType="solid">
        <fgColor theme="9" tint="0.39994506668294322"/>
        <bgColor indexed="64"/>
      </patternFill>
    </fill>
    <fill>
      <patternFill patternType="solid">
        <fgColor theme="5" tint="0.59996337778862885"/>
        <bgColor indexed="64"/>
      </patternFill>
    </fill>
  </fills>
  <borders count="3">
    <border>
      <left/>
      <right/>
      <top/>
      <bottom/>
      <diagonal/>
    </border>
    <border>
      <left/>
      <right/>
      <top/>
      <bottom style="thin">
        <color auto="1"/>
      </bottom>
      <diagonal/>
    </border>
    <border>
      <left/>
      <right/>
      <top style="thin">
        <color auto="1"/>
      </top>
      <bottom style="thin">
        <color auto="1"/>
      </bottom>
      <diagonal/>
    </border>
  </borders>
  <cellStyleXfs count="3">
    <xf numFmtId="0" fontId="0" fillId="0" borderId="0"/>
    <xf numFmtId="0" fontId="3" fillId="0" borderId="0" applyNumberFormat="0" applyBorder="0" applyProtection="0"/>
    <xf numFmtId="0" fontId="13" fillId="0" borderId="0" applyNumberFormat="0" applyFill="0" applyBorder="0" applyAlignment="0" applyProtection="0"/>
  </cellStyleXfs>
  <cellXfs count="95">
    <xf numFmtId="0" fontId="0" fillId="0" borderId="0" xfId="0"/>
    <xf numFmtId="164" fontId="0" fillId="0" borderId="0" xfId="0" applyNumberFormat="1"/>
    <xf numFmtId="0" fontId="2" fillId="0" borderId="0" xfId="0" applyFont="1"/>
    <xf numFmtId="0" fontId="1" fillId="0" borderId="0" xfId="0" applyFont="1"/>
    <xf numFmtId="164" fontId="1" fillId="0" borderId="0" xfId="0" applyNumberFormat="1" applyFont="1"/>
    <xf numFmtId="1" fontId="0" fillId="0" borderId="0" xfId="0" applyNumberFormat="1"/>
    <xf numFmtId="0" fontId="1" fillId="2" borderId="0" xfId="0" applyFont="1" applyFill="1"/>
    <xf numFmtId="0" fontId="0" fillId="2" borderId="0" xfId="0" applyFont="1" applyFill="1"/>
    <xf numFmtId="164" fontId="0" fillId="2" borderId="0" xfId="0" applyNumberFormat="1" applyFont="1" applyFill="1"/>
    <xf numFmtId="2" fontId="0" fillId="0" borderId="0" xfId="0" applyNumberFormat="1"/>
    <xf numFmtId="0" fontId="1" fillId="0" borderId="0" xfId="0" applyFont="1" applyAlignment="1">
      <alignment horizontal="left"/>
    </xf>
    <xf numFmtId="1" fontId="1" fillId="0" borderId="0" xfId="0" applyNumberFormat="1" applyFont="1"/>
    <xf numFmtId="1" fontId="0" fillId="2" borderId="0" xfId="0" applyNumberFormat="1" applyFill="1"/>
    <xf numFmtId="164" fontId="0" fillId="2" borderId="0" xfId="0" applyNumberFormat="1" applyFill="1"/>
    <xf numFmtId="164" fontId="0" fillId="4" borderId="0" xfId="0" applyNumberFormat="1" applyFill="1"/>
    <xf numFmtId="0" fontId="0" fillId="3" borderId="0" xfId="0" applyFill="1"/>
    <xf numFmtId="0" fontId="0" fillId="0" borderId="0" xfId="0" applyFont="1"/>
    <xf numFmtId="165" fontId="0" fillId="0" borderId="0" xfId="0" applyNumberFormat="1"/>
    <xf numFmtId="0" fontId="0" fillId="2" borderId="0" xfId="0" applyFill="1"/>
    <xf numFmtId="164" fontId="0" fillId="5" borderId="0" xfId="0" applyNumberFormat="1" applyFill="1"/>
    <xf numFmtId="164" fontId="2" fillId="5" borderId="0" xfId="0" applyNumberFormat="1" applyFont="1" applyFill="1"/>
    <xf numFmtId="164" fontId="1" fillId="5" borderId="0" xfId="0" applyNumberFormat="1" applyFont="1" applyFill="1"/>
    <xf numFmtId="0" fontId="0" fillId="5" borderId="0" xfId="0" applyFill="1"/>
    <xf numFmtId="2" fontId="0" fillId="5" borderId="0" xfId="0" applyNumberFormat="1" applyFill="1"/>
    <xf numFmtId="1" fontId="1" fillId="0" borderId="0" xfId="0" applyNumberFormat="1" applyFont="1" applyAlignment="1">
      <alignment horizontal="left"/>
    </xf>
    <xf numFmtId="0" fontId="1" fillId="0" borderId="0" xfId="0" applyFont="1" applyProtection="1"/>
    <xf numFmtId="0" fontId="0" fillId="3" borderId="0" xfId="0" applyFill="1" applyProtection="1"/>
    <xf numFmtId="0" fontId="0" fillId="0" borderId="0" xfId="0" applyProtection="1"/>
    <xf numFmtId="1" fontId="0" fillId="0" borderId="0" xfId="0" applyNumberFormat="1" applyProtection="1"/>
    <xf numFmtId="164" fontId="0" fillId="2" borderId="0" xfId="0" applyNumberFormat="1" applyFill="1" applyProtection="1"/>
    <xf numFmtId="0" fontId="1"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164" fontId="1" fillId="6" borderId="0" xfId="0" applyNumberFormat="1" applyFont="1" applyFill="1"/>
    <xf numFmtId="1" fontId="1" fillId="6" borderId="0" xfId="0" applyNumberFormat="1" applyFont="1" applyFill="1"/>
    <xf numFmtId="164" fontId="1" fillId="0" borderId="0" xfId="0" applyNumberFormat="1" applyFont="1" applyAlignment="1">
      <alignment horizontal="right"/>
    </xf>
    <xf numFmtId="0" fontId="1" fillId="0" borderId="0" xfId="0" applyFont="1" applyAlignment="1">
      <alignment horizontal="right"/>
    </xf>
    <xf numFmtId="1" fontId="0" fillId="6" borderId="0" xfId="0" applyNumberFormat="1" applyFill="1"/>
    <xf numFmtId="2" fontId="0" fillId="6" borderId="0" xfId="0" applyNumberFormat="1" applyFill="1"/>
    <xf numFmtId="2" fontId="0" fillId="0" borderId="0" xfId="0" applyNumberFormat="1" applyAlignment="1">
      <alignment horizontal="center"/>
    </xf>
    <xf numFmtId="0" fontId="2" fillId="0" borderId="0" xfId="0" applyFont="1" applyAlignment="1">
      <alignment horizontal="center"/>
    </xf>
    <xf numFmtId="165" fontId="1" fillId="0" borderId="0" xfId="0" applyNumberFormat="1" applyFont="1" applyAlignment="1">
      <alignment horizontal="center"/>
    </xf>
    <xf numFmtId="2" fontId="1" fillId="0" borderId="0" xfId="0" applyNumberFormat="1" applyFont="1"/>
    <xf numFmtId="2" fontId="1" fillId="0" borderId="0" xfId="0" applyNumberFormat="1" applyFont="1" applyAlignment="1">
      <alignment horizontal="center"/>
    </xf>
    <xf numFmtId="0" fontId="0" fillId="2" borderId="0" xfId="0" applyFill="1" applyProtection="1"/>
    <xf numFmtId="0" fontId="1" fillId="0" borderId="0" xfId="0" applyFont="1" applyAlignment="1">
      <alignment horizontal="center"/>
    </xf>
    <xf numFmtId="0" fontId="0" fillId="7" borderId="0" xfId="0" applyFill="1" applyAlignment="1">
      <alignment horizontal="left"/>
    </xf>
    <xf numFmtId="0" fontId="0" fillId="7" borderId="0" xfId="0" applyFont="1" applyFill="1" applyAlignment="1">
      <alignment horizontal="left"/>
    </xf>
    <xf numFmtId="1" fontId="0" fillId="0" borderId="0" xfId="0" applyNumberFormat="1" applyFill="1"/>
    <xf numFmtId="1" fontId="0" fillId="0" borderId="0" xfId="0" applyNumberFormat="1" applyFill="1" applyProtection="1"/>
    <xf numFmtId="0" fontId="5" fillId="0" borderId="0" xfId="0" applyFont="1"/>
    <xf numFmtId="0" fontId="0" fillId="8" borderId="0" xfId="0" applyFill="1" applyAlignment="1">
      <alignment horizontal="center"/>
    </xf>
    <xf numFmtId="0" fontId="0" fillId="8" borderId="0" xfId="0" applyFont="1" applyFill="1" applyAlignment="1">
      <alignment horizontal="center"/>
    </xf>
    <xf numFmtId="0" fontId="0" fillId="5" borderId="0" xfId="0" applyFill="1" applyAlignment="1">
      <alignment horizontal="center"/>
    </xf>
    <xf numFmtId="0" fontId="0" fillId="9" borderId="0" xfId="0" applyFill="1" applyAlignment="1">
      <alignment horizontal="left"/>
    </xf>
    <xf numFmtId="0" fontId="0" fillId="8" borderId="0" xfId="0" applyFill="1"/>
    <xf numFmtId="0" fontId="0" fillId="9" borderId="0" xfId="0" applyFill="1"/>
    <xf numFmtId="0" fontId="0" fillId="0" borderId="0" xfId="0" applyAlignment="1">
      <alignment vertical="top" wrapText="1"/>
    </xf>
    <xf numFmtId="0" fontId="8" fillId="0" borderId="0" xfId="0" applyFont="1" applyAlignment="1">
      <alignment vertical="top" wrapText="1"/>
    </xf>
    <xf numFmtId="0" fontId="7" fillId="0" borderId="0" xfId="0" applyFont="1" applyAlignment="1">
      <alignment vertical="top" wrapText="1"/>
    </xf>
    <xf numFmtId="0" fontId="0" fillId="0" borderId="0" xfId="0" applyBorder="1"/>
    <xf numFmtId="0" fontId="6" fillId="0" borderId="0" xfId="0" applyFont="1"/>
    <xf numFmtId="0" fontId="9" fillId="10" borderId="0" xfId="0" applyFont="1" applyFill="1"/>
    <xf numFmtId="0" fontId="9" fillId="0" borderId="0" xfId="0" applyFont="1" applyFill="1"/>
    <xf numFmtId="164" fontId="9" fillId="0" borderId="0" xfId="0" applyNumberFormat="1" applyFont="1" applyFill="1"/>
    <xf numFmtId="164" fontId="0" fillId="11" borderId="0" xfId="0" applyNumberFormat="1" applyFill="1"/>
    <xf numFmtId="2" fontId="0" fillId="11" borderId="0" xfId="0" applyNumberFormat="1" applyFill="1"/>
    <xf numFmtId="0" fontId="0" fillId="11" borderId="0" xfId="0" applyFill="1"/>
    <xf numFmtId="0" fontId="0" fillId="12" borderId="0" xfId="0" applyFill="1"/>
    <xf numFmtId="165" fontId="0" fillId="5" borderId="0" xfId="0" applyNumberFormat="1" applyFill="1" applyAlignment="1">
      <alignment horizontal="left"/>
    </xf>
    <xf numFmtId="165" fontId="0" fillId="5" borderId="0" xfId="0" applyNumberFormat="1" applyFill="1" applyAlignment="1">
      <alignment horizontal="right"/>
    </xf>
    <xf numFmtId="1" fontId="0" fillId="5" borderId="0" xfId="0" applyNumberFormat="1" applyFont="1" applyFill="1"/>
    <xf numFmtId="2" fontId="0" fillId="5" borderId="0" xfId="0" applyNumberFormat="1" applyFont="1" applyFill="1"/>
    <xf numFmtId="0" fontId="8" fillId="0" borderId="0" xfId="0" applyFont="1" applyAlignment="1">
      <alignment vertical="top"/>
    </xf>
    <xf numFmtId="0" fontId="2" fillId="0" borderId="1" xfId="0" applyFont="1" applyBorder="1"/>
    <xf numFmtId="0" fontId="2" fillId="0" borderId="1" xfId="0" applyFont="1" applyBorder="1" applyAlignment="1">
      <alignment horizontal="center"/>
    </xf>
    <xf numFmtId="0" fontId="0" fillId="0" borderId="1" xfId="0" applyBorder="1"/>
    <xf numFmtId="0" fontId="0" fillId="0" borderId="2" xfId="0" applyFont="1" applyBorder="1"/>
    <xf numFmtId="0" fontId="0" fillId="0" borderId="2" xfId="0" applyFont="1" applyBorder="1" applyAlignment="1">
      <alignment horizontal="center"/>
    </xf>
    <xf numFmtId="0" fontId="0" fillId="0" borderId="1" xfId="0" applyBorder="1" applyAlignment="1">
      <alignment horizontal="center"/>
    </xf>
    <xf numFmtId="1" fontId="1" fillId="0" borderId="0" xfId="0" applyNumberFormat="1" applyFont="1" applyAlignment="1">
      <alignment horizontal="center"/>
    </xf>
    <xf numFmtId="0" fontId="0" fillId="0" borderId="0" xfId="0" applyAlignment="1">
      <alignment vertical="top"/>
    </xf>
    <xf numFmtId="0" fontId="1" fillId="0" borderId="0" xfId="0" applyFont="1" applyAlignment="1">
      <alignment vertical="top"/>
    </xf>
    <xf numFmtId="164" fontId="0" fillId="0" borderId="0" xfId="0" applyNumberFormat="1" applyAlignment="1">
      <alignment vertical="top"/>
    </xf>
    <xf numFmtId="164" fontId="0" fillId="6" borderId="0" xfId="0" applyNumberFormat="1" applyFill="1" applyAlignment="1">
      <alignment vertical="top"/>
    </xf>
    <xf numFmtId="1" fontId="0" fillId="6" borderId="0" xfId="0" applyNumberFormat="1" applyFill="1" applyAlignment="1">
      <alignment vertical="top"/>
    </xf>
    <xf numFmtId="1" fontId="0" fillId="0" borderId="0" xfId="0" applyNumberFormat="1" applyAlignment="1">
      <alignment vertical="top"/>
    </xf>
    <xf numFmtId="2" fontId="0" fillId="6" borderId="0" xfId="0" applyNumberFormat="1" applyFill="1" applyAlignment="1">
      <alignment vertical="top"/>
    </xf>
    <xf numFmtId="2" fontId="0" fillId="0" borderId="0" xfId="0" applyNumberFormat="1" applyAlignment="1">
      <alignment vertical="top"/>
    </xf>
    <xf numFmtId="0" fontId="12" fillId="0" borderId="0" xfId="0" applyFont="1"/>
    <xf numFmtId="0" fontId="6" fillId="0" borderId="0" xfId="0" applyFont="1" applyAlignment="1">
      <alignment vertical="top"/>
    </xf>
    <xf numFmtId="0" fontId="0" fillId="0" borderId="0" xfId="0" applyAlignment="1">
      <alignment vertical="center"/>
    </xf>
    <xf numFmtId="0" fontId="13" fillId="0" borderId="0" xfId="2" applyAlignment="1">
      <alignment vertical="center"/>
    </xf>
    <xf numFmtId="0" fontId="6" fillId="0" borderId="0" xfId="0" applyFont="1" applyAlignment="1">
      <alignment horizontal="left" vertical="top" wrapText="1"/>
    </xf>
    <xf numFmtId="0" fontId="1" fillId="0" borderId="0" xfId="0" applyFont="1" applyAlignment="1">
      <alignment horizontal="center"/>
    </xf>
  </cellXfs>
  <cellStyles count="3">
    <cellStyle name="Hyperlink" xfId="2" builtinId="8"/>
    <cellStyle name="Normal" xfId="0" builtinId="0"/>
    <cellStyle name="Normal 2 4" xfId="1" xr:uid="{20D8AD6C-BCFA-4A4F-9385-B824C25B3426}"/>
  </cellStyles>
  <dxfs count="23">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ont>
        <color rgb="FF9C0006"/>
      </font>
      <fill>
        <patternFill>
          <bgColor rgb="FFFFC7CE"/>
        </patternFill>
      </fill>
    </dxf>
    <dxf>
      <font>
        <color rgb="FFFF0000"/>
      </font>
    </dxf>
    <dxf>
      <font>
        <color rgb="FF9C0006"/>
      </font>
      <fill>
        <patternFill>
          <bgColor rgb="FFFFC7CE"/>
        </patternFill>
      </fill>
    </dxf>
    <dxf>
      <fill>
        <patternFill>
          <bgColor rgb="FFFF0000"/>
        </patternFill>
      </fill>
    </dxf>
    <dxf>
      <fill>
        <patternFill>
          <bgColor rgb="FFFFC000"/>
        </patternFill>
      </fill>
    </dxf>
    <dxf>
      <font>
        <color rgb="FF9C0006"/>
      </font>
      <fill>
        <patternFill>
          <bgColor rgb="FFFFC7CE"/>
        </patternFill>
      </fill>
    </dxf>
    <dxf>
      <font>
        <color rgb="FFFF0000"/>
      </font>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000"/>
        </patternFill>
      </fill>
    </dxf>
    <dxf>
      <font>
        <color rgb="FF9C0006"/>
      </font>
      <fill>
        <patternFill>
          <bgColor rgb="FFFFC7CE"/>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26" fmlaLink="$B$9" fmlaRange="Parameters!$J$22:$J$2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5</xdr:row>
      <xdr:rowOff>7620</xdr:rowOff>
    </xdr:from>
    <xdr:to>
      <xdr:col>0</xdr:col>
      <xdr:colOff>1801141</xdr:colOff>
      <xdr:row>13</xdr:row>
      <xdr:rowOff>45946</xdr:rowOff>
    </xdr:to>
    <xdr:pic>
      <xdr:nvPicPr>
        <xdr:cNvPr id="4" name="Picture 3">
          <a:extLst>
            <a:ext uri="{FF2B5EF4-FFF2-40B4-BE49-F238E27FC236}">
              <a16:creationId xmlns:a16="http://schemas.microsoft.com/office/drawing/2014/main" id="{10DE7EDA-FCBE-4133-9A30-EBD45FFD0A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5682" b="90715"/>
        <a:stretch/>
      </xdr:blipFill>
      <xdr:spPr bwMode="auto">
        <a:xfrm>
          <a:off x="198120" y="6743700"/>
          <a:ext cx="1603021" cy="1501366"/>
        </a:xfrm>
        <a:prstGeom prst="rect">
          <a:avLst/>
        </a:prstGeom>
        <a:noFill/>
        <a:ln>
          <a:noFill/>
        </a:ln>
      </xdr:spPr>
    </xdr:pic>
    <xdr:clientData/>
  </xdr:twoCellAnchor>
  <xdr:twoCellAnchor editAs="oneCell">
    <xdr:from>
      <xdr:col>0</xdr:col>
      <xdr:colOff>1717320</xdr:colOff>
      <xdr:row>5</xdr:row>
      <xdr:rowOff>79283</xdr:rowOff>
    </xdr:from>
    <xdr:to>
      <xdr:col>0</xdr:col>
      <xdr:colOff>3028106</xdr:colOff>
      <xdr:row>12</xdr:row>
      <xdr:rowOff>86585</xdr:rowOff>
    </xdr:to>
    <xdr:pic>
      <xdr:nvPicPr>
        <xdr:cNvPr id="5" name="Picture 4">
          <a:extLst>
            <a:ext uri="{FF2B5EF4-FFF2-40B4-BE49-F238E27FC236}">
              <a16:creationId xmlns:a16="http://schemas.microsoft.com/office/drawing/2014/main" id="{DE1DAE48-B7AF-4877-89A8-2E1032A435D6}"/>
            </a:ext>
          </a:extLst>
        </xdr:cNvPr>
        <xdr:cNvPicPr>
          <a:picLocks noChangeAspect="1"/>
        </xdr:cNvPicPr>
      </xdr:nvPicPr>
      <xdr:blipFill rotWithShape="1">
        <a:blip xmlns:r="http://schemas.openxmlformats.org/officeDocument/2006/relationships" r:embed="rId2"/>
        <a:srcRect l="5338"/>
        <a:stretch/>
      </xdr:blipFill>
      <xdr:spPr>
        <a:xfrm>
          <a:off x="1717320" y="6815363"/>
          <a:ext cx="1310786" cy="1287462"/>
        </a:xfrm>
        <a:prstGeom prst="rect">
          <a:avLst/>
        </a:prstGeom>
      </xdr:spPr>
    </xdr:pic>
    <xdr:clientData/>
  </xdr:twoCellAnchor>
  <xdr:twoCellAnchor editAs="oneCell">
    <xdr:from>
      <xdr:col>0</xdr:col>
      <xdr:colOff>3213101</xdr:colOff>
      <xdr:row>5</xdr:row>
      <xdr:rowOff>88900</xdr:rowOff>
    </xdr:from>
    <xdr:to>
      <xdr:col>0</xdr:col>
      <xdr:colOff>4559300</xdr:colOff>
      <xdr:row>12</xdr:row>
      <xdr:rowOff>101600</xdr:rowOff>
    </xdr:to>
    <xdr:pic>
      <xdr:nvPicPr>
        <xdr:cNvPr id="2" name="Picture 1" descr="Land Use for Net Zero update October 2024: Land Manager's Perspectives -  Scotland's Landscape Alliance">
          <a:extLst>
            <a:ext uri="{FF2B5EF4-FFF2-40B4-BE49-F238E27FC236}">
              <a16:creationId xmlns:a16="http://schemas.microsoft.com/office/drawing/2014/main" id="{F131E610-052D-6B72-06AC-EAF94C4A05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13101" y="7416800"/>
          <a:ext cx="1346199" cy="130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xdr:colOff>
      <xdr:row>0</xdr:row>
      <xdr:rowOff>1005840</xdr:rowOff>
    </xdr:from>
    <xdr:to>
      <xdr:col>2</xdr:col>
      <xdr:colOff>4926040</xdr:colOff>
      <xdr:row>2</xdr:row>
      <xdr:rowOff>764100</xdr:rowOff>
    </xdr:to>
    <xdr:pic>
      <xdr:nvPicPr>
        <xdr:cNvPr id="3" name="Picture 2">
          <a:extLst>
            <a:ext uri="{FF2B5EF4-FFF2-40B4-BE49-F238E27FC236}">
              <a16:creationId xmlns:a16="http://schemas.microsoft.com/office/drawing/2014/main" id="{7C235118-5751-3779-D2E9-47D18C37A85D}"/>
            </a:ext>
          </a:extLst>
        </xdr:cNvPr>
        <xdr:cNvPicPr>
          <a:picLocks noChangeAspect="1"/>
        </xdr:cNvPicPr>
      </xdr:nvPicPr>
      <xdr:blipFill>
        <a:blip xmlns:r="http://schemas.openxmlformats.org/officeDocument/2006/relationships" r:embed="rId4"/>
        <a:stretch>
          <a:fillRect/>
        </a:stretch>
      </xdr:blipFill>
      <xdr:spPr>
        <a:xfrm>
          <a:off x="8328660" y="1005840"/>
          <a:ext cx="4857460" cy="6060000"/>
        </a:xfrm>
        <a:prstGeom prst="rect">
          <a:avLst/>
        </a:prstGeom>
      </xdr:spPr>
    </xdr:pic>
    <xdr:clientData/>
  </xdr:twoCellAnchor>
  <xdr:twoCellAnchor>
    <xdr:from>
      <xdr:col>2</xdr:col>
      <xdr:colOff>45720</xdr:colOff>
      <xdr:row>0</xdr:row>
      <xdr:rowOff>53340</xdr:rowOff>
    </xdr:from>
    <xdr:to>
      <xdr:col>4</xdr:col>
      <xdr:colOff>45720</xdr:colOff>
      <xdr:row>0</xdr:row>
      <xdr:rowOff>1028700</xdr:rowOff>
    </xdr:to>
    <xdr:sp macro="" textlink="">
      <xdr:nvSpPr>
        <xdr:cNvPr id="6" name="TextBox 5">
          <a:extLst>
            <a:ext uri="{FF2B5EF4-FFF2-40B4-BE49-F238E27FC236}">
              <a16:creationId xmlns:a16="http://schemas.microsoft.com/office/drawing/2014/main" id="{A9967D2A-3DE6-4EF1-FB72-7959384291D2}"/>
            </a:ext>
          </a:extLst>
        </xdr:cNvPr>
        <xdr:cNvSpPr txBox="1"/>
      </xdr:nvSpPr>
      <xdr:spPr>
        <a:xfrm>
          <a:off x="8404860" y="53340"/>
          <a:ext cx="5829300" cy="975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kern="1200"/>
            <a:t>Spatial</a:t>
          </a:r>
          <a:r>
            <a:rPr lang="en-GB" sz="1400" b="1" kern="1200" baseline="0"/>
            <a:t> distribution of modelling units (WMC ID). </a:t>
          </a:r>
          <a:r>
            <a:rPr lang="en-GB" sz="1400" b="1" kern="1200" baseline="0">
              <a:solidFill>
                <a:schemeClr val="tx1"/>
              </a:solidFill>
            </a:rPr>
            <a:t>For catchments crossing the England and Wales border (e.g., 3117), only farms in England are considered. Contains public sector information licensed under the Open Goverment License v3.0.</a:t>
          </a:r>
        </a:p>
        <a:p>
          <a:endParaRPr lang="en-GB" sz="1400" b="1"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563880</xdr:colOff>
      <xdr:row>23</xdr:row>
      <xdr:rowOff>22860</xdr:rowOff>
    </xdr:from>
    <xdr:to>
      <xdr:col>2</xdr:col>
      <xdr:colOff>830580</xdr:colOff>
      <xdr:row>25</xdr:row>
      <xdr:rowOff>22860</xdr:rowOff>
    </xdr:to>
    <xdr:sp macro="[0]!Fertiliser_emission" textlink="">
      <xdr:nvSpPr>
        <xdr:cNvPr id="3" name="Rectangle: Rounded Corners 2">
          <a:extLst>
            <a:ext uri="{FF2B5EF4-FFF2-40B4-BE49-F238E27FC236}">
              <a16:creationId xmlns:a16="http://schemas.microsoft.com/office/drawing/2014/main" id="{57F26A2E-E259-0FC2-675D-3CC066DB3E1D}"/>
            </a:ext>
          </a:extLst>
        </xdr:cNvPr>
        <xdr:cNvSpPr/>
      </xdr:nvSpPr>
      <xdr:spPr>
        <a:xfrm>
          <a:off x="563880" y="4358640"/>
          <a:ext cx="1485900" cy="36576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Show / Update</a:t>
          </a:r>
          <a:r>
            <a:rPr lang="en-GB" sz="1100" baseline="0"/>
            <a:t> results</a:t>
          </a:r>
          <a:endParaRPr lang="en-GB" sz="1100"/>
        </a:p>
      </xdr:txBody>
    </xdr:sp>
    <xdr:clientData/>
  </xdr:twoCellAnchor>
  <xdr:twoCellAnchor>
    <xdr:from>
      <xdr:col>1</xdr:col>
      <xdr:colOff>30480</xdr:colOff>
      <xdr:row>2</xdr:row>
      <xdr:rowOff>22860</xdr:rowOff>
    </xdr:from>
    <xdr:to>
      <xdr:col>3</xdr:col>
      <xdr:colOff>251460</xdr:colOff>
      <xdr:row>6</xdr:row>
      <xdr:rowOff>0</xdr:rowOff>
    </xdr:to>
    <xdr:sp macro="[0]!FeriliserApplication" textlink="">
      <xdr:nvSpPr>
        <xdr:cNvPr id="4" name="Rectangle: Rounded Corners 3">
          <a:extLst>
            <a:ext uri="{FF2B5EF4-FFF2-40B4-BE49-F238E27FC236}">
              <a16:creationId xmlns:a16="http://schemas.microsoft.com/office/drawing/2014/main" id="{9010EB47-4A62-0AF7-502B-2AF9910331BC}"/>
            </a:ext>
          </a:extLst>
        </xdr:cNvPr>
        <xdr:cNvSpPr/>
      </xdr:nvSpPr>
      <xdr:spPr>
        <a:xfrm>
          <a:off x="640080" y="518160"/>
          <a:ext cx="1684020" cy="70866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View an</a:t>
          </a:r>
          <a:r>
            <a:rPr lang="en-GB" sz="1100" baseline="0"/>
            <a:t>d update fertiliser application rate and coverage</a:t>
          </a:r>
          <a:endParaRPr lang="en-GB" sz="1100"/>
        </a:p>
      </xdr:txBody>
    </xdr:sp>
    <xdr:clientData/>
  </xdr:twoCellAnchor>
  <xdr:twoCellAnchor>
    <xdr:from>
      <xdr:col>1</xdr:col>
      <xdr:colOff>30480</xdr:colOff>
      <xdr:row>6</xdr:row>
      <xdr:rowOff>144780</xdr:rowOff>
    </xdr:from>
    <xdr:to>
      <xdr:col>3</xdr:col>
      <xdr:colOff>251460</xdr:colOff>
      <xdr:row>10</xdr:row>
      <xdr:rowOff>121920</xdr:rowOff>
    </xdr:to>
    <xdr:sp macro="[0]!FeriliserProducts" textlink="">
      <xdr:nvSpPr>
        <xdr:cNvPr id="5" name="Rectangle: Rounded Corners 4">
          <a:extLst>
            <a:ext uri="{FF2B5EF4-FFF2-40B4-BE49-F238E27FC236}">
              <a16:creationId xmlns:a16="http://schemas.microsoft.com/office/drawing/2014/main" id="{950F7C1A-37ED-CD44-51D1-236F3BA11233}"/>
            </a:ext>
          </a:extLst>
        </xdr:cNvPr>
        <xdr:cNvSpPr/>
      </xdr:nvSpPr>
      <xdr:spPr>
        <a:xfrm>
          <a:off x="640080" y="1371600"/>
          <a:ext cx="1684020" cy="70866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View and update fertiliser product</a:t>
          </a:r>
          <a:r>
            <a:rPr lang="en-GB" sz="1100" baseline="0"/>
            <a:t> use and embedded emissions</a:t>
          </a:r>
          <a:endParaRPr lang="en-GB" sz="1100"/>
        </a:p>
      </xdr:txBody>
    </xdr:sp>
    <xdr:clientData/>
  </xdr:twoCellAnchor>
  <xdr:twoCellAnchor>
    <xdr:from>
      <xdr:col>1</xdr:col>
      <xdr:colOff>38100</xdr:colOff>
      <xdr:row>11</xdr:row>
      <xdr:rowOff>167640</xdr:rowOff>
    </xdr:from>
    <xdr:to>
      <xdr:col>3</xdr:col>
      <xdr:colOff>76200</xdr:colOff>
      <xdr:row>14</xdr:row>
      <xdr:rowOff>144780</xdr:rowOff>
    </xdr:to>
    <xdr:sp macro="[0]!EmissionCoefficents" textlink="">
      <xdr:nvSpPr>
        <xdr:cNvPr id="6" name="Rectangle: Rounded Corners 5">
          <a:extLst>
            <a:ext uri="{FF2B5EF4-FFF2-40B4-BE49-F238E27FC236}">
              <a16:creationId xmlns:a16="http://schemas.microsoft.com/office/drawing/2014/main" id="{B0602FBE-A662-CB87-B4D5-71394B596279}"/>
            </a:ext>
          </a:extLst>
        </xdr:cNvPr>
        <xdr:cNvSpPr/>
      </xdr:nvSpPr>
      <xdr:spPr>
        <a:xfrm>
          <a:off x="647700" y="2308860"/>
          <a:ext cx="1501140" cy="5257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View and update emission</a:t>
          </a:r>
          <a:r>
            <a:rPr lang="en-GB" sz="1100" baseline="0"/>
            <a:t> coefficients</a:t>
          </a:r>
          <a:endParaRPr lang="en-GB" sz="1100"/>
        </a:p>
      </xdr:txBody>
    </xdr:sp>
    <xdr:clientData/>
  </xdr:twoCellAnchor>
  <xdr:twoCellAnchor>
    <xdr:from>
      <xdr:col>0</xdr:col>
      <xdr:colOff>198120</xdr:colOff>
      <xdr:row>2</xdr:row>
      <xdr:rowOff>160020</xdr:rowOff>
    </xdr:from>
    <xdr:to>
      <xdr:col>0</xdr:col>
      <xdr:colOff>335280</xdr:colOff>
      <xdr:row>24</xdr:row>
      <xdr:rowOff>99060</xdr:rowOff>
    </xdr:to>
    <xdr:sp macro="" textlink="">
      <xdr:nvSpPr>
        <xdr:cNvPr id="8" name="Arrow: Down 7">
          <a:extLst>
            <a:ext uri="{FF2B5EF4-FFF2-40B4-BE49-F238E27FC236}">
              <a16:creationId xmlns:a16="http://schemas.microsoft.com/office/drawing/2014/main" id="{CD1702FE-6E1D-109E-521A-B9288B41C3BB}"/>
            </a:ext>
          </a:extLst>
        </xdr:cNvPr>
        <xdr:cNvSpPr/>
      </xdr:nvSpPr>
      <xdr:spPr>
        <a:xfrm>
          <a:off x="198120" y="655320"/>
          <a:ext cx="137160" cy="39624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mc:AlternateContent xmlns:mc="http://schemas.openxmlformats.org/markup-compatibility/2006">
    <mc:Choice xmlns:a14="http://schemas.microsoft.com/office/drawing/2010/main" Requires="a14">
      <xdr:twoCellAnchor editAs="oneCell">
        <xdr:from>
          <xdr:col>1</xdr:col>
          <xdr:colOff>7620</xdr:colOff>
          <xdr:row>17</xdr:row>
          <xdr:rowOff>99060</xdr:rowOff>
        </xdr:from>
        <xdr:to>
          <xdr:col>2</xdr:col>
          <xdr:colOff>815340</xdr:colOff>
          <xdr:row>19</xdr:row>
          <xdr:rowOff>53340</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541020</xdr:colOff>
      <xdr:row>20</xdr:row>
      <xdr:rowOff>53340</xdr:rowOff>
    </xdr:from>
    <xdr:to>
      <xdr:col>2</xdr:col>
      <xdr:colOff>838200</xdr:colOff>
      <xdr:row>22</xdr:row>
      <xdr:rowOff>30480</xdr:rowOff>
    </xdr:to>
    <xdr:sp macro="[0]!Scenario_setup" textlink="">
      <xdr:nvSpPr>
        <xdr:cNvPr id="10" name="Rectangle: Rounded Corners 9">
          <a:extLst>
            <a:ext uri="{FF2B5EF4-FFF2-40B4-BE49-F238E27FC236}">
              <a16:creationId xmlns:a16="http://schemas.microsoft.com/office/drawing/2014/main" id="{E2ADE74C-7251-F8E8-6F5E-789E5FD10BD3}"/>
            </a:ext>
          </a:extLst>
        </xdr:cNvPr>
        <xdr:cNvSpPr/>
      </xdr:nvSpPr>
      <xdr:spPr>
        <a:xfrm>
          <a:off x="541020" y="3840480"/>
          <a:ext cx="1516380" cy="342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kern="1200"/>
            <a:t>Confirm</a:t>
          </a:r>
          <a:r>
            <a:rPr lang="en-GB" sz="1100" kern="1200" baseline="0"/>
            <a:t> input changes</a:t>
          </a:r>
          <a:endParaRPr lang="en-GB"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64325</xdr:colOff>
      <xdr:row>2</xdr:row>
      <xdr:rowOff>89064</xdr:rowOff>
    </xdr:to>
    <xdr:sp macro="[0]!GoBack" textlink="">
      <xdr:nvSpPr>
        <xdr:cNvPr id="3" name="Rectangle: Rounded Corners 2">
          <a:extLst>
            <a:ext uri="{FF2B5EF4-FFF2-40B4-BE49-F238E27FC236}">
              <a16:creationId xmlns:a16="http://schemas.microsoft.com/office/drawing/2014/main" id="{89F5A27B-2823-4663-80D1-2429D7725C36}"/>
            </a:ext>
          </a:extLst>
        </xdr:cNvPr>
        <xdr:cNvSpPr/>
      </xdr:nvSpPr>
      <xdr:spPr>
        <a:xfrm>
          <a:off x="6720417" y="0"/>
          <a:ext cx="678158" cy="29014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Go back</a:t>
          </a:r>
        </a:p>
      </xdr:txBody>
    </xdr:sp>
    <xdr:clientData/>
  </xdr:twoCellAnchor>
  <xdr:twoCellAnchor>
    <xdr:from>
      <xdr:col>0</xdr:col>
      <xdr:colOff>40105</xdr:colOff>
      <xdr:row>23</xdr:row>
      <xdr:rowOff>66842</xdr:rowOff>
    </xdr:from>
    <xdr:to>
      <xdr:col>0</xdr:col>
      <xdr:colOff>1437105</xdr:colOff>
      <xdr:row>34</xdr:row>
      <xdr:rowOff>113631</xdr:rowOff>
    </xdr:to>
    <xdr:sp macro="" textlink="">
      <xdr:nvSpPr>
        <xdr:cNvPr id="4" name="Flowchart: Document 3">
          <a:extLst>
            <a:ext uri="{FF2B5EF4-FFF2-40B4-BE49-F238E27FC236}">
              <a16:creationId xmlns:a16="http://schemas.microsoft.com/office/drawing/2014/main" id="{CEBA0C53-932C-0BA5-A38C-B528D01C6E70}"/>
            </a:ext>
          </a:extLst>
        </xdr:cNvPr>
        <xdr:cNvSpPr/>
      </xdr:nvSpPr>
      <xdr:spPr>
        <a:xfrm>
          <a:off x="40105" y="4304631"/>
          <a:ext cx="1397000" cy="2032000"/>
        </a:xfrm>
        <a:prstGeom prst="flowChartDocumen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kern="1200" baseline="0">
              <a:solidFill>
                <a:schemeClr val="tx1"/>
              </a:solidFill>
            </a:rPr>
            <a:t>Change the field application </a:t>
          </a:r>
          <a:r>
            <a:rPr lang="en-GB" sz="1100" kern="1200">
              <a:solidFill>
                <a:schemeClr val="tx1"/>
              </a:solidFill>
            </a:rPr>
            <a:t>rates compared to BAU. For example, a value of 1.00 indicates </a:t>
          </a:r>
          <a:r>
            <a:rPr lang="en-GB" sz="1100" kern="1200" baseline="0">
              <a:solidFill>
                <a:schemeClr val="tx1"/>
              </a:solidFill>
            </a:rPr>
            <a:t>that the BAU value will be used and 0.50 will half the field application rate</a:t>
          </a:r>
          <a:r>
            <a:rPr lang="en-GB" sz="1100" kern="1200">
              <a:solidFill>
                <a:schemeClr val="tx1"/>
              </a:solidFill>
            </a:rPr>
            <a:t>.</a:t>
          </a:r>
          <a:r>
            <a:rPr lang="en-GB" sz="1100" kern="1200"/>
            <a:t>BAU. For example, a value of 1.00 indicates that the BAU value will be used, 0.50 will half the field application rate and 2.00 will double the field application rate.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277678</xdr:colOff>
      <xdr:row>0</xdr:row>
      <xdr:rowOff>58118</xdr:rowOff>
    </xdr:from>
    <xdr:to>
      <xdr:col>8</xdr:col>
      <xdr:colOff>546283</xdr:colOff>
      <xdr:row>1</xdr:row>
      <xdr:rowOff>62704</xdr:rowOff>
    </xdr:to>
    <xdr:sp macro="[0]!GoBack" textlink="">
      <xdr:nvSpPr>
        <xdr:cNvPr id="2" name="Rectangle: Rounded Corners 1">
          <a:extLst>
            <a:ext uri="{FF2B5EF4-FFF2-40B4-BE49-F238E27FC236}">
              <a16:creationId xmlns:a16="http://schemas.microsoft.com/office/drawing/2014/main" id="{56674EF3-0E7C-48C3-B765-FA58E1DDBB7E}"/>
            </a:ext>
          </a:extLst>
        </xdr:cNvPr>
        <xdr:cNvSpPr/>
      </xdr:nvSpPr>
      <xdr:spPr>
        <a:xfrm>
          <a:off x="6031424" y="58118"/>
          <a:ext cx="875622" cy="23060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Go back</a:t>
          </a:r>
        </a:p>
      </xdr:txBody>
    </xdr:sp>
    <xdr:clientData/>
  </xdr:twoCellAnchor>
  <xdr:twoCellAnchor>
    <xdr:from>
      <xdr:col>0</xdr:col>
      <xdr:colOff>135610</xdr:colOff>
      <xdr:row>5</xdr:row>
      <xdr:rowOff>6457</xdr:rowOff>
    </xdr:from>
    <xdr:to>
      <xdr:col>0</xdr:col>
      <xdr:colOff>1349644</xdr:colOff>
      <xdr:row>13</xdr:row>
      <xdr:rowOff>51661</xdr:rowOff>
    </xdr:to>
    <xdr:sp macro="" textlink="">
      <xdr:nvSpPr>
        <xdr:cNvPr id="4" name="Flowchart: Document 3">
          <a:extLst>
            <a:ext uri="{FF2B5EF4-FFF2-40B4-BE49-F238E27FC236}">
              <a16:creationId xmlns:a16="http://schemas.microsoft.com/office/drawing/2014/main" id="{56F0F627-D571-4C6B-B9A9-147E5BC68CA5}"/>
            </a:ext>
          </a:extLst>
        </xdr:cNvPr>
        <xdr:cNvSpPr/>
      </xdr:nvSpPr>
      <xdr:spPr>
        <a:xfrm>
          <a:off x="135610" y="929898"/>
          <a:ext cx="1214034" cy="1491712"/>
        </a:xfrm>
        <a:prstGeom prst="flowChartDocumen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kern="1200" baseline="0">
              <a:solidFill>
                <a:schemeClr val="tx1"/>
              </a:solidFill>
            </a:rPr>
            <a:t>The sum of relative use of different fertiliser products for each crop / land use has to be 100.</a:t>
          </a:r>
          <a:r>
            <a:rPr lang="en-GB" sz="1100" kern="1200"/>
            <a:t>.</a:t>
          </a:r>
        </a:p>
      </xdr:txBody>
    </xdr:sp>
    <xdr:clientData/>
  </xdr:twoCellAnchor>
  <xdr:twoCellAnchor>
    <xdr:from>
      <xdr:col>0</xdr:col>
      <xdr:colOff>19373</xdr:colOff>
      <xdr:row>20</xdr:row>
      <xdr:rowOff>12914</xdr:rowOff>
    </xdr:from>
    <xdr:to>
      <xdr:col>0</xdr:col>
      <xdr:colOff>1440051</xdr:colOff>
      <xdr:row>32</xdr:row>
      <xdr:rowOff>148526</xdr:rowOff>
    </xdr:to>
    <xdr:sp macro="" textlink="">
      <xdr:nvSpPr>
        <xdr:cNvPr id="3" name="Flowchart: Document 2">
          <a:extLst>
            <a:ext uri="{FF2B5EF4-FFF2-40B4-BE49-F238E27FC236}">
              <a16:creationId xmlns:a16="http://schemas.microsoft.com/office/drawing/2014/main" id="{F564C844-A25B-49B9-A502-1E8CCA6DE9F5}"/>
            </a:ext>
          </a:extLst>
        </xdr:cNvPr>
        <xdr:cNvSpPr/>
      </xdr:nvSpPr>
      <xdr:spPr>
        <a:xfrm>
          <a:off x="19373" y="3674389"/>
          <a:ext cx="1420678" cy="2305374"/>
        </a:xfrm>
        <a:prstGeom prst="flowChartDocumen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kern="1200" baseline="0">
              <a:solidFill>
                <a:schemeClr val="tx1"/>
              </a:solidFill>
            </a:rPr>
            <a:t>Catchment specific embedded fertiliser emissions data can be specified here. Please enter a new row per catchment. Default values will be used for all other catchments not on the list here.</a:t>
          </a:r>
          <a:r>
            <a:rPr lang="en-GB" sz="1100" kern="1200"/>
            <a:t>AU. For example, a value of 1.00 indicates that the BAU value will be used, 0.50 will half the field application rate and 2.00 will double the field application rate.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252552</xdr:colOff>
      <xdr:row>2</xdr:row>
      <xdr:rowOff>166814</xdr:rowOff>
    </xdr:from>
    <xdr:to>
      <xdr:col>11</xdr:col>
      <xdr:colOff>518575</xdr:colOff>
      <xdr:row>4</xdr:row>
      <xdr:rowOff>35922</xdr:rowOff>
    </xdr:to>
    <xdr:sp macro="[0]!GoBack" textlink="">
      <xdr:nvSpPr>
        <xdr:cNvPr id="2" name="Rectangle: Rounded Corners 1">
          <a:extLst>
            <a:ext uri="{FF2B5EF4-FFF2-40B4-BE49-F238E27FC236}">
              <a16:creationId xmlns:a16="http://schemas.microsoft.com/office/drawing/2014/main" id="{FCE950F9-4C49-4693-88A1-F163EDC52016}"/>
            </a:ext>
          </a:extLst>
        </xdr:cNvPr>
        <xdr:cNvSpPr/>
      </xdr:nvSpPr>
      <xdr:spPr>
        <a:xfrm>
          <a:off x="6379975" y="543886"/>
          <a:ext cx="878765" cy="23046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Go 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342900</xdr:colOff>
      <xdr:row>2</xdr:row>
      <xdr:rowOff>0</xdr:rowOff>
    </xdr:from>
    <xdr:to>
      <xdr:col>37</xdr:col>
      <xdr:colOff>441960</xdr:colOff>
      <xdr:row>4</xdr:row>
      <xdr:rowOff>7620</xdr:rowOff>
    </xdr:to>
    <xdr:sp macro="[0]!GoBack" textlink="">
      <xdr:nvSpPr>
        <xdr:cNvPr id="2" name="Rectangle: Rounded Corners 1">
          <a:extLst>
            <a:ext uri="{FF2B5EF4-FFF2-40B4-BE49-F238E27FC236}">
              <a16:creationId xmlns:a16="http://schemas.microsoft.com/office/drawing/2014/main" id="{CF13F798-171A-19F9-B9AD-9C8046EC5BF8}"/>
            </a:ext>
          </a:extLst>
        </xdr:cNvPr>
        <xdr:cNvSpPr/>
      </xdr:nvSpPr>
      <xdr:spPr>
        <a:xfrm>
          <a:off x="15224760" y="365760"/>
          <a:ext cx="708660" cy="3733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Go back</a:t>
          </a:r>
        </a:p>
      </xdr:txBody>
    </xdr:sp>
    <xdr:clientData/>
  </xdr:twoCellAnchor>
  <xdr:twoCellAnchor>
    <xdr:from>
      <xdr:col>18</xdr:col>
      <xdr:colOff>0</xdr:colOff>
      <xdr:row>2</xdr:row>
      <xdr:rowOff>0</xdr:rowOff>
    </xdr:from>
    <xdr:to>
      <xdr:col>18</xdr:col>
      <xdr:colOff>1463040</xdr:colOff>
      <xdr:row>16</xdr:row>
      <xdr:rowOff>175260</xdr:rowOff>
    </xdr:to>
    <xdr:sp macro="" textlink="">
      <xdr:nvSpPr>
        <xdr:cNvPr id="3" name="Flowchart: Document 2">
          <a:extLst>
            <a:ext uri="{FF2B5EF4-FFF2-40B4-BE49-F238E27FC236}">
              <a16:creationId xmlns:a16="http://schemas.microsoft.com/office/drawing/2014/main" id="{17B6C2CD-C449-4910-A366-B4C6B0F2369C}"/>
            </a:ext>
          </a:extLst>
        </xdr:cNvPr>
        <xdr:cNvSpPr/>
      </xdr:nvSpPr>
      <xdr:spPr>
        <a:xfrm>
          <a:off x="609600" y="365760"/>
          <a:ext cx="1463040" cy="2735580"/>
        </a:xfrm>
        <a:prstGeom prst="flowChartDocumen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kern="1200" baseline="0">
              <a:solidFill>
                <a:schemeClr val="tx1"/>
              </a:solidFill>
            </a:rPr>
            <a:t>These are processed land use data in ha based on the June Agriculture Survey (JAS) data. More columns ("W" to "AI " ) are available but are hiddlen for clarity. It is highly recommended that a copy of the data is saved before any change are made. </a:t>
          </a:r>
          <a:r>
            <a:rPr lang="en-GB" sz="1100" kern="1200"/>
            <a:t>For example, a value of 1.00 indicates that the BAU value will be used, 0.50 will half the field application rate and 2.00 will double the field application rate.</a:t>
          </a:r>
        </a:p>
      </xdr:txBody>
    </xdr:sp>
    <xdr:clientData/>
  </xdr:twoCellAnchor>
  <xdr:twoCellAnchor>
    <xdr:from>
      <xdr:col>36</xdr:col>
      <xdr:colOff>388620</xdr:colOff>
      <xdr:row>4</xdr:row>
      <xdr:rowOff>152400</xdr:rowOff>
    </xdr:from>
    <xdr:to>
      <xdr:col>38</xdr:col>
      <xdr:colOff>160020</xdr:colOff>
      <xdr:row>15</xdr:row>
      <xdr:rowOff>15240</xdr:rowOff>
    </xdr:to>
    <xdr:sp macro="" textlink="">
      <xdr:nvSpPr>
        <xdr:cNvPr id="4" name="Flowchart: Document 3">
          <a:extLst>
            <a:ext uri="{FF2B5EF4-FFF2-40B4-BE49-F238E27FC236}">
              <a16:creationId xmlns:a16="http://schemas.microsoft.com/office/drawing/2014/main" id="{353EC2B6-5C70-48CE-A14A-23F0A135CAAF}"/>
            </a:ext>
          </a:extLst>
        </xdr:cNvPr>
        <xdr:cNvSpPr/>
      </xdr:nvSpPr>
      <xdr:spPr>
        <a:xfrm>
          <a:off x="5577840" y="883920"/>
          <a:ext cx="1447800" cy="1874520"/>
        </a:xfrm>
        <a:prstGeom prst="flowChartDocumen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kern="1200" baseline="0">
              <a:solidFill>
                <a:schemeClr val="tx1"/>
              </a:solidFill>
            </a:rPr>
            <a:t>Change the land cover</a:t>
          </a:r>
          <a:r>
            <a:rPr lang="en-GB" sz="1100" kern="1200">
              <a:solidFill>
                <a:schemeClr val="tx1"/>
              </a:solidFill>
            </a:rPr>
            <a:t> relative to BAU. For example, a value of 1.00 indicates </a:t>
          </a:r>
          <a:r>
            <a:rPr lang="en-GB" sz="1100" kern="1200" baseline="0">
              <a:solidFill>
                <a:schemeClr val="tx1"/>
              </a:solidFill>
            </a:rPr>
            <a:t>that the BAU value will be used, whereas 0.50 will half the BAU area</a:t>
          </a:r>
          <a:r>
            <a:rPr lang="en-GB" sz="1100" kern="1200">
              <a:solidFill>
                <a:schemeClr val="tx1"/>
              </a:solidFill>
            </a:rPr>
            <a:t>.</a:t>
          </a:r>
          <a:r>
            <a:rPr lang="en-GB" sz="1100" kern="1200" baseline="0">
              <a:solidFill>
                <a:schemeClr val="tx1"/>
              </a:solidFill>
            </a:rPr>
            <a:t> </a:t>
          </a:r>
          <a:r>
            <a:rPr lang="en-GB" sz="1100" kern="1200"/>
            <a:t>field application rate.</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data.gov.uk/dataset/1a494e3e-e414-456c-9c2e-ca367a2945b6/wfd-surface-water-management-catchments-cycle-2"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07DC-BD5C-4D97-A995-09280861035E}">
  <sheetPr codeName="Sheet9"/>
  <dimension ref="A1:C15"/>
  <sheetViews>
    <sheetView workbookViewId="0"/>
  </sheetViews>
  <sheetFormatPr defaultRowHeight="14.4" x14ac:dyDescent="0.3"/>
  <cols>
    <col min="1" max="1" width="119.44140625" customWidth="1"/>
    <col min="2" max="2" width="2.44140625" customWidth="1"/>
    <col min="3" max="3" width="76.109375" customWidth="1"/>
  </cols>
  <sheetData>
    <row r="1" spans="1:3" ht="354.6" customHeight="1" x14ac:dyDescent="0.3">
      <c r="A1" s="57" t="s">
        <v>858</v>
      </c>
    </row>
    <row r="2" spans="1:3" ht="141.6" customHeight="1" x14ac:dyDescent="0.3">
      <c r="A2" s="58" t="s">
        <v>857</v>
      </c>
    </row>
    <row r="3" spans="1:3" ht="205.8" customHeight="1" x14ac:dyDescent="0.3">
      <c r="A3" s="57" t="s">
        <v>855</v>
      </c>
      <c r="B3" s="91"/>
      <c r="C3" s="92" t="s">
        <v>853</v>
      </c>
    </row>
    <row r="4" spans="1:3" ht="61.2" customHeight="1" x14ac:dyDescent="0.3">
      <c r="A4" s="58" t="s">
        <v>805</v>
      </c>
    </row>
    <row r="5" spans="1:3" ht="42" customHeight="1" x14ac:dyDescent="0.3">
      <c r="A5" s="59" t="s">
        <v>804</v>
      </c>
    </row>
    <row r="6" spans="1:3" x14ac:dyDescent="0.3">
      <c r="A6" s="60"/>
    </row>
    <row r="7" spans="1:3" x14ac:dyDescent="0.3">
      <c r="A7" s="60"/>
    </row>
    <row r="8" spans="1:3" x14ac:dyDescent="0.3">
      <c r="A8" s="60"/>
    </row>
    <row r="10" spans="1:3" x14ac:dyDescent="0.3">
      <c r="A10" s="60"/>
    </row>
    <row r="11" spans="1:3" x14ac:dyDescent="0.3">
      <c r="A11" s="60"/>
    </row>
    <row r="12" spans="1:3" x14ac:dyDescent="0.3">
      <c r="A12" s="60"/>
    </row>
    <row r="13" spans="1:3" x14ac:dyDescent="0.3">
      <c r="A13" s="60"/>
    </row>
    <row r="14" spans="1:3" x14ac:dyDescent="0.3">
      <c r="A14" s="60"/>
    </row>
    <row r="15" spans="1:3" x14ac:dyDescent="0.3">
      <c r="A15" s="60"/>
    </row>
  </sheetData>
  <hyperlinks>
    <hyperlink ref="C3" r:id="rId1" xr:uid="{BDA4783D-8345-424A-A92F-E871A7BD9F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7C56-685D-4DEF-B76A-C8BA65513FA1}">
  <sheetPr codeName="Sheet5">
    <tabColor theme="0"/>
  </sheetPr>
  <dimension ref="A1:S43"/>
  <sheetViews>
    <sheetView tabSelected="1" zoomScaleNormal="100" workbookViewId="0">
      <selection activeCell="F50" sqref="F50"/>
    </sheetView>
  </sheetViews>
  <sheetFormatPr defaultRowHeight="14.4" x14ac:dyDescent="0.3"/>
  <cols>
    <col min="1" max="1" width="28.77734375" customWidth="1"/>
    <col min="2" max="2" width="11.33203125" bestFit="1" customWidth="1"/>
    <col min="3" max="3" width="8" bestFit="1" customWidth="1"/>
    <col min="4" max="4" width="7.6640625" bestFit="1" customWidth="1"/>
    <col min="5" max="5" width="13.88671875" customWidth="1"/>
    <col min="6" max="6" width="15.109375" bestFit="1" customWidth="1"/>
    <col min="14" max="14" width="31.33203125" customWidth="1"/>
    <col min="15" max="15" width="31.6640625" customWidth="1"/>
    <col min="16" max="16" width="19.44140625" customWidth="1"/>
    <col min="19" max="19" width="10.33203125" customWidth="1"/>
    <col min="20" max="20" width="13.109375" customWidth="1"/>
    <col min="21" max="21" width="18.21875" customWidth="1"/>
  </cols>
  <sheetData>
    <row r="1" spans="1:19" x14ac:dyDescent="0.3">
      <c r="A1" s="3" t="s">
        <v>735</v>
      </c>
      <c r="S1" s="3"/>
    </row>
    <row r="2" spans="1:19" x14ac:dyDescent="0.3">
      <c r="A2" t="s">
        <v>837</v>
      </c>
      <c r="N2" s="3" t="s">
        <v>851</v>
      </c>
    </row>
    <row r="3" spans="1:19" x14ac:dyDescent="0.3">
      <c r="A3" t="s">
        <v>737</v>
      </c>
      <c r="N3" s="78" t="s">
        <v>623</v>
      </c>
      <c r="O3" s="77" t="s">
        <v>622</v>
      </c>
      <c r="P3" s="77" t="s">
        <v>799</v>
      </c>
      <c r="Q3" s="77" t="s">
        <v>723</v>
      </c>
    </row>
    <row r="4" spans="1:19" ht="15.6" customHeight="1" x14ac:dyDescent="0.3">
      <c r="N4" s="31">
        <v>0</v>
      </c>
      <c r="O4" t="s">
        <v>17</v>
      </c>
      <c r="P4" s="16" t="s">
        <v>27</v>
      </c>
    </row>
    <row r="5" spans="1:19" x14ac:dyDescent="0.3">
      <c r="A5" s="3" t="s">
        <v>721</v>
      </c>
      <c r="N5" s="31">
        <v>1</v>
      </c>
      <c r="O5" t="s">
        <v>19</v>
      </c>
      <c r="P5" s="16" t="s">
        <v>28</v>
      </c>
    </row>
    <row r="6" spans="1:19" x14ac:dyDescent="0.3">
      <c r="A6" t="s">
        <v>838</v>
      </c>
      <c r="N6" s="31">
        <v>2</v>
      </c>
      <c r="O6" t="s">
        <v>20</v>
      </c>
      <c r="P6" s="16" t="s">
        <v>20</v>
      </c>
    </row>
    <row r="7" spans="1:19" ht="15.6" customHeight="1" x14ac:dyDescent="0.3">
      <c r="A7" t="s">
        <v>732</v>
      </c>
      <c r="N7" s="40">
        <v>3</v>
      </c>
      <c r="O7" s="2" t="s">
        <v>21</v>
      </c>
      <c r="Q7" t="s">
        <v>722</v>
      </c>
    </row>
    <row r="8" spans="1:19" ht="15.6" customHeight="1" x14ac:dyDescent="0.3">
      <c r="A8" t="s">
        <v>726</v>
      </c>
      <c r="N8" s="40">
        <v>4</v>
      </c>
      <c r="O8" s="2" t="s">
        <v>26</v>
      </c>
      <c r="Q8" t="s">
        <v>722</v>
      </c>
    </row>
    <row r="9" spans="1:19" x14ac:dyDescent="0.3">
      <c r="A9" t="s">
        <v>727</v>
      </c>
      <c r="N9" s="31">
        <v>5</v>
      </c>
      <c r="O9" t="s">
        <v>18</v>
      </c>
      <c r="P9" s="16" t="s">
        <v>18</v>
      </c>
    </row>
    <row r="10" spans="1:19" ht="15.6" customHeight="1" x14ac:dyDescent="0.3">
      <c r="A10" t="s">
        <v>728</v>
      </c>
      <c r="N10" s="40">
        <v>6</v>
      </c>
      <c r="O10" s="2" t="s">
        <v>22</v>
      </c>
      <c r="Q10" t="s">
        <v>722</v>
      </c>
    </row>
    <row r="11" spans="1:19" x14ac:dyDescent="0.3">
      <c r="A11" t="s">
        <v>729</v>
      </c>
      <c r="N11" s="32">
        <v>7</v>
      </c>
      <c r="O11" s="16" t="s">
        <v>23</v>
      </c>
      <c r="P11" s="16" t="s">
        <v>757</v>
      </c>
    </row>
    <row r="12" spans="1:19" x14ac:dyDescent="0.3">
      <c r="A12" t="s">
        <v>730</v>
      </c>
      <c r="N12" s="31">
        <v>8</v>
      </c>
      <c r="O12" t="s">
        <v>24</v>
      </c>
      <c r="P12" s="16" t="s">
        <v>24</v>
      </c>
    </row>
    <row r="13" spans="1:19" x14ac:dyDescent="0.3">
      <c r="N13" s="75">
        <v>9</v>
      </c>
      <c r="O13" s="74" t="s">
        <v>25</v>
      </c>
      <c r="P13" s="76"/>
      <c r="Q13" s="76" t="s">
        <v>722</v>
      </c>
    </row>
    <row r="14" spans="1:19" x14ac:dyDescent="0.3">
      <c r="A14" s="3" t="s">
        <v>731</v>
      </c>
    </row>
    <row r="15" spans="1:19" x14ac:dyDescent="0.3">
      <c r="A15" t="s">
        <v>839</v>
      </c>
    </row>
    <row r="16" spans="1:19" x14ac:dyDescent="0.3">
      <c r="A16" t="s">
        <v>733</v>
      </c>
      <c r="N16" s="3" t="s">
        <v>802</v>
      </c>
    </row>
    <row r="17" spans="1:16" x14ac:dyDescent="0.3">
      <c r="N17" s="77" t="s">
        <v>724</v>
      </c>
      <c r="O17" s="77" t="s">
        <v>725</v>
      </c>
      <c r="P17" s="78" t="s">
        <v>801</v>
      </c>
    </row>
    <row r="18" spans="1:16" x14ac:dyDescent="0.3">
      <c r="N18" t="s">
        <v>2</v>
      </c>
      <c r="O18" t="s">
        <v>32</v>
      </c>
      <c r="P18" s="31">
        <v>0</v>
      </c>
    </row>
    <row r="19" spans="1:16" x14ac:dyDescent="0.3">
      <c r="A19" s="3" t="s">
        <v>840</v>
      </c>
      <c r="N19" t="s">
        <v>3</v>
      </c>
      <c r="O19" t="s">
        <v>32</v>
      </c>
      <c r="P19" s="31">
        <v>0</v>
      </c>
    </row>
    <row r="20" spans="1:16" x14ac:dyDescent="0.3">
      <c r="A20" t="s">
        <v>41</v>
      </c>
      <c r="B20" t="s">
        <v>715</v>
      </c>
      <c r="C20" t="s">
        <v>716</v>
      </c>
      <c r="D20" t="s">
        <v>717</v>
      </c>
      <c r="E20" t="s">
        <v>718</v>
      </c>
      <c r="F20" t="s">
        <v>719</v>
      </c>
      <c r="N20" t="s">
        <v>33</v>
      </c>
      <c r="O20" t="s">
        <v>42</v>
      </c>
      <c r="P20" s="31">
        <v>1</v>
      </c>
    </row>
    <row r="21" spans="1:16" x14ac:dyDescent="0.3">
      <c r="A21" t="s">
        <v>714</v>
      </c>
      <c r="B21" s="39">
        <v>3.4167299999999998</v>
      </c>
      <c r="C21" s="39">
        <v>3.3710200000000001</v>
      </c>
      <c r="D21" s="39">
        <v>2.9642499999999998</v>
      </c>
      <c r="E21" s="39">
        <v>6.8162500000000001</v>
      </c>
      <c r="F21" s="39">
        <v>7.1343567185042787</v>
      </c>
      <c r="N21" t="s">
        <v>34</v>
      </c>
      <c r="O21" t="s">
        <v>42</v>
      </c>
      <c r="P21" s="31">
        <v>1</v>
      </c>
    </row>
    <row r="22" spans="1:16" x14ac:dyDescent="0.3">
      <c r="A22" t="s">
        <v>36</v>
      </c>
      <c r="B22" s="39">
        <v>1.90872</v>
      </c>
      <c r="C22" s="39">
        <v>1.8634999999999999</v>
      </c>
      <c r="D22" s="39">
        <v>1.4611499999999999</v>
      </c>
      <c r="E22" s="39">
        <v>2.1870599999999998</v>
      </c>
      <c r="F22" s="39">
        <v>4.13044042778556</v>
      </c>
      <c r="N22" t="s">
        <v>6</v>
      </c>
      <c r="O22" t="s">
        <v>43</v>
      </c>
      <c r="P22" s="31">
        <v>2</v>
      </c>
    </row>
    <row r="23" spans="1:16" x14ac:dyDescent="0.3">
      <c r="A23" t="s">
        <v>37</v>
      </c>
      <c r="B23" s="39">
        <v>3.5231300000000001</v>
      </c>
      <c r="C23" s="39">
        <v>3.47742</v>
      </c>
      <c r="D23" s="39">
        <v>3.0706500000000001</v>
      </c>
      <c r="E23" s="39">
        <v>6.9257600000000004</v>
      </c>
      <c r="F23" s="39">
        <v>6.8147797109067021</v>
      </c>
      <c r="N23" t="s">
        <v>7</v>
      </c>
      <c r="O23" t="s">
        <v>44</v>
      </c>
      <c r="P23" s="31">
        <v>3</v>
      </c>
    </row>
    <row r="24" spans="1:16" x14ac:dyDescent="0.3">
      <c r="A24" t="s">
        <v>38</v>
      </c>
      <c r="B24" s="39">
        <v>2.60528</v>
      </c>
      <c r="C24" s="39">
        <v>2.5598200000000002</v>
      </c>
      <c r="D24" s="39">
        <v>2.1552699999999998</v>
      </c>
      <c r="E24" s="39">
        <v>4.4409700000000001</v>
      </c>
      <c r="F24" s="39">
        <v>4.4666323775892733</v>
      </c>
      <c r="N24" t="s">
        <v>8</v>
      </c>
      <c r="O24" t="s">
        <v>29</v>
      </c>
      <c r="P24" s="31">
        <v>6</v>
      </c>
    </row>
    <row r="25" spans="1:16" x14ac:dyDescent="0.3">
      <c r="A25" t="s">
        <v>39</v>
      </c>
      <c r="B25" s="39">
        <v>2.87541</v>
      </c>
      <c r="C25" s="39">
        <v>2.83087</v>
      </c>
      <c r="D25" s="39">
        <v>2.4344999999999999</v>
      </c>
      <c r="E25" s="39">
        <v>3.1160199999999998</v>
      </c>
      <c r="F25" s="39">
        <v>3.1944267515923563</v>
      </c>
      <c r="N25" t="s">
        <v>9</v>
      </c>
      <c r="O25" t="s">
        <v>9</v>
      </c>
      <c r="P25" s="31">
        <v>4</v>
      </c>
    </row>
    <row r="26" spans="1:16" x14ac:dyDescent="0.3">
      <c r="A26" t="s">
        <v>40</v>
      </c>
      <c r="B26" s="39">
        <v>2.6835300000000002</v>
      </c>
      <c r="C26" s="39">
        <v>2.6389900000000002</v>
      </c>
      <c r="D26" s="39">
        <v>2.2426200000000001</v>
      </c>
      <c r="E26" s="39">
        <v>2.91689</v>
      </c>
      <c r="F26" s="39">
        <v>4.5238199595414699</v>
      </c>
      <c r="N26" t="s">
        <v>10</v>
      </c>
      <c r="O26" t="s">
        <v>45</v>
      </c>
      <c r="P26" s="31">
        <v>5</v>
      </c>
    </row>
    <row r="27" spans="1:16" x14ac:dyDescent="0.3">
      <c r="N27" t="s">
        <v>11</v>
      </c>
      <c r="O27" t="s">
        <v>29</v>
      </c>
      <c r="P27" s="31">
        <v>6</v>
      </c>
    </row>
    <row r="28" spans="1:16" x14ac:dyDescent="0.3">
      <c r="A28" t="s">
        <v>841</v>
      </c>
      <c r="N28" t="s">
        <v>12</v>
      </c>
      <c r="O28" t="s">
        <v>29</v>
      </c>
      <c r="P28" s="31">
        <v>6</v>
      </c>
    </row>
    <row r="29" spans="1:16" x14ac:dyDescent="0.3">
      <c r="A29" t="s">
        <v>734</v>
      </c>
      <c r="N29" t="s">
        <v>13</v>
      </c>
      <c r="O29" t="s">
        <v>29</v>
      </c>
      <c r="P29" s="31">
        <v>6</v>
      </c>
    </row>
    <row r="30" spans="1:16" x14ac:dyDescent="0.3">
      <c r="A30" t="s">
        <v>842</v>
      </c>
      <c r="N30" t="s">
        <v>14</v>
      </c>
      <c r="O30" t="s">
        <v>29</v>
      </c>
      <c r="P30" s="31">
        <v>6</v>
      </c>
    </row>
    <row r="31" spans="1:16" x14ac:dyDescent="0.3">
      <c r="A31" t="s">
        <v>843</v>
      </c>
      <c r="N31" t="s">
        <v>15</v>
      </c>
      <c r="O31" t="s">
        <v>29</v>
      </c>
      <c r="P31" s="31">
        <v>6</v>
      </c>
    </row>
    <row r="32" spans="1:16" x14ac:dyDescent="0.3">
      <c r="A32" t="s">
        <v>720</v>
      </c>
      <c r="N32" s="76" t="s">
        <v>16</v>
      </c>
      <c r="O32" s="76" t="s">
        <v>29</v>
      </c>
      <c r="P32" s="79">
        <v>6</v>
      </c>
    </row>
    <row r="34" spans="1:10" x14ac:dyDescent="0.3">
      <c r="A34" s="3" t="s">
        <v>844</v>
      </c>
    </row>
    <row r="35" spans="1:10" x14ac:dyDescent="0.3">
      <c r="A35" t="s">
        <v>845</v>
      </c>
    </row>
    <row r="36" spans="1:10" x14ac:dyDescent="0.3">
      <c r="A36" t="s">
        <v>803</v>
      </c>
    </row>
    <row r="37" spans="1:10" x14ac:dyDescent="0.3">
      <c r="A37" s="16" t="s">
        <v>846</v>
      </c>
      <c r="J37" s="16"/>
    </row>
    <row r="38" spans="1:10" x14ac:dyDescent="0.3">
      <c r="J38" s="16"/>
    </row>
    <row r="39" spans="1:10" x14ac:dyDescent="0.3">
      <c r="A39" s="16" t="s">
        <v>847</v>
      </c>
      <c r="B39" s="16"/>
      <c r="C39" s="16"/>
      <c r="D39" s="16"/>
      <c r="E39" s="16"/>
      <c r="F39" s="16"/>
      <c r="G39" s="16"/>
      <c r="H39" s="16"/>
      <c r="I39" s="16"/>
      <c r="J39" s="16"/>
    </row>
    <row r="40" spans="1:10" x14ac:dyDescent="0.3">
      <c r="A40" s="16" t="s">
        <v>848</v>
      </c>
      <c r="B40" s="16"/>
      <c r="C40" s="16"/>
      <c r="D40" s="16"/>
      <c r="E40" s="16"/>
      <c r="F40" s="16"/>
      <c r="G40" s="16"/>
      <c r="H40" s="16"/>
      <c r="I40" s="16"/>
      <c r="J40" s="16"/>
    </row>
    <row r="41" spans="1:10" x14ac:dyDescent="0.3">
      <c r="A41" s="16" t="s">
        <v>849</v>
      </c>
      <c r="B41" s="16"/>
      <c r="C41" s="16"/>
      <c r="D41" s="16"/>
      <c r="E41" s="16"/>
      <c r="F41" s="16"/>
      <c r="G41" s="16"/>
      <c r="H41" s="16"/>
      <c r="I41" s="16"/>
      <c r="J41" s="16"/>
    </row>
    <row r="42" spans="1:10" x14ac:dyDescent="0.3">
      <c r="A42" s="16" t="s">
        <v>850</v>
      </c>
      <c r="B42" s="16"/>
      <c r="C42" s="16"/>
      <c r="D42" s="16"/>
      <c r="E42" s="16"/>
      <c r="F42" s="16"/>
      <c r="G42" s="16"/>
      <c r="H42" s="16"/>
      <c r="I42" s="16"/>
      <c r="J42" s="16"/>
    </row>
    <row r="43" spans="1:10" x14ac:dyDescent="0.3">
      <c r="A43" s="16" t="s">
        <v>767</v>
      </c>
      <c r="B43" s="16"/>
      <c r="C43" s="16"/>
      <c r="D43" s="16"/>
      <c r="E43" s="16"/>
      <c r="F43" s="16"/>
      <c r="G43" s="16"/>
      <c r="H43" s="16"/>
      <c r="I43" s="1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45036-0462-4D19-8A43-76A9EAF0858B}">
  <sheetPr codeName="Sheet7"/>
  <dimension ref="A1:AB93"/>
  <sheetViews>
    <sheetView topLeftCell="A3" zoomScaleNormal="100" workbookViewId="0">
      <selection activeCell="AB14" sqref="AB14"/>
    </sheetView>
  </sheetViews>
  <sheetFormatPr defaultRowHeight="14.4" x14ac:dyDescent="0.3"/>
  <cols>
    <col min="1" max="1" width="8.88671875" customWidth="1"/>
    <col min="3" max="3" width="12.44140625" customWidth="1"/>
    <col min="5" max="5" width="38" customWidth="1"/>
    <col min="6" max="6" width="6.5546875" hidden="1" customWidth="1"/>
    <col min="7" max="7" width="16" hidden="1" customWidth="1"/>
    <col min="8" max="8" width="15" hidden="1" customWidth="1"/>
    <col min="9" max="9" width="4.5546875" hidden="1" customWidth="1"/>
    <col min="10" max="10" width="11.109375" hidden="1" customWidth="1"/>
    <col min="11" max="11" width="14.44140625" hidden="1" customWidth="1"/>
    <col min="12" max="12" width="17.88671875" hidden="1" customWidth="1"/>
    <col min="13" max="13" width="8.88671875" hidden="1" customWidth="1"/>
    <col min="14" max="14" width="17.6640625" hidden="1" customWidth="1"/>
    <col min="15" max="15" width="15.33203125" hidden="1" customWidth="1"/>
    <col min="16" max="16" width="8.33203125" hidden="1" customWidth="1"/>
    <col min="17" max="17" width="11.88671875" hidden="1" customWidth="1"/>
    <col min="18" max="18" width="15.6640625" hidden="1" customWidth="1"/>
    <col min="19" max="19" width="18.5546875" hidden="1" customWidth="1"/>
    <col min="20" max="24" width="8.88671875" hidden="1" customWidth="1"/>
  </cols>
  <sheetData>
    <row r="1" spans="1:28" ht="18" x14ac:dyDescent="0.35">
      <c r="B1" s="61" t="s">
        <v>806</v>
      </c>
    </row>
    <row r="2" spans="1:28" ht="21" x14ac:dyDescent="0.4">
      <c r="A2" s="50" t="s">
        <v>785</v>
      </c>
      <c r="B2" s="61" t="s">
        <v>854</v>
      </c>
      <c r="F2" s="3" t="s">
        <v>773</v>
      </c>
      <c r="J2" s="3" t="s">
        <v>774</v>
      </c>
    </row>
    <row r="3" spans="1:28" x14ac:dyDescent="0.3">
      <c r="F3" s="30" t="s">
        <v>606</v>
      </c>
      <c r="G3" s="30" t="s">
        <v>618</v>
      </c>
      <c r="H3" s="30" t="s">
        <v>605</v>
      </c>
      <c r="I3" s="3"/>
      <c r="J3" s="45" t="s">
        <v>616</v>
      </c>
      <c r="K3" s="30" t="s">
        <v>618</v>
      </c>
      <c r="L3" s="30" t="s">
        <v>607</v>
      </c>
      <c r="N3" s="45" t="s">
        <v>775</v>
      </c>
      <c r="O3" s="45" t="s">
        <v>618</v>
      </c>
      <c r="Q3" s="3" t="s">
        <v>776</v>
      </c>
      <c r="R3" s="3" t="s">
        <v>618</v>
      </c>
      <c r="S3" s="3" t="s">
        <v>772</v>
      </c>
    </row>
    <row r="4" spans="1:28" x14ac:dyDescent="0.3">
      <c r="F4" s="31"/>
      <c r="G4" s="31"/>
      <c r="H4" s="31"/>
      <c r="J4" s="31"/>
      <c r="K4" s="31"/>
      <c r="L4" s="31"/>
    </row>
    <row r="5" spans="1:28" x14ac:dyDescent="0.3">
      <c r="F5" s="51">
        <v>0</v>
      </c>
      <c r="G5" s="53">
        <v>1</v>
      </c>
      <c r="H5" s="46" t="s">
        <v>17</v>
      </c>
      <c r="J5" s="51">
        <v>1</v>
      </c>
      <c r="K5" s="53">
        <v>1</v>
      </c>
      <c r="L5" s="54" t="s">
        <v>2</v>
      </c>
      <c r="N5" s="55" t="s">
        <v>67</v>
      </c>
      <c r="O5" s="22">
        <v>1</v>
      </c>
      <c r="Q5" s="55">
        <v>3000</v>
      </c>
      <c r="R5" s="53">
        <v>1</v>
      </c>
      <c r="S5" s="56" t="s">
        <v>624</v>
      </c>
      <c r="U5">
        <f>COUNTIF(R5:R93,0)</f>
        <v>0</v>
      </c>
    </row>
    <row r="6" spans="1:28" x14ac:dyDescent="0.3">
      <c r="F6" s="51">
        <v>1</v>
      </c>
      <c r="G6" s="53">
        <v>1</v>
      </c>
      <c r="H6" s="46" t="s">
        <v>19</v>
      </c>
      <c r="J6" s="51">
        <v>2</v>
      </c>
      <c r="K6" s="53">
        <v>1</v>
      </c>
      <c r="L6" s="54" t="s">
        <v>3</v>
      </c>
      <c r="N6" s="55" t="s">
        <v>68</v>
      </c>
      <c r="O6" s="22">
        <v>1</v>
      </c>
      <c r="Q6" s="55">
        <v>3001</v>
      </c>
      <c r="R6" s="53">
        <v>1</v>
      </c>
      <c r="S6" s="56" t="s">
        <v>625</v>
      </c>
    </row>
    <row r="7" spans="1:28" x14ac:dyDescent="0.3">
      <c r="F7" s="51">
        <v>2</v>
      </c>
      <c r="G7" s="53">
        <v>1</v>
      </c>
      <c r="H7" s="46" t="s">
        <v>20</v>
      </c>
      <c r="J7" s="51">
        <v>3</v>
      </c>
      <c r="K7" s="53">
        <v>1</v>
      </c>
      <c r="L7" s="54" t="s">
        <v>33</v>
      </c>
      <c r="N7" s="55" t="s">
        <v>69</v>
      </c>
      <c r="O7" s="22">
        <v>1</v>
      </c>
      <c r="Q7" s="55">
        <v>3002</v>
      </c>
      <c r="R7" s="53">
        <v>1</v>
      </c>
      <c r="S7" s="56" t="s">
        <v>626</v>
      </c>
    </row>
    <row r="8" spans="1:28" x14ac:dyDescent="0.3">
      <c r="B8">
        <v>1</v>
      </c>
      <c r="F8" s="51">
        <v>5</v>
      </c>
      <c r="G8" s="53">
        <v>1</v>
      </c>
      <c r="H8" s="46" t="s">
        <v>18</v>
      </c>
      <c r="J8" s="51">
        <v>4</v>
      </c>
      <c r="K8" s="53">
        <v>1</v>
      </c>
      <c r="L8" s="54" t="s">
        <v>34</v>
      </c>
      <c r="N8" s="55" t="s">
        <v>70</v>
      </c>
      <c r="O8" s="22">
        <v>1</v>
      </c>
      <c r="Q8" s="55">
        <v>3004</v>
      </c>
      <c r="R8" s="53">
        <v>1</v>
      </c>
      <c r="S8" s="56" t="s">
        <v>627</v>
      </c>
    </row>
    <row r="9" spans="1:28" x14ac:dyDescent="0.3">
      <c r="B9">
        <v>1</v>
      </c>
      <c r="F9" s="52">
        <v>7</v>
      </c>
      <c r="G9" s="53">
        <v>1</v>
      </c>
      <c r="H9" s="47" t="s">
        <v>617</v>
      </c>
      <c r="J9" s="51">
        <v>5</v>
      </c>
      <c r="K9" s="53">
        <v>1</v>
      </c>
      <c r="L9" s="54" t="s">
        <v>6</v>
      </c>
      <c r="N9" s="55" t="s">
        <v>71</v>
      </c>
      <c r="O9" s="22">
        <v>1</v>
      </c>
      <c r="Q9" s="55">
        <v>3005</v>
      </c>
      <c r="R9" s="53">
        <v>1</v>
      </c>
      <c r="S9" s="56" t="s">
        <v>628</v>
      </c>
      <c r="T9" s="9"/>
      <c r="U9" s="9"/>
      <c r="V9" s="9"/>
      <c r="W9" s="9"/>
      <c r="X9" s="9"/>
      <c r="Y9" s="9"/>
      <c r="Z9" s="9"/>
      <c r="AA9" s="9"/>
      <c r="AB9" s="9"/>
    </row>
    <row r="10" spans="1:28" x14ac:dyDescent="0.3">
      <c r="E10" s="89"/>
      <c r="F10" s="51">
        <v>8</v>
      </c>
      <c r="G10" s="53">
        <v>1</v>
      </c>
      <c r="H10" s="46" t="s">
        <v>24</v>
      </c>
      <c r="J10" s="51">
        <v>6</v>
      </c>
      <c r="K10" s="53">
        <v>1</v>
      </c>
      <c r="L10" s="54" t="s">
        <v>7</v>
      </c>
      <c r="N10" s="55" t="s">
        <v>72</v>
      </c>
      <c r="O10" s="22">
        <v>1</v>
      </c>
      <c r="Q10" s="55">
        <v>3006</v>
      </c>
      <c r="R10" s="53">
        <v>1</v>
      </c>
      <c r="S10" s="56" t="s">
        <v>629</v>
      </c>
      <c r="T10" s="9"/>
      <c r="U10" s="9"/>
      <c r="V10" s="9"/>
      <c r="W10" s="9"/>
      <c r="X10" s="9"/>
      <c r="Y10" s="9"/>
      <c r="Z10" s="9"/>
      <c r="AA10" s="9"/>
      <c r="AB10" s="9"/>
    </row>
    <row r="11" spans="1:28" x14ac:dyDescent="0.3">
      <c r="J11" s="51">
        <v>7</v>
      </c>
      <c r="K11" s="53">
        <v>1</v>
      </c>
      <c r="L11" s="54" t="s">
        <v>8</v>
      </c>
      <c r="N11" s="55" t="s">
        <v>73</v>
      </c>
      <c r="O11" s="22">
        <v>1</v>
      </c>
      <c r="Q11" s="55">
        <v>3007</v>
      </c>
      <c r="R11" s="53">
        <v>1</v>
      </c>
      <c r="S11" s="56" t="s">
        <v>630</v>
      </c>
      <c r="T11" s="9"/>
      <c r="U11" s="9"/>
      <c r="V11" s="9"/>
      <c r="W11" s="9"/>
      <c r="X11" s="9"/>
      <c r="Y11" s="9"/>
      <c r="Z11" s="9"/>
      <c r="AA11" s="9"/>
      <c r="AB11" s="9"/>
    </row>
    <row r="12" spans="1:28" x14ac:dyDescent="0.3">
      <c r="J12" s="51">
        <v>8</v>
      </c>
      <c r="K12" s="53">
        <v>1</v>
      </c>
      <c r="L12" s="54" t="s">
        <v>9</v>
      </c>
      <c r="N12" s="55" t="s">
        <v>74</v>
      </c>
      <c r="O12" s="22">
        <v>1</v>
      </c>
      <c r="Q12" s="55">
        <v>3008</v>
      </c>
      <c r="R12" s="53">
        <v>1</v>
      </c>
      <c r="S12" s="56" t="s">
        <v>631</v>
      </c>
      <c r="T12" s="9"/>
      <c r="U12" s="9"/>
      <c r="V12" s="9"/>
      <c r="W12" s="9"/>
      <c r="X12" s="9"/>
      <c r="Y12" s="9"/>
      <c r="Z12" s="9"/>
      <c r="AA12" s="9"/>
      <c r="AB12" s="9"/>
    </row>
    <row r="13" spans="1:28" x14ac:dyDescent="0.3">
      <c r="J13" s="51">
        <v>9</v>
      </c>
      <c r="K13" s="53">
        <v>1</v>
      </c>
      <c r="L13" s="54" t="s">
        <v>10</v>
      </c>
      <c r="Q13" s="55">
        <v>3009</v>
      </c>
      <c r="R13" s="53">
        <v>1</v>
      </c>
      <c r="S13" s="56" t="s">
        <v>632</v>
      </c>
      <c r="T13" s="9"/>
      <c r="U13" s="9"/>
      <c r="V13" s="9"/>
      <c r="W13" s="9"/>
      <c r="X13" s="9"/>
      <c r="Y13" s="9"/>
      <c r="Z13" s="9"/>
      <c r="AA13" s="9"/>
      <c r="AB13" s="9"/>
    </row>
    <row r="14" spans="1:28" x14ac:dyDescent="0.3">
      <c r="J14" s="51">
        <v>10</v>
      </c>
      <c r="K14" s="53">
        <v>1</v>
      </c>
      <c r="L14" s="54" t="s">
        <v>11</v>
      </c>
      <c r="Q14" s="55">
        <v>3012</v>
      </c>
      <c r="R14" s="53">
        <v>1</v>
      </c>
      <c r="S14" s="56" t="s">
        <v>633</v>
      </c>
      <c r="T14" s="9"/>
      <c r="U14" s="9"/>
      <c r="V14" s="9"/>
      <c r="W14" s="9"/>
      <c r="X14" s="9"/>
      <c r="Y14" s="9"/>
      <c r="Z14" s="9"/>
      <c r="AA14" s="9"/>
      <c r="AB14" s="9"/>
    </row>
    <row r="15" spans="1:28" x14ac:dyDescent="0.3">
      <c r="J15" s="51">
        <v>11</v>
      </c>
      <c r="K15" s="53">
        <v>1</v>
      </c>
      <c r="L15" s="54" t="s">
        <v>12</v>
      </c>
      <c r="Q15" s="55">
        <v>3017</v>
      </c>
      <c r="R15" s="53">
        <v>1</v>
      </c>
      <c r="S15" s="56" t="s">
        <v>634</v>
      </c>
    </row>
    <row r="16" spans="1:28" x14ac:dyDescent="0.3">
      <c r="I16" s="2"/>
      <c r="J16" s="51">
        <v>12</v>
      </c>
      <c r="K16" s="53">
        <v>1</v>
      </c>
      <c r="L16" s="54" t="s">
        <v>13</v>
      </c>
      <c r="Q16" s="55">
        <v>3018</v>
      </c>
      <c r="R16" s="53">
        <v>1</v>
      </c>
      <c r="S16" s="56" t="s">
        <v>635</v>
      </c>
    </row>
    <row r="17" spans="1:19" x14ac:dyDescent="0.3">
      <c r="B17" s="10" t="s">
        <v>792</v>
      </c>
      <c r="I17" s="2"/>
      <c r="J17" s="51">
        <v>13</v>
      </c>
      <c r="K17" s="53">
        <v>1</v>
      </c>
      <c r="L17" s="54" t="s">
        <v>14</v>
      </c>
      <c r="Q17" s="55">
        <v>3021</v>
      </c>
      <c r="R17" s="53">
        <v>1</v>
      </c>
      <c r="S17" s="56" t="s">
        <v>636</v>
      </c>
    </row>
    <row r="18" spans="1:19" x14ac:dyDescent="0.3">
      <c r="B18" t="s">
        <v>65</v>
      </c>
      <c r="F18" s="16"/>
      <c r="I18" s="2"/>
      <c r="J18" s="51">
        <v>14</v>
      </c>
      <c r="K18" s="53">
        <v>1</v>
      </c>
      <c r="L18" s="54" t="s">
        <v>15</v>
      </c>
      <c r="Q18" s="55">
        <v>3022</v>
      </c>
      <c r="R18" s="53">
        <v>1</v>
      </c>
      <c r="S18" s="56" t="s">
        <v>637</v>
      </c>
    </row>
    <row r="19" spans="1:19" x14ac:dyDescent="0.3">
      <c r="I19" s="3"/>
      <c r="J19" s="51">
        <v>15</v>
      </c>
      <c r="K19" s="53">
        <v>1</v>
      </c>
      <c r="L19" s="54" t="s">
        <v>16</v>
      </c>
      <c r="Q19" s="55">
        <v>3023</v>
      </c>
      <c r="R19" s="53">
        <v>1</v>
      </c>
      <c r="S19" s="56" t="s">
        <v>638</v>
      </c>
    </row>
    <row r="20" spans="1:19" x14ac:dyDescent="0.3">
      <c r="Q20" s="55">
        <v>3026</v>
      </c>
      <c r="R20" s="53">
        <v>1</v>
      </c>
      <c r="S20" s="56" t="s">
        <v>639</v>
      </c>
    </row>
    <row r="21" spans="1:19" x14ac:dyDescent="0.3">
      <c r="Q21" s="55">
        <v>3027</v>
      </c>
      <c r="R21" s="53">
        <v>1</v>
      </c>
      <c r="S21" s="56" t="s">
        <v>640</v>
      </c>
    </row>
    <row r="22" spans="1:19" x14ac:dyDescent="0.3">
      <c r="D22" t="s">
        <v>852</v>
      </c>
      <c r="Q22" s="55">
        <v>3028</v>
      </c>
      <c r="R22" s="53">
        <v>1</v>
      </c>
      <c r="S22" s="56" t="s">
        <v>641</v>
      </c>
    </row>
    <row r="23" spans="1:19" x14ac:dyDescent="0.3">
      <c r="Q23" s="55">
        <v>3029</v>
      </c>
      <c r="R23" s="53">
        <v>1</v>
      </c>
      <c r="S23" s="56" t="s">
        <v>642</v>
      </c>
    </row>
    <row r="24" spans="1:19" x14ac:dyDescent="0.3">
      <c r="D24" t="s">
        <v>856</v>
      </c>
      <c r="Q24" s="55">
        <v>3030</v>
      </c>
      <c r="R24" s="53">
        <v>1</v>
      </c>
      <c r="S24" s="56" t="s">
        <v>643</v>
      </c>
    </row>
    <row r="25" spans="1:19" x14ac:dyDescent="0.3">
      <c r="E25" t="s">
        <v>65</v>
      </c>
      <c r="Q25" s="55">
        <v>3031</v>
      </c>
      <c r="R25" s="53">
        <v>1</v>
      </c>
      <c r="S25" s="56" t="s">
        <v>644</v>
      </c>
    </row>
    <row r="26" spans="1:19" ht="21" x14ac:dyDescent="0.4">
      <c r="A26" s="50" t="s">
        <v>786</v>
      </c>
      <c r="Q26" s="55">
        <v>3032</v>
      </c>
      <c r="R26" s="53">
        <v>1</v>
      </c>
      <c r="S26" s="56" t="s">
        <v>645</v>
      </c>
    </row>
    <row r="27" spans="1:19" x14ac:dyDescent="0.3">
      <c r="Q27" s="55">
        <v>3033</v>
      </c>
      <c r="R27" s="53">
        <v>1</v>
      </c>
      <c r="S27" s="56" t="s">
        <v>646</v>
      </c>
    </row>
    <row r="28" spans="1:19" x14ac:dyDescent="0.3">
      <c r="Q28" s="55">
        <v>3034</v>
      </c>
      <c r="R28" s="53">
        <v>1</v>
      </c>
      <c r="S28" s="56" t="s">
        <v>647</v>
      </c>
    </row>
    <row r="29" spans="1:19" x14ac:dyDescent="0.3">
      <c r="Q29" s="55">
        <v>3035</v>
      </c>
      <c r="R29" s="53">
        <v>1</v>
      </c>
      <c r="S29" s="56" t="s">
        <v>648</v>
      </c>
    </row>
    <row r="30" spans="1:19" x14ac:dyDescent="0.3">
      <c r="Q30" s="55">
        <v>3036</v>
      </c>
      <c r="R30" s="53">
        <v>1</v>
      </c>
      <c r="S30" s="56" t="s">
        <v>649</v>
      </c>
    </row>
    <row r="31" spans="1:19" x14ac:dyDescent="0.3">
      <c r="Q31" s="55">
        <v>3037</v>
      </c>
      <c r="R31" s="53">
        <v>1</v>
      </c>
      <c r="S31" s="56" t="s">
        <v>650</v>
      </c>
    </row>
    <row r="32" spans="1:19" x14ac:dyDescent="0.3">
      <c r="Q32" s="55">
        <v>3038</v>
      </c>
      <c r="R32" s="53">
        <v>1</v>
      </c>
      <c r="S32" s="56" t="s">
        <v>651</v>
      </c>
    </row>
    <row r="33" spans="17:19" x14ac:dyDescent="0.3">
      <c r="Q33" s="55">
        <v>3039</v>
      </c>
      <c r="R33" s="53">
        <v>1</v>
      </c>
      <c r="S33" s="56" t="s">
        <v>652</v>
      </c>
    </row>
    <row r="34" spans="17:19" x14ac:dyDescent="0.3">
      <c r="Q34" s="55">
        <v>3041</v>
      </c>
      <c r="R34" s="53">
        <v>1</v>
      </c>
      <c r="S34" s="56" t="s">
        <v>653</v>
      </c>
    </row>
    <row r="35" spans="17:19" x14ac:dyDescent="0.3">
      <c r="Q35" s="55">
        <v>3042</v>
      </c>
      <c r="R35" s="53">
        <v>1</v>
      </c>
      <c r="S35" s="56" t="s">
        <v>654</v>
      </c>
    </row>
    <row r="36" spans="17:19" x14ac:dyDescent="0.3">
      <c r="Q36" s="55">
        <v>3043</v>
      </c>
      <c r="R36" s="53">
        <v>1</v>
      </c>
      <c r="S36" s="56" t="s">
        <v>655</v>
      </c>
    </row>
    <row r="37" spans="17:19" x14ac:dyDescent="0.3">
      <c r="Q37" s="55">
        <v>3044</v>
      </c>
      <c r="R37" s="53">
        <v>1</v>
      </c>
      <c r="S37" s="56" t="s">
        <v>656</v>
      </c>
    </row>
    <row r="38" spans="17:19" x14ac:dyDescent="0.3">
      <c r="Q38" s="55">
        <v>3045</v>
      </c>
      <c r="R38" s="53">
        <v>1</v>
      </c>
      <c r="S38" s="56" t="s">
        <v>657</v>
      </c>
    </row>
    <row r="39" spans="17:19" x14ac:dyDescent="0.3">
      <c r="Q39" s="55">
        <v>3048</v>
      </c>
      <c r="R39" s="53">
        <v>1</v>
      </c>
      <c r="S39" s="56" t="s">
        <v>658</v>
      </c>
    </row>
    <row r="40" spans="17:19" x14ac:dyDescent="0.3">
      <c r="Q40" s="55">
        <v>3049</v>
      </c>
      <c r="R40" s="53">
        <v>1</v>
      </c>
      <c r="S40" s="56" t="s">
        <v>659</v>
      </c>
    </row>
    <row r="41" spans="17:19" x14ac:dyDescent="0.3">
      <c r="Q41" s="55">
        <v>3050</v>
      </c>
      <c r="R41" s="53">
        <v>1</v>
      </c>
      <c r="S41" s="56" t="s">
        <v>660</v>
      </c>
    </row>
    <row r="42" spans="17:19" x14ac:dyDescent="0.3">
      <c r="Q42" s="55">
        <v>3051</v>
      </c>
      <c r="R42" s="53">
        <v>1</v>
      </c>
      <c r="S42" s="56" t="s">
        <v>661</v>
      </c>
    </row>
    <row r="43" spans="17:19" x14ac:dyDescent="0.3">
      <c r="Q43" s="55">
        <v>3052</v>
      </c>
      <c r="R43" s="53">
        <v>1</v>
      </c>
      <c r="S43" s="56" t="s">
        <v>662</v>
      </c>
    </row>
    <row r="44" spans="17:19" x14ac:dyDescent="0.3">
      <c r="Q44" s="55">
        <v>3053</v>
      </c>
      <c r="R44" s="53">
        <v>1</v>
      </c>
      <c r="S44" s="56" t="s">
        <v>663</v>
      </c>
    </row>
    <row r="45" spans="17:19" x14ac:dyDescent="0.3">
      <c r="Q45" s="55">
        <v>3054</v>
      </c>
      <c r="R45" s="53">
        <v>1</v>
      </c>
      <c r="S45" s="56" t="s">
        <v>664</v>
      </c>
    </row>
    <row r="46" spans="17:19" x14ac:dyDescent="0.3">
      <c r="Q46" s="55">
        <v>3055</v>
      </c>
      <c r="R46" s="53">
        <v>1</v>
      </c>
      <c r="S46" s="56" t="s">
        <v>665</v>
      </c>
    </row>
    <row r="47" spans="17:19" x14ac:dyDescent="0.3">
      <c r="Q47" s="55">
        <v>3058</v>
      </c>
      <c r="R47" s="53">
        <v>1</v>
      </c>
      <c r="S47" s="56" t="s">
        <v>666</v>
      </c>
    </row>
    <row r="48" spans="17:19" x14ac:dyDescent="0.3">
      <c r="Q48" s="55">
        <v>3059</v>
      </c>
      <c r="R48" s="53">
        <v>1</v>
      </c>
      <c r="S48" s="56" t="s">
        <v>667</v>
      </c>
    </row>
    <row r="49" spans="17:19" x14ac:dyDescent="0.3">
      <c r="Q49" s="55">
        <v>3060</v>
      </c>
      <c r="R49" s="53">
        <v>1</v>
      </c>
      <c r="S49" s="56" t="s">
        <v>668</v>
      </c>
    </row>
    <row r="50" spans="17:19" x14ac:dyDescent="0.3">
      <c r="Q50" s="55">
        <v>3061</v>
      </c>
      <c r="R50" s="53">
        <v>1</v>
      </c>
      <c r="S50" s="56" t="s">
        <v>669</v>
      </c>
    </row>
    <row r="51" spans="17:19" x14ac:dyDescent="0.3">
      <c r="Q51" s="55">
        <v>3062</v>
      </c>
      <c r="R51" s="53">
        <v>1</v>
      </c>
      <c r="S51" s="56" t="s">
        <v>670</v>
      </c>
    </row>
    <row r="52" spans="17:19" x14ac:dyDescent="0.3">
      <c r="Q52" s="55">
        <v>3063</v>
      </c>
      <c r="R52" s="53">
        <v>1</v>
      </c>
      <c r="S52" s="56" t="s">
        <v>671</v>
      </c>
    </row>
    <row r="53" spans="17:19" x14ac:dyDescent="0.3">
      <c r="Q53" s="55">
        <v>3064</v>
      </c>
      <c r="R53" s="53">
        <v>1</v>
      </c>
      <c r="S53" s="56" t="s">
        <v>672</v>
      </c>
    </row>
    <row r="54" spans="17:19" x14ac:dyDescent="0.3">
      <c r="Q54" s="55">
        <v>3065</v>
      </c>
      <c r="R54" s="53">
        <v>1</v>
      </c>
      <c r="S54" s="56" t="s">
        <v>673</v>
      </c>
    </row>
    <row r="55" spans="17:19" x14ac:dyDescent="0.3">
      <c r="Q55" s="55">
        <v>3067</v>
      </c>
      <c r="R55" s="53">
        <v>1</v>
      </c>
      <c r="S55" s="56" t="s">
        <v>674</v>
      </c>
    </row>
    <row r="56" spans="17:19" x14ac:dyDescent="0.3">
      <c r="Q56" s="55">
        <v>3069</v>
      </c>
      <c r="R56" s="53">
        <v>1</v>
      </c>
      <c r="S56" s="56" t="s">
        <v>675</v>
      </c>
    </row>
    <row r="57" spans="17:19" x14ac:dyDescent="0.3">
      <c r="Q57" s="55">
        <v>3070</v>
      </c>
      <c r="R57" s="53">
        <v>1</v>
      </c>
      <c r="S57" s="56" t="s">
        <v>676</v>
      </c>
    </row>
    <row r="58" spans="17:19" x14ac:dyDescent="0.3">
      <c r="Q58" s="55">
        <v>3071</v>
      </c>
      <c r="R58" s="53">
        <v>1</v>
      </c>
      <c r="S58" s="56" t="s">
        <v>677</v>
      </c>
    </row>
    <row r="59" spans="17:19" x14ac:dyDescent="0.3">
      <c r="Q59" s="55">
        <v>3072</v>
      </c>
      <c r="R59" s="53">
        <v>1</v>
      </c>
      <c r="S59" s="56" t="s">
        <v>678</v>
      </c>
    </row>
    <row r="60" spans="17:19" x14ac:dyDescent="0.3">
      <c r="Q60" s="55">
        <v>3074</v>
      </c>
      <c r="R60" s="53">
        <v>1</v>
      </c>
      <c r="S60" s="56" t="s">
        <v>679</v>
      </c>
    </row>
    <row r="61" spans="17:19" x14ac:dyDescent="0.3">
      <c r="Q61" s="55">
        <v>3075</v>
      </c>
      <c r="R61" s="53">
        <v>1</v>
      </c>
      <c r="S61" s="56" t="s">
        <v>680</v>
      </c>
    </row>
    <row r="62" spans="17:19" x14ac:dyDescent="0.3">
      <c r="Q62" s="55">
        <v>3076</v>
      </c>
      <c r="R62" s="53">
        <v>1</v>
      </c>
      <c r="S62" s="56" t="s">
        <v>681</v>
      </c>
    </row>
    <row r="63" spans="17:19" x14ac:dyDescent="0.3">
      <c r="Q63" s="55">
        <v>3077</v>
      </c>
      <c r="R63" s="53">
        <v>1</v>
      </c>
      <c r="S63" s="56" t="s">
        <v>682</v>
      </c>
    </row>
    <row r="64" spans="17:19" x14ac:dyDescent="0.3">
      <c r="Q64" s="55">
        <v>3078</v>
      </c>
      <c r="R64" s="53">
        <v>1</v>
      </c>
      <c r="S64" s="56" t="s">
        <v>683</v>
      </c>
    </row>
    <row r="65" spans="17:19" x14ac:dyDescent="0.3">
      <c r="Q65" s="55">
        <v>3080</v>
      </c>
      <c r="R65" s="53">
        <v>1</v>
      </c>
      <c r="S65" s="56" t="s">
        <v>684</v>
      </c>
    </row>
    <row r="66" spans="17:19" x14ac:dyDescent="0.3">
      <c r="Q66" s="55">
        <v>3081</v>
      </c>
      <c r="R66" s="53">
        <v>1</v>
      </c>
      <c r="S66" s="56" t="s">
        <v>685</v>
      </c>
    </row>
    <row r="67" spans="17:19" x14ac:dyDescent="0.3">
      <c r="Q67" s="55">
        <v>3084</v>
      </c>
      <c r="R67" s="53">
        <v>1</v>
      </c>
      <c r="S67" s="56" t="s">
        <v>686</v>
      </c>
    </row>
    <row r="68" spans="17:19" x14ac:dyDescent="0.3">
      <c r="Q68" s="55">
        <v>3085</v>
      </c>
      <c r="R68" s="53">
        <v>1</v>
      </c>
      <c r="S68" s="56" t="s">
        <v>687</v>
      </c>
    </row>
    <row r="69" spans="17:19" x14ac:dyDescent="0.3">
      <c r="Q69" s="55">
        <v>3087</v>
      </c>
      <c r="R69" s="53">
        <v>1</v>
      </c>
      <c r="S69" s="56" t="s">
        <v>688</v>
      </c>
    </row>
    <row r="70" spans="17:19" x14ac:dyDescent="0.3">
      <c r="Q70" s="55">
        <v>3088</v>
      </c>
      <c r="R70" s="53">
        <v>1</v>
      </c>
      <c r="S70" s="56" t="s">
        <v>689</v>
      </c>
    </row>
    <row r="71" spans="17:19" x14ac:dyDescent="0.3">
      <c r="Q71" s="55">
        <v>3089</v>
      </c>
      <c r="R71" s="53">
        <v>1</v>
      </c>
      <c r="S71" s="56" t="s">
        <v>690</v>
      </c>
    </row>
    <row r="72" spans="17:19" x14ac:dyDescent="0.3">
      <c r="Q72" s="55">
        <v>3090</v>
      </c>
      <c r="R72" s="53">
        <v>1</v>
      </c>
      <c r="S72" s="56" t="s">
        <v>691</v>
      </c>
    </row>
    <row r="73" spans="17:19" x14ac:dyDescent="0.3">
      <c r="Q73" s="55">
        <v>3093</v>
      </c>
      <c r="R73" s="53">
        <v>1</v>
      </c>
      <c r="S73" s="56" t="s">
        <v>692</v>
      </c>
    </row>
    <row r="74" spans="17:19" x14ac:dyDescent="0.3">
      <c r="Q74" s="55">
        <v>3096</v>
      </c>
      <c r="R74" s="53">
        <v>1</v>
      </c>
      <c r="S74" s="56" t="s">
        <v>693</v>
      </c>
    </row>
    <row r="75" spans="17:19" x14ac:dyDescent="0.3">
      <c r="Q75" s="55">
        <v>3097</v>
      </c>
      <c r="R75" s="53">
        <v>1</v>
      </c>
      <c r="S75" s="56" t="s">
        <v>694</v>
      </c>
    </row>
    <row r="76" spans="17:19" x14ac:dyDescent="0.3">
      <c r="Q76" s="55">
        <v>3098</v>
      </c>
      <c r="R76" s="53">
        <v>1</v>
      </c>
      <c r="S76" s="56" t="s">
        <v>695</v>
      </c>
    </row>
    <row r="77" spans="17:19" x14ac:dyDescent="0.3">
      <c r="Q77" s="55">
        <v>3100</v>
      </c>
      <c r="R77" s="53">
        <v>1</v>
      </c>
      <c r="S77" s="56" t="s">
        <v>696</v>
      </c>
    </row>
    <row r="78" spans="17:19" x14ac:dyDescent="0.3">
      <c r="Q78" s="55">
        <v>3101</v>
      </c>
      <c r="R78" s="53">
        <v>1</v>
      </c>
      <c r="S78" s="56" t="s">
        <v>697</v>
      </c>
    </row>
    <row r="79" spans="17:19" x14ac:dyDescent="0.3">
      <c r="Q79" s="55">
        <v>3102</v>
      </c>
      <c r="R79" s="53">
        <v>1</v>
      </c>
      <c r="S79" s="56" t="s">
        <v>698</v>
      </c>
    </row>
    <row r="80" spans="17:19" x14ac:dyDescent="0.3">
      <c r="Q80" s="55">
        <v>3103</v>
      </c>
      <c r="R80" s="53">
        <v>1</v>
      </c>
      <c r="S80" s="56" t="s">
        <v>699</v>
      </c>
    </row>
    <row r="81" spans="17:19" x14ac:dyDescent="0.3">
      <c r="Q81" s="55">
        <v>3104</v>
      </c>
      <c r="R81" s="53">
        <v>1</v>
      </c>
      <c r="S81" s="56" t="s">
        <v>700</v>
      </c>
    </row>
    <row r="82" spans="17:19" x14ac:dyDescent="0.3">
      <c r="Q82" s="55">
        <v>3105</v>
      </c>
      <c r="R82" s="53">
        <v>1</v>
      </c>
      <c r="S82" s="56" t="s">
        <v>701</v>
      </c>
    </row>
    <row r="83" spans="17:19" x14ac:dyDescent="0.3">
      <c r="Q83" s="55">
        <v>3106</v>
      </c>
      <c r="R83" s="53">
        <v>1</v>
      </c>
      <c r="S83" s="56" t="s">
        <v>702</v>
      </c>
    </row>
    <row r="84" spans="17:19" x14ac:dyDescent="0.3">
      <c r="Q84" s="55">
        <v>3109</v>
      </c>
      <c r="R84" s="53">
        <v>1</v>
      </c>
      <c r="S84" s="56" t="s">
        <v>703</v>
      </c>
    </row>
    <row r="85" spans="17:19" x14ac:dyDescent="0.3">
      <c r="Q85" s="55">
        <v>3110</v>
      </c>
      <c r="R85" s="53">
        <v>1</v>
      </c>
      <c r="S85" s="56" t="s">
        <v>704</v>
      </c>
    </row>
    <row r="86" spans="17:19" x14ac:dyDescent="0.3">
      <c r="Q86" s="55">
        <v>3111</v>
      </c>
      <c r="R86" s="53">
        <v>1</v>
      </c>
      <c r="S86" s="56" t="s">
        <v>705</v>
      </c>
    </row>
    <row r="87" spans="17:19" x14ac:dyDescent="0.3">
      <c r="Q87" s="55">
        <v>3112</v>
      </c>
      <c r="R87" s="53">
        <v>1</v>
      </c>
      <c r="S87" s="56" t="s">
        <v>706</v>
      </c>
    </row>
    <row r="88" spans="17:19" x14ac:dyDescent="0.3">
      <c r="Q88" s="55">
        <v>3113</v>
      </c>
      <c r="R88" s="53">
        <v>1</v>
      </c>
      <c r="S88" s="56" t="s">
        <v>707</v>
      </c>
    </row>
    <row r="89" spans="17:19" x14ac:dyDescent="0.3">
      <c r="Q89" s="55">
        <v>3114</v>
      </c>
      <c r="R89" s="53">
        <v>1</v>
      </c>
      <c r="S89" s="56" t="s">
        <v>708</v>
      </c>
    </row>
    <row r="90" spans="17:19" x14ac:dyDescent="0.3">
      <c r="Q90" s="55">
        <v>3115</v>
      </c>
      <c r="R90" s="53">
        <v>1</v>
      </c>
      <c r="S90" s="56" t="s">
        <v>709</v>
      </c>
    </row>
    <row r="91" spans="17:19" x14ac:dyDescent="0.3">
      <c r="Q91" s="55">
        <v>3116</v>
      </c>
      <c r="R91" s="53">
        <v>1</v>
      </c>
      <c r="S91" s="56" t="s">
        <v>710</v>
      </c>
    </row>
    <row r="92" spans="17:19" x14ac:dyDescent="0.3">
      <c r="Q92" s="55">
        <v>3117</v>
      </c>
      <c r="R92" s="53">
        <v>1</v>
      </c>
      <c r="S92" s="56" t="s">
        <v>711</v>
      </c>
    </row>
    <row r="93" spans="17:19" x14ac:dyDescent="0.3">
      <c r="Q93" s="55">
        <v>3119</v>
      </c>
      <c r="R93" s="53">
        <v>1</v>
      </c>
      <c r="S93" s="56" t="s">
        <v>712</v>
      </c>
    </row>
  </sheetData>
  <sortState xmlns:xlrd2="http://schemas.microsoft.com/office/spreadsheetml/2017/richdata2" ref="Q5:S93">
    <sortCondition ref="Q5:Q93"/>
  </sortState>
  <conditionalFormatting sqref="K5:K19">
    <cfRule type="cellIs" dxfId="22" priority="2" operator="notEqual">
      <formula>1</formula>
    </cfRule>
  </conditionalFormatting>
  <conditionalFormatting sqref="G5:G10">
    <cfRule type="cellIs" dxfId="21" priority="1" operator="notEqual">
      <formula>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9" r:id="rId4" name="Drop Down 7">
              <controlPr defaultSize="0" autoLine="0" autoPict="0" macro="[0]!selectionType">
                <anchor moveWithCells="1">
                  <from>
                    <xdr:col>1</xdr:col>
                    <xdr:colOff>7620</xdr:colOff>
                    <xdr:row>17</xdr:row>
                    <xdr:rowOff>99060</xdr:rowOff>
                  </from>
                  <to>
                    <xdr:col>2</xdr:col>
                    <xdr:colOff>815340</xdr:colOff>
                    <xdr:row>19</xdr:row>
                    <xdr:rowOff>53340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CA6A-BC48-4C09-B310-2748C84C2464}">
  <sheetPr codeName="Sheet1">
    <tabColor theme="0"/>
  </sheetPr>
  <dimension ref="A1:AC308"/>
  <sheetViews>
    <sheetView topLeftCell="A8" zoomScale="120" zoomScaleNormal="120" workbookViewId="0">
      <selection activeCell="J30" sqref="J30"/>
    </sheetView>
  </sheetViews>
  <sheetFormatPr defaultRowHeight="14.4" x14ac:dyDescent="0.3"/>
  <cols>
    <col min="1" max="1" width="22.77734375" customWidth="1"/>
    <col min="2" max="2" width="19.109375" customWidth="1"/>
    <col min="5" max="5" width="11" customWidth="1"/>
    <col min="7" max="7" width="8.6640625" customWidth="1"/>
    <col min="10" max="10" width="7.88671875" customWidth="1"/>
    <col min="11" max="11" width="3.109375" customWidth="1"/>
    <col min="14" max="14" width="10.21875" customWidth="1"/>
    <col min="18" max="18" width="19.44140625" customWidth="1"/>
    <col min="19" max="19" width="15.44140625" customWidth="1"/>
  </cols>
  <sheetData>
    <row r="1" spans="1:29" ht="33.6" customHeight="1" x14ac:dyDescent="0.3">
      <c r="B1" s="93" t="s">
        <v>807</v>
      </c>
      <c r="C1" s="93"/>
      <c r="D1" s="93"/>
      <c r="E1" s="93"/>
      <c r="F1" s="93"/>
      <c r="G1" s="93"/>
      <c r="H1" s="93"/>
      <c r="I1" s="93"/>
      <c r="J1" s="93"/>
      <c r="K1" s="93"/>
      <c r="L1" s="93"/>
      <c r="M1" s="93"/>
      <c r="N1" s="93"/>
      <c r="O1" s="93"/>
      <c r="P1" s="93"/>
    </row>
    <row r="2" spans="1:29" x14ac:dyDescent="0.3">
      <c r="B2" s="3" t="s">
        <v>793</v>
      </c>
      <c r="L2" s="3" t="s">
        <v>796</v>
      </c>
    </row>
    <row r="3" spans="1:29" s="3" customFormat="1" x14ac:dyDescent="0.3">
      <c r="C3" s="3" t="s">
        <v>27</v>
      </c>
      <c r="D3" s="3" t="s">
        <v>28</v>
      </c>
      <c r="E3" s="3" t="s">
        <v>20</v>
      </c>
      <c r="F3" s="3" t="s">
        <v>18</v>
      </c>
      <c r="G3" s="3" t="s">
        <v>757</v>
      </c>
      <c r="H3" s="3" t="s">
        <v>24</v>
      </c>
      <c r="L3" s="3" t="s">
        <v>27</v>
      </c>
      <c r="M3" s="3" t="s">
        <v>28</v>
      </c>
      <c r="N3" s="3" t="s">
        <v>20</v>
      </c>
      <c r="O3" s="3" t="s">
        <v>18</v>
      </c>
      <c r="P3" s="3" t="s">
        <v>757</v>
      </c>
      <c r="Q3" s="3" t="s">
        <v>24</v>
      </c>
    </row>
    <row r="4" spans="1:29" x14ac:dyDescent="0.3">
      <c r="A4" s="3" t="s">
        <v>794</v>
      </c>
      <c r="B4" s="3" t="s">
        <v>2</v>
      </c>
      <c r="C4" s="71">
        <v>80</v>
      </c>
      <c r="D4" s="71">
        <v>83</v>
      </c>
      <c r="E4" s="71">
        <v>83</v>
      </c>
      <c r="F4" s="71">
        <v>118</v>
      </c>
      <c r="G4" s="71">
        <v>67</v>
      </c>
      <c r="H4" s="71">
        <v>72</v>
      </c>
      <c r="J4" s="3"/>
      <c r="K4" s="3"/>
      <c r="L4" s="71">
        <v>44</v>
      </c>
      <c r="M4" s="71">
        <v>39</v>
      </c>
      <c r="N4" s="71">
        <v>39</v>
      </c>
      <c r="O4" s="71">
        <v>81</v>
      </c>
      <c r="P4" s="71">
        <v>51</v>
      </c>
      <c r="Q4" s="71">
        <v>61</v>
      </c>
      <c r="AC4" s="3"/>
    </row>
    <row r="5" spans="1:29" x14ac:dyDescent="0.3">
      <c r="B5" s="3" t="s">
        <v>3</v>
      </c>
      <c r="C5" s="71">
        <v>117</v>
      </c>
      <c r="D5" s="71">
        <v>109</v>
      </c>
      <c r="E5" s="71">
        <v>109</v>
      </c>
      <c r="F5" s="71">
        <v>152</v>
      </c>
      <c r="G5" s="71">
        <v>96</v>
      </c>
      <c r="H5" s="71">
        <v>123</v>
      </c>
      <c r="J5" s="3"/>
      <c r="K5" s="3"/>
      <c r="L5" s="71">
        <v>83</v>
      </c>
      <c r="M5" s="71">
        <v>70</v>
      </c>
      <c r="N5" s="71">
        <v>70</v>
      </c>
      <c r="O5" s="71">
        <v>89</v>
      </c>
      <c r="P5" s="71">
        <v>80</v>
      </c>
      <c r="Q5" s="71">
        <v>84</v>
      </c>
    </row>
    <row r="6" spans="1:29" x14ac:dyDescent="0.3">
      <c r="B6" s="3" t="s">
        <v>30</v>
      </c>
      <c r="C6" s="71">
        <v>196</v>
      </c>
      <c r="D6" s="71">
        <v>177</v>
      </c>
      <c r="E6" s="71">
        <v>177</v>
      </c>
      <c r="F6" s="71">
        <v>167</v>
      </c>
      <c r="G6" s="71">
        <v>164</v>
      </c>
      <c r="H6" s="71">
        <v>178</v>
      </c>
      <c r="J6" s="3"/>
      <c r="K6" s="3"/>
      <c r="L6" s="71">
        <v>100</v>
      </c>
      <c r="M6" s="71">
        <v>98</v>
      </c>
      <c r="N6" s="71">
        <v>98</v>
      </c>
      <c r="O6" s="71">
        <v>97</v>
      </c>
      <c r="P6" s="71">
        <v>100</v>
      </c>
      <c r="Q6" s="71">
        <v>98</v>
      </c>
    </row>
    <row r="7" spans="1:29" x14ac:dyDescent="0.3">
      <c r="B7" s="3" t="s">
        <v>31</v>
      </c>
      <c r="C7" s="71">
        <v>147</v>
      </c>
      <c r="D7" s="71">
        <v>133</v>
      </c>
      <c r="E7" s="71">
        <v>133</v>
      </c>
      <c r="F7" s="71">
        <v>134</v>
      </c>
      <c r="G7" s="71">
        <v>139</v>
      </c>
      <c r="H7" s="71">
        <v>150</v>
      </c>
      <c r="J7" s="3"/>
      <c r="K7" s="3"/>
      <c r="L7" s="71">
        <v>98</v>
      </c>
      <c r="M7" s="71">
        <v>99</v>
      </c>
      <c r="N7" s="71">
        <v>99</v>
      </c>
      <c r="O7" s="71">
        <v>88</v>
      </c>
      <c r="P7" s="71">
        <v>98</v>
      </c>
      <c r="Q7" s="71">
        <v>98</v>
      </c>
    </row>
    <row r="8" spans="1:29" x14ac:dyDescent="0.3">
      <c r="B8" s="3" t="s">
        <v>6</v>
      </c>
      <c r="C8" s="71">
        <v>109</v>
      </c>
      <c r="D8" s="71">
        <v>102</v>
      </c>
      <c r="E8" s="71">
        <v>102</v>
      </c>
      <c r="F8" s="71">
        <v>88</v>
      </c>
      <c r="G8" s="71">
        <v>82</v>
      </c>
      <c r="H8" s="71">
        <v>98</v>
      </c>
      <c r="J8" s="3"/>
      <c r="K8" s="3"/>
      <c r="L8" s="71">
        <v>99</v>
      </c>
      <c r="M8" s="71">
        <v>94</v>
      </c>
      <c r="N8" s="71">
        <v>94</v>
      </c>
      <c r="O8" s="71">
        <v>76</v>
      </c>
      <c r="P8" s="71">
        <v>94</v>
      </c>
      <c r="Q8" s="71">
        <v>94</v>
      </c>
    </row>
    <row r="9" spans="1:29" x14ac:dyDescent="0.3">
      <c r="C9" s="71">
        <v>170</v>
      </c>
      <c r="D9" s="71">
        <v>173</v>
      </c>
      <c r="E9" s="71">
        <v>173</v>
      </c>
      <c r="F9" s="71">
        <v>113</v>
      </c>
      <c r="G9" s="71">
        <v>113</v>
      </c>
      <c r="H9" s="71">
        <v>157</v>
      </c>
      <c r="J9" s="3"/>
      <c r="K9" s="3"/>
      <c r="L9" s="71">
        <v>99</v>
      </c>
      <c r="M9" s="71">
        <v>100</v>
      </c>
      <c r="N9" s="71">
        <v>100</v>
      </c>
      <c r="O9" s="71">
        <v>100</v>
      </c>
      <c r="P9" s="71">
        <v>99</v>
      </c>
      <c r="Q9" s="71">
        <v>100</v>
      </c>
    </row>
    <row r="10" spans="1:29" x14ac:dyDescent="0.3">
      <c r="B10" s="3" t="s">
        <v>8</v>
      </c>
      <c r="C10" s="71">
        <v>95</v>
      </c>
      <c r="D10" s="71">
        <v>75</v>
      </c>
      <c r="E10" s="71">
        <v>75</v>
      </c>
      <c r="F10" s="71">
        <v>62</v>
      </c>
      <c r="G10" s="71">
        <v>58</v>
      </c>
      <c r="H10" s="71">
        <v>64</v>
      </c>
      <c r="J10" s="3"/>
      <c r="K10" s="3"/>
      <c r="L10" s="71">
        <v>76</v>
      </c>
      <c r="M10" s="71">
        <v>81</v>
      </c>
      <c r="N10" s="71">
        <v>81</v>
      </c>
      <c r="O10" s="71">
        <v>84</v>
      </c>
      <c r="P10" s="71">
        <v>68</v>
      </c>
      <c r="Q10" s="71">
        <v>93</v>
      </c>
    </row>
    <row r="11" spans="1:29" x14ac:dyDescent="0.3">
      <c r="B11" s="3" t="s">
        <v>9</v>
      </c>
      <c r="C11" s="71">
        <v>129</v>
      </c>
      <c r="D11" s="71">
        <v>129</v>
      </c>
      <c r="E11" s="71">
        <v>129</v>
      </c>
      <c r="F11" s="71">
        <v>129</v>
      </c>
      <c r="G11" s="71">
        <v>129</v>
      </c>
      <c r="H11" s="71">
        <v>129</v>
      </c>
      <c r="J11" s="3"/>
      <c r="K11" s="3"/>
      <c r="L11" s="71">
        <v>93</v>
      </c>
      <c r="M11" s="71">
        <v>93</v>
      </c>
      <c r="N11" s="71">
        <v>93</v>
      </c>
      <c r="O11" s="71">
        <v>93</v>
      </c>
      <c r="P11" s="71">
        <v>93</v>
      </c>
      <c r="Q11" s="71">
        <v>93</v>
      </c>
    </row>
    <row r="12" spans="1:29" x14ac:dyDescent="0.3">
      <c r="B12" s="3" t="s">
        <v>10</v>
      </c>
      <c r="C12" s="71">
        <v>77</v>
      </c>
      <c r="D12" s="71">
        <v>71</v>
      </c>
      <c r="E12" s="71">
        <v>71</v>
      </c>
      <c r="F12" s="71">
        <v>71</v>
      </c>
      <c r="G12" s="71">
        <v>71</v>
      </c>
      <c r="H12" s="71">
        <v>91</v>
      </c>
      <c r="J12" s="3"/>
      <c r="K12" s="3"/>
      <c r="L12" s="71">
        <v>98</v>
      </c>
      <c r="M12" s="71">
        <v>94</v>
      </c>
      <c r="N12" s="71">
        <v>94</v>
      </c>
      <c r="O12" s="71">
        <v>38</v>
      </c>
      <c r="P12" s="71">
        <v>38</v>
      </c>
      <c r="Q12" s="71">
        <v>38</v>
      </c>
    </row>
    <row r="13" spans="1:29" x14ac:dyDescent="0.3">
      <c r="B13" s="3" t="s">
        <v>11</v>
      </c>
      <c r="C13" s="71">
        <v>98</v>
      </c>
      <c r="D13" s="71">
        <v>75</v>
      </c>
      <c r="E13" s="71">
        <v>75</v>
      </c>
      <c r="F13" s="71">
        <v>106</v>
      </c>
      <c r="G13" s="71">
        <v>57</v>
      </c>
      <c r="H13" s="71">
        <v>81.5</v>
      </c>
      <c r="J13" s="3"/>
      <c r="K13" s="3"/>
      <c r="L13" s="71">
        <v>71.333333333333329</v>
      </c>
      <c r="M13" s="71">
        <v>45.5</v>
      </c>
      <c r="N13" s="71">
        <v>45.5</v>
      </c>
      <c r="O13" s="71">
        <v>48</v>
      </c>
      <c r="P13" s="71">
        <v>67</v>
      </c>
      <c r="Q13" s="71">
        <v>63</v>
      </c>
    </row>
    <row r="14" spans="1:29" x14ac:dyDescent="0.3">
      <c r="B14" s="3" t="s">
        <v>12</v>
      </c>
      <c r="C14" s="71">
        <v>100.25</v>
      </c>
      <c r="D14" s="71">
        <v>104.66666666666667</v>
      </c>
      <c r="E14" s="71">
        <v>104.66666666666667</v>
      </c>
      <c r="F14" s="71">
        <v>86</v>
      </c>
      <c r="G14" s="71">
        <v>106</v>
      </c>
      <c r="H14" s="71">
        <v>115</v>
      </c>
      <c r="J14" s="3"/>
      <c r="K14" s="3"/>
      <c r="L14" s="71">
        <v>86.25</v>
      </c>
      <c r="M14" s="71">
        <v>71.666666666666671</v>
      </c>
      <c r="N14" s="71">
        <v>71.666666666666671</v>
      </c>
      <c r="O14" s="71">
        <v>86</v>
      </c>
      <c r="P14" s="71">
        <v>81</v>
      </c>
      <c r="Q14" s="71">
        <v>60</v>
      </c>
    </row>
    <row r="15" spans="1:29" x14ac:dyDescent="0.3">
      <c r="B15" s="3" t="s">
        <v>13</v>
      </c>
      <c r="C15" s="71">
        <v>94</v>
      </c>
      <c r="D15" s="71">
        <v>94</v>
      </c>
      <c r="E15" s="71">
        <v>94</v>
      </c>
      <c r="F15" s="71">
        <v>94</v>
      </c>
      <c r="G15" s="71">
        <v>94</v>
      </c>
      <c r="H15" s="71">
        <v>94</v>
      </c>
      <c r="J15" s="3"/>
      <c r="K15" s="3"/>
      <c r="L15" s="71">
        <v>66</v>
      </c>
      <c r="M15" s="71">
        <v>66</v>
      </c>
      <c r="N15" s="71">
        <v>66</v>
      </c>
      <c r="O15" s="71">
        <v>66</v>
      </c>
      <c r="P15" s="71">
        <v>66</v>
      </c>
      <c r="Q15" s="71">
        <v>66</v>
      </c>
    </row>
    <row r="16" spans="1:29" x14ac:dyDescent="0.3">
      <c r="B16" s="3" t="s">
        <v>14</v>
      </c>
      <c r="C16" s="71">
        <v>94</v>
      </c>
      <c r="D16" s="71">
        <v>94</v>
      </c>
      <c r="E16" s="71">
        <v>94</v>
      </c>
      <c r="F16" s="71">
        <v>94</v>
      </c>
      <c r="G16" s="71">
        <v>94</v>
      </c>
      <c r="H16" s="71">
        <v>94</v>
      </c>
      <c r="J16" s="3"/>
      <c r="K16" s="3"/>
      <c r="L16" s="71">
        <v>44</v>
      </c>
      <c r="M16" s="71">
        <v>44</v>
      </c>
      <c r="N16" s="71">
        <v>44</v>
      </c>
      <c r="O16" s="71">
        <v>44</v>
      </c>
      <c r="P16" s="71">
        <v>44</v>
      </c>
      <c r="Q16" s="71">
        <v>44</v>
      </c>
    </row>
    <row r="17" spans="1:25" x14ac:dyDescent="0.3">
      <c r="B17" s="3" t="s">
        <v>15</v>
      </c>
      <c r="C17" s="71">
        <v>75</v>
      </c>
      <c r="D17" s="71">
        <v>75</v>
      </c>
      <c r="E17" s="71">
        <v>75</v>
      </c>
      <c r="F17" s="71">
        <v>75</v>
      </c>
      <c r="G17" s="71">
        <v>75</v>
      </c>
      <c r="H17" s="71">
        <v>75</v>
      </c>
      <c r="J17" s="3"/>
      <c r="K17" s="3"/>
      <c r="L17" s="71">
        <v>81</v>
      </c>
      <c r="M17" s="71">
        <v>81</v>
      </c>
      <c r="N17" s="71">
        <v>81</v>
      </c>
      <c r="O17" s="71">
        <v>81</v>
      </c>
      <c r="P17" s="71">
        <v>81</v>
      </c>
      <c r="Q17" s="71">
        <v>81</v>
      </c>
    </row>
    <row r="18" spans="1:25" x14ac:dyDescent="0.3">
      <c r="B18" s="3" t="s">
        <v>16</v>
      </c>
      <c r="C18" s="71">
        <v>0</v>
      </c>
      <c r="D18" s="71">
        <v>67</v>
      </c>
      <c r="E18" s="71">
        <v>67</v>
      </c>
      <c r="F18" s="71">
        <v>67</v>
      </c>
      <c r="G18" s="71">
        <v>67</v>
      </c>
      <c r="H18" s="71">
        <v>67</v>
      </c>
      <c r="J18" s="3"/>
      <c r="K18" s="3"/>
      <c r="L18" s="71">
        <v>90</v>
      </c>
      <c r="M18" s="71">
        <v>97</v>
      </c>
      <c r="N18" s="71">
        <v>97</v>
      </c>
      <c r="O18" s="71">
        <v>97</v>
      </c>
      <c r="P18" s="71">
        <v>97</v>
      </c>
      <c r="Q18" s="71">
        <v>97</v>
      </c>
    </row>
    <row r="23" spans="1:25" x14ac:dyDescent="0.3">
      <c r="A23" s="3" t="s">
        <v>795</v>
      </c>
      <c r="B23" s="3" t="s">
        <v>2</v>
      </c>
      <c r="C23" s="72">
        <v>1</v>
      </c>
      <c r="D23" s="72">
        <v>1</v>
      </c>
      <c r="E23" s="72">
        <v>1</v>
      </c>
      <c r="F23" s="72">
        <v>1</v>
      </c>
      <c r="G23" s="72">
        <v>1</v>
      </c>
      <c r="H23" s="72">
        <v>1</v>
      </c>
      <c r="I23" s="9"/>
      <c r="J23" s="3"/>
      <c r="K23" s="9"/>
      <c r="L23" s="72">
        <v>1</v>
      </c>
      <c r="M23" s="72">
        <v>1</v>
      </c>
      <c r="N23" s="72">
        <v>1</v>
      </c>
      <c r="O23" s="72">
        <v>1</v>
      </c>
      <c r="P23" s="72">
        <v>1</v>
      </c>
      <c r="Q23" s="72">
        <v>1</v>
      </c>
      <c r="R23" s="3"/>
      <c r="S23" s="3"/>
      <c r="T23" s="9"/>
      <c r="U23" s="9"/>
      <c r="V23" s="9"/>
      <c r="W23" s="9"/>
      <c r="X23" s="9"/>
      <c r="Y23" s="9"/>
    </row>
    <row r="24" spans="1:25" x14ac:dyDescent="0.3">
      <c r="B24" s="3" t="s">
        <v>3</v>
      </c>
      <c r="C24" s="72">
        <v>1</v>
      </c>
      <c r="D24" s="72">
        <v>1</v>
      </c>
      <c r="E24" s="72">
        <v>1</v>
      </c>
      <c r="F24" s="72">
        <v>1</v>
      </c>
      <c r="G24" s="72">
        <v>1</v>
      </c>
      <c r="H24" s="72">
        <v>1</v>
      </c>
      <c r="I24" s="9"/>
      <c r="J24" s="9"/>
      <c r="K24" s="9"/>
      <c r="L24" s="72">
        <v>1</v>
      </c>
      <c r="M24" s="72">
        <v>1</v>
      </c>
      <c r="N24" s="72">
        <v>1</v>
      </c>
      <c r="O24" s="72">
        <v>1</v>
      </c>
      <c r="P24" s="72">
        <v>1</v>
      </c>
      <c r="Q24" s="72">
        <v>1</v>
      </c>
      <c r="S24" s="3"/>
      <c r="T24" s="9"/>
      <c r="U24" s="9"/>
      <c r="V24" s="9"/>
      <c r="W24" s="9"/>
      <c r="X24" s="9"/>
      <c r="Y24" s="9"/>
    </row>
    <row r="25" spans="1:25" x14ac:dyDescent="0.3">
      <c r="B25" s="3" t="s">
        <v>30</v>
      </c>
      <c r="C25" s="72">
        <v>1</v>
      </c>
      <c r="D25" s="72">
        <v>1</v>
      </c>
      <c r="E25" s="72">
        <v>1</v>
      </c>
      <c r="F25" s="72">
        <v>1</v>
      </c>
      <c r="G25" s="72">
        <v>1</v>
      </c>
      <c r="H25" s="72">
        <v>1</v>
      </c>
      <c r="I25" s="9"/>
      <c r="J25" s="9"/>
      <c r="K25" s="9"/>
      <c r="L25" s="72">
        <v>1</v>
      </c>
      <c r="M25" s="72">
        <v>1</v>
      </c>
      <c r="N25" s="72">
        <v>1</v>
      </c>
      <c r="O25" s="72">
        <v>1</v>
      </c>
      <c r="P25" s="72">
        <v>1</v>
      </c>
      <c r="Q25" s="72">
        <v>1</v>
      </c>
      <c r="S25" s="3"/>
      <c r="T25" s="9"/>
      <c r="U25" s="9"/>
      <c r="V25" s="9"/>
      <c r="W25" s="9"/>
      <c r="X25" s="9"/>
      <c r="Y25" s="9"/>
    </row>
    <row r="26" spans="1:25" x14ac:dyDescent="0.3">
      <c r="B26" s="3" t="s">
        <v>31</v>
      </c>
      <c r="C26" s="72">
        <v>1</v>
      </c>
      <c r="D26" s="72">
        <v>1</v>
      </c>
      <c r="E26" s="72">
        <v>1</v>
      </c>
      <c r="F26" s="72">
        <v>1</v>
      </c>
      <c r="G26" s="72">
        <v>1</v>
      </c>
      <c r="H26" s="72">
        <v>1</v>
      </c>
      <c r="I26" s="9"/>
      <c r="J26" s="9"/>
      <c r="K26" s="9"/>
      <c r="L26" s="72">
        <v>1</v>
      </c>
      <c r="M26" s="72">
        <v>1</v>
      </c>
      <c r="N26" s="72">
        <v>1</v>
      </c>
      <c r="O26" s="72">
        <v>1</v>
      </c>
      <c r="P26" s="72">
        <v>1</v>
      </c>
      <c r="Q26" s="72">
        <v>1</v>
      </c>
      <c r="S26" s="3"/>
      <c r="T26" s="9"/>
      <c r="U26" s="9"/>
      <c r="V26" s="9"/>
      <c r="W26" s="9"/>
      <c r="X26" s="9"/>
      <c r="Y26" s="9"/>
    </row>
    <row r="27" spans="1:25" x14ac:dyDescent="0.3">
      <c r="B27" s="3" t="s">
        <v>6</v>
      </c>
      <c r="C27" s="72">
        <v>1</v>
      </c>
      <c r="D27" s="72">
        <v>1</v>
      </c>
      <c r="E27" s="72">
        <v>1</v>
      </c>
      <c r="F27" s="72">
        <v>1</v>
      </c>
      <c r="G27" s="72">
        <v>1</v>
      </c>
      <c r="H27" s="72">
        <v>1</v>
      </c>
      <c r="I27" s="9"/>
      <c r="J27" s="9"/>
      <c r="K27" s="9"/>
      <c r="L27" s="72">
        <v>1</v>
      </c>
      <c r="M27" s="72">
        <v>1</v>
      </c>
      <c r="N27" s="72">
        <v>1</v>
      </c>
      <c r="O27" s="72">
        <v>1</v>
      </c>
      <c r="P27" s="72">
        <v>1</v>
      </c>
      <c r="Q27" s="72">
        <v>1</v>
      </c>
      <c r="S27" s="3"/>
      <c r="T27" s="9"/>
      <c r="U27" s="9"/>
      <c r="V27" s="9"/>
      <c r="W27" s="9"/>
      <c r="X27" s="9"/>
      <c r="Y27" s="9"/>
    </row>
    <row r="28" spans="1:25" x14ac:dyDescent="0.3">
      <c r="B28" s="3" t="s">
        <v>798</v>
      </c>
      <c r="C28" s="72">
        <v>1</v>
      </c>
      <c r="D28" s="72">
        <v>1</v>
      </c>
      <c r="E28" s="72">
        <v>1</v>
      </c>
      <c r="F28" s="72">
        <v>1</v>
      </c>
      <c r="G28" s="72">
        <v>1</v>
      </c>
      <c r="H28" s="72">
        <v>1</v>
      </c>
      <c r="I28" s="9"/>
      <c r="J28" s="9"/>
      <c r="K28" s="9"/>
      <c r="L28" s="72">
        <v>1</v>
      </c>
      <c r="M28" s="72">
        <v>1</v>
      </c>
      <c r="N28" s="72">
        <v>1</v>
      </c>
      <c r="O28" s="72">
        <v>1</v>
      </c>
      <c r="P28" s="72">
        <v>1</v>
      </c>
      <c r="Q28" s="72">
        <v>1</v>
      </c>
      <c r="S28" s="3"/>
      <c r="T28" s="9"/>
      <c r="U28" s="9"/>
      <c r="V28" s="9"/>
      <c r="W28" s="9"/>
      <c r="X28" s="9"/>
      <c r="Y28" s="9"/>
    </row>
    <row r="29" spans="1:25" x14ac:dyDescent="0.3">
      <c r="B29" s="3" t="s">
        <v>8</v>
      </c>
      <c r="C29" s="72">
        <v>1</v>
      </c>
      <c r="D29" s="72">
        <v>1</v>
      </c>
      <c r="E29" s="72">
        <v>1</v>
      </c>
      <c r="F29" s="72">
        <v>1</v>
      </c>
      <c r="G29" s="72">
        <v>1</v>
      </c>
      <c r="H29" s="72">
        <v>1</v>
      </c>
      <c r="I29" s="9"/>
      <c r="J29" s="9"/>
      <c r="K29" s="9"/>
      <c r="L29" s="72">
        <v>1</v>
      </c>
      <c r="M29" s="72">
        <v>1</v>
      </c>
      <c r="N29" s="72">
        <v>1</v>
      </c>
      <c r="O29" s="72">
        <v>1</v>
      </c>
      <c r="P29" s="72">
        <v>1</v>
      </c>
      <c r="Q29" s="72">
        <v>1</v>
      </c>
      <c r="S29" s="3"/>
      <c r="T29" s="9"/>
      <c r="U29" s="9"/>
      <c r="V29" s="9"/>
      <c r="W29" s="9"/>
      <c r="X29" s="9"/>
      <c r="Y29" s="9"/>
    </row>
    <row r="30" spans="1:25" x14ac:dyDescent="0.3">
      <c r="B30" s="3" t="s">
        <v>9</v>
      </c>
      <c r="C30" s="72">
        <v>1</v>
      </c>
      <c r="D30" s="72">
        <v>1</v>
      </c>
      <c r="E30" s="72">
        <v>1</v>
      </c>
      <c r="F30" s="72">
        <v>1</v>
      </c>
      <c r="G30" s="72">
        <v>1</v>
      </c>
      <c r="H30" s="72">
        <v>1</v>
      </c>
      <c r="I30" s="9"/>
      <c r="J30" s="9"/>
      <c r="K30" s="9"/>
      <c r="L30" s="72">
        <v>1</v>
      </c>
      <c r="M30" s="72">
        <v>1</v>
      </c>
      <c r="N30" s="72">
        <v>1</v>
      </c>
      <c r="O30" s="72">
        <v>1</v>
      </c>
      <c r="P30" s="72">
        <v>1</v>
      </c>
      <c r="Q30" s="72">
        <v>1</v>
      </c>
      <c r="S30" s="3"/>
      <c r="T30" s="9"/>
      <c r="U30" s="9"/>
      <c r="V30" s="9"/>
      <c r="W30" s="9"/>
      <c r="X30" s="9"/>
      <c r="Y30" s="9"/>
    </row>
    <row r="31" spans="1:25" x14ac:dyDescent="0.3">
      <c r="B31" s="3" t="s">
        <v>10</v>
      </c>
      <c r="C31" s="72">
        <v>1</v>
      </c>
      <c r="D31" s="72">
        <v>1</v>
      </c>
      <c r="E31" s="72">
        <v>1</v>
      </c>
      <c r="F31" s="72">
        <v>1</v>
      </c>
      <c r="G31" s="72">
        <v>1</v>
      </c>
      <c r="H31" s="72">
        <v>1</v>
      </c>
      <c r="I31" s="9"/>
      <c r="J31" s="9"/>
      <c r="K31" s="9"/>
      <c r="L31" s="72">
        <v>1</v>
      </c>
      <c r="M31" s="72">
        <v>1</v>
      </c>
      <c r="N31" s="72">
        <v>1</v>
      </c>
      <c r="O31" s="72">
        <v>1</v>
      </c>
      <c r="P31" s="72">
        <v>1</v>
      </c>
      <c r="Q31" s="72">
        <v>1</v>
      </c>
      <c r="T31" s="9"/>
      <c r="U31" s="9"/>
      <c r="V31" s="9"/>
      <c r="W31" s="9"/>
      <c r="X31" s="9"/>
      <c r="Y31" s="9"/>
    </row>
    <row r="32" spans="1:25" x14ac:dyDescent="0.3">
      <c r="B32" s="3" t="s">
        <v>11</v>
      </c>
      <c r="C32" s="72">
        <v>1</v>
      </c>
      <c r="D32" s="72">
        <v>1</v>
      </c>
      <c r="E32" s="72">
        <v>1</v>
      </c>
      <c r="F32" s="72">
        <v>1</v>
      </c>
      <c r="G32" s="72">
        <v>1</v>
      </c>
      <c r="H32" s="72">
        <v>1</v>
      </c>
      <c r="I32" s="9"/>
      <c r="J32" s="9"/>
      <c r="K32" s="9"/>
      <c r="L32" s="72">
        <v>1</v>
      </c>
      <c r="M32" s="72">
        <v>1</v>
      </c>
      <c r="N32" s="72">
        <v>1</v>
      </c>
      <c r="O32" s="72">
        <v>1</v>
      </c>
      <c r="P32" s="72">
        <v>1</v>
      </c>
      <c r="Q32" s="72">
        <v>1</v>
      </c>
      <c r="T32" s="9"/>
      <c r="U32" s="9"/>
      <c r="V32" s="9"/>
      <c r="W32" s="9"/>
      <c r="X32" s="9"/>
      <c r="Y32" s="9"/>
    </row>
    <row r="33" spans="2:25" x14ac:dyDescent="0.3">
      <c r="B33" s="3" t="s">
        <v>12</v>
      </c>
      <c r="C33" s="72">
        <v>1</v>
      </c>
      <c r="D33" s="72">
        <v>1</v>
      </c>
      <c r="E33" s="72">
        <v>1</v>
      </c>
      <c r="F33" s="72">
        <v>1</v>
      </c>
      <c r="G33" s="72">
        <v>1</v>
      </c>
      <c r="H33" s="72">
        <v>1</v>
      </c>
      <c r="I33" s="9"/>
      <c r="J33" s="9"/>
      <c r="K33" s="9"/>
      <c r="L33" s="72">
        <v>1</v>
      </c>
      <c r="M33" s="72">
        <v>1</v>
      </c>
      <c r="N33" s="72">
        <v>1</v>
      </c>
      <c r="O33" s="72">
        <v>1</v>
      </c>
      <c r="P33" s="72">
        <v>1</v>
      </c>
      <c r="Q33" s="72">
        <v>1</v>
      </c>
      <c r="T33" s="9"/>
      <c r="U33" s="9"/>
      <c r="V33" s="9"/>
      <c r="W33" s="9"/>
      <c r="X33" s="9"/>
      <c r="Y33" s="9"/>
    </row>
    <row r="34" spans="2:25" x14ac:dyDescent="0.3">
      <c r="B34" s="3" t="s">
        <v>13</v>
      </c>
      <c r="C34" s="72">
        <v>1</v>
      </c>
      <c r="D34" s="72">
        <v>1</v>
      </c>
      <c r="E34" s="72">
        <v>1</v>
      </c>
      <c r="F34" s="72">
        <v>1</v>
      </c>
      <c r="G34" s="72">
        <v>1</v>
      </c>
      <c r="H34" s="72">
        <v>1</v>
      </c>
      <c r="I34" s="9"/>
      <c r="J34" s="9"/>
      <c r="K34" s="9"/>
      <c r="L34" s="72">
        <v>1</v>
      </c>
      <c r="M34" s="72">
        <v>1</v>
      </c>
      <c r="N34" s="72">
        <v>1</v>
      </c>
      <c r="O34" s="72">
        <v>1</v>
      </c>
      <c r="P34" s="72">
        <v>1</v>
      </c>
      <c r="Q34" s="72">
        <v>1</v>
      </c>
      <c r="T34" s="9"/>
      <c r="U34" s="9"/>
      <c r="V34" s="9"/>
      <c r="W34" s="9"/>
      <c r="X34" s="9"/>
      <c r="Y34" s="9"/>
    </row>
    <row r="35" spans="2:25" x14ac:dyDescent="0.3">
      <c r="B35" s="3" t="s">
        <v>14</v>
      </c>
      <c r="C35" s="72">
        <v>1</v>
      </c>
      <c r="D35" s="72">
        <v>1</v>
      </c>
      <c r="E35" s="72">
        <v>1</v>
      </c>
      <c r="F35" s="72">
        <v>1</v>
      </c>
      <c r="G35" s="72">
        <v>1</v>
      </c>
      <c r="H35" s="72">
        <v>1</v>
      </c>
      <c r="I35" s="9"/>
      <c r="J35" s="9"/>
      <c r="K35" s="9"/>
      <c r="L35" s="72">
        <v>1</v>
      </c>
      <c r="M35" s="72">
        <v>1</v>
      </c>
      <c r="N35" s="72">
        <v>1</v>
      </c>
      <c r="O35" s="72">
        <v>1</v>
      </c>
      <c r="P35" s="72">
        <v>1</v>
      </c>
      <c r="Q35" s="72">
        <v>1</v>
      </c>
      <c r="T35" s="9"/>
      <c r="U35" s="9"/>
      <c r="V35" s="9"/>
      <c r="W35" s="9"/>
      <c r="X35" s="9"/>
      <c r="Y35" s="9"/>
    </row>
    <row r="36" spans="2:25" x14ac:dyDescent="0.3">
      <c r="B36" s="3" t="s">
        <v>15</v>
      </c>
      <c r="C36" s="72">
        <v>1</v>
      </c>
      <c r="D36" s="72">
        <v>1</v>
      </c>
      <c r="E36" s="72">
        <v>1</v>
      </c>
      <c r="F36" s="72">
        <v>1</v>
      </c>
      <c r="G36" s="72">
        <v>1</v>
      </c>
      <c r="H36" s="72">
        <v>1</v>
      </c>
      <c r="I36" s="9"/>
      <c r="J36" s="9"/>
      <c r="K36" s="9"/>
      <c r="L36" s="72">
        <v>1</v>
      </c>
      <c r="M36" s="72">
        <v>1</v>
      </c>
      <c r="N36" s="72">
        <v>1</v>
      </c>
      <c r="O36" s="72">
        <v>1</v>
      </c>
      <c r="P36" s="72">
        <v>1</v>
      </c>
      <c r="Q36" s="72">
        <v>1</v>
      </c>
      <c r="T36" s="9"/>
      <c r="U36" s="9"/>
      <c r="V36" s="9"/>
      <c r="W36" s="9"/>
      <c r="X36" s="9"/>
      <c r="Y36" s="9"/>
    </row>
    <row r="37" spans="2:25" x14ac:dyDescent="0.3">
      <c r="B37" s="3" t="s">
        <v>16</v>
      </c>
      <c r="C37" s="72">
        <v>1</v>
      </c>
      <c r="D37" s="72">
        <v>1</v>
      </c>
      <c r="E37" s="72">
        <v>1</v>
      </c>
      <c r="F37" s="72">
        <v>1</v>
      </c>
      <c r="G37" s="72">
        <v>1</v>
      </c>
      <c r="H37" s="72">
        <v>1</v>
      </c>
      <c r="I37" s="9"/>
      <c r="J37" s="9"/>
      <c r="K37" s="9"/>
      <c r="L37" s="72">
        <v>1</v>
      </c>
      <c r="M37" s="72">
        <v>1</v>
      </c>
      <c r="N37" s="72">
        <v>1</v>
      </c>
      <c r="O37" s="72">
        <v>1</v>
      </c>
      <c r="P37" s="72">
        <v>1</v>
      </c>
      <c r="Q37" s="72">
        <v>1</v>
      </c>
      <c r="T37" s="9"/>
      <c r="U37" s="9"/>
      <c r="V37" s="9"/>
      <c r="W37" s="9"/>
      <c r="X37" s="9"/>
      <c r="Y37" s="9"/>
    </row>
    <row r="38" spans="2:25" x14ac:dyDescent="0.3">
      <c r="T38" s="9"/>
      <c r="U38" s="9"/>
      <c r="V38" s="9"/>
      <c r="W38" s="9"/>
      <c r="X38" s="9"/>
      <c r="Y38" s="9"/>
    </row>
    <row r="39" spans="2:25" x14ac:dyDescent="0.3">
      <c r="T39" s="9"/>
      <c r="U39" s="9"/>
      <c r="V39" s="9"/>
      <c r="W39" s="9"/>
      <c r="X39" s="9"/>
      <c r="Y39" s="9"/>
    </row>
    <row r="40" spans="2:25" x14ac:dyDescent="0.3">
      <c r="T40" s="9"/>
      <c r="U40" s="9"/>
      <c r="V40" s="9"/>
      <c r="W40" s="9"/>
      <c r="X40" s="9"/>
      <c r="Y40" s="9"/>
    </row>
    <row r="41" spans="2:25" x14ac:dyDescent="0.3">
      <c r="T41" s="9"/>
      <c r="U41" s="9"/>
      <c r="V41" s="9"/>
      <c r="W41" s="9"/>
      <c r="X41" s="9"/>
      <c r="Y41" s="9"/>
    </row>
    <row r="42" spans="2:25" x14ac:dyDescent="0.3">
      <c r="T42" s="9"/>
      <c r="U42" s="9"/>
      <c r="V42" s="9"/>
      <c r="W42" s="9"/>
      <c r="X42" s="9"/>
      <c r="Y42" s="9"/>
    </row>
    <row r="43" spans="2:25" x14ac:dyDescent="0.3">
      <c r="T43" s="9"/>
      <c r="U43" s="9"/>
      <c r="V43" s="9"/>
      <c r="W43" s="9"/>
      <c r="X43" s="9"/>
      <c r="Y43" s="9"/>
    </row>
    <row r="44" spans="2:25" x14ac:dyDescent="0.3">
      <c r="T44" s="9"/>
      <c r="U44" s="9"/>
      <c r="V44" s="9"/>
      <c r="W44" s="9"/>
      <c r="X44" s="9"/>
      <c r="Y44" s="9"/>
    </row>
    <row r="45" spans="2:25" x14ac:dyDescent="0.3">
      <c r="T45" s="9"/>
      <c r="U45" s="9"/>
      <c r="V45" s="9"/>
      <c r="W45" s="9"/>
      <c r="X45" s="9"/>
      <c r="Y45" s="9"/>
    </row>
    <row r="46" spans="2:25" x14ac:dyDescent="0.3">
      <c r="T46" s="9"/>
      <c r="U46" s="9"/>
      <c r="V46" s="9"/>
      <c r="W46" s="9"/>
      <c r="X46" s="9"/>
      <c r="Y46" s="9"/>
    </row>
    <row r="47" spans="2:25" x14ac:dyDescent="0.3">
      <c r="T47" s="9"/>
      <c r="U47" s="9"/>
      <c r="V47" s="9"/>
      <c r="W47" s="9"/>
      <c r="X47" s="9"/>
      <c r="Y47" s="9"/>
    </row>
    <row r="48" spans="2:25" x14ac:dyDescent="0.3">
      <c r="K48" t="s">
        <v>65</v>
      </c>
      <c r="T48" s="9"/>
      <c r="U48" s="9"/>
      <c r="V48" s="9"/>
      <c r="W48" s="9"/>
      <c r="X48" s="9"/>
      <c r="Y48" s="9"/>
    </row>
    <row r="49" spans="2:25" hidden="1" x14ac:dyDescent="0.3">
      <c r="B49" s="6" t="s">
        <v>35</v>
      </c>
      <c r="C49" s="6" t="s">
        <v>27</v>
      </c>
      <c r="D49" s="6" t="s">
        <v>28</v>
      </c>
      <c r="E49" s="6" t="s">
        <v>20</v>
      </c>
      <c r="F49" s="6" t="s">
        <v>18</v>
      </c>
      <c r="G49" s="6" t="s">
        <v>29</v>
      </c>
      <c r="H49" s="6" t="s">
        <v>24</v>
      </c>
      <c r="T49" s="9"/>
      <c r="U49" s="9"/>
      <c r="V49" s="9"/>
      <c r="W49" s="9"/>
      <c r="X49" s="9"/>
      <c r="Y49" s="9"/>
    </row>
    <row r="50" spans="2:25" hidden="1" x14ac:dyDescent="0.3">
      <c r="B50" s="7" t="s">
        <v>2</v>
      </c>
      <c r="C50" s="8">
        <f>C4*C23*L4*L23/100</f>
        <v>35.200000000000003</v>
      </c>
      <c r="D50" s="8">
        <f t="shared" ref="D50:H50" si="0">D4*D23*M4*M23/100</f>
        <v>32.369999999999997</v>
      </c>
      <c r="E50" s="8">
        <f t="shared" si="0"/>
        <v>32.369999999999997</v>
      </c>
      <c r="F50" s="8">
        <f t="shared" si="0"/>
        <v>95.58</v>
      </c>
      <c r="G50" s="8">
        <f t="shared" si="0"/>
        <v>34.17</v>
      </c>
      <c r="H50" s="8">
        <f t="shared" si="0"/>
        <v>43.92</v>
      </c>
      <c r="T50" s="9"/>
      <c r="U50" s="9"/>
      <c r="V50" s="9"/>
      <c r="W50" s="9"/>
      <c r="X50" s="9"/>
      <c r="Y50" s="9"/>
    </row>
    <row r="51" spans="2:25" hidden="1" x14ac:dyDescent="0.3">
      <c r="B51" s="7" t="s">
        <v>3</v>
      </c>
      <c r="C51" s="8">
        <f t="shared" ref="C51:C64" si="1">C5*C24*L5*L24/100</f>
        <v>97.11</v>
      </c>
      <c r="D51" s="8">
        <f t="shared" ref="D51:D64" si="2">D5*D24*M5*M24/100</f>
        <v>76.3</v>
      </c>
      <c r="E51" s="8">
        <f t="shared" ref="E51:E64" si="3">E5*E24*N5*N24/100</f>
        <v>76.3</v>
      </c>
      <c r="F51" s="8">
        <f t="shared" ref="F51:F64" si="4">F5*F24*O5*O24/100</f>
        <v>135.28</v>
      </c>
      <c r="G51" s="8">
        <f t="shared" ref="G51:G64" si="5">G5*G24*P5*P24/100</f>
        <v>76.8</v>
      </c>
      <c r="H51" s="8">
        <f t="shared" ref="H51:H64" si="6">H5*H24*Q5*Q24/100</f>
        <v>103.32</v>
      </c>
      <c r="T51" s="9"/>
      <c r="U51" s="9"/>
      <c r="V51" s="9"/>
      <c r="W51" s="9"/>
      <c r="X51" s="9"/>
      <c r="Y51" s="9"/>
    </row>
    <row r="52" spans="2:25" hidden="1" x14ac:dyDescent="0.3">
      <c r="B52" s="7" t="s">
        <v>30</v>
      </c>
      <c r="C52" s="8">
        <f t="shared" si="1"/>
        <v>196</v>
      </c>
      <c r="D52" s="8">
        <f t="shared" si="2"/>
        <v>173.46</v>
      </c>
      <c r="E52" s="8">
        <f t="shared" si="3"/>
        <v>173.46</v>
      </c>
      <c r="F52" s="8">
        <f t="shared" si="4"/>
        <v>161.99</v>
      </c>
      <c r="G52" s="8">
        <f t="shared" si="5"/>
        <v>164</v>
      </c>
      <c r="H52" s="8">
        <f t="shared" si="6"/>
        <v>174.44</v>
      </c>
      <c r="T52" s="9"/>
      <c r="U52" s="9"/>
      <c r="V52" s="9"/>
      <c r="W52" s="9"/>
      <c r="X52" s="9"/>
      <c r="Y52" s="9"/>
    </row>
    <row r="53" spans="2:25" hidden="1" x14ac:dyDescent="0.3">
      <c r="B53" s="7" t="s">
        <v>31</v>
      </c>
      <c r="C53" s="8">
        <f t="shared" si="1"/>
        <v>144.06</v>
      </c>
      <c r="D53" s="8">
        <f t="shared" si="2"/>
        <v>131.66999999999999</v>
      </c>
      <c r="E53" s="8">
        <f t="shared" si="3"/>
        <v>131.66999999999999</v>
      </c>
      <c r="F53" s="8">
        <f t="shared" si="4"/>
        <v>117.92</v>
      </c>
      <c r="G53" s="8">
        <f t="shared" si="5"/>
        <v>136.22</v>
      </c>
      <c r="H53" s="8">
        <f t="shared" si="6"/>
        <v>147</v>
      </c>
      <c r="T53" s="9"/>
      <c r="U53" s="9"/>
      <c r="V53" s="9"/>
      <c r="W53" s="9"/>
      <c r="X53" s="9"/>
      <c r="Y53" s="9"/>
    </row>
    <row r="54" spans="2:25" hidden="1" x14ac:dyDescent="0.3">
      <c r="B54" s="7" t="s">
        <v>6</v>
      </c>
      <c r="C54" s="8">
        <f t="shared" si="1"/>
        <v>107.91</v>
      </c>
      <c r="D54" s="8">
        <f t="shared" si="2"/>
        <v>95.88</v>
      </c>
      <c r="E54" s="8">
        <f t="shared" si="3"/>
        <v>95.88</v>
      </c>
      <c r="F54" s="8">
        <f t="shared" si="4"/>
        <v>66.88</v>
      </c>
      <c r="G54" s="8">
        <f t="shared" si="5"/>
        <v>77.08</v>
      </c>
      <c r="H54" s="8">
        <f t="shared" si="6"/>
        <v>92.12</v>
      </c>
      <c r="T54" s="9"/>
      <c r="U54" s="9"/>
      <c r="V54" s="9"/>
      <c r="W54" s="9"/>
      <c r="X54" s="9"/>
      <c r="Y54" s="9"/>
    </row>
    <row r="55" spans="2:25" hidden="1" x14ac:dyDescent="0.3">
      <c r="B55" s="7" t="s">
        <v>7</v>
      </c>
      <c r="C55" s="8">
        <f t="shared" si="1"/>
        <v>168.3</v>
      </c>
      <c r="D55" s="8">
        <f t="shared" si="2"/>
        <v>173</v>
      </c>
      <c r="E55" s="8">
        <f t="shared" si="3"/>
        <v>173</v>
      </c>
      <c r="F55" s="8">
        <f t="shared" si="4"/>
        <v>113</v>
      </c>
      <c r="G55" s="8">
        <f t="shared" si="5"/>
        <v>111.87</v>
      </c>
      <c r="H55" s="8">
        <f t="shared" si="6"/>
        <v>157</v>
      </c>
      <c r="T55" s="9"/>
      <c r="U55" s="9"/>
      <c r="V55" s="9"/>
      <c r="W55" s="9"/>
      <c r="X55" s="9"/>
      <c r="Y55" s="9"/>
    </row>
    <row r="56" spans="2:25" hidden="1" x14ac:dyDescent="0.3">
      <c r="B56" s="7" t="s">
        <v>8</v>
      </c>
      <c r="C56" s="8">
        <f t="shared" si="1"/>
        <v>72.2</v>
      </c>
      <c r="D56" s="8">
        <f t="shared" si="2"/>
        <v>60.75</v>
      </c>
      <c r="E56" s="8">
        <f t="shared" si="3"/>
        <v>60.75</v>
      </c>
      <c r="F56" s="8">
        <f t="shared" si="4"/>
        <v>52.08</v>
      </c>
      <c r="G56" s="8">
        <f t="shared" si="5"/>
        <v>39.44</v>
      </c>
      <c r="H56" s="8">
        <f t="shared" si="6"/>
        <v>59.52</v>
      </c>
      <c r="T56" s="9"/>
      <c r="U56" s="9"/>
      <c r="V56" s="9"/>
      <c r="W56" s="9"/>
      <c r="X56" s="9"/>
      <c r="Y56" s="9"/>
    </row>
    <row r="57" spans="2:25" hidden="1" x14ac:dyDescent="0.3">
      <c r="B57" s="7" t="s">
        <v>9</v>
      </c>
      <c r="C57" s="8">
        <f t="shared" si="1"/>
        <v>119.97</v>
      </c>
      <c r="D57" s="8">
        <f t="shared" si="2"/>
        <v>119.97</v>
      </c>
      <c r="E57" s="8">
        <f t="shared" si="3"/>
        <v>119.97</v>
      </c>
      <c r="F57" s="8">
        <f t="shared" si="4"/>
        <v>119.97</v>
      </c>
      <c r="G57" s="8">
        <f t="shared" si="5"/>
        <v>119.97</v>
      </c>
      <c r="H57" s="8">
        <f t="shared" si="6"/>
        <v>119.97</v>
      </c>
      <c r="T57" s="9"/>
      <c r="U57" s="9"/>
      <c r="V57" s="9"/>
      <c r="W57" s="9"/>
      <c r="X57" s="9"/>
      <c r="Y57" s="9"/>
    </row>
    <row r="58" spans="2:25" hidden="1" x14ac:dyDescent="0.3">
      <c r="B58" s="7" t="s">
        <v>10</v>
      </c>
      <c r="C58" s="8">
        <f t="shared" si="1"/>
        <v>75.459999999999994</v>
      </c>
      <c r="D58" s="8">
        <f t="shared" si="2"/>
        <v>66.739999999999995</v>
      </c>
      <c r="E58" s="8">
        <f t="shared" si="3"/>
        <v>66.739999999999995</v>
      </c>
      <c r="F58" s="8">
        <f t="shared" si="4"/>
        <v>26.98</v>
      </c>
      <c r="G58" s="8">
        <f t="shared" si="5"/>
        <v>26.98</v>
      </c>
      <c r="H58" s="8">
        <f t="shared" si="6"/>
        <v>34.58</v>
      </c>
      <c r="T58" s="9"/>
      <c r="U58" s="9"/>
      <c r="V58" s="9"/>
      <c r="W58" s="9"/>
      <c r="X58" s="9"/>
      <c r="Y58" s="9"/>
    </row>
    <row r="59" spans="2:25" hidden="1" x14ac:dyDescent="0.3">
      <c r="B59" s="7" t="s">
        <v>11</v>
      </c>
      <c r="C59" s="8">
        <f t="shared" si="1"/>
        <v>69.906666666666666</v>
      </c>
      <c r="D59" s="8">
        <f t="shared" si="2"/>
        <v>34.125</v>
      </c>
      <c r="E59" s="8">
        <f t="shared" si="3"/>
        <v>34.125</v>
      </c>
      <c r="F59" s="8">
        <f t="shared" si="4"/>
        <v>50.88</v>
      </c>
      <c r="G59" s="8">
        <f t="shared" si="5"/>
        <v>38.19</v>
      </c>
      <c r="H59" s="8">
        <f t="shared" si="6"/>
        <v>51.344999999999999</v>
      </c>
      <c r="T59" s="9"/>
      <c r="U59" s="9"/>
      <c r="V59" s="9"/>
      <c r="W59" s="9"/>
      <c r="X59" s="9"/>
      <c r="Y59" s="9"/>
    </row>
    <row r="60" spans="2:25" hidden="1" x14ac:dyDescent="0.3">
      <c r="B60" s="7" t="s">
        <v>12</v>
      </c>
      <c r="C60" s="8">
        <f t="shared" si="1"/>
        <v>86.465625000000003</v>
      </c>
      <c r="D60" s="8">
        <f t="shared" si="2"/>
        <v>75.01111111111112</v>
      </c>
      <c r="E60" s="8">
        <f t="shared" si="3"/>
        <v>75.01111111111112</v>
      </c>
      <c r="F60" s="8">
        <f t="shared" si="4"/>
        <v>73.959999999999994</v>
      </c>
      <c r="G60" s="8">
        <f t="shared" si="5"/>
        <v>85.86</v>
      </c>
      <c r="H60" s="8">
        <f t="shared" si="6"/>
        <v>69</v>
      </c>
      <c r="T60" s="9"/>
      <c r="U60" s="9"/>
      <c r="V60" s="9"/>
      <c r="W60" s="9"/>
      <c r="X60" s="9"/>
      <c r="Y60" s="9"/>
    </row>
    <row r="61" spans="2:25" hidden="1" x14ac:dyDescent="0.3">
      <c r="B61" s="7" t="s">
        <v>13</v>
      </c>
      <c r="C61" s="8">
        <f t="shared" si="1"/>
        <v>62.04</v>
      </c>
      <c r="D61" s="8">
        <f t="shared" si="2"/>
        <v>62.04</v>
      </c>
      <c r="E61" s="8">
        <f t="shared" si="3"/>
        <v>62.04</v>
      </c>
      <c r="F61" s="8">
        <f t="shared" si="4"/>
        <v>62.04</v>
      </c>
      <c r="G61" s="8">
        <f t="shared" si="5"/>
        <v>62.04</v>
      </c>
      <c r="H61" s="8">
        <f t="shared" si="6"/>
        <v>62.04</v>
      </c>
      <c r="T61" s="9"/>
      <c r="U61" s="9"/>
      <c r="V61" s="9"/>
      <c r="W61" s="9"/>
      <c r="X61" s="9"/>
      <c r="Y61" s="9"/>
    </row>
    <row r="62" spans="2:25" hidden="1" x14ac:dyDescent="0.3">
      <c r="B62" s="7" t="s">
        <v>14</v>
      </c>
      <c r="C62" s="8">
        <f t="shared" si="1"/>
        <v>41.36</v>
      </c>
      <c r="D62" s="8">
        <f t="shared" si="2"/>
        <v>41.36</v>
      </c>
      <c r="E62" s="8">
        <f t="shared" si="3"/>
        <v>41.36</v>
      </c>
      <c r="F62" s="8">
        <f t="shared" si="4"/>
        <v>41.36</v>
      </c>
      <c r="G62" s="8">
        <f t="shared" si="5"/>
        <v>41.36</v>
      </c>
      <c r="H62" s="8">
        <f t="shared" si="6"/>
        <v>41.36</v>
      </c>
      <c r="T62" s="9"/>
      <c r="U62" s="9"/>
      <c r="V62" s="9"/>
      <c r="W62" s="9"/>
      <c r="X62" s="9"/>
      <c r="Y62" s="9"/>
    </row>
    <row r="63" spans="2:25" hidden="1" x14ac:dyDescent="0.3">
      <c r="B63" s="7" t="s">
        <v>15</v>
      </c>
      <c r="C63" s="8">
        <f t="shared" si="1"/>
        <v>60.75</v>
      </c>
      <c r="D63" s="8">
        <f t="shared" si="2"/>
        <v>60.75</v>
      </c>
      <c r="E63" s="8">
        <f t="shared" si="3"/>
        <v>60.75</v>
      </c>
      <c r="F63" s="8">
        <f t="shared" si="4"/>
        <v>60.75</v>
      </c>
      <c r="G63" s="8">
        <f t="shared" si="5"/>
        <v>60.75</v>
      </c>
      <c r="H63" s="8">
        <f t="shared" si="6"/>
        <v>60.75</v>
      </c>
      <c r="T63" s="9"/>
      <c r="U63" s="9"/>
      <c r="V63" s="9"/>
      <c r="W63" s="9"/>
      <c r="X63" s="9"/>
      <c r="Y63" s="9"/>
    </row>
    <row r="64" spans="2:25" hidden="1" x14ac:dyDescent="0.3">
      <c r="B64" s="7" t="s">
        <v>16</v>
      </c>
      <c r="C64" s="8">
        <f t="shared" si="1"/>
        <v>0</v>
      </c>
      <c r="D64" s="8">
        <f t="shared" si="2"/>
        <v>64.989999999999995</v>
      </c>
      <c r="E64" s="8">
        <f t="shared" si="3"/>
        <v>64.989999999999995</v>
      </c>
      <c r="F64" s="8">
        <f t="shared" si="4"/>
        <v>64.989999999999995</v>
      </c>
      <c r="G64" s="8">
        <f t="shared" si="5"/>
        <v>64.989999999999995</v>
      </c>
      <c r="H64" s="8">
        <f t="shared" si="6"/>
        <v>64.989999999999995</v>
      </c>
      <c r="T64" s="9"/>
      <c r="U64" s="9"/>
      <c r="V64" s="9"/>
      <c r="W64" s="9"/>
      <c r="X64" s="9"/>
      <c r="Y64" s="9"/>
    </row>
    <row r="65" spans="20:25" x14ac:dyDescent="0.3">
      <c r="T65" s="9"/>
      <c r="U65" s="9"/>
      <c r="V65" s="9"/>
      <c r="W65" s="9"/>
      <c r="X65" s="9"/>
      <c r="Y65" s="9"/>
    </row>
    <row r="66" spans="20:25" x14ac:dyDescent="0.3">
      <c r="T66" s="9"/>
      <c r="U66" s="9"/>
      <c r="V66" s="9"/>
      <c r="W66" s="9"/>
      <c r="X66" s="9"/>
      <c r="Y66" s="9"/>
    </row>
    <row r="67" spans="20:25" x14ac:dyDescent="0.3">
      <c r="T67" s="9"/>
      <c r="U67" s="9"/>
      <c r="V67" s="9"/>
      <c r="W67" s="9"/>
      <c r="X67" s="9"/>
      <c r="Y67" s="9"/>
    </row>
    <row r="68" spans="20:25" x14ac:dyDescent="0.3">
      <c r="T68" s="9"/>
      <c r="U68" s="9"/>
      <c r="V68" s="9"/>
      <c r="W68" s="9"/>
      <c r="X68" s="9"/>
      <c r="Y68" s="9"/>
    </row>
    <row r="69" spans="20:25" x14ac:dyDescent="0.3">
      <c r="T69" s="9"/>
      <c r="U69" s="9"/>
      <c r="V69" s="9"/>
      <c r="W69" s="9"/>
      <c r="X69" s="9"/>
      <c r="Y69" s="9"/>
    </row>
    <row r="70" spans="20:25" x14ac:dyDescent="0.3">
      <c r="T70" s="9"/>
      <c r="U70" s="9"/>
      <c r="V70" s="9"/>
      <c r="W70" s="9"/>
      <c r="X70" s="9"/>
      <c r="Y70" s="9"/>
    </row>
    <row r="71" spans="20:25" x14ac:dyDescent="0.3">
      <c r="T71" s="9"/>
      <c r="U71" s="9"/>
      <c r="V71" s="9"/>
      <c r="W71" s="9"/>
      <c r="X71" s="9"/>
      <c r="Y71" s="9"/>
    </row>
    <row r="72" spans="20:25" x14ac:dyDescent="0.3">
      <c r="T72" s="9"/>
      <c r="U72" s="9"/>
      <c r="V72" s="9"/>
      <c r="W72" s="9"/>
      <c r="X72" s="9"/>
      <c r="Y72" s="9"/>
    </row>
    <row r="73" spans="20:25" x14ac:dyDescent="0.3">
      <c r="T73" s="9"/>
      <c r="U73" s="9"/>
      <c r="V73" s="9"/>
      <c r="W73" s="9"/>
      <c r="X73" s="9"/>
      <c r="Y73" s="9"/>
    </row>
    <row r="74" spans="20:25" x14ac:dyDescent="0.3">
      <c r="T74" s="9"/>
      <c r="U74" s="9"/>
      <c r="V74" s="9"/>
      <c r="W74" s="9"/>
      <c r="X74" s="9"/>
      <c r="Y74" s="9"/>
    </row>
    <row r="75" spans="20:25" x14ac:dyDescent="0.3">
      <c r="T75" s="9"/>
      <c r="U75" s="9"/>
      <c r="V75" s="9"/>
      <c r="W75" s="9"/>
      <c r="X75" s="9"/>
      <c r="Y75" s="9"/>
    </row>
    <row r="76" spans="20:25" x14ac:dyDescent="0.3">
      <c r="T76" s="9"/>
      <c r="U76" s="9"/>
      <c r="V76" s="9"/>
      <c r="W76" s="9"/>
      <c r="X76" s="9"/>
      <c r="Y76" s="9"/>
    </row>
    <row r="77" spans="20:25" x14ac:dyDescent="0.3">
      <c r="T77" s="9"/>
      <c r="U77" s="9"/>
      <c r="V77" s="9"/>
      <c r="W77" s="9"/>
      <c r="X77" s="9"/>
      <c r="Y77" s="9"/>
    </row>
    <row r="78" spans="20:25" x14ac:dyDescent="0.3">
      <c r="T78" s="9"/>
      <c r="U78" s="9"/>
      <c r="V78" s="9"/>
      <c r="W78" s="9"/>
      <c r="X78" s="9"/>
      <c r="Y78" s="9"/>
    </row>
    <row r="79" spans="20:25" x14ac:dyDescent="0.3">
      <c r="T79" s="9"/>
      <c r="U79" s="9"/>
      <c r="V79" s="9"/>
      <c r="W79" s="9"/>
      <c r="X79" s="9"/>
      <c r="Y79" s="9"/>
    </row>
    <row r="80" spans="20:25" x14ac:dyDescent="0.3">
      <c r="T80" s="9"/>
      <c r="U80" s="9"/>
      <c r="V80" s="9"/>
      <c r="W80" s="9"/>
      <c r="X80" s="9"/>
      <c r="Y80" s="9"/>
    </row>
    <row r="81" spans="20:25" x14ac:dyDescent="0.3">
      <c r="T81" s="9"/>
      <c r="U81" s="9"/>
      <c r="V81" s="9"/>
      <c r="W81" s="9"/>
      <c r="X81" s="9"/>
      <c r="Y81" s="9"/>
    </row>
    <row r="82" spans="20:25" x14ac:dyDescent="0.3">
      <c r="T82" s="9"/>
      <c r="U82" s="9"/>
      <c r="V82" s="9"/>
      <c r="W82" s="9"/>
      <c r="X82" s="9"/>
      <c r="Y82" s="9"/>
    </row>
    <row r="83" spans="20:25" x14ac:dyDescent="0.3">
      <c r="T83" s="9"/>
      <c r="U83" s="9"/>
      <c r="V83" s="9"/>
      <c r="W83" s="9"/>
      <c r="X83" s="9"/>
      <c r="Y83" s="9"/>
    </row>
    <row r="84" spans="20:25" x14ac:dyDescent="0.3">
      <c r="T84" s="9"/>
      <c r="U84" s="9"/>
      <c r="V84" s="9"/>
      <c r="W84" s="9"/>
      <c r="X84" s="9"/>
      <c r="Y84" s="9"/>
    </row>
    <row r="85" spans="20:25" x14ac:dyDescent="0.3">
      <c r="T85" s="9"/>
      <c r="U85" s="9"/>
      <c r="V85" s="9"/>
      <c r="W85" s="9"/>
      <c r="X85" s="9"/>
      <c r="Y85" s="9"/>
    </row>
    <row r="86" spans="20:25" x14ac:dyDescent="0.3">
      <c r="T86" s="9"/>
      <c r="U86" s="9"/>
      <c r="V86" s="9"/>
      <c r="W86" s="9"/>
      <c r="X86" s="9"/>
      <c r="Y86" s="9"/>
    </row>
    <row r="87" spans="20:25" x14ac:dyDescent="0.3">
      <c r="T87" s="9"/>
      <c r="U87" s="9"/>
      <c r="V87" s="9"/>
      <c r="W87" s="9"/>
      <c r="X87" s="9"/>
      <c r="Y87" s="9"/>
    </row>
    <row r="88" spans="20:25" x14ac:dyDescent="0.3">
      <c r="T88" s="9"/>
      <c r="U88" s="9"/>
      <c r="V88" s="9"/>
      <c r="W88" s="9"/>
      <c r="X88" s="9"/>
      <c r="Y88" s="9"/>
    </row>
    <row r="89" spans="20:25" x14ac:dyDescent="0.3">
      <c r="T89" s="9"/>
      <c r="U89" s="9"/>
      <c r="V89" s="9"/>
      <c r="W89" s="9"/>
      <c r="X89" s="9"/>
      <c r="Y89" s="9"/>
    </row>
    <row r="90" spans="20:25" x14ac:dyDescent="0.3">
      <c r="T90" s="9"/>
      <c r="U90" s="9"/>
      <c r="V90" s="9"/>
      <c r="W90" s="9"/>
      <c r="X90" s="9"/>
      <c r="Y90" s="9"/>
    </row>
    <row r="91" spans="20:25" x14ac:dyDescent="0.3">
      <c r="T91" s="9"/>
      <c r="U91" s="9"/>
      <c r="V91" s="9"/>
      <c r="W91" s="9"/>
      <c r="X91" s="9"/>
      <c r="Y91" s="9"/>
    </row>
    <row r="92" spans="20:25" x14ac:dyDescent="0.3">
      <c r="T92" s="9"/>
      <c r="U92" s="9"/>
      <c r="V92" s="9"/>
      <c r="W92" s="9"/>
      <c r="X92" s="9"/>
      <c r="Y92" s="9"/>
    </row>
    <row r="93" spans="20:25" x14ac:dyDescent="0.3">
      <c r="T93" s="9"/>
      <c r="U93" s="9"/>
      <c r="V93" s="9"/>
      <c r="W93" s="9"/>
      <c r="X93" s="9"/>
      <c r="Y93" s="9"/>
    </row>
    <row r="94" spans="20:25" x14ac:dyDescent="0.3">
      <c r="T94" s="9"/>
      <c r="U94" s="9"/>
      <c r="V94" s="9"/>
      <c r="W94" s="9"/>
      <c r="X94" s="9"/>
      <c r="Y94" s="9"/>
    </row>
    <row r="95" spans="20:25" x14ac:dyDescent="0.3">
      <c r="T95" s="9"/>
      <c r="U95" s="9"/>
      <c r="V95" s="9"/>
      <c r="W95" s="9"/>
      <c r="X95" s="9"/>
      <c r="Y95" s="9"/>
    </row>
    <row r="96" spans="20:25" x14ac:dyDescent="0.3">
      <c r="T96" s="9"/>
      <c r="U96" s="9"/>
      <c r="V96" s="9"/>
      <c r="W96" s="9"/>
      <c r="X96" s="9"/>
      <c r="Y96" s="9"/>
    </row>
    <row r="97" spans="20:25" x14ac:dyDescent="0.3">
      <c r="T97" s="9"/>
      <c r="U97" s="9"/>
      <c r="V97" s="9"/>
      <c r="W97" s="9"/>
      <c r="X97" s="9"/>
      <c r="Y97" s="9"/>
    </row>
    <row r="98" spans="20:25" x14ac:dyDescent="0.3">
      <c r="T98" s="9"/>
      <c r="U98" s="9"/>
      <c r="V98" s="9"/>
      <c r="W98" s="9"/>
      <c r="X98" s="9"/>
      <c r="Y98" s="9"/>
    </row>
    <row r="99" spans="20:25" x14ac:dyDescent="0.3">
      <c r="T99" s="9"/>
      <c r="U99" s="9"/>
      <c r="V99" s="9"/>
      <c r="W99" s="9"/>
      <c r="X99" s="9"/>
      <c r="Y99" s="9"/>
    </row>
    <row r="100" spans="20:25" x14ac:dyDescent="0.3">
      <c r="T100" s="9"/>
      <c r="U100" s="9"/>
      <c r="V100" s="9"/>
      <c r="W100" s="9"/>
      <c r="X100" s="9"/>
      <c r="Y100" s="9"/>
    </row>
    <row r="101" spans="20:25" x14ac:dyDescent="0.3">
      <c r="T101" s="9"/>
      <c r="U101" s="9"/>
      <c r="V101" s="9"/>
      <c r="W101" s="9"/>
      <c r="X101" s="9"/>
      <c r="Y101" s="9"/>
    </row>
    <row r="102" spans="20:25" x14ac:dyDescent="0.3">
      <c r="T102" s="9"/>
      <c r="U102" s="9"/>
      <c r="V102" s="9"/>
      <c r="W102" s="9"/>
      <c r="X102" s="9"/>
      <c r="Y102" s="9"/>
    </row>
    <row r="103" spans="20:25" x14ac:dyDescent="0.3">
      <c r="T103" s="9"/>
      <c r="U103" s="9"/>
      <c r="V103" s="9"/>
      <c r="W103" s="9"/>
      <c r="X103" s="9"/>
      <c r="Y103" s="9"/>
    </row>
    <row r="104" spans="20:25" x14ac:dyDescent="0.3">
      <c r="T104" s="9"/>
      <c r="U104" s="9"/>
      <c r="V104" s="9"/>
      <c r="W104" s="9"/>
      <c r="X104" s="9"/>
      <c r="Y104" s="9"/>
    </row>
    <row r="105" spans="20:25" x14ac:dyDescent="0.3">
      <c r="T105" s="9"/>
      <c r="U105" s="9"/>
      <c r="V105" s="9"/>
      <c r="W105" s="9"/>
      <c r="X105" s="9"/>
      <c r="Y105" s="9"/>
    </row>
    <row r="106" spans="20:25" x14ac:dyDescent="0.3">
      <c r="T106" s="9"/>
      <c r="U106" s="9"/>
      <c r="V106" s="9"/>
      <c r="W106" s="9"/>
      <c r="X106" s="9"/>
      <c r="Y106" s="9"/>
    </row>
    <row r="107" spans="20:25" x14ac:dyDescent="0.3">
      <c r="T107" s="9"/>
      <c r="U107" s="9"/>
      <c r="V107" s="9"/>
      <c r="W107" s="9"/>
      <c r="X107" s="9"/>
      <c r="Y107" s="9"/>
    </row>
    <row r="108" spans="20:25" x14ac:dyDescent="0.3">
      <c r="T108" s="9"/>
      <c r="U108" s="9"/>
      <c r="V108" s="9"/>
      <c r="W108" s="9"/>
      <c r="X108" s="9"/>
      <c r="Y108" s="9"/>
    </row>
    <row r="109" spans="20:25" x14ac:dyDescent="0.3">
      <c r="T109" s="9"/>
      <c r="U109" s="9"/>
      <c r="V109" s="9"/>
      <c r="W109" s="9"/>
      <c r="X109" s="9"/>
      <c r="Y109" s="9"/>
    </row>
    <row r="110" spans="20:25" x14ac:dyDescent="0.3">
      <c r="T110" s="9"/>
      <c r="U110" s="9"/>
      <c r="V110" s="9"/>
      <c r="W110" s="9"/>
      <c r="X110" s="9"/>
      <c r="Y110" s="9"/>
    </row>
    <row r="111" spans="20:25" x14ac:dyDescent="0.3">
      <c r="T111" s="9"/>
      <c r="U111" s="9"/>
      <c r="V111" s="9"/>
      <c r="W111" s="9"/>
      <c r="X111" s="9"/>
      <c r="Y111" s="9"/>
    </row>
    <row r="112" spans="20:25" x14ac:dyDescent="0.3">
      <c r="T112" s="9"/>
      <c r="U112" s="9"/>
      <c r="V112" s="9"/>
      <c r="W112" s="9"/>
      <c r="X112" s="9"/>
      <c r="Y112" s="9"/>
    </row>
    <row r="113" spans="20:25" x14ac:dyDescent="0.3">
      <c r="T113" s="9"/>
      <c r="U113" s="9"/>
      <c r="V113" s="9"/>
      <c r="W113" s="9"/>
      <c r="X113" s="9"/>
      <c r="Y113" s="9"/>
    </row>
    <row r="114" spans="20:25" x14ac:dyDescent="0.3">
      <c r="T114" s="9"/>
      <c r="U114" s="9"/>
      <c r="V114" s="9"/>
      <c r="W114" s="9"/>
      <c r="X114" s="9"/>
      <c r="Y114" s="9"/>
    </row>
    <row r="115" spans="20:25" x14ac:dyDescent="0.3">
      <c r="T115" s="9"/>
      <c r="U115" s="9"/>
      <c r="V115" s="9"/>
      <c r="W115" s="9"/>
      <c r="X115" s="9"/>
      <c r="Y115" s="9"/>
    </row>
    <row r="116" spans="20:25" x14ac:dyDescent="0.3">
      <c r="T116" s="9"/>
      <c r="U116" s="9"/>
      <c r="V116" s="9"/>
      <c r="W116" s="9"/>
      <c r="X116" s="9"/>
      <c r="Y116" s="9"/>
    </row>
    <row r="117" spans="20:25" x14ac:dyDescent="0.3">
      <c r="T117" s="9"/>
      <c r="U117" s="9"/>
      <c r="V117" s="9"/>
      <c r="W117" s="9"/>
      <c r="X117" s="9"/>
      <c r="Y117" s="9"/>
    </row>
    <row r="118" spans="20:25" x14ac:dyDescent="0.3">
      <c r="T118" s="9"/>
      <c r="U118" s="9"/>
      <c r="V118" s="9"/>
      <c r="W118" s="9"/>
      <c r="X118" s="9"/>
      <c r="Y118" s="9"/>
    </row>
    <row r="119" spans="20:25" x14ac:dyDescent="0.3">
      <c r="T119" s="9"/>
      <c r="U119" s="9"/>
      <c r="V119" s="9"/>
      <c r="W119" s="9"/>
      <c r="X119" s="9"/>
      <c r="Y119" s="9"/>
    </row>
    <row r="120" spans="20:25" x14ac:dyDescent="0.3">
      <c r="T120" s="9"/>
      <c r="U120" s="9"/>
      <c r="V120" s="9"/>
      <c r="W120" s="9"/>
      <c r="X120" s="9"/>
      <c r="Y120" s="9"/>
    </row>
    <row r="121" spans="20:25" x14ac:dyDescent="0.3">
      <c r="T121" s="9"/>
      <c r="U121" s="9"/>
      <c r="V121" s="9"/>
      <c r="W121" s="9"/>
      <c r="X121" s="9"/>
      <c r="Y121" s="9"/>
    </row>
    <row r="122" spans="20:25" x14ac:dyDescent="0.3">
      <c r="T122" s="9"/>
      <c r="U122" s="9"/>
      <c r="V122" s="9"/>
      <c r="W122" s="9"/>
      <c r="X122" s="9"/>
      <c r="Y122" s="9"/>
    </row>
    <row r="123" spans="20:25" x14ac:dyDescent="0.3">
      <c r="T123" s="9"/>
      <c r="U123" s="9"/>
      <c r="V123" s="9"/>
      <c r="W123" s="9"/>
      <c r="X123" s="9"/>
      <c r="Y123" s="9"/>
    </row>
    <row r="124" spans="20:25" x14ac:dyDescent="0.3">
      <c r="T124" s="9"/>
      <c r="U124" s="9"/>
      <c r="V124" s="9"/>
      <c r="W124" s="9"/>
      <c r="X124" s="9"/>
      <c r="Y124" s="9"/>
    </row>
    <row r="125" spans="20:25" x14ac:dyDescent="0.3">
      <c r="T125" s="9"/>
      <c r="U125" s="9"/>
      <c r="V125" s="9"/>
      <c r="W125" s="9"/>
      <c r="X125" s="9"/>
      <c r="Y125" s="9"/>
    </row>
    <row r="126" spans="20:25" x14ac:dyDescent="0.3">
      <c r="T126" s="9"/>
      <c r="U126" s="9"/>
      <c r="V126" s="9"/>
      <c r="W126" s="9"/>
      <c r="X126" s="9"/>
      <c r="Y126" s="9"/>
    </row>
    <row r="127" spans="20:25" x14ac:dyDescent="0.3">
      <c r="T127" s="9"/>
      <c r="U127" s="9"/>
      <c r="V127" s="9"/>
      <c r="W127" s="9"/>
      <c r="X127" s="9"/>
      <c r="Y127" s="9"/>
    </row>
    <row r="128" spans="20:25" x14ac:dyDescent="0.3">
      <c r="T128" s="9"/>
      <c r="U128" s="9"/>
      <c r="V128" s="9"/>
      <c r="W128" s="9"/>
      <c r="X128" s="9"/>
      <c r="Y128" s="9"/>
    </row>
    <row r="129" spans="20:25" x14ac:dyDescent="0.3">
      <c r="T129" s="9"/>
      <c r="U129" s="9"/>
      <c r="V129" s="9"/>
      <c r="W129" s="9"/>
      <c r="X129" s="9"/>
      <c r="Y129" s="9"/>
    </row>
    <row r="130" spans="20:25" x14ac:dyDescent="0.3">
      <c r="T130" s="9"/>
      <c r="U130" s="9"/>
      <c r="V130" s="9"/>
      <c r="W130" s="9"/>
      <c r="X130" s="9"/>
      <c r="Y130" s="9"/>
    </row>
    <row r="131" spans="20:25" x14ac:dyDescent="0.3">
      <c r="T131" s="9"/>
      <c r="U131" s="9"/>
      <c r="V131" s="9"/>
      <c r="W131" s="9"/>
      <c r="X131" s="9"/>
      <c r="Y131" s="9"/>
    </row>
    <row r="132" spans="20:25" x14ac:dyDescent="0.3">
      <c r="T132" s="9"/>
      <c r="U132" s="9"/>
      <c r="V132" s="9"/>
      <c r="W132" s="9"/>
      <c r="X132" s="9"/>
      <c r="Y132" s="9"/>
    </row>
    <row r="133" spans="20:25" x14ac:dyDescent="0.3">
      <c r="T133" s="9"/>
      <c r="U133" s="9"/>
      <c r="V133" s="9"/>
      <c r="W133" s="9"/>
      <c r="X133" s="9"/>
      <c r="Y133" s="9"/>
    </row>
    <row r="134" spans="20:25" x14ac:dyDescent="0.3">
      <c r="T134" s="9"/>
      <c r="U134" s="9"/>
      <c r="V134" s="9"/>
      <c r="W134" s="9"/>
      <c r="X134" s="9"/>
      <c r="Y134" s="9"/>
    </row>
    <row r="135" spans="20:25" x14ac:dyDescent="0.3">
      <c r="T135" s="9"/>
      <c r="U135" s="9"/>
      <c r="V135" s="9"/>
      <c r="W135" s="9"/>
      <c r="X135" s="9"/>
      <c r="Y135" s="9"/>
    </row>
    <row r="136" spans="20:25" x14ac:dyDescent="0.3">
      <c r="T136" s="9"/>
      <c r="U136" s="9"/>
      <c r="V136" s="9"/>
      <c r="W136" s="9"/>
      <c r="X136" s="9"/>
      <c r="Y136" s="9"/>
    </row>
    <row r="137" spans="20:25" x14ac:dyDescent="0.3">
      <c r="T137" s="9"/>
      <c r="U137" s="9"/>
      <c r="V137" s="9"/>
      <c r="W137" s="9"/>
      <c r="X137" s="9"/>
      <c r="Y137" s="9"/>
    </row>
    <row r="138" spans="20:25" x14ac:dyDescent="0.3">
      <c r="T138" s="9"/>
      <c r="U138" s="9"/>
      <c r="V138" s="9"/>
      <c r="W138" s="9"/>
      <c r="X138" s="9"/>
      <c r="Y138" s="9"/>
    </row>
    <row r="139" spans="20:25" x14ac:dyDescent="0.3">
      <c r="T139" s="9"/>
      <c r="U139" s="9"/>
      <c r="V139" s="9"/>
      <c r="W139" s="9"/>
      <c r="X139" s="9"/>
      <c r="Y139" s="9"/>
    </row>
    <row r="140" spans="20:25" x14ac:dyDescent="0.3">
      <c r="T140" s="9"/>
      <c r="U140" s="9"/>
      <c r="V140" s="9"/>
      <c r="W140" s="9"/>
      <c r="X140" s="9"/>
      <c r="Y140" s="9"/>
    </row>
    <row r="141" spans="20:25" x14ac:dyDescent="0.3">
      <c r="T141" s="9"/>
      <c r="U141" s="9"/>
      <c r="V141" s="9"/>
      <c r="W141" s="9"/>
      <c r="X141" s="9"/>
      <c r="Y141" s="9"/>
    </row>
    <row r="142" spans="20:25" x14ac:dyDescent="0.3">
      <c r="T142" s="9"/>
      <c r="U142" s="9"/>
      <c r="V142" s="9"/>
      <c r="W142" s="9"/>
      <c r="X142" s="9"/>
      <c r="Y142" s="9"/>
    </row>
    <row r="143" spans="20:25" x14ac:dyDescent="0.3">
      <c r="T143" s="9"/>
      <c r="U143" s="9"/>
      <c r="V143" s="9"/>
      <c r="W143" s="9"/>
      <c r="X143" s="9"/>
      <c r="Y143" s="9"/>
    </row>
    <row r="144" spans="20:25" x14ac:dyDescent="0.3">
      <c r="T144" s="9"/>
      <c r="U144" s="9"/>
      <c r="V144" s="9"/>
      <c r="W144" s="9"/>
      <c r="X144" s="9"/>
      <c r="Y144" s="9"/>
    </row>
    <row r="145" spans="20:25" x14ac:dyDescent="0.3">
      <c r="T145" s="9"/>
      <c r="U145" s="9"/>
      <c r="V145" s="9"/>
      <c r="W145" s="9"/>
      <c r="X145" s="9"/>
      <c r="Y145" s="9"/>
    </row>
    <row r="146" spans="20:25" x14ac:dyDescent="0.3">
      <c r="T146" s="9"/>
      <c r="U146" s="9"/>
      <c r="V146" s="9"/>
      <c r="W146" s="9"/>
      <c r="X146" s="9"/>
      <c r="Y146" s="9"/>
    </row>
    <row r="147" spans="20:25" x14ac:dyDescent="0.3">
      <c r="T147" s="9"/>
      <c r="U147" s="9"/>
      <c r="V147" s="9"/>
      <c r="W147" s="9"/>
      <c r="X147" s="9"/>
      <c r="Y147" s="9"/>
    </row>
    <row r="148" spans="20:25" x14ac:dyDescent="0.3">
      <c r="T148" s="9"/>
      <c r="U148" s="9"/>
      <c r="V148" s="9"/>
      <c r="W148" s="9"/>
      <c r="X148" s="9"/>
      <c r="Y148" s="9"/>
    </row>
    <row r="149" spans="20:25" x14ac:dyDescent="0.3">
      <c r="T149" s="9"/>
      <c r="U149" s="9"/>
      <c r="V149" s="9"/>
      <c r="W149" s="9"/>
      <c r="X149" s="9"/>
      <c r="Y149" s="9"/>
    </row>
    <row r="150" spans="20:25" x14ac:dyDescent="0.3">
      <c r="T150" s="9"/>
      <c r="U150" s="9"/>
      <c r="V150" s="9"/>
      <c r="W150" s="9"/>
      <c r="X150" s="9"/>
      <c r="Y150" s="9"/>
    </row>
    <row r="151" spans="20:25" x14ac:dyDescent="0.3">
      <c r="T151" s="9"/>
      <c r="U151" s="9"/>
      <c r="V151" s="9"/>
      <c r="W151" s="9"/>
      <c r="X151" s="9"/>
      <c r="Y151" s="9"/>
    </row>
    <row r="152" spans="20:25" x14ac:dyDescent="0.3">
      <c r="T152" s="9"/>
      <c r="U152" s="9"/>
      <c r="V152" s="9"/>
      <c r="W152" s="9"/>
      <c r="X152" s="9"/>
      <c r="Y152" s="9"/>
    </row>
    <row r="153" spans="20:25" x14ac:dyDescent="0.3">
      <c r="T153" s="9"/>
      <c r="U153" s="9"/>
      <c r="V153" s="9"/>
      <c r="W153" s="9"/>
      <c r="X153" s="9"/>
      <c r="Y153" s="9"/>
    </row>
    <row r="154" spans="20:25" x14ac:dyDescent="0.3">
      <c r="T154" s="9"/>
      <c r="U154" s="9"/>
      <c r="V154" s="9"/>
      <c r="W154" s="9"/>
      <c r="X154" s="9"/>
      <c r="Y154" s="9"/>
    </row>
    <row r="155" spans="20:25" x14ac:dyDescent="0.3">
      <c r="T155" s="9"/>
      <c r="U155" s="9"/>
      <c r="V155" s="9"/>
      <c r="W155" s="9"/>
      <c r="X155" s="9"/>
      <c r="Y155" s="9"/>
    </row>
    <row r="156" spans="20:25" x14ac:dyDescent="0.3">
      <c r="T156" s="9"/>
      <c r="U156" s="9"/>
      <c r="V156" s="9"/>
      <c r="W156" s="9"/>
      <c r="X156" s="9"/>
      <c r="Y156" s="9"/>
    </row>
    <row r="157" spans="20:25" x14ac:dyDescent="0.3">
      <c r="T157" s="9"/>
      <c r="U157" s="9"/>
      <c r="V157" s="9"/>
      <c r="W157" s="9"/>
      <c r="X157" s="9"/>
      <c r="Y157" s="9"/>
    </row>
    <row r="158" spans="20:25" x14ac:dyDescent="0.3">
      <c r="T158" s="9"/>
      <c r="U158" s="9"/>
      <c r="V158" s="9"/>
      <c r="W158" s="9"/>
      <c r="X158" s="9"/>
      <c r="Y158" s="9"/>
    </row>
    <row r="159" spans="20:25" x14ac:dyDescent="0.3">
      <c r="T159" s="9"/>
      <c r="U159" s="9"/>
      <c r="V159" s="9"/>
      <c r="W159" s="9"/>
      <c r="X159" s="9"/>
      <c r="Y159" s="9"/>
    </row>
    <row r="160" spans="20:25" x14ac:dyDescent="0.3">
      <c r="T160" s="9"/>
      <c r="U160" s="9"/>
      <c r="V160" s="9"/>
      <c r="W160" s="9"/>
      <c r="X160" s="9"/>
      <c r="Y160" s="9"/>
    </row>
    <row r="161" spans="20:25" x14ac:dyDescent="0.3">
      <c r="T161" s="9"/>
      <c r="U161" s="9"/>
      <c r="V161" s="9"/>
      <c r="W161" s="9"/>
      <c r="X161" s="9"/>
      <c r="Y161" s="9"/>
    </row>
    <row r="162" spans="20:25" x14ac:dyDescent="0.3">
      <c r="T162" s="9"/>
      <c r="U162" s="9"/>
      <c r="V162" s="9"/>
      <c r="W162" s="9"/>
      <c r="X162" s="9"/>
      <c r="Y162" s="9"/>
    </row>
    <row r="163" spans="20:25" x14ac:dyDescent="0.3">
      <c r="T163" s="9"/>
      <c r="U163" s="9"/>
      <c r="V163" s="9"/>
      <c r="W163" s="9"/>
      <c r="X163" s="9"/>
      <c r="Y163" s="9"/>
    </row>
    <row r="164" spans="20:25" x14ac:dyDescent="0.3">
      <c r="T164" s="9"/>
      <c r="U164" s="9"/>
      <c r="V164" s="9"/>
      <c r="W164" s="9"/>
      <c r="X164" s="9"/>
      <c r="Y164" s="9"/>
    </row>
    <row r="165" spans="20:25" x14ac:dyDescent="0.3">
      <c r="T165" s="9"/>
      <c r="U165" s="9"/>
      <c r="V165" s="9"/>
      <c r="W165" s="9"/>
      <c r="X165" s="9"/>
      <c r="Y165" s="9"/>
    </row>
    <row r="166" spans="20:25" x14ac:dyDescent="0.3">
      <c r="T166" s="9"/>
      <c r="U166" s="9"/>
      <c r="V166" s="9"/>
      <c r="W166" s="9"/>
      <c r="X166" s="9"/>
      <c r="Y166" s="9"/>
    </row>
    <row r="167" spans="20:25" x14ac:dyDescent="0.3">
      <c r="T167" s="9"/>
      <c r="U167" s="9"/>
      <c r="V167" s="9"/>
      <c r="W167" s="9"/>
      <c r="X167" s="9"/>
      <c r="Y167" s="9"/>
    </row>
    <row r="168" spans="20:25" x14ac:dyDescent="0.3">
      <c r="T168" s="9"/>
      <c r="U168" s="9"/>
      <c r="V168" s="9"/>
      <c r="W168" s="9"/>
      <c r="X168" s="9"/>
      <c r="Y168" s="9"/>
    </row>
    <row r="169" spans="20:25" x14ac:dyDescent="0.3">
      <c r="T169" s="9"/>
      <c r="U169" s="9"/>
      <c r="V169" s="9"/>
      <c r="W169" s="9"/>
      <c r="X169" s="9"/>
      <c r="Y169" s="9"/>
    </row>
    <row r="170" spans="20:25" x14ac:dyDescent="0.3">
      <c r="T170" s="9"/>
      <c r="U170" s="9"/>
      <c r="V170" s="9"/>
      <c r="W170" s="9"/>
      <c r="X170" s="9"/>
      <c r="Y170" s="9"/>
    </row>
    <row r="171" spans="20:25" x14ac:dyDescent="0.3">
      <c r="T171" s="9"/>
      <c r="U171" s="9"/>
      <c r="V171" s="9"/>
      <c r="W171" s="9"/>
      <c r="X171" s="9"/>
      <c r="Y171" s="9"/>
    </row>
    <row r="172" spans="20:25" x14ac:dyDescent="0.3">
      <c r="T172" s="9"/>
      <c r="U172" s="9"/>
      <c r="V172" s="9"/>
      <c r="W172" s="9"/>
      <c r="X172" s="9"/>
      <c r="Y172" s="9"/>
    </row>
    <row r="173" spans="20:25" x14ac:dyDescent="0.3">
      <c r="T173" s="9"/>
      <c r="U173" s="9"/>
      <c r="V173" s="9"/>
      <c r="W173" s="9"/>
      <c r="X173" s="9"/>
      <c r="Y173" s="9"/>
    </row>
    <row r="174" spans="20:25" x14ac:dyDescent="0.3">
      <c r="T174" s="9"/>
      <c r="U174" s="9"/>
      <c r="V174" s="9"/>
      <c r="W174" s="9"/>
      <c r="X174" s="9"/>
      <c r="Y174" s="9"/>
    </row>
    <row r="175" spans="20:25" x14ac:dyDescent="0.3">
      <c r="T175" s="9"/>
      <c r="U175" s="9"/>
      <c r="V175" s="9"/>
      <c r="W175" s="9"/>
      <c r="X175" s="9"/>
      <c r="Y175" s="9"/>
    </row>
    <row r="176" spans="20:25" x14ac:dyDescent="0.3">
      <c r="T176" s="9"/>
      <c r="U176" s="9"/>
      <c r="V176" s="9"/>
      <c r="W176" s="9"/>
      <c r="X176" s="9"/>
      <c r="Y176" s="9"/>
    </row>
    <row r="177" spans="20:25" x14ac:dyDescent="0.3">
      <c r="T177" s="9"/>
      <c r="U177" s="9"/>
      <c r="V177" s="9"/>
      <c r="W177" s="9"/>
      <c r="X177" s="9"/>
      <c r="Y177" s="9"/>
    </row>
    <row r="178" spans="20:25" x14ac:dyDescent="0.3">
      <c r="T178" s="9"/>
      <c r="U178" s="9"/>
      <c r="V178" s="9"/>
      <c r="W178" s="9"/>
      <c r="X178" s="9"/>
      <c r="Y178" s="9"/>
    </row>
    <row r="179" spans="20:25" x14ac:dyDescent="0.3">
      <c r="T179" s="9"/>
      <c r="U179" s="9"/>
      <c r="V179" s="9"/>
      <c r="W179" s="9"/>
      <c r="X179" s="9"/>
      <c r="Y179" s="9"/>
    </row>
    <row r="180" spans="20:25" x14ac:dyDescent="0.3">
      <c r="T180" s="9"/>
      <c r="U180" s="9"/>
      <c r="V180" s="9"/>
      <c r="W180" s="9"/>
      <c r="X180" s="9"/>
      <c r="Y180" s="9"/>
    </row>
    <row r="181" spans="20:25" x14ac:dyDescent="0.3">
      <c r="T181" s="9"/>
      <c r="U181" s="9"/>
      <c r="V181" s="9"/>
      <c r="W181" s="9"/>
      <c r="X181" s="9"/>
      <c r="Y181" s="9"/>
    </row>
    <row r="182" spans="20:25" x14ac:dyDescent="0.3">
      <c r="T182" s="9"/>
      <c r="U182" s="9"/>
      <c r="V182" s="9"/>
      <c r="W182" s="9"/>
      <c r="X182" s="9"/>
      <c r="Y182" s="9"/>
    </row>
    <row r="183" spans="20:25" x14ac:dyDescent="0.3">
      <c r="T183" s="9"/>
      <c r="U183" s="9"/>
      <c r="V183" s="9"/>
      <c r="W183" s="9"/>
      <c r="X183" s="9"/>
      <c r="Y183" s="9"/>
    </row>
    <row r="184" spans="20:25" x14ac:dyDescent="0.3">
      <c r="T184" s="9"/>
      <c r="U184" s="9"/>
      <c r="V184" s="9"/>
      <c r="W184" s="9"/>
      <c r="X184" s="9"/>
      <c r="Y184" s="9"/>
    </row>
    <row r="185" spans="20:25" x14ac:dyDescent="0.3">
      <c r="T185" s="9"/>
      <c r="U185" s="9"/>
      <c r="V185" s="9"/>
      <c r="W185" s="9"/>
      <c r="X185" s="9"/>
      <c r="Y185" s="9"/>
    </row>
    <row r="186" spans="20:25" x14ac:dyDescent="0.3">
      <c r="T186" s="9"/>
      <c r="U186" s="9"/>
      <c r="V186" s="9"/>
      <c r="W186" s="9"/>
      <c r="X186" s="9"/>
      <c r="Y186" s="9"/>
    </row>
    <row r="187" spans="20:25" x14ac:dyDescent="0.3">
      <c r="T187" s="9"/>
      <c r="U187" s="9"/>
      <c r="V187" s="9"/>
      <c r="W187" s="9"/>
      <c r="X187" s="9"/>
      <c r="Y187" s="9"/>
    </row>
    <row r="188" spans="20:25" x14ac:dyDescent="0.3">
      <c r="T188" s="9"/>
      <c r="U188" s="9"/>
      <c r="V188" s="9"/>
      <c r="W188" s="9"/>
      <c r="X188" s="9"/>
      <c r="Y188" s="9"/>
    </row>
    <row r="189" spans="20:25" x14ac:dyDescent="0.3">
      <c r="T189" s="9"/>
      <c r="U189" s="9"/>
      <c r="V189" s="9"/>
      <c r="W189" s="9"/>
      <c r="X189" s="9"/>
      <c r="Y189" s="9"/>
    </row>
    <row r="190" spans="20:25" x14ac:dyDescent="0.3">
      <c r="T190" s="9"/>
      <c r="U190" s="9"/>
      <c r="V190" s="9"/>
      <c r="W190" s="9"/>
      <c r="X190" s="9"/>
      <c r="Y190" s="9"/>
    </row>
    <row r="191" spans="20:25" x14ac:dyDescent="0.3">
      <c r="T191" s="9"/>
      <c r="U191" s="9"/>
      <c r="V191" s="9"/>
      <c r="W191" s="9"/>
      <c r="X191" s="9"/>
      <c r="Y191" s="9"/>
    </row>
    <row r="192" spans="20:25" x14ac:dyDescent="0.3">
      <c r="T192" s="9"/>
      <c r="U192" s="9"/>
      <c r="V192" s="9"/>
      <c r="W192" s="9"/>
      <c r="X192" s="9"/>
      <c r="Y192" s="9"/>
    </row>
    <row r="193" spans="20:25" x14ac:dyDescent="0.3">
      <c r="T193" s="9"/>
      <c r="U193" s="9"/>
      <c r="V193" s="9"/>
      <c r="W193" s="9"/>
      <c r="X193" s="9"/>
      <c r="Y193" s="9"/>
    </row>
    <row r="194" spans="20:25" x14ac:dyDescent="0.3">
      <c r="T194" s="9"/>
      <c r="U194" s="9"/>
      <c r="V194" s="9"/>
      <c r="W194" s="9"/>
      <c r="X194" s="9"/>
      <c r="Y194" s="9"/>
    </row>
    <row r="195" spans="20:25" x14ac:dyDescent="0.3">
      <c r="T195" s="9"/>
      <c r="U195" s="9"/>
      <c r="V195" s="9"/>
      <c r="W195" s="9"/>
      <c r="X195" s="9"/>
      <c r="Y195" s="9"/>
    </row>
    <row r="196" spans="20:25" x14ac:dyDescent="0.3">
      <c r="T196" s="9"/>
      <c r="U196" s="9"/>
      <c r="V196" s="9"/>
      <c r="W196" s="9"/>
      <c r="X196" s="9"/>
      <c r="Y196" s="9"/>
    </row>
    <row r="197" spans="20:25" x14ac:dyDescent="0.3">
      <c r="T197" s="9"/>
      <c r="U197" s="9"/>
      <c r="V197" s="9"/>
      <c r="W197" s="9"/>
      <c r="X197" s="9"/>
      <c r="Y197" s="9"/>
    </row>
    <row r="198" spans="20:25" x14ac:dyDescent="0.3">
      <c r="T198" s="9"/>
      <c r="U198" s="9"/>
      <c r="V198" s="9"/>
      <c r="W198" s="9"/>
      <c r="X198" s="9"/>
      <c r="Y198" s="9"/>
    </row>
    <row r="199" spans="20:25" x14ac:dyDescent="0.3">
      <c r="T199" s="9"/>
      <c r="U199" s="9"/>
      <c r="V199" s="9"/>
      <c r="W199" s="9"/>
      <c r="X199" s="9"/>
      <c r="Y199" s="9"/>
    </row>
    <row r="200" spans="20:25" x14ac:dyDescent="0.3">
      <c r="T200" s="9"/>
      <c r="U200" s="9"/>
      <c r="V200" s="9"/>
      <c r="W200" s="9"/>
      <c r="X200" s="9"/>
      <c r="Y200" s="9"/>
    </row>
    <row r="201" spans="20:25" x14ac:dyDescent="0.3">
      <c r="T201" s="9"/>
      <c r="U201" s="9"/>
      <c r="V201" s="9"/>
      <c r="W201" s="9"/>
      <c r="X201" s="9"/>
      <c r="Y201" s="9"/>
    </row>
    <row r="202" spans="20:25" x14ac:dyDescent="0.3">
      <c r="T202" s="9"/>
      <c r="U202" s="9"/>
      <c r="V202" s="9"/>
      <c r="W202" s="9"/>
      <c r="X202" s="9"/>
      <c r="Y202" s="9"/>
    </row>
    <row r="203" spans="20:25" x14ac:dyDescent="0.3">
      <c r="T203" s="9"/>
      <c r="U203" s="9"/>
      <c r="V203" s="9"/>
      <c r="W203" s="9"/>
      <c r="X203" s="9"/>
      <c r="Y203" s="9"/>
    </row>
    <row r="204" spans="20:25" x14ac:dyDescent="0.3">
      <c r="T204" s="9"/>
      <c r="U204" s="9"/>
      <c r="V204" s="9"/>
      <c r="W204" s="9"/>
      <c r="X204" s="9"/>
      <c r="Y204" s="9"/>
    </row>
    <row r="205" spans="20:25" x14ac:dyDescent="0.3">
      <c r="T205" s="9"/>
      <c r="U205" s="9"/>
      <c r="V205" s="9"/>
      <c r="W205" s="9"/>
      <c r="X205" s="9"/>
      <c r="Y205" s="9"/>
    </row>
    <row r="206" spans="20:25" x14ac:dyDescent="0.3">
      <c r="T206" s="9"/>
      <c r="U206" s="9"/>
      <c r="V206" s="9"/>
      <c r="W206" s="9"/>
      <c r="X206" s="9"/>
      <c r="Y206" s="9"/>
    </row>
    <row r="207" spans="20:25" x14ac:dyDescent="0.3">
      <c r="T207" s="9"/>
      <c r="U207" s="9"/>
      <c r="V207" s="9"/>
      <c r="W207" s="9"/>
      <c r="X207" s="9"/>
      <c r="Y207" s="9"/>
    </row>
    <row r="208" spans="20:25" x14ac:dyDescent="0.3">
      <c r="T208" s="9"/>
      <c r="U208" s="9"/>
      <c r="V208" s="9"/>
      <c r="W208" s="9"/>
      <c r="X208" s="9"/>
      <c r="Y208" s="9"/>
    </row>
    <row r="209" spans="20:25" x14ac:dyDescent="0.3">
      <c r="T209" s="9"/>
      <c r="U209" s="9"/>
      <c r="V209" s="9"/>
      <c r="W209" s="9"/>
      <c r="X209" s="9"/>
      <c r="Y209" s="9"/>
    </row>
    <row r="210" spans="20:25" x14ac:dyDescent="0.3">
      <c r="T210" s="9"/>
      <c r="U210" s="9"/>
      <c r="V210" s="9"/>
      <c r="W210" s="9"/>
      <c r="X210" s="9"/>
      <c r="Y210" s="9"/>
    </row>
    <row r="211" spans="20:25" x14ac:dyDescent="0.3">
      <c r="T211" s="9"/>
      <c r="U211" s="9"/>
      <c r="V211" s="9"/>
      <c r="W211" s="9"/>
      <c r="X211" s="9"/>
      <c r="Y211" s="9"/>
    </row>
    <row r="212" spans="20:25" x14ac:dyDescent="0.3">
      <c r="T212" s="9"/>
      <c r="U212" s="9"/>
      <c r="V212" s="9"/>
      <c r="W212" s="9"/>
      <c r="X212" s="9"/>
      <c r="Y212" s="9"/>
    </row>
    <row r="213" spans="20:25" x14ac:dyDescent="0.3">
      <c r="T213" s="9"/>
      <c r="U213" s="9"/>
      <c r="V213" s="9"/>
      <c r="W213" s="9"/>
      <c r="X213" s="9"/>
      <c r="Y213" s="9"/>
    </row>
    <row r="214" spans="20:25" x14ac:dyDescent="0.3">
      <c r="T214" s="9"/>
      <c r="U214" s="9"/>
      <c r="V214" s="9"/>
      <c r="W214" s="9"/>
      <c r="X214" s="9"/>
      <c r="Y214" s="9"/>
    </row>
    <row r="215" spans="20:25" x14ac:dyDescent="0.3">
      <c r="T215" s="9"/>
      <c r="U215" s="9"/>
      <c r="V215" s="9"/>
      <c r="W215" s="9"/>
      <c r="X215" s="9"/>
      <c r="Y215" s="9"/>
    </row>
    <row r="216" spans="20:25" x14ac:dyDescent="0.3">
      <c r="T216" s="9"/>
      <c r="U216" s="9"/>
      <c r="V216" s="9"/>
      <c r="W216" s="9"/>
      <c r="X216" s="9"/>
      <c r="Y216" s="9"/>
    </row>
    <row r="217" spans="20:25" x14ac:dyDescent="0.3">
      <c r="T217" s="9"/>
      <c r="U217" s="9"/>
      <c r="V217" s="9"/>
      <c r="W217" s="9"/>
      <c r="X217" s="9"/>
      <c r="Y217" s="9"/>
    </row>
    <row r="218" spans="20:25" x14ac:dyDescent="0.3">
      <c r="T218" s="9"/>
      <c r="U218" s="9"/>
      <c r="V218" s="9"/>
      <c r="W218" s="9"/>
      <c r="X218" s="9"/>
      <c r="Y218" s="9"/>
    </row>
    <row r="219" spans="20:25" x14ac:dyDescent="0.3">
      <c r="T219" s="9"/>
      <c r="U219" s="9"/>
      <c r="V219" s="9"/>
      <c r="W219" s="9"/>
      <c r="X219" s="9"/>
      <c r="Y219" s="9"/>
    </row>
    <row r="220" spans="20:25" x14ac:dyDescent="0.3">
      <c r="T220" s="9"/>
      <c r="U220" s="9"/>
      <c r="V220" s="9"/>
      <c r="W220" s="9"/>
      <c r="X220" s="9"/>
      <c r="Y220" s="9"/>
    </row>
    <row r="221" spans="20:25" x14ac:dyDescent="0.3">
      <c r="T221" s="9"/>
      <c r="U221" s="9"/>
      <c r="V221" s="9"/>
      <c r="W221" s="9"/>
      <c r="X221" s="9"/>
      <c r="Y221" s="9"/>
    </row>
    <row r="222" spans="20:25" x14ac:dyDescent="0.3">
      <c r="T222" s="9"/>
      <c r="U222" s="9"/>
      <c r="V222" s="9"/>
      <c r="W222" s="9"/>
      <c r="X222" s="9"/>
      <c r="Y222" s="9"/>
    </row>
    <row r="223" spans="20:25" x14ac:dyDescent="0.3">
      <c r="T223" s="9"/>
      <c r="U223" s="9"/>
      <c r="V223" s="9"/>
      <c r="W223" s="9"/>
      <c r="X223" s="9"/>
      <c r="Y223" s="9"/>
    </row>
    <row r="224" spans="20:25" x14ac:dyDescent="0.3">
      <c r="T224" s="9"/>
      <c r="U224" s="9"/>
      <c r="V224" s="9"/>
      <c r="W224" s="9"/>
      <c r="X224" s="9"/>
      <c r="Y224" s="9"/>
    </row>
    <row r="225" spans="20:25" x14ac:dyDescent="0.3">
      <c r="T225" s="9"/>
      <c r="U225" s="9"/>
      <c r="V225" s="9"/>
      <c r="W225" s="9"/>
      <c r="X225" s="9"/>
      <c r="Y225" s="9"/>
    </row>
    <row r="226" spans="20:25" x14ac:dyDescent="0.3">
      <c r="T226" s="9"/>
      <c r="U226" s="9"/>
      <c r="V226" s="9"/>
      <c r="W226" s="9"/>
      <c r="X226" s="9"/>
      <c r="Y226" s="9"/>
    </row>
    <row r="227" spans="20:25" x14ac:dyDescent="0.3">
      <c r="T227" s="9"/>
      <c r="U227" s="9"/>
      <c r="V227" s="9"/>
      <c r="W227" s="9"/>
      <c r="X227" s="9"/>
      <c r="Y227" s="9"/>
    </row>
    <row r="228" spans="20:25" x14ac:dyDescent="0.3">
      <c r="T228" s="9"/>
      <c r="U228" s="9"/>
      <c r="V228" s="9"/>
      <c r="W228" s="9"/>
      <c r="X228" s="9"/>
      <c r="Y228" s="9"/>
    </row>
    <row r="229" spans="20:25" x14ac:dyDescent="0.3">
      <c r="T229" s="9"/>
      <c r="U229" s="9"/>
      <c r="V229" s="9"/>
      <c r="W229" s="9"/>
      <c r="X229" s="9"/>
      <c r="Y229" s="9"/>
    </row>
    <row r="230" spans="20:25" x14ac:dyDescent="0.3">
      <c r="T230" s="9"/>
      <c r="U230" s="9"/>
      <c r="V230" s="9"/>
      <c r="W230" s="9"/>
      <c r="X230" s="9"/>
      <c r="Y230" s="9"/>
    </row>
    <row r="231" spans="20:25" x14ac:dyDescent="0.3">
      <c r="T231" s="9"/>
      <c r="U231" s="9"/>
      <c r="V231" s="9"/>
      <c r="W231" s="9"/>
      <c r="X231" s="9"/>
      <c r="Y231" s="9"/>
    </row>
    <row r="232" spans="20:25" x14ac:dyDescent="0.3">
      <c r="T232" s="9"/>
      <c r="U232" s="9"/>
      <c r="V232" s="9"/>
      <c r="W232" s="9"/>
      <c r="X232" s="9"/>
      <c r="Y232" s="9"/>
    </row>
    <row r="233" spans="20:25" x14ac:dyDescent="0.3">
      <c r="T233" s="9"/>
      <c r="U233" s="9"/>
      <c r="V233" s="9"/>
      <c r="W233" s="9"/>
      <c r="X233" s="9"/>
      <c r="Y233" s="9"/>
    </row>
    <row r="234" spans="20:25" x14ac:dyDescent="0.3">
      <c r="T234" s="9"/>
      <c r="U234" s="9"/>
      <c r="V234" s="9"/>
      <c r="W234" s="9"/>
      <c r="X234" s="9"/>
      <c r="Y234" s="9"/>
    </row>
    <row r="235" spans="20:25" x14ac:dyDescent="0.3">
      <c r="T235" s="9"/>
      <c r="U235" s="9"/>
      <c r="V235" s="9"/>
      <c r="W235" s="9"/>
      <c r="X235" s="9"/>
      <c r="Y235" s="9"/>
    </row>
    <row r="236" spans="20:25" x14ac:dyDescent="0.3">
      <c r="T236" s="9"/>
      <c r="U236" s="9"/>
      <c r="V236" s="9"/>
      <c r="W236" s="9"/>
      <c r="X236" s="9"/>
      <c r="Y236" s="9"/>
    </row>
    <row r="237" spans="20:25" x14ac:dyDescent="0.3">
      <c r="T237" s="9"/>
      <c r="U237" s="9"/>
      <c r="V237" s="9"/>
      <c r="W237" s="9"/>
      <c r="X237" s="9"/>
      <c r="Y237" s="9"/>
    </row>
    <row r="238" spans="20:25" x14ac:dyDescent="0.3">
      <c r="T238" s="9"/>
      <c r="U238" s="9"/>
      <c r="V238" s="9"/>
      <c r="W238" s="9"/>
      <c r="X238" s="9"/>
      <c r="Y238" s="9"/>
    </row>
    <row r="239" spans="20:25" x14ac:dyDescent="0.3">
      <c r="T239" s="9"/>
      <c r="U239" s="9"/>
      <c r="V239" s="9"/>
      <c r="W239" s="9"/>
      <c r="X239" s="9"/>
      <c r="Y239" s="9"/>
    </row>
    <row r="240" spans="20:25" x14ac:dyDescent="0.3">
      <c r="T240" s="9"/>
      <c r="U240" s="9"/>
      <c r="V240" s="9"/>
      <c r="W240" s="9"/>
      <c r="X240" s="9"/>
      <c r="Y240" s="9"/>
    </row>
    <row r="241" spans="20:25" x14ac:dyDescent="0.3">
      <c r="T241" s="9"/>
      <c r="U241" s="9"/>
      <c r="V241" s="9"/>
      <c r="W241" s="9"/>
      <c r="X241" s="9"/>
      <c r="Y241" s="9"/>
    </row>
    <row r="242" spans="20:25" x14ac:dyDescent="0.3">
      <c r="T242" s="9"/>
      <c r="U242" s="9"/>
      <c r="V242" s="9"/>
      <c r="W242" s="9"/>
      <c r="X242" s="9"/>
      <c r="Y242" s="9"/>
    </row>
    <row r="243" spans="20:25" x14ac:dyDescent="0.3">
      <c r="T243" s="9"/>
      <c r="U243" s="9"/>
      <c r="V243" s="9"/>
      <c r="W243" s="9"/>
      <c r="X243" s="9"/>
      <c r="Y243" s="9"/>
    </row>
    <row r="244" spans="20:25" x14ac:dyDescent="0.3">
      <c r="T244" s="9"/>
      <c r="U244" s="9"/>
      <c r="V244" s="9"/>
      <c r="W244" s="9"/>
      <c r="X244" s="9"/>
      <c r="Y244" s="9"/>
    </row>
    <row r="245" spans="20:25" x14ac:dyDescent="0.3">
      <c r="T245" s="9"/>
      <c r="U245" s="9"/>
      <c r="V245" s="9"/>
      <c r="W245" s="9"/>
      <c r="X245" s="9"/>
      <c r="Y245" s="9"/>
    </row>
    <row r="246" spans="20:25" x14ac:dyDescent="0.3">
      <c r="T246" s="9"/>
      <c r="U246" s="9"/>
      <c r="V246" s="9"/>
      <c r="W246" s="9"/>
      <c r="X246" s="9"/>
      <c r="Y246" s="9"/>
    </row>
    <row r="247" spans="20:25" x14ac:dyDescent="0.3">
      <c r="T247" s="9"/>
      <c r="U247" s="9"/>
      <c r="V247" s="9"/>
      <c r="W247" s="9"/>
      <c r="X247" s="9"/>
      <c r="Y247" s="9"/>
    </row>
    <row r="248" spans="20:25" x14ac:dyDescent="0.3">
      <c r="T248" s="9"/>
      <c r="U248" s="9"/>
      <c r="V248" s="9"/>
      <c r="W248" s="9"/>
      <c r="X248" s="9"/>
      <c r="Y248" s="9"/>
    </row>
    <row r="249" spans="20:25" x14ac:dyDescent="0.3">
      <c r="T249" s="9"/>
      <c r="U249" s="9"/>
      <c r="V249" s="9"/>
      <c r="W249" s="9"/>
      <c r="X249" s="9"/>
      <c r="Y249" s="9"/>
    </row>
    <row r="250" spans="20:25" x14ac:dyDescent="0.3">
      <c r="T250" s="9"/>
      <c r="U250" s="9"/>
      <c r="V250" s="9"/>
      <c r="W250" s="9"/>
      <c r="X250" s="9"/>
      <c r="Y250" s="9"/>
    </row>
    <row r="251" spans="20:25" x14ac:dyDescent="0.3">
      <c r="T251" s="9"/>
      <c r="U251" s="9"/>
      <c r="V251" s="9"/>
      <c r="W251" s="9"/>
      <c r="X251" s="9"/>
      <c r="Y251" s="9"/>
    </row>
    <row r="252" spans="20:25" x14ac:dyDescent="0.3">
      <c r="T252" s="9"/>
      <c r="U252" s="9"/>
      <c r="V252" s="9"/>
      <c r="W252" s="9"/>
      <c r="X252" s="9"/>
      <c r="Y252" s="9"/>
    </row>
    <row r="253" spans="20:25" x14ac:dyDescent="0.3">
      <c r="T253" s="9"/>
      <c r="U253" s="9"/>
      <c r="V253" s="9"/>
      <c r="W253" s="9"/>
      <c r="X253" s="9"/>
      <c r="Y253" s="9"/>
    </row>
    <row r="254" spans="20:25" x14ac:dyDescent="0.3">
      <c r="T254" s="9"/>
      <c r="U254" s="9"/>
      <c r="V254" s="9"/>
      <c r="W254" s="9"/>
      <c r="X254" s="9"/>
      <c r="Y254" s="9"/>
    </row>
    <row r="255" spans="20:25" x14ac:dyDescent="0.3">
      <c r="T255" s="9"/>
      <c r="U255" s="9"/>
      <c r="V255" s="9"/>
      <c r="W255" s="9"/>
      <c r="X255" s="9"/>
      <c r="Y255" s="9"/>
    </row>
    <row r="256" spans="20:25" x14ac:dyDescent="0.3">
      <c r="T256" s="9"/>
      <c r="U256" s="9"/>
      <c r="V256" s="9"/>
      <c r="W256" s="9"/>
      <c r="X256" s="9"/>
      <c r="Y256" s="9"/>
    </row>
    <row r="257" spans="20:25" x14ac:dyDescent="0.3">
      <c r="T257" s="9"/>
      <c r="U257" s="9"/>
      <c r="V257" s="9"/>
      <c r="W257" s="9"/>
      <c r="X257" s="9"/>
      <c r="Y257" s="9"/>
    </row>
    <row r="258" spans="20:25" x14ac:dyDescent="0.3">
      <c r="T258" s="9"/>
      <c r="U258" s="9"/>
      <c r="V258" s="9"/>
      <c r="W258" s="9"/>
      <c r="X258" s="9"/>
      <c r="Y258" s="9"/>
    </row>
    <row r="259" spans="20:25" x14ac:dyDescent="0.3">
      <c r="T259" s="9"/>
      <c r="U259" s="9"/>
      <c r="V259" s="9"/>
      <c r="W259" s="9"/>
      <c r="X259" s="9"/>
      <c r="Y259" s="9"/>
    </row>
    <row r="260" spans="20:25" x14ac:dyDescent="0.3">
      <c r="T260" s="9"/>
      <c r="U260" s="9"/>
      <c r="V260" s="9"/>
      <c r="W260" s="9"/>
      <c r="X260" s="9"/>
      <c r="Y260" s="9"/>
    </row>
    <row r="261" spans="20:25" x14ac:dyDescent="0.3">
      <c r="T261" s="9"/>
      <c r="U261" s="9"/>
      <c r="V261" s="9"/>
      <c r="W261" s="9"/>
      <c r="X261" s="9"/>
      <c r="Y261" s="9"/>
    </row>
    <row r="262" spans="20:25" x14ac:dyDescent="0.3">
      <c r="T262" s="9"/>
      <c r="U262" s="9"/>
      <c r="V262" s="9"/>
      <c r="W262" s="9"/>
      <c r="X262" s="9"/>
      <c r="Y262" s="9"/>
    </row>
    <row r="263" spans="20:25" x14ac:dyDescent="0.3">
      <c r="T263" s="9"/>
      <c r="U263" s="9"/>
      <c r="V263" s="9"/>
      <c r="W263" s="9"/>
      <c r="X263" s="9"/>
      <c r="Y263" s="9"/>
    </row>
    <row r="264" spans="20:25" x14ac:dyDescent="0.3">
      <c r="T264" s="9"/>
      <c r="U264" s="9"/>
      <c r="V264" s="9"/>
      <c r="W264" s="9"/>
      <c r="X264" s="9"/>
      <c r="Y264" s="9"/>
    </row>
    <row r="265" spans="20:25" x14ac:dyDescent="0.3">
      <c r="T265" s="9"/>
      <c r="U265" s="9"/>
      <c r="V265" s="9"/>
      <c r="W265" s="9"/>
      <c r="X265" s="9"/>
      <c r="Y265" s="9"/>
    </row>
    <row r="266" spans="20:25" x14ac:dyDescent="0.3">
      <c r="T266" s="9"/>
      <c r="U266" s="9"/>
      <c r="V266" s="9"/>
      <c r="W266" s="9"/>
      <c r="X266" s="9"/>
      <c r="Y266" s="9"/>
    </row>
    <row r="267" spans="20:25" x14ac:dyDescent="0.3">
      <c r="T267" s="9"/>
      <c r="U267" s="9"/>
      <c r="V267" s="9"/>
      <c r="W267" s="9"/>
      <c r="X267" s="9"/>
      <c r="Y267" s="9"/>
    </row>
    <row r="268" spans="20:25" x14ac:dyDescent="0.3">
      <c r="T268" s="9"/>
      <c r="U268" s="9"/>
      <c r="V268" s="9"/>
      <c r="W268" s="9"/>
      <c r="X268" s="9"/>
      <c r="Y268" s="9"/>
    </row>
    <row r="269" spans="20:25" x14ac:dyDescent="0.3">
      <c r="T269" s="9"/>
      <c r="U269" s="9"/>
      <c r="V269" s="9"/>
      <c r="W269" s="9"/>
      <c r="X269" s="9"/>
      <c r="Y269" s="9"/>
    </row>
    <row r="270" spans="20:25" x14ac:dyDescent="0.3">
      <c r="T270" s="9"/>
      <c r="U270" s="9"/>
      <c r="V270" s="9"/>
      <c r="W270" s="9"/>
      <c r="X270" s="9"/>
      <c r="Y270" s="9"/>
    </row>
    <row r="271" spans="20:25" x14ac:dyDescent="0.3">
      <c r="T271" s="9"/>
      <c r="U271" s="9"/>
      <c r="V271" s="9"/>
      <c r="W271" s="9"/>
      <c r="X271" s="9"/>
      <c r="Y271" s="9"/>
    </row>
    <row r="272" spans="20:25" x14ac:dyDescent="0.3">
      <c r="T272" s="9"/>
      <c r="U272" s="9"/>
      <c r="V272" s="9"/>
      <c r="W272" s="9"/>
      <c r="X272" s="9"/>
      <c r="Y272" s="9"/>
    </row>
    <row r="273" spans="20:25" x14ac:dyDescent="0.3">
      <c r="T273" s="9"/>
      <c r="U273" s="9"/>
      <c r="V273" s="9"/>
      <c r="W273" s="9"/>
      <c r="X273" s="9"/>
      <c r="Y273" s="9"/>
    </row>
    <row r="274" spans="20:25" x14ac:dyDescent="0.3">
      <c r="T274" s="9"/>
      <c r="U274" s="9"/>
      <c r="V274" s="9"/>
      <c r="W274" s="9"/>
      <c r="X274" s="9"/>
      <c r="Y274" s="9"/>
    </row>
    <row r="275" spans="20:25" x14ac:dyDescent="0.3">
      <c r="T275" s="9"/>
      <c r="U275" s="9"/>
      <c r="V275" s="9"/>
      <c r="W275" s="9"/>
      <c r="X275" s="9"/>
      <c r="Y275" s="9"/>
    </row>
    <row r="276" spans="20:25" x14ac:dyDescent="0.3">
      <c r="T276" s="9"/>
      <c r="U276" s="9"/>
      <c r="V276" s="9"/>
      <c r="W276" s="9"/>
      <c r="X276" s="9"/>
      <c r="Y276" s="9"/>
    </row>
    <row r="277" spans="20:25" x14ac:dyDescent="0.3">
      <c r="T277" s="9"/>
      <c r="U277" s="9"/>
      <c r="V277" s="9"/>
      <c r="W277" s="9"/>
      <c r="X277" s="9"/>
      <c r="Y277" s="9"/>
    </row>
    <row r="278" spans="20:25" x14ac:dyDescent="0.3">
      <c r="T278" s="9"/>
      <c r="U278" s="9"/>
      <c r="V278" s="9"/>
      <c r="W278" s="9"/>
      <c r="X278" s="9"/>
      <c r="Y278" s="9"/>
    </row>
    <row r="279" spans="20:25" x14ac:dyDescent="0.3">
      <c r="T279" s="9"/>
      <c r="U279" s="9"/>
      <c r="V279" s="9"/>
      <c r="W279" s="9"/>
      <c r="X279" s="9"/>
      <c r="Y279" s="9"/>
    </row>
    <row r="280" spans="20:25" x14ac:dyDescent="0.3">
      <c r="T280" s="9"/>
      <c r="U280" s="9"/>
      <c r="V280" s="9"/>
      <c r="W280" s="9"/>
      <c r="X280" s="9"/>
      <c r="Y280" s="9"/>
    </row>
    <row r="281" spans="20:25" x14ac:dyDescent="0.3">
      <c r="T281" s="9"/>
      <c r="U281" s="9"/>
      <c r="V281" s="9"/>
      <c r="W281" s="9"/>
      <c r="X281" s="9"/>
      <c r="Y281" s="9"/>
    </row>
    <row r="282" spans="20:25" x14ac:dyDescent="0.3">
      <c r="T282" s="9"/>
      <c r="U282" s="9"/>
      <c r="V282" s="9"/>
      <c r="W282" s="9"/>
      <c r="X282" s="9"/>
      <c r="Y282" s="9"/>
    </row>
    <row r="283" spans="20:25" x14ac:dyDescent="0.3">
      <c r="T283" s="9"/>
      <c r="U283" s="9"/>
      <c r="V283" s="9"/>
      <c r="W283" s="9"/>
      <c r="X283" s="9"/>
      <c r="Y283" s="9"/>
    </row>
    <row r="284" spans="20:25" x14ac:dyDescent="0.3">
      <c r="T284" s="9"/>
      <c r="U284" s="9"/>
      <c r="V284" s="9"/>
      <c r="W284" s="9"/>
      <c r="X284" s="9"/>
      <c r="Y284" s="9"/>
    </row>
    <row r="285" spans="20:25" x14ac:dyDescent="0.3">
      <c r="T285" s="9"/>
      <c r="U285" s="9"/>
      <c r="V285" s="9"/>
      <c r="W285" s="9"/>
      <c r="X285" s="9"/>
      <c r="Y285" s="9"/>
    </row>
    <row r="286" spans="20:25" x14ac:dyDescent="0.3">
      <c r="T286" s="9"/>
      <c r="U286" s="9"/>
      <c r="V286" s="9"/>
      <c r="W286" s="9"/>
      <c r="X286" s="9"/>
      <c r="Y286" s="9"/>
    </row>
    <row r="287" spans="20:25" x14ac:dyDescent="0.3">
      <c r="T287" s="9"/>
      <c r="U287" s="9"/>
      <c r="V287" s="9"/>
      <c r="W287" s="9"/>
      <c r="X287" s="9"/>
      <c r="Y287" s="9"/>
    </row>
    <row r="288" spans="20:25" x14ac:dyDescent="0.3">
      <c r="T288" s="9"/>
      <c r="U288" s="9"/>
      <c r="V288" s="9"/>
      <c r="W288" s="9"/>
      <c r="X288" s="9"/>
      <c r="Y288" s="9"/>
    </row>
    <row r="289" spans="20:25" x14ac:dyDescent="0.3">
      <c r="T289" s="9"/>
      <c r="U289" s="9"/>
      <c r="V289" s="9"/>
      <c r="W289" s="9"/>
      <c r="X289" s="9"/>
      <c r="Y289" s="9"/>
    </row>
    <row r="290" spans="20:25" x14ac:dyDescent="0.3">
      <c r="T290" s="9"/>
      <c r="U290" s="9"/>
      <c r="V290" s="9"/>
      <c r="W290" s="9"/>
      <c r="X290" s="9"/>
      <c r="Y290" s="9"/>
    </row>
    <row r="291" spans="20:25" x14ac:dyDescent="0.3">
      <c r="T291" s="9"/>
      <c r="U291" s="9"/>
      <c r="V291" s="9"/>
      <c r="W291" s="9"/>
      <c r="X291" s="9"/>
      <c r="Y291" s="9"/>
    </row>
    <row r="292" spans="20:25" x14ac:dyDescent="0.3">
      <c r="T292" s="9"/>
      <c r="U292" s="9"/>
      <c r="V292" s="9"/>
      <c r="W292" s="9"/>
      <c r="X292" s="9"/>
      <c r="Y292" s="9"/>
    </row>
    <row r="293" spans="20:25" x14ac:dyDescent="0.3">
      <c r="T293" s="9"/>
      <c r="U293" s="9"/>
      <c r="V293" s="9"/>
      <c r="W293" s="9"/>
      <c r="X293" s="9"/>
      <c r="Y293" s="9"/>
    </row>
    <row r="294" spans="20:25" x14ac:dyDescent="0.3">
      <c r="T294" s="9"/>
      <c r="U294" s="9"/>
      <c r="V294" s="9"/>
      <c r="W294" s="9"/>
      <c r="X294" s="9"/>
      <c r="Y294" s="9"/>
    </row>
    <row r="295" spans="20:25" x14ac:dyDescent="0.3">
      <c r="T295" s="9"/>
      <c r="U295" s="9"/>
      <c r="V295" s="9"/>
      <c r="W295" s="9"/>
      <c r="X295" s="9"/>
      <c r="Y295" s="9"/>
    </row>
    <row r="296" spans="20:25" x14ac:dyDescent="0.3">
      <c r="T296" s="9"/>
      <c r="U296" s="9"/>
      <c r="V296" s="9"/>
      <c r="W296" s="9"/>
      <c r="X296" s="9"/>
      <c r="Y296" s="9"/>
    </row>
    <row r="297" spans="20:25" x14ac:dyDescent="0.3">
      <c r="T297" s="9"/>
      <c r="U297" s="9"/>
      <c r="V297" s="9"/>
      <c r="W297" s="9"/>
      <c r="X297" s="9"/>
      <c r="Y297" s="9"/>
    </row>
    <row r="298" spans="20:25" x14ac:dyDescent="0.3">
      <c r="T298" s="9"/>
      <c r="U298" s="9"/>
      <c r="V298" s="9"/>
      <c r="W298" s="9"/>
      <c r="X298" s="9"/>
      <c r="Y298" s="9"/>
    </row>
    <row r="299" spans="20:25" x14ac:dyDescent="0.3">
      <c r="T299" s="9"/>
      <c r="U299" s="9"/>
      <c r="V299" s="9"/>
      <c r="W299" s="9"/>
      <c r="X299" s="9"/>
      <c r="Y299" s="9"/>
    </row>
    <row r="300" spans="20:25" x14ac:dyDescent="0.3">
      <c r="T300" s="9"/>
      <c r="U300" s="9"/>
      <c r="V300" s="9"/>
      <c r="W300" s="9"/>
      <c r="X300" s="9"/>
      <c r="Y300" s="9"/>
    </row>
    <row r="301" spans="20:25" x14ac:dyDescent="0.3">
      <c r="T301" s="9"/>
      <c r="U301" s="9"/>
      <c r="V301" s="9"/>
      <c r="W301" s="9"/>
      <c r="X301" s="9"/>
      <c r="Y301" s="9"/>
    </row>
    <row r="302" spans="20:25" x14ac:dyDescent="0.3">
      <c r="T302" s="9"/>
      <c r="U302" s="9"/>
      <c r="V302" s="9"/>
      <c r="W302" s="9"/>
      <c r="X302" s="9"/>
      <c r="Y302" s="9"/>
    </row>
    <row r="303" spans="20:25" x14ac:dyDescent="0.3">
      <c r="T303" s="9"/>
      <c r="U303" s="9"/>
      <c r="V303" s="9"/>
      <c r="W303" s="9"/>
      <c r="X303" s="9"/>
      <c r="Y303" s="9"/>
    </row>
    <row r="304" spans="20:25" x14ac:dyDescent="0.3">
      <c r="T304" s="9"/>
      <c r="U304" s="9"/>
      <c r="V304" s="9"/>
      <c r="W304" s="9"/>
      <c r="X304" s="9"/>
      <c r="Y304" s="9"/>
    </row>
    <row r="305" spans="20:25" x14ac:dyDescent="0.3">
      <c r="T305" s="9"/>
      <c r="U305" s="9"/>
      <c r="V305" s="9"/>
      <c r="W305" s="9"/>
      <c r="X305" s="9"/>
      <c r="Y305" s="9"/>
    </row>
    <row r="306" spans="20:25" x14ac:dyDescent="0.3">
      <c r="T306" s="9"/>
      <c r="U306" s="9"/>
      <c r="V306" s="9"/>
      <c r="W306" s="9"/>
      <c r="X306" s="9"/>
      <c r="Y306" s="9"/>
    </row>
    <row r="307" spans="20:25" x14ac:dyDescent="0.3">
      <c r="T307" s="9"/>
      <c r="U307" s="9"/>
      <c r="V307" s="9"/>
      <c r="W307" s="9"/>
      <c r="X307" s="9"/>
      <c r="Y307" s="9"/>
    </row>
    <row r="308" spans="20:25" x14ac:dyDescent="0.3">
      <c r="T308" s="9"/>
      <c r="U308" s="9"/>
      <c r="V308" s="9"/>
      <c r="W308" s="9"/>
      <c r="X308" s="9"/>
      <c r="Y308" s="9"/>
    </row>
  </sheetData>
  <mergeCells count="1">
    <mergeCell ref="B1:P1"/>
  </mergeCells>
  <conditionalFormatting sqref="C4:H18 C23:H37">
    <cfRule type="cellIs" dxfId="20" priority="12" operator="greaterThan">
      <formula>280</formula>
    </cfRule>
    <cfRule type="cellIs" dxfId="19" priority="15" operator="greaterThan">
      <formula>250</formula>
    </cfRule>
    <cfRule type="cellIs" dxfId="18" priority="16" operator="greaterThan">
      <formula>250</formula>
    </cfRule>
    <cfRule type="cellIs" dxfId="17" priority="20" operator="greaterThan">
      <formula>250</formula>
    </cfRule>
  </conditionalFormatting>
  <conditionalFormatting sqref="L4:Q18">
    <cfRule type="cellIs" dxfId="16" priority="13" operator="greaterThan">
      <formula>100</formula>
    </cfRule>
    <cfRule type="cellIs" dxfId="15" priority="14" operator="greaterThan">
      <formula>100</formula>
    </cfRule>
    <cfRule type="cellIs" dxfId="14" priority="19" operator="greaterThan">
      <formula>100</formula>
    </cfRule>
  </conditionalFormatting>
  <conditionalFormatting sqref="L23:Q37">
    <cfRule type="cellIs" dxfId="13" priority="4" operator="notEqual">
      <formula>1</formula>
    </cfRule>
    <cfRule type="cellIs" dxfId="12" priority="8" operator="greaterThan">
      <formula>280</formula>
    </cfRule>
    <cfRule type="cellIs" dxfId="11" priority="9" operator="greaterThan">
      <formula>250</formula>
    </cfRule>
    <cfRule type="cellIs" dxfId="10" priority="10" operator="greaterThan">
      <formula>250</formula>
    </cfRule>
    <cfRule type="cellIs" dxfId="9" priority="11" operator="greaterThan">
      <formula>250</formula>
    </cfRule>
  </conditionalFormatting>
  <conditionalFormatting sqref="C23:H37">
    <cfRule type="cellIs" dxfId="8" priority="5" operator="notEqual">
      <formula>1</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77EF-2F22-41AE-AB20-CAA790287730}">
  <sheetPr codeName="Sheet10"/>
  <dimension ref="A1:I25"/>
  <sheetViews>
    <sheetView zoomScale="126" zoomScaleNormal="126" workbookViewId="0">
      <selection activeCell="B1" sqref="B1"/>
    </sheetView>
  </sheetViews>
  <sheetFormatPr defaultRowHeight="14.4" x14ac:dyDescent="0.3"/>
  <cols>
    <col min="1" max="1" width="23.33203125" customWidth="1"/>
    <col min="2" max="2" width="16.33203125" customWidth="1"/>
  </cols>
  <sheetData>
    <row r="1" spans="2:9" ht="18" x14ac:dyDescent="0.3">
      <c r="B1" s="90" t="s">
        <v>800</v>
      </c>
    </row>
    <row r="4" spans="2:9" x14ac:dyDescent="0.3">
      <c r="B4" s="3" t="s">
        <v>768</v>
      </c>
    </row>
    <row r="5" spans="2:9" x14ac:dyDescent="0.3">
      <c r="B5" s="3"/>
      <c r="C5" s="3" t="s">
        <v>55</v>
      </c>
      <c r="D5" s="3"/>
      <c r="E5" s="3"/>
      <c r="F5" s="3"/>
      <c r="G5" s="3"/>
      <c r="H5" s="3"/>
      <c r="I5" s="3"/>
    </row>
    <row r="6" spans="2:9" x14ac:dyDescent="0.3">
      <c r="B6" s="3" t="s">
        <v>41</v>
      </c>
      <c r="C6" s="3" t="s">
        <v>32</v>
      </c>
      <c r="D6" s="3" t="s">
        <v>42</v>
      </c>
      <c r="E6" s="3" t="s">
        <v>43</v>
      </c>
      <c r="F6" s="3" t="s">
        <v>44</v>
      </c>
      <c r="G6" s="3" t="s">
        <v>9</v>
      </c>
      <c r="H6" s="3" t="s">
        <v>45</v>
      </c>
      <c r="I6" s="3" t="s">
        <v>29</v>
      </c>
    </row>
    <row r="7" spans="2:9" x14ac:dyDescent="0.3">
      <c r="B7" s="3" t="s">
        <v>50</v>
      </c>
      <c r="C7" s="65">
        <v>37.292435804045347</v>
      </c>
      <c r="D7" s="65">
        <v>47.67045490721037</v>
      </c>
      <c r="E7" s="65">
        <v>45.469231787567928</v>
      </c>
      <c r="F7" s="65">
        <v>42.354305164762138</v>
      </c>
      <c r="G7" s="65">
        <v>11.856313802427634</v>
      </c>
      <c r="H7" s="65">
        <v>48.403045594760705</v>
      </c>
      <c r="I7" s="65">
        <v>45.371253874515702</v>
      </c>
    </row>
    <row r="8" spans="2:9" x14ac:dyDescent="0.3">
      <c r="B8" s="3" t="s">
        <v>36</v>
      </c>
      <c r="C8" s="65">
        <v>18.917818355345837</v>
      </c>
      <c r="D8" s="65">
        <v>27.487407898372734</v>
      </c>
      <c r="E8" s="65">
        <v>21.943391778844802</v>
      </c>
      <c r="F8" s="65">
        <v>28.051577939258333</v>
      </c>
      <c r="G8" s="65">
        <v>3.4285009913173305</v>
      </c>
      <c r="H8" s="65">
        <v>23.003026779244035</v>
      </c>
      <c r="I8" s="65">
        <v>14.233935962719501</v>
      </c>
    </row>
    <row r="9" spans="2:9" x14ac:dyDescent="0.3">
      <c r="B9" s="3" t="s">
        <v>51</v>
      </c>
      <c r="C9" s="65">
        <v>1.9598042333018943</v>
      </c>
      <c r="D9" s="65">
        <v>1.3626378220875399</v>
      </c>
      <c r="E9" s="65">
        <v>1.8454706759100363</v>
      </c>
      <c r="F9" s="65">
        <v>1.2450137928075069</v>
      </c>
      <c r="G9" s="65">
        <v>0</v>
      </c>
      <c r="H9" s="65">
        <v>9.8138101746061306</v>
      </c>
      <c r="I9" s="65">
        <v>1.6332158391178691</v>
      </c>
    </row>
    <row r="10" spans="2:9" x14ac:dyDescent="0.3">
      <c r="B10" s="3" t="s">
        <v>52</v>
      </c>
      <c r="C10" s="65">
        <v>5.12387996539832</v>
      </c>
      <c r="D10" s="65">
        <v>20.69080541885813</v>
      </c>
      <c r="E10" s="65">
        <v>18.235176711072878</v>
      </c>
      <c r="F10" s="65">
        <v>26.216262608914398</v>
      </c>
      <c r="G10" s="65">
        <v>18.985301733488296</v>
      </c>
      <c r="H10" s="65">
        <v>9.1949648729534754</v>
      </c>
      <c r="I10" s="65">
        <v>8.5923416714547152</v>
      </c>
    </row>
    <row r="11" spans="2:9" x14ac:dyDescent="0.3">
      <c r="B11" s="3" t="s">
        <v>54</v>
      </c>
      <c r="C11" s="65">
        <v>1.7382800327955852</v>
      </c>
      <c r="D11" s="65">
        <v>0.93267552935502118</v>
      </c>
      <c r="E11" s="65">
        <v>2.4536493581085064</v>
      </c>
      <c r="F11" s="65">
        <v>1.1026839875784304</v>
      </c>
      <c r="G11" s="65">
        <v>65.72988347276673</v>
      </c>
      <c r="H11" s="65">
        <v>2.76813990946596</v>
      </c>
      <c r="I11" s="65">
        <v>20.206448599045718</v>
      </c>
    </row>
    <row r="12" spans="2:9" x14ac:dyDescent="0.3">
      <c r="B12" s="3" t="s">
        <v>53</v>
      </c>
      <c r="C12" s="65">
        <v>34.967781609113011</v>
      </c>
      <c r="D12" s="65">
        <v>1.8560184241161983</v>
      </c>
      <c r="E12" s="65">
        <v>10.053079688495844</v>
      </c>
      <c r="F12" s="65">
        <v>1.0301565066791878</v>
      </c>
      <c r="G12" s="65">
        <v>0</v>
      </c>
      <c r="H12" s="65">
        <v>6.8170126689696859</v>
      </c>
      <c r="I12" s="65">
        <v>9.9628040531464901</v>
      </c>
    </row>
    <row r="13" spans="2:9" x14ac:dyDescent="0.3">
      <c r="B13" s="3"/>
    </row>
    <row r="14" spans="2:9" x14ac:dyDescent="0.3">
      <c r="B14" s="3" t="s">
        <v>63</v>
      </c>
      <c r="C14" s="14">
        <f t="shared" ref="C14:I14" si="0">SUM(C7:C12)</f>
        <v>100</v>
      </c>
      <c r="D14" s="14">
        <f t="shared" si="0"/>
        <v>100</v>
      </c>
      <c r="E14" s="14">
        <f t="shared" si="0"/>
        <v>100</v>
      </c>
      <c r="F14" s="14">
        <f t="shared" si="0"/>
        <v>100.00000000000001</v>
      </c>
      <c r="G14" s="14">
        <f t="shared" si="0"/>
        <v>99.999999999999986</v>
      </c>
      <c r="H14" s="14">
        <f t="shared" si="0"/>
        <v>99.999999999999986</v>
      </c>
      <c r="I14" s="14">
        <f t="shared" si="0"/>
        <v>99.999999999999986</v>
      </c>
    </row>
    <row r="16" spans="2:9" x14ac:dyDescent="0.3">
      <c r="B16" s="10" t="s">
        <v>830</v>
      </c>
    </row>
    <row r="17" spans="1:8" x14ac:dyDescent="0.3">
      <c r="D17" s="10"/>
      <c r="E17" s="10"/>
      <c r="F17" s="10"/>
      <c r="G17" s="10"/>
      <c r="H17" s="10"/>
    </row>
    <row r="18" spans="1:8" x14ac:dyDescent="0.3">
      <c r="B18" s="3" t="s">
        <v>791</v>
      </c>
      <c r="C18" s="3" t="s">
        <v>50</v>
      </c>
      <c r="D18" s="3" t="s">
        <v>36</v>
      </c>
      <c r="E18" s="3" t="s">
        <v>51</v>
      </c>
      <c r="F18" s="3" t="s">
        <v>52</v>
      </c>
      <c r="G18" s="3" t="s">
        <v>54</v>
      </c>
      <c r="H18" s="3" t="s">
        <v>53</v>
      </c>
    </row>
    <row r="19" spans="1:8" x14ac:dyDescent="0.3">
      <c r="A19" t="s">
        <v>65</v>
      </c>
      <c r="B19" s="3" t="s">
        <v>808</v>
      </c>
      <c r="C19" s="66">
        <v>3.42</v>
      </c>
      <c r="D19" s="66">
        <v>1.90872</v>
      </c>
      <c r="E19" s="66">
        <v>3.5231300000000001</v>
      </c>
      <c r="F19" s="66">
        <v>2.60528</v>
      </c>
      <c r="G19" s="66">
        <v>2.87541</v>
      </c>
      <c r="H19" s="66">
        <v>2.6835300000000002</v>
      </c>
    </row>
    <row r="20" spans="1:8" x14ac:dyDescent="0.3">
      <c r="C20" s="9"/>
      <c r="D20" s="9"/>
      <c r="E20" s="9"/>
      <c r="F20" s="9"/>
      <c r="G20" s="9"/>
      <c r="H20" s="9"/>
    </row>
    <row r="21" spans="1:8" x14ac:dyDescent="0.3">
      <c r="B21" s="67">
        <v>3000</v>
      </c>
      <c r="C21" s="66">
        <v>3.4167299999999998</v>
      </c>
      <c r="D21" s="66">
        <v>1.90872</v>
      </c>
      <c r="E21" s="66">
        <v>3.5231300000000001</v>
      </c>
      <c r="F21" s="66">
        <v>2.60528</v>
      </c>
      <c r="G21" s="66">
        <v>2.87541</v>
      </c>
      <c r="H21" s="66">
        <v>2.6835300000000002</v>
      </c>
    </row>
    <row r="22" spans="1:8" x14ac:dyDescent="0.3">
      <c r="B22" s="67">
        <v>3001</v>
      </c>
      <c r="C22" s="66">
        <v>3.4167299999999998</v>
      </c>
      <c r="D22" s="66">
        <v>1.90872</v>
      </c>
      <c r="E22" s="66">
        <v>3.5231300000000001</v>
      </c>
      <c r="F22" s="66">
        <v>2.60528</v>
      </c>
      <c r="G22" s="66">
        <v>2.87541</v>
      </c>
      <c r="H22" s="66">
        <v>2.6835300000000002</v>
      </c>
    </row>
    <row r="23" spans="1:8" x14ac:dyDescent="0.3">
      <c r="B23" s="67"/>
      <c r="C23" s="67"/>
      <c r="D23" s="67"/>
      <c r="E23" s="67"/>
      <c r="F23" s="67"/>
      <c r="G23" s="67"/>
      <c r="H23" s="67"/>
    </row>
    <row r="24" spans="1:8" x14ac:dyDescent="0.3">
      <c r="B24" s="67"/>
      <c r="C24" s="67"/>
      <c r="D24" s="67"/>
      <c r="E24" s="67"/>
      <c r="F24" s="67"/>
      <c r="G24" s="67"/>
      <c r="H24" s="67"/>
    </row>
    <row r="25" spans="1:8" x14ac:dyDescent="0.3">
      <c r="B25" s="67"/>
      <c r="C25" s="67"/>
      <c r="D25" s="67"/>
      <c r="E25" s="67"/>
      <c r="F25" s="67"/>
      <c r="G25" s="67"/>
      <c r="H25" s="67"/>
    </row>
  </sheetData>
  <conditionalFormatting sqref="C21:H21">
    <cfRule type="cellIs" dxfId="7" priority="3" operator="greaterThan">
      <formula>5</formula>
    </cfRule>
  </conditionalFormatting>
  <conditionalFormatting sqref="C14:I14">
    <cfRule type="cellIs" dxfId="6" priority="1" operator="notEqual">
      <formula>100</formula>
    </cfRule>
    <cfRule type="cellIs" priority="2" operator="notEqual">
      <formula>100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489E-ED4C-4A62-87A0-E25FB9ED61C5}">
  <sheetPr codeName="Sheet4"/>
  <dimension ref="B1:S534"/>
  <sheetViews>
    <sheetView topLeftCell="A4" zoomScale="102" zoomScaleNormal="102" workbookViewId="0">
      <selection activeCell="B8" sqref="B8"/>
    </sheetView>
  </sheetViews>
  <sheetFormatPr defaultRowHeight="14.4" x14ac:dyDescent="0.3"/>
  <cols>
    <col min="2" max="2" width="28.109375" bestFit="1" customWidth="1"/>
    <col min="3" max="3" width="17.109375" bestFit="1" customWidth="1"/>
    <col min="4" max="4" width="15.44140625" bestFit="1" customWidth="1"/>
    <col min="5" max="6" width="6.77734375" bestFit="1" customWidth="1"/>
    <col min="7" max="7" width="17.109375" bestFit="1" customWidth="1"/>
    <col min="8" max="8" width="15.44140625" bestFit="1" customWidth="1"/>
    <col min="9" max="9" width="6.77734375" bestFit="1" customWidth="1"/>
    <col min="10" max="10" width="0.5546875" customWidth="1"/>
    <col min="18" max="18" width="0.5546875" customWidth="1"/>
  </cols>
  <sheetData>
    <row r="1" spans="2:19" ht="18" x14ac:dyDescent="0.3">
      <c r="B1" s="90" t="s">
        <v>831</v>
      </c>
    </row>
    <row r="4" spans="2:19" x14ac:dyDescent="0.3">
      <c r="B4" s="3" t="s">
        <v>832</v>
      </c>
      <c r="F4" s="94" t="s">
        <v>833</v>
      </c>
      <c r="G4" s="94"/>
      <c r="H4" s="94"/>
      <c r="N4" s="3" t="s">
        <v>834</v>
      </c>
    </row>
    <row r="5" spans="2:19" x14ac:dyDescent="0.3">
      <c r="B5" s="3" t="s">
        <v>611</v>
      </c>
      <c r="C5" s="3" t="s">
        <v>612</v>
      </c>
      <c r="D5" s="3" t="s">
        <v>613</v>
      </c>
      <c r="E5" s="3"/>
      <c r="F5" s="36" t="s">
        <v>611</v>
      </c>
      <c r="G5" s="36" t="s">
        <v>612</v>
      </c>
      <c r="H5" s="36" t="s">
        <v>613</v>
      </c>
      <c r="I5" s="36"/>
      <c r="J5" s="3"/>
      <c r="K5" s="3"/>
      <c r="L5" s="3"/>
      <c r="N5" s="3"/>
      <c r="O5" s="3"/>
      <c r="P5" s="3"/>
      <c r="Q5" s="3"/>
      <c r="R5" s="3"/>
      <c r="S5" s="3"/>
    </row>
    <row r="6" spans="2:19" x14ac:dyDescent="0.3">
      <c r="B6" s="3" t="s">
        <v>610</v>
      </c>
      <c r="C6" s="3" t="s">
        <v>610</v>
      </c>
      <c r="D6" s="3" t="s">
        <v>610</v>
      </c>
      <c r="E6" s="3" t="s">
        <v>797</v>
      </c>
      <c r="F6" s="36" t="s">
        <v>610</v>
      </c>
      <c r="G6" s="36" t="s">
        <v>610</v>
      </c>
      <c r="H6" s="36" t="s">
        <v>610</v>
      </c>
      <c r="I6" s="36" t="s">
        <v>797</v>
      </c>
      <c r="J6" s="3"/>
      <c r="K6" s="3" t="s">
        <v>605</v>
      </c>
      <c r="L6" s="3" t="s">
        <v>758</v>
      </c>
      <c r="N6" s="3" t="s">
        <v>0</v>
      </c>
      <c r="O6" s="3" t="s">
        <v>1</v>
      </c>
      <c r="P6" s="3" t="s">
        <v>609</v>
      </c>
      <c r="Q6" s="3" t="s">
        <v>32</v>
      </c>
      <c r="S6" s="3" t="s">
        <v>605</v>
      </c>
    </row>
    <row r="7" spans="2:19" x14ac:dyDescent="0.3">
      <c r="B7" s="3"/>
      <c r="C7" s="3"/>
      <c r="D7" s="3"/>
      <c r="E7" s="3"/>
      <c r="F7" s="3"/>
      <c r="G7" s="3"/>
      <c r="H7" s="3"/>
      <c r="I7" s="3"/>
      <c r="K7" s="3"/>
      <c r="L7" s="3"/>
    </row>
    <row r="8" spans="2:19" x14ac:dyDescent="0.3">
      <c r="B8" s="69">
        <v>9.211673269993826E-3</v>
      </c>
      <c r="C8" s="69">
        <v>4.4961837380680234E-4</v>
      </c>
      <c r="D8" s="69">
        <v>4.7441759208693209E-4</v>
      </c>
      <c r="E8" s="69">
        <v>2.0545713803604822E-2</v>
      </c>
      <c r="F8" s="70">
        <v>9.0715972338940992E-3</v>
      </c>
      <c r="G8" s="70">
        <v>4.2304094040507783E-4</v>
      </c>
      <c r="H8" s="70">
        <v>3.5357142455273633E-3</v>
      </c>
      <c r="I8" s="70">
        <v>2.0545714313008018E-2</v>
      </c>
      <c r="K8" s="68" t="s">
        <v>27</v>
      </c>
      <c r="L8" s="68" t="s">
        <v>50</v>
      </c>
      <c r="N8" s="68">
        <v>3000</v>
      </c>
      <c r="O8" s="68">
        <v>0</v>
      </c>
      <c r="P8" s="22">
        <v>8.8748682780013272E-2</v>
      </c>
      <c r="Q8" s="22">
        <v>5.2960838074590399E-2</v>
      </c>
      <c r="S8" s="68" t="s">
        <v>17</v>
      </c>
    </row>
    <row r="9" spans="2:19" x14ac:dyDescent="0.3">
      <c r="B9" s="69">
        <v>5.9732579584647807E-3</v>
      </c>
      <c r="C9" s="69">
        <v>2.9264114698082416E-3</v>
      </c>
      <c r="D9" s="69">
        <v>4.7441885264009844E-4</v>
      </c>
      <c r="E9" s="69">
        <v>0.15875319534792592</v>
      </c>
      <c r="F9" s="70">
        <v>6.3181474044406811E-3</v>
      </c>
      <c r="G9" s="70">
        <v>2.6822407690558886E-3</v>
      </c>
      <c r="H9" s="70">
        <v>3.5357143793600903E-3</v>
      </c>
      <c r="I9" s="70">
        <v>0.14609286968414775</v>
      </c>
      <c r="K9" s="68" t="s">
        <v>27</v>
      </c>
      <c r="L9" s="68" t="s">
        <v>36</v>
      </c>
      <c r="N9" s="68">
        <v>3000</v>
      </c>
      <c r="O9" s="68">
        <v>1</v>
      </c>
      <c r="P9" s="22">
        <v>0.11493184087723712</v>
      </c>
      <c r="Q9" s="22">
        <v>5.2712315069427078E-2</v>
      </c>
      <c r="S9" s="68" t="s">
        <v>19</v>
      </c>
    </row>
    <row r="10" spans="2:19" x14ac:dyDescent="0.3">
      <c r="B10" s="69">
        <v>9.2116750573646693E-3</v>
      </c>
      <c r="C10" s="69">
        <v>4.4961458322852714E-4</v>
      </c>
      <c r="D10" s="69">
        <v>4.7441595623139501E-4</v>
      </c>
      <c r="E10" s="69">
        <v>2.0545707835216802E-2</v>
      </c>
      <c r="F10" s="70">
        <v>9.0203391153113443E-3</v>
      </c>
      <c r="G10" s="70">
        <v>4.227539363089465E-4</v>
      </c>
      <c r="H10" s="70">
        <v>3.5357143769414717E-3</v>
      </c>
      <c r="I10" s="70">
        <v>2.0545713480032621E-2</v>
      </c>
      <c r="K10" s="68" t="s">
        <v>27</v>
      </c>
      <c r="L10" s="68" t="s">
        <v>51</v>
      </c>
      <c r="N10" s="68">
        <v>3000</v>
      </c>
      <c r="O10" s="68">
        <v>2</v>
      </c>
      <c r="P10" s="22">
        <v>0.10350006529972575</v>
      </c>
      <c r="Q10" s="22">
        <v>5.6373021813103288E-2</v>
      </c>
      <c r="S10" s="68" t="s">
        <v>20</v>
      </c>
    </row>
    <row r="11" spans="2:19" x14ac:dyDescent="0.3">
      <c r="B11" s="69">
        <v>5.9732655188732015E-3</v>
      </c>
      <c r="C11" s="69">
        <v>1.5202544584424877E-3</v>
      </c>
      <c r="D11" s="69">
        <v>4.7442173504437432E-4</v>
      </c>
      <c r="E11" s="69">
        <v>8.1140530724863047E-2</v>
      </c>
      <c r="F11" s="70">
        <v>6.3171536966892946E-3</v>
      </c>
      <c r="G11" s="70">
        <v>1.3884879375567192E-3</v>
      </c>
      <c r="H11" s="70">
        <v>3.5357143855312772E-3</v>
      </c>
      <c r="I11" s="70">
        <v>7.468474767688954E-2</v>
      </c>
      <c r="K11" s="68" t="s">
        <v>27</v>
      </c>
      <c r="L11" s="68" t="s">
        <v>52</v>
      </c>
      <c r="N11" s="68">
        <v>3000</v>
      </c>
      <c r="O11" s="68">
        <v>5</v>
      </c>
      <c r="P11" s="22">
        <v>9.3537517711723209E-2</v>
      </c>
      <c r="Q11" s="22">
        <v>4.9748356197743329E-2</v>
      </c>
      <c r="S11" s="68" t="s">
        <v>18</v>
      </c>
    </row>
    <row r="12" spans="2:19" x14ac:dyDescent="0.3">
      <c r="B12" s="69">
        <v>9.2116725405632684E-3</v>
      </c>
      <c r="C12" s="69">
        <v>4.4961727622041506E-4</v>
      </c>
      <c r="D12" s="69">
        <v>4.744169601070296E-4</v>
      </c>
      <c r="E12" s="69">
        <v>2.054571414166723E-2</v>
      </c>
      <c r="F12" s="70">
        <v>9.0211753244299354E-3</v>
      </c>
      <c r="G12" s="70">
        <v>4.2275810839538741E-4</v>
      </c>
      <c r="H12" s="70">
        <v>3.5357140777521672E-3</v>
      </c>
      <c r="I12" s="70">
        <v>2.0545714310508202E-2</v>
      </c>
      <c r="K12" s="68" t="s">
        <v>27</v>
      </c>
      <c r="L12" s="68" t="s">
        <v>54</v>
      </c>
      <c r="N12" s="68">
        <v>3000</v>
      </c>
      <c r="O12" s="68">
        <v>7</v>
      </c>
      <c r="P12" s="22">
        <v>0.11639856497132096</v>
      </c>
      <c r="Q12" s="22">
        <v>5.1657990500614037E-2</v>
      </c>
      <c r="S12" s="68" t="s">
        <v>23</v>
      </c>
    </row>
    <row r="13" spans="2:19" x14ac:dyDescent="0.3">
      <c r="B13" s="69">
        <v>9.2117066615955423E-3</v>
      </c>
      <c r="C13" s="69">
        <v>1.0910626129386491E-3</v>
      </c>
      <c r="D13" s="69">
        <v>4.7441995496769239E-4</v>
      </c>
      <c r="E13" s="69">
        <v>5.5948849671261423E-2</v>
      </c>
      <c r="F13" s="70">
        <v>9.0506019855600296E-3</v>
      </c>
      <c r="G13" s="70">
        <v>9.9393361541087657E-4</v>
      </c>
      <c r="H13" s="70">
        <v>3.5357164313878126E-3</v>
      </c>
      <c r="I13" s="70">
        <v>5.2062515402384782E-2</v>
      </c>
      <c r="K13" s="68" t="s">
        <v>27</v>
      </c>
      <c r="L13" s="68" t="s">
        <v>53</v>
      </c>
      <c r="N13" s="68">
        <v>3000</v>
      </c>
      <c r="O13" s="68">
        <v>8</v>
      </c>
      <c r="P13" s="22">
        <v>0.10101661750532985</v>
      </c>
      <c r="Q13" s="22">
        <v>5.5536288377982933E-2</v>
      </c>
      <c r="S13" s="68" t="s">
        <v>24</v>
      </c>
    </row>
    <row r="14" spans="2:19" x14ac:dyDescent="0.3">
      <c r="B14" s="69">
        <v>1.1641755920216278E-2</v>
      </c>
      <c r="C14" s="69">
        <v>4.700309996908876E-4</v>
      </c>
      <c r="D14" s="69">
        <v>5.8958211380930254E-4</v>
      </c>
      <c r="E14" s="69">
        <v>2.0545714450341736E-2</v>
      </c>
      <c r="F14" s="70">
        <v>8.9043487351123853E-3</v>
      </c>
      <c r="G14" s="70">
        <v>4.22104011100945E-4</v>
      </c>
      <c r="H14" s="70">
        <v>3.5357141555266152E-3</v>
      </c>
      <c r="I14" s="70">
        <v>2.0545714364451222E-2</v>
      </c>
      <c r="K14" s="68" t="s">
        <v>28</v>
      </c>
      <c r="L14" s="68" t="s">
        <v>50</v>
      </c>
      <c r="N14" s="68">
        <v>3001</v>
      </c>
      <c r="O14" s="68">
        <v>0</v>
      </c>
      <c r="P14" s="22">
        <v>7.7880929588458436E-2</v>
      </c>
      <c r="Q14" s="22">
        <v>3.789081642654122E-2</v>
      </c>
      <c r="S14" s="68" t="s">
        <v>17</v>
      </c>
    </row>
    <row r="15" spans="2:19" x14ac:dyDescent="0.3">
      <c r="B15" s="69">
        <v>5.9511589795667773E-3</v>
      </c>
      <c r="C15" s="69">
        <v>2.7735773908733365E-3</v>
      </c>
      <c r="D15" s="69">
        <v>5.8958198216565202E-4</v>
      </c>
      <c r="E15" s="69">
        <v>0.15032788446544021</v>
      </c>
      <c r="F15" s="70">
        <v>6.2913455912578242E-3</v>
      </c>
      <c r="G15" s="70">
        <v>2.7348800236400659E-3</v>
      </c>
      <c r="H15" s="70">
        <v>3.5357144397160658E-3</v>
      </c>
      <c r="I15" s="70">
        <v>0.14900654636338395</v>
      </c>
      <c r="K15" s="68" t="s">
        <v>28</v>
      </c>
      <c r="L15" s="68" t="s">
        <v>36</v>
      </c>
      <c r="N15" s="68">
        <v>3001</v>
      </c>
      <c r="O15" s="68">
        <v>1</v>
      </c>
      <c r="P15" s="22">
        <v>0.11139896453226712</v>
      </c>
      <c r="Q15" s="22">
        <v>6.4332844574780057E-2</v>
      </c>
      <c r="S15" s="68" t="s">
        <v>19</v>
      </c>
    </row>
    <row r="16" spans="2:19" x14ac:dyDescent="0.3">
      <c r="B16" s="69">
        <v>1.1641755741233793E-2</v>
      </c>
      <c r="C16" s="69">
        <v>4.7002959779289072E-4</v>
      </c>
      <c r="D16" s="69">
        <v>5.8958191403543614E-4</v>
      </c>
      <c r="E16" s="69">
        <v>2.054571615236659E-2</v>
      </c>
      <c r="F16" s="70">
        <v>8.7563795878051413E-3</v>
      </c>
      <c r="G16" s="70">
        <v>4.2127506051897919E-4</v>
      </c>
      <c r="H16" s="70">
        <v>3.535717736683991E-3</v>
      </c>
      <c r="I16" s="70">
        <v>2.0545713037764361E-2</v>
      </c>
      <c r="K16" s="68" t="s">
        <v>28</v>
      </c>
      <c r="L16" s="68" t="s">
        <v>51</v>
      </c>
      <c r="N16" s="68">
        <v>3001</v>
      </c>
      <c r="O16" s="68">
        <v>2</v>
      </c>
      <c r="P16" s="22">
        <v>8.596779654572706E-2</v>
      </c>
      <c r="Q16" s="22">
        <v>4.1878211417798551E-2</v>
      </c>
      <c r="S16" s="68" t="s">
        <v>20</v>
      </c>
    </row>
    <row r="17" spans="2:19" x14ac:dyDescent="0.3">
      <c r="B17" s="69">
        <v>5.9511631113742004E-3</v>
      </c>
      <c r="C17" s="69">
        <v>1.4420505875616279E-3</v>
      </c>
      <c r="D17" s="69">
        <v>5.8958623480741669E-4</v>
      </c>
      <c r="E17" s="69">
        <v>7.6834254061740104E-2</v>
      </c>
      <c r="F17" s="70">
        <v>6.2973742901767573E-3</v>
      </c>
      <c r="G17" s="70">
        <v>1.4331130808261875E-3</v>
      </c>
      <c r="H17" s="70">
        <v>3.5357145152164217E-3</v>
      </c>
      <c r="I17" s="70">
        <v>7.715392640066164E-2</v>
      </c>
      <c r="K17" s="68" t="s">
        <v>28</v>
      </c>
      <c r="L17" s="68" t="s">
        <v>52</v>
      </c>
      <c r="N17" s="68">
        <v>3001</v>
      </c>
      <c r="O17" s="68">
        <v>5</v>
      </c>
      <c r="P17" s="22">
        <v>8.7574781791101897E-2</v>
      </c>
      <c r="Q17" s="22">
        <v>5.6817639065953787E-2</v>
      </c>
      <c r="S17" s="68" t="s">
        <v>18</v>
      </c>
    </row>
    <row r="18" spans="2:19" x14ac:dyDescent="0.3">
      <c r="B18" s="69">
        <v>1.1641756208675703E-2</v>
      </c>
      <c r="C18" s="69">
        <v>4.7003037517867304E-4</v>
      </c>
      <c r="D18" s="69">
        <v>5.8958197673000898E-4</v>
      </c>
      <c r="E18" s="69">
        <v>2.0545713993445493E-2</v>
      </c>
      <c r="F18" s="70">
        <v>9.1657742273062708E-3</v>
      </c>
      <c r="G18" s="70">
        <v>4.2356825636865963E-4</v>
      </c>
      <c r="H18" s="70">
        <v>3.53571409062801E-3</v>
      </c>
      <c r="I18" s="70">
        <v>2.0545713943080031E-2</v>
      </c>
      <c r="K18" s="68" t="s">
        <v>28</v>
      </c>
      <c r="L18" s="68" t="s">
        <v>54</v>
      </c>
      <c r="N18" s="68">
        <v>3001</v>
      </c>
      <c r="O18" s="68">
        <v>7</v>
      </c>
      <c r="P18" s="22">
        <v>9.6938732645817149E-2</v>
      </c>
      <c r="Q18" s="22">
        <v>4.8053272318042191E-2</v>
      </c>
      <c r="S18" s="68" t="s">
        <v>23</v>
      </c>
    </row>
    <row r="19" spans="2:19" x14ac:dyDescent="0.3">
      <c r="B19" s="69">
        <v>1.1641733337352713E-2</v>
      </c>
      <c r="C19" s="69">
        <v>8.5020707950909003E-4</v>
      </c>
      <c r="D19" s="69">
        <v>5.8958062387037184E-4</v>
      </c>
      <c r="E19" s="69">
        <v>4.1528908243802086E-2</v>
      </c>
      <c r="F19" s="70">
        <v>9.1357814658935641E-3</v>
      </c>
      <c r="G19" s="70">
        <v>1.0497401295045366E-3</v>
      </c>
      <c r="H19" s="70">
        <v>3.5357196429788387E-3</v>
      </c>
      <c r="I19" s="70">
        <v>5.511642175994555E-2</v>
      </c>
      <c r="K19" s="68" t="s">
        <v>28</v>
      </c>
      <c r="L19" s="68" t="s">
        <v>53</v>
      </c>
      <c r="N19" s="68">
        <v>3001</v>
      </c>
      <c r="O19" s="68">
        <v>8</v>
      </c>
      <c r="P19" s="22">
        <v>0.10170297252004518</v>
      </c>
      <c r="Q19" s="22">
        <v>6.0613937495566601E-2</v>
      </c>
      <c r="S19" s="68" t="s">
        <v>24</v>
      </c>
    </row>
    <row r="20" spans="2:19" x14ac:dyDescent="0.3">
      <c r="B20" s="69">
        <v>1.1318909143268984E-2</v>
      </c>
      <c r="C20" s="69">
        <v>4.673221277259727E-4</v>
      </c>
      <c r="D20" s="69">
        <v>5.7565087438294455E-4</v>
      </c>
      <c r="E20" s="69">
        <v>2.054571485784824E-2</v>
      </c>
      <c r="F20" s="70">
        <v>9.2582046481322292E-3</v>
      </c>
      <c r="G20" s="70">
        <v>4.2408507631399287E-4</v>
      </c>
      <c r="H20" s="70">
        <v>3.5357147038486969E-3</v>
      </c>
      <c r="I20" s="70">
        <v>2.0545714059157366E-2</v>
      </c>
      <c r="K20" s="68" t="s">
        <v>756</v>
      </c>
      <c r="L20" s="68" t="s">
        <v>50</v>
      </c>
      <c r="N20" s="68">
        <v>3002</v>
      </c>
      <c r="O20" s="68">
        <v>0</v>
      </c>
      <c r="P20" s="22">
        <v>9.9240534404706496E-2</v>
      </c>
      <c r="Q20" s="22">
        <v>6.2278704057715642E-2</v>
      </c>
      <c r="S20" s="68" t="s">
        <v>17</v>
      </c>
    </row>
    <row r="21" spans="2:19" x14ac:dyDescent="0.3">
      <c r="B21" s="69">
        <v>5.9605818913039581E-3</v>
      </c>
      <c r="C21" s="69">
        <v>2.9096943427696213E-3</v>
      </c>
      <c r="D21" s="69">
        <v>5.7565970138067073E-4</v>
      </c>
      <c r="E21" s="69">
        <v>0.15783721962238489</v>
      </c>
      <c r="F21" s="70">
        <v>6.2501488603925112E-3</v>
      </c>
      <c r="G21" s="70">
        <v>2.7589701832450254E-3</v>
      </c>
      <c r="H21" s="70">
        <v>3.535715760095942E-3</v>
      </c>
      <c r="I21" s="70">
        <v>0.15034884074884636</v>
      </c>
      <c r="K21" s="68" t="s">
        <v>756</v>
      </c>
      <c r="L21" s="68" t="s">
        <v>36</v>
      </c>
      <c r="N21" s="68">
        <v>3002</v>
      </c>
      <c r="O21" s="68">
        <v>1</v>
      </c>
      <c r="P21" s="22">
        <v>0.11483946256015468</v>
      </c>
      <c r="Q21" s="22">
        <v>6.4365171499037255E-2</v>
      </c>
      <c r="S21" s="68" t="s">
        <v>19</v>
      </c>
    </row>
    <row r="22" spans="2:19" x14ac:dyDescent="0.3">
      <c r="B22" s="69">
        <v>1.1318913726439851E-2</v>
      </c>
      <c r="C22" s="69">
        <v>4.6735600406143309E-4</v>
      </c>
      <c r="D22" s="69">
        <v>5.7566420266300393E-4</v>
      </c>
      <c r="E22" s="69">
        <v>2.0545865608523815E-2</v>
      </c>
      <c r="F22" s="70">
        <v>9.1138477649623378E-3</v>
      </c>
      <c r="G22" s="70">
        <v>4.2319659596634575E-4</v>
      </c>
      <c r="H22" s="70">
        <v>3.5357013681691441E-3</v>
      </c>
      <c r="I22" s="70">
        <v>2.0545705676177198E-2</v>
      </c>
      <c r="K22" s="68" t="s">
        <v>756</v>
      </c>
      <c r="L22" s="68" t="s">
        <v>51</v>
      </c>
      <c r="N22" s="68">
        <v>3002</v>
      </c>
      <c r="O22" s="68">
        <v>2</v>
      </c>
      <c r="P22" s="22">
        <v>0.11456635722725909</v>
      </c>
      <c r="Q22" s="22">
        <v>6.4094728309121551E-2</v>
      </c>
      <c r="S22" s="68" t="s">
        <v>20</v>
      </c>
    </row>
    <row r="23" spans="2:19" x14ac:dyDescent="0.3">
      <c r="B23" s="69">
        <v>5.9606045679737761E-3</v>
      </c>
      <c r="C23" s="69">
        <v>1.5116372134978396E-3</v>
      </c>
      <c r="D23" s="69">
        <v>5.7574486461684014E-4</v>
      </c>
      <c r="E23" s="69">
        <v>8.067225516348063E-2</v>
      </c>
      <c r="F23" s="70">
        <v>6.2420285190854666E-3</v>
      </c>
      <c r="G23" s="70">
        <v>1.4384562119895206E-3</v>
      </c>
      <c r="H23" s="70">
        <v>3.5357121170605642E-3</v>
      </c>
      <c r="I23" s="70">
        <v>7.7465844382206966E-2</v>
      </c>
      <c r="K23" s="68" t="s">
        <v>756</v>
      </c>
      <c r="L23" s="68" t="s">
        <v>52</v>
      </c>
      <c r="N23" s="68">
        <v>3002</v>
      </c>
      <c r="O23" s="68">
        <v>7</v>
      </c>
      <c r="P23" s="22">
        <v>0.12387999071494894</v>
      </c>
      <c r="Q23" s="22">
        <v>6.1551771871539311E-2</v>
      </c>
      <c r="S23" s="68" t="s">
        <v>23</v>
      </c>
    </row>
    <row r="24" spans="2:19" x14ac:dyDescent="0.3">
      <c r="B24" s="69">
        <v>1.1318933026737983E-2</v>
      </c>
      <c r="C24" s="69">
        <v>4.6731948430443326E-4</v>
      </c>
      <c r="D24" s="69">
        <v>5.7565123365048096E-4</v>
      </c>
      <c r="E24" s="69">
        <v>2.0545713997910466E-2</v>
      </c>
      <c r="F24" s="70">
        <v>9.4019368502273864E-3</v>
      </c>
      <c r="G24" s="70">
        <v>4.2489455360531409E-4</v>
      </c>
      <c r="H24" s="70">
        <v>3.5357094153535273E-3</v>
      </c>
      <c r="I24" s="70">
        <v>2.0545719772931362E-2</v>
      </c>
      <c r="K24" s="68" t="s">
        <v>756</v>
      </c>
      <c r="L24" s="68" t="s">
        <v>54</v>
      </c>
      <c r="N24" s="68">
        <v>3002</v>
      </c>
      <c r="O24" s="68">
        <v>8</v>
      </c>
      <c r="P24" s="22">
        <v>0.11268053178076858</v>
      </c>
      <c r="Q24" s="22">
        <v>6.7480292525406022E-2</v>
      </c>
      <c r="S24" s="68" t="s">
        <v>24</v>
      </c>
    </row>
    <row r="25" spans="2:19" x14ac:dyDescent="0.3">
      <c r="B25" s="69">
        <v>1.1318877679167316E-2</v>
      </c>
      <c r="C25" s="69">
        <v>9.008009694056959E-4</v>
      </c>
      <c r="D25" s="69">
        <v>5.7489776440038012E-4</v>
      </c>
      <c r="E25" s="69">
        <v>4.4477596333153249E-2</v>
      </c>
      <c r="F25" s="70">
        <v>9.3988190852309951E-3</v>
      </c>
      <c r="G25" s="70">
        <v>1.147066968564404E-3</v>
      </c>
      <c r="H25" s="70">
        <v>3.5357414408881578E-3</v>
      </c>
      <c r="I25" s="70">
        <v>6.0406767187235408E-2</v>
      </c>
      <c r="K25" s="68" t="s">
        <v>756</v>
      </c>
      <c r="L25" s="68" t="s">
        <v>53</v>
      </c>
      <c r="N25" s="68">
        <v>3004</v>
      </c>
      <c r="O25" s="68">
        <v>0</v>
      </c>
      <c r="P25" s="22">
        <v>9.1592546129547009E-2</v>
      </c>
      <c r="Q25" s="22">
        <v>5.8652586771447288E-2</v>
      </c>
      <c r="S25" s="68" t="s">
        <v>17</v>
      </c>
    </row>
    <row r="26" spans="2:19" x14ac:dyDescent="0.3">
      <c r="B26" s="69">
        <v>1.441230000379759E-2</v>
      </c>
      <c r="C26" s="69">
        <v>4.9330336793926787E-4</v>
      </c>
      <c r="D26" s="69">
        <v>8.0578367124517925E-4</v>
      </c>
      <c r="E26" s="69">
        <v>2.0545714170057235E-2</v>
      </c>
      <c r="F26" s="70">
        <v>1.2257484343394904E-2</v>
      </c>
      <c r="G26" s="70">
        <v>4.4088211031673293E-4</v>
      </c>
      <c r="H26" s="70">
        <v>3.5357146586662337E-3</v>
      </c>
      <c r="I26" s="70">
        <v>2.0545714408662635E-2</v>
      </c>
      <c r="K26" s="68" t="s">
        <v>18</v>
      </c>
      <c r="L26" s="68" t="s">
        <v>50</v>
      </c>
      <c r="N26" s="68">
        <v>3004</v>
      </c>
      <c r="O26" s="68">
        <v>1</v>
      </c>
      <c r="P26" s="22">
        <v>0.11447143838686226</v>
      </c>
      <c r="Q26" s="22">
        <v>5.7490778232583459E-2</v>
      </c>
      <c r="S26" s="68" t="s">
        <v>19</v>
      </c>
    </row>
    <row r="27" spans="2:19" x14ac:dyDescent="0.3">
      <c r="B27" s="69">
        <v>6.1860975344934363E-3</v>
      </c>
      <c r="C27" s="69">
        <v>2.7060081277964329E-3</v>
      </c>
      <c r="D27" s="69">
        <v>8.0578381675775303E-4</v>
      </c>
      <c r="E27" s="69">
        <v>0.14648948060710021</v>
      </c>
      <c r="F27" s="70">
        <v>6.2414953221644484E-3</v>
      </c>
      <c r="G27" s="70">
        <v>2.5996912564399542E-3</v>
      </c>
      <c r="H27" s="70">
        <v>3.5357154741706932E-3</v>
      </c>
      <c r="I27" s="70">
        <v>0.14156022966024503</v>
      </c>
      <c r="K27" s="68" t="s">
        <v>18</v>
      </c>
      <c r="L27" s="68" t="s">
        <v>36</v>
      </c>
      <c r="N27" s="68">
        <v>3004</v>
      </c>
      <c r="O27" s="68">
        <v>2</v>
      </c>
      <c r="P27" s="22">
        <v>0.10314999384766826</v>
      </c>
      <c r="Q27" s="22">
        <v>6.0757222000348166E-2</v>
      </c>
      <c r="S27" s="68" t="s">
        <v>20</v>
      </c>
    </row>
    <row r="28" spans="2:19" x14ac:dyDescent="0.3">
      <c r="B28" s="69">
        <v>1.4412300281130585E-2</v>
      </c>
      <c r="C28" s="69">
        <v>4.9330142946882349E-4</v>
      </c>
      <c r="D28" s="69">
        <v>8.0577985329497804E-4</v>
      </c>
      <c r="E28" s="69">
        <v>2.0545713689965394E-2</v>
      </c>
      <c r="F28" s="70">
        <v>1.2225851718936554E-2</v>
      </c>
      <c r="G28" s="70">
        <v>4.4070240579271059E-4</v>
      </c>
      <c r="H28" s="70">
        <v>3.5356810537837315E-3</v>
      </c>
      <c r="I28" s="70">
        <v>2.0545720174692573E-2</v>
      </c>
      <c r="K28" s="68" t="s">
        <v>18</v>
      </c>
      <c r="L28" s="68" t="s">
        <v>51</v>
      </c>
      <c r="N28" s="68">
        <v>3004</v>
      </c>
      <c r="O28" s="68">
        <v>5</v>
      </c>
      <c r="P28" s="22">
        <v>9.533552773840126E-2</v>
      </c>
      <c r="Q28" s="22">
        <v>5.1442520277235677E-2</v>
      </c>
      <c r="S28" s="68" t="s">
        <v>18</v>
      </c>
    </row>
    <row r="29" spans="2:19" x14ac:dyDescent="0.3">
      <c r="B29" s="69">
        <v>6.186098166549108E-3</v>
      </c>
      <c r="C29" s="69">
        <v>1.4084733822397645E-3</v>
      </c>
      <c r="D29" s="69">
        <v>8.0578312856654101E-4</v>
      </c>
      <c r="E29" s="69">
        <v>7.487239992262662E-2</v>
      </c>
      <c r="F29" s="70">
        <v>6.2285831025343397E-3</v>
      </c>
      <c r="G29" s="70">
        <v>1.3528609365251857E-3</v>
      </c>
      <c r="H29" s="70">
        <v>3.5357127557643911E-3</v>
      </c>
      <c r="I29" s="70">
        <v>7.274565310006556E-2</v>
      </c>
      <c r="K29" s="68" t="s">
        <v>18</v>
      </c>
      <c r="L29" s="68" t="s">
        <v>52</v>
      </c>
      <c r="N29" s="68">
        <v>3004</v>
      </c>
      <c r="O29" s="68">
        <v>7</v>
      </c>
      <c r="P29" s="22">
        <v>0.10057672299357802</v>
      </c>
      <c r="Q29" s="22">
        <v>5.5896416427121835E-2</v>
      </c>
      <c r="S29" s="68" t="s">
        <v>23</v>
      </c>
    </row>
    <row r="30" spans="2:19" x14ac:dyDescent="0.3">
      <c r="B30" s="69">
        <v>1.4412299986732843E-2</v>
      </c>
      <c r="C30" s="69">
        <v>4.9330335209421864E-4</v>
      </c>
      <c r="D30" s="69">
        <v>8.0578390814559368E-4</v>
      </c>
      <c r="E30" s="69">
        <v>2.0545714270204688E-2</v>
      </c>
      <c r="F30" s="70">
        <v>1.1979499429291433E-2</v>
      </c>
      <c r="G30" s="70">
        <v>4.3932622408410904E-4</v>
      </c>
      <c r="H30" s="70">
        <v>3.5357217085663414E-3</v>
      </c>
      <c r="I30" s="70">
        <v>2.0545714778035365E-2</v>
      </c>
      <c r="K30" s="68" t="s">
        <v>18</v>
      </c>
      <c r="L30" s="68" t="s">
        <v>54</v>
      </c>
      <c r="N30" s="68">
        <v>3004</v>
      </c>
      <c r="O30" s="68">
        <v>8</v>
      </c>
      <c r="P30" s="22">
        <v>0.10381403661595304</v>
      </c>
      <c r="Q30" s="22">
        <v>6.405333485354088E-2</v>
      </c>
      <c r="S30" s="68" t="s">
        <v>24</v>
      </c>
    </row>
    <row r="31" spans="2:19" x14ac:dyDescent="0.3">
      <c r="B31" s="69">
        <v>1.4412303779599152E-2</v>
      </c>
      <c r="C31" s="69">
        <v>7.4447183586580173E-4</v>
      </c>
      <c r="D31" s="69">
        <v>8.0578790558230747E-4</v>
      </c>
      <c r="E31" s="69">
        <v>3.4408631356184535E-2</v>
      </c>
      <c r="F31" s="70">
        <v>1.202916435676428E-2</v>
      </c>
      <c r="G31" s="70">
        <v>7.6331007560411391E-4</v>
      </c>
      <c r="H31" s="70">
        <v>3.5357306291748133E-3</v>
      </c>
      <c r="I31" s="70">
        <v>3.8412561214559639E-2</v>
      </c>
      <c r="K31" s="68" t="s">
        <v>18</v>
      </c>
      <c r="L31" s="68" t="s">
        <v>53</v>
      </c>
      <c r="N31" s="68">
        <v>3005</v>
      </c>
      <c r="O31" s="68">
        <v>0</v>
      </c>
      <c r="P31" s="22">
        <v>9.2797937791956248E-2</v>
      </c>
      <c r="Q31" s="22">
        <v>5.7193036353073268E-2</v>
      </c>
      <c r="S31" s="68" t="s">
        <v>17</v>
      </c>
    </row>
    <row r="32" spans="2:19" x14ac:dyDescent="0.3">
      <c r="B32" s="69">
        <v>1.1253860993451529E-2</v>
      </c>
      <c r="C32" s="69">
        <v>4.6677285885796073E-4</v>
      </c>
      <c r="D32" s="69">
        <v>5.8388437198334127E-4</v>
      </c>
      <c r="E32" s="69">
        <v>2.054571402548918E-2</v>
      </c>
      <c r="F32" s="70">
        <v>1.2047275056358549E-2</v>
      </c>
      <c r="G32" s="70">
        <v>4.3970489157265958E-4</v>
      </c>
      <c r="H32" s="70">
        <v>3.535714756468156E-3</v>
      </c>
      <c r="I32" s="70">
        <v>2.0545714657393743E-2</v>
      </c>
      <c r="K32" s="68" t="s">
        <v>757</v>
      </c>
      <c r="L32" s="68" t="s">
        <v>50</v>
      </c>
      <c r="N32" s="68">
        <v>3005</v>
      </c>
      <c r="O32" s="68">
        <v>1</v>
      </c>
      <c r="P32" s="22">
        <v>0.11746853587576217</v>
      </c>
      <c r="Q32" s="22">
        <v>5.7157145739391943E-2</v>
      </c>
      <c r="S32" s="68" t="s">
        <v>19</v>
      </c>
    </row>
    <row r="33" spans="2:19" x14ac:dyDescent="0.3">
      <c r="B33" s="69">
        <v>5.842356957213253E-3</v>
      </c>
      <c r="C33" s="69">
        <v>2.8014806740275238E-3</v>
      </c>
      <c r="D33" s="69">
        <v>5.8388275438412231E-4</v>
      </c>
      <c r="E33" s="69">
        <v>0.15191847408643394</v>
      </c>
      <c r="F33" s="70">
        <v>6.1974441740971177E-3</v>
      </c>
      <c r="G33" s="70">
        <v>2.6228575830057831E-3</v>
      </c>
      <c r="H33" s="70">
        <v>3.5357146051634724E-3</v>
      </c>
      <c r="I33" s="70">
        <v>0.14285245530196877</v>
      </c>
      <c r="K33" s="68" t="s">
        <v>757</v>
      </c>
      <c r="L33" s="68" t="s">
        <v>36</v>
      </c>
      <c r="N33" s="68">
        <v>3005</v>
      </c>
      <c r="O33" s="68">
        <v>2</v>
      </c>
      <c r="P33" s="22">
        <v>9.6700465628568211E-2</v>
      </c>
      <c r="Q33" s="22">
        <v>5.735652727297838E-2</v>
      </c>
      <c r="S33" s="68" t="s">
        <v>20</v>
      </c>
    </row>
    <row r="34" spans="2:19" x14ac:dyDescent="0.3">
      <c r="B34" s="69">
        <v>1.125384987057826E-2</v>
      </c>
      <c r="C34" s="69">
        <v>4.6677207666917731E-4</v>
      </c>
      <c r="D34" s="69">
        <v>5.8388405114702922E-4</v>
      </c>
      <c r="E34" s="69">
        <v>2.0545705361023056E-2</v>
      </c>
      <c r="F34" s="70">
        <v>1.2003071718603731E-2</v>
      </c>
      <c r="G34" s="70">
        <v>4.3944859535402996E-4</v>
      </c>
      <c r="H34" s="70">
        <v>3.5356657470556707E-3</v>
      </c>
      <c r="I34" s="70">
        <v>2.0545724899617313E-2</v>
      </c>
      <c r="K34" s="68" t="s">
        <v>757</v>
      </c>
      <c r="L34" s="68" t="s">
        <v>51</v>
      </c>
      <c r="N34" s="68">
        <v>3005</v>
      </c>
      <c r="O34" s="68">
        <v>5</v>
      </c>
      <c r="P34" s="22">
        <v>9.5656803387469097E-2</v>
      </c>
      <c r="Q34" s="22">
        <v>5.1529288475531128E-2</v>
      </c>
      <c r="S34" s="68" t="s">
        <v>18</v>
      </c>
    </row>
    <row r="35" spans="2:19" x14ac:dyDescent="0.3">
      <c r="B35" s="69">
        <v>5.8423574189053716E-3</v>
      </c>
      <c r="C35" s="69">
        <v>1.4558678431088154E-3</v>
      </c>
      <c r="D35" s="69">
        <v>5.8388754015319599E-4</v>
      </c>
      <c r="E35" s="69">
        <v>7.76472160235471E-2</v>
      </c>
      <c r="F35" s="70">
        <v>6.1880689070727309E-3</v>
      </c>
      <c r="G35" s="70">
        <v>1.3630643008223137E-3</v>
      </c>
      <c r="H35" s="70">
        <v>3.5357162248133654E-3</v>
      </c>
      <c r="I35" s="70">
        <v>7.3321515596968354E-2</v>
      </c>
      <c r="K35" s="68" t="s">
        <v>757</v>
      </c>
      <c r="L35" s="68" t="s">
        <v>52</v>
      </c>
      <c r="N35" s="68">
        <v>3005</v>
      </c>
      <c r="O35" s="68">
        <v>7</v>
      </c>
      <c r="P35" s="22">
        <v>0.11692903664040742</v>
      </c>
      <c r="Q35" s="22">
        <v>5.6283678577368795E-2</v>
      </c>
      <c r="S35" s="68" t="s">
        <v>23</v>
      </c>
    </row>
    <row r="36" spans="2:19" x14ac:dyDescent="0.3">
      <c r="B36" s="69">
        <v>1.1253860698830442E-2</v>
      </c>
      <c r="C36" s="69">
        <v>4.6677274241349544E-4</v>
      </c>
      <c r="D36" s="69">
        <v>5.8388377740377373E-4</v>
      </c>
      <c r="E36" s="69">
        <v>2.0545714206713393E-2</v>
      </c>
      <c r="F36" s="70">
        <v>1.1948300100596231E-2</v>
      </c>
      <c r="G36" s="70">
        <v>4.3915928819136449E-4</v>
      </c>
      <c r="H36" s="70">
        <v>3.5357078239229185E-3</v>
      </c>
      <c r="I36" s="70">
        <v>2.0545711247697353E-2</v>
      </c>
      <c r="K36" s="68" t="s">
        <v>757</v>
      </c>
      <c r="L36" s="68" t="s">
        <v>54</v>
      </c>
      <c r="N36" s="68">
        <v>3005</v>
      </c>
      <c r="O36" s="68">
        <v>8</v>
      </c>
      <c r="P36" s="22">
        <v>0.10141348135210135</v>
      </c>
      <c r="Q36" s="22">
        <v>5.939258490072865E-2</v>
      </c>
      <c r="S36" s="68" t="s">
        <v>24</v>
      </c>
    </row>
    <row r="37" spans="2:19" x14ac:dyDescent="0.3">
      <c r="B37" s="69">
        <v>1.1253876355671407E-2</v>
      </c>
      <c r="C37" s="69">
        <v>8.3749329052857009E-4</v>
      </c>
      <c r="D37" s="69">
        <v>5.8387292283199564E-4</v>
      </c>
      <c r="E37" s="69">
        <v>4.1007109221239096E-2</v>
      </c>
      <c r="F37" s="70">
        <v>1.1952344350677878E-2</v>
      </c>
      <c r="G37" s="70">
        <v>7.1029005971766162E-4</v>
      </c>
      <c r="H37" s="70">
        <v>3.5357443073720995E-3</v>
      </c>
      <c r="I37" s="70">
        <v>3.5509761116998842E-2</v>
      </c>
      <c r="K37" s="68" t="s">
        <v>757</v>
      </c>
      <c r="L37" s="68" t="s">
        <v>53</v>
      </c>
      <c r="N37" s="68">
        <v>3006</v>
      </c>
      <c r="O37" s="68">
        <v>0</v>
      </c>
      <c r="P37" s="22">
        <v>9.0763899589216671E-2</v>
      </c>
      <c r="Q37" s="22">
        <v>6.8252316495018339E-2</v>
      </c>
      <c r="S37" s="68" t="s">
        <v>17</v>
      </c>
    </row>
    <row r="38" spans="2:19" x14ac:dyDescent="0.3">
      <c r="B38" s="69">
        <v>1.0725535015846758E-2</v>
      </c>
      <c r="C38" s="69">
        <v>4.62334530515443E-4</v>
      </c>
      <c r="D38" s="69">
        <v>5.4896634100148303E-4</v>
      </c>
      <c r="E38" s="69">
        <v>2.0545713831548306E-2</v>
      </c>
      <c r="F38" s="70">
        <v>1.0254695090740144E-2</v>
      </c>
      <c r="G38" s="70">
        <v>4.2966627016938268E-4</v>
      </c>
      <c r="H38" s="70">
        <v>3.5357141793859485E-3</v>
      </c>
      <c r="I38" s="70">
        <v>2.0545714155665373E-2</v>
      </c>
      <c r="K38" s="68" t="s">
        <v>24</v>
      </c>
      <c r="L38" s="68" t="s">
        <v>50</v>
      </c>
      <c r="N38" s="68">
        <v>3006</v>
      </c>
      <c r="O38" s="68">
        <v>1</v>
      </c>
      <c r="P38" s="22">
        <v>0.10505128095705485</v>
      </c>
      <c r="Q38" s="22">
        <v>6.726927021086769E-2</v>
      </c>
      <c r="S38" s="68" t="s">
        <v>19</v>
      </c>
    </row>
    <row r="39" spans="2:19" x14ac:dyDescent="0.3">
      <c r="B39" s="69">
        <v>5.9638081297934851E-3</v>
      </c>
      <c r="C39" s="69">
        <v>2.8178250104801037E-3</v>
      </c>
      <c r="D39" s="69">
        <v>5.4896597963962311E-4</v>
      </c>
      <c r="E39" s="69">
        <v>0.1527642990359796</v>
      </c>
      <c r="F39" s="70">
        <v>6.2698202444240372E-3</v>
      </c>
      <c r="G39" s="70">
        <v>2.5971887094326488E-3</v>
      </c>
      <c r="H39" s="70">
        <v>3.5357154180253318E-3</v>
      </c>
      <c r="I39" s="70">
        <v>0.14141341437826371</v>
      </c>
      <c r="K39" s="68" t="s">
        <v>24</v>
      </c>
      <c r="L39" s="68" t="s">
        <v>36</v>
      </c>
      <c r="N39" s="68">
        <v>3006</v>
      </c>
      <c r="O39" s="68">
        <v>2</v>
      </c>
      <c r="P39" s="22">
        <v>0.11507844620427402</v>
      </c>
      <c r="Q39" s="22">
        <v>7.45317613010376E-2</v>
      </c>
      <c r="S39" s="68" t="s">
        <v>20</v>
      </c>
    </row>
    <row r="40" spans="2:19" x14ac:dyDescent="0.3">
      <c r="B40" s="69">
        <v>1.0725539749255483E-2</v>
      </c>
      <c r="C40" s="69">
        <v>4.6233619475283158E-4</v>
      </c>
      <c r="D40" s="69">
        <v>5.4896925912601845E-4</v>
      </c>
      <c r="E40" s="69">
        <v>2.054571180914307E-2</v>
      </c>
      <c r="F40" s="70">
        <v>1.0223160688078225E-2</v>
      </c>
      <c r="G40" s="70">
        <v>4.2948690751290757E-4</v>
      </c>
      <c r="H40" s="70">
        <v>3.5357089968871061E-3</v>
      </c>
      <c r="I40" s="70">
        <v>2.0545722002748245E-2</v>
      </c>
      <c r="K40" s="68" t="s">
        <v>24</v>
      </c>
      <c r="L40" s="68" t="s">
        <v>51</v>
      </c>
      <c r="N40" s="68">
        <v>3006</v>
      </c>
      <c r="O40" s="68">
        <v>5</v>
      </c>
      <c r="P40" s="22">
        <v>9.0329716909723967E-2</v>
      </c>
      <c r="Q40" s="22">
        <v>6.2845533836730333E-2</v>
      </c>
      <c r="S40" s="68" t="s">
        <v>18</v>
      </c>
    </row>
    <row r="41" spans="2:19" x14ac:dyDescent="0.3">
      <c r="B41" s="69">
        <v>5.9638157389263688E-3</v>
      </c>
      <c r="C41" s="69">
        <v>1.4647126651102258E-3</v>
      </c>
      <c r="D41" s="69">
        <v>5.4895977568808355E-4</v>
      </c>
      <c r="E41" s="69">
        <v>7.8079531634105498E-2</v>
      </c>
      <c r="F41" s="70">
        <v>6.2680626517916602E-3</v>
      </c>
      <c r="G41" s="70">
        <v>1.3480619270097539E-3</v>
      </c>
      <c r="H41" s="70">
        <v>3.5357144249775494E-3</v>
      </c>
      <c r="I41" s="70">
        <v>7.2468582915152818E-2</v>
      </c>
      <c r="K41" s="68" t="s">
        <v>24</v>
      </c>
      <c r="L41" s="68" t="s">
        <v>52</v>
      </c>
      <c r="N41" s="68">
        <v>3006</v>
      </c>
      <c r="O41" s="68">
        <v>7</v>
      </c>
      <c r="P41" s="22">
        <v>9.8815404598265419E-2</v>
      </c>
      <c r="Q41" s="22">
        <v>6.6981441347696652E-2</v>
      </c>
      <c r="S41" s="68" t="s">
        <v>23</v>
      </c>
    </row>
    <row r="42" spans="2:19" x14ac:dyDescent="0.3">
      <c r="B42" s="69">
        <v>1.0725534910335106E-2</v>
      </c>
      <c r="C42" s="69">
        <v>4.6233437973930549E-4</v>
      </c>
      <c r="D42" s="69">
        <v>5.4896599449490331E-4</v>
      </c>
      <c r="E42" s="69">
        <v>2.0545714817158996E-2</v>
      </c>
      <c r="F42" s="70">
        <v>1.0352925459034441E-2</v>
      </c>
      <c r="G42" s="70">
        <v>4.3021500195255678E-4</v>
      </c>
      <c r="H42" s="70">
        <v>3.5357125405987254E-3</v>
      </c>
      <c r="I42" s="70">
        <v>2.0545712546138534E-2</v>
      </c>
      <c r="K42" s="68" t="s">
        <v>24</v>
      </c>
      <c r="L42" s="68" t="s">
        <v>54</v>
      </c>
      <c r="N42" s="68">
        <v>3006</v>
      </c>
      <c r="O42" s="68">
        <v>8</v>
      </c>
      <c r="P42" s="22">
        <v>9.4597124902861013E-2</v>
      </c>
      <c r="Q42" s="22">
        <v>7.2084262742413197E-2</v>
      </c>
      <c r="S42" s="68" t="s">
        <v>24</v>
      </c>
    </row>
    <row r="43" spans="2:19" x14ac:dyDescent="0.3">
      <c r="B43" s="69">
        <v>1.0725527099788485E-2</v>
      </c>
      <c r="C43" s="69">
        <v>8.6715668898262811E-4</v>
      </c>
      <c r="D43" s="69">
        <v>5.4896121383274648E-4</v>
      </c>
      <c r="E43" s="69">
        <v>4.2888720291947437E-2</v>
      </c>
      <c r="F43" s="70">
        <v>1.0318673156883902E-2</v>
      </c>
      <c r="G43" s="70">
        <v>8.448466142454438E-4</v>
      </c>
      <c r="H43" s="70">
        <v>3.5357149821563356E-3</v>
      </c>
      <c r="I43" s="70">
        <v>4.3441932245210084E-2</v>
      </c>
      <c r="K43" s="68" t="s">
        <v>24</v>
      </c>
      <c r="L43" s="68" t="s">
        <v>53</v>
      </c>
      <c r="N43" s="68">
        <v>3007</v>
      </c>
      <c r="O43" s="68">
        <v>0</v>
      </c>
      <c r="P43" s="22">
        <v>7.8817920302539826E-2</v>
      </c>
      <c r="Q43" s="22">
        <v>3.1267613340994281E-2</v>
      </c>
      <c r="S43" s="68" t="s">
        <v>17</v>
      </c>
    </row>
    <row r="44" spans="2:19" x14ac:dyDescent="0.3">
      <c r="N44" s="68">
        <v>3007</v>
      </c>
      <c r="O44" s="68">
        <v>1</v>
      </c>
      <c r="P44" s="22">
        <v>8.9962017526306448E-2</v>
      </c>
      <c r="Q44" s="22">
        <v>3.3930470774211456E-2</v>
      </c>
      <c r="S44" s="68" t="s">
        <v>19</v>
      </c>
    </row>
    <row r="45" spans="2:19" x14ac:dyDescent="0.3">
      <c r="N45" s="68">
        <v>3007</v>
      </c>
      <c r="O45" s="68">
        <v>2</v>
      </c>
      <c r="P45" s="22">
        <v>7.5982125059178229E-2</v>
      </c>
      <c r="Q45" s="22">
        <v>3.1032717840613844E-2</v>
      </c>
      <c r="S45" s="68" t="s">
        <v>20</v>
      </c>
    </row>
    <row r="46" spans="2:19" x14ac:dyDescent="0.3">
      <c r="N46" s="68">
        <v>3007</v>
      </c>
      <c r="O46" s="68">
        <v>5</v>
      </c>
      <c r="P46" s="22">
        <v>6.7347437191236703E-2</v>
      </c>
      <c r="Q46" s="22">
        <v>2.6064041326975769E-2</v>
      </c>
      <c r="S46" s="68" t="s">
        <v>18</v>
      </c>
    </row>
    <row r="47" spans="2:19" x14ac:dyDescent="0.3">
      <c r="N47" s="68">
        <v>3007</v>
      </c>
      <c r="O47" s="68">
        <v>7</v>
      </c>
      <c r="P47" s="22">
        <v>9.5042475787457351E-2</v>
      </c>
      <c r="Q47" s="22">
        <v>3.2345147380094523E-2</v>
      </c>
      <c r="S47" s="68" t="s">
        <v>23</v>
      </c>
    </row>
    <row r="48" spans="2:19" x14ac:dyDescent="0.3">
      <c r="N48" s="68">
        <v>3007</v>
      </c>
      <c r="O48" s="68">
        <v>8</v>
      </c>
      <c r="P48" s="22">
        <v>8.1507062660674479E-2</v>
      </c>
      <c r="Q48" s="22">
        <v>3.2049145990987474E-2</v>
      </c>
      <c r="S48" s="68" t="s">
        <v>24</v>
      </c>
    </row>
    <row r="49" spans="14:19" x14ac:dyDescent="0.3">
      <c r="N49" s="68">
        <v>3008</v>
      </c>
      <c r="O49" s="68">
        <v>0</v>
      </c>
      <c r="P49" s="22">
        <v>7.6838389542304708E-2</v>
      </c>
      <c r="Q49" s="22">
        <v>3.0853230309046249E-2</v>
      </c>
      <c r="S49" s="68" t="s">
        <v>17</v>
      </c>
    </row>
    <row r="50" spans="14:19" x14ac:dyDescent="0.3">
      <c r="N50" s="68">
        <v>3008</v>
      </c>
      <c r="O50" s="68">
        <v>1</v>
      </c>
      <c r="P50" s="22">
        <v>8.1277606566995814E-2</v>
      </c>
      <c r="Q50" s="22">
        <v>3.5179299143137804E-2</v>
      </c>
      <c r="S50" s="68" t="s">
        <v>19</v>
      </c>
    </row>
    <row r="51" spans="14:19" x14ac:dyDescent="0.3">
      <c r="N51" s="68">
        <v>3008</v>
      </c>
      <c r="O51" s="68">
        <v>2</v>
      </c>
      <c r="P51" s="22">
        <v>7.4871137697516951E-2</v>
      </c>
      <c r="Q51" s="22">
        <v>2.9887285845516771E-2</v>
      </c>
      <c r="S51" s="68" t="s">
        <v>20</v>
      </c>
    </row>
    <row r="52" spans="14:19" x14ac:dyDescent="0.3">
      <c r="N52" s="68">
        <v>3008</v>
      </c>
      <c r="O52" s="68">
        <v>5</v>
      </c>
      <c r="P52" s="22">
        <v>7.3590022522867587E-2</v>
      </c>
      <c r="Q52" s="22">
        <v>2.5619938473549708E-2</v>
      </c>
      <c r="S52" s="68" t="s">
        <v>18</v>
      </c>
    </row>
    <row r="53" spans="14:19" x14ac:dyDescent="0.3">
      <c r="N53" s="68">
        <v>3008</v>
      </c>
      <c r="O53" s="68">
        <v>7</v>
      </c>
      <c r="P53" s="22">
        <v>8.8823849953418049E-2</v>
      </c>
      <c r="Q53" s="22">
        <v>3.3665508082309822E-2</v>
      </c>
      <c r="S53" s="68" t="s">
        <v>23</v>
      </c>
    </row>
    <row r="54" spans="14:19" x14ac:dyDescent="0.3">
      <c r="N54" s="68">
        <v>3008</v>
      </c>
      <c r="O54" s="68">
        <v>8</v>
      </c>
      <c r="P54" s="22">
        <v>7.3002692651056619E-2</v>
      </c>
      <c r="Q54" s="22">
        <v>2.9322283889767587E-2</v>
      </c>
      <c r="S54" s="68" t="s">
        <v>24</v>
      </c>
    </row>
    <row r="55" spans="14:19" x14ac:dyDescent="0.3">
      <c r="N55" s="68">
        <v>3009</v>
      </c>
      <c r="O55" s="68">
        <v>0</v>
      </c>
      <c r="P55" s="22">
        <v>6.1858743176821343E-2</v>
      </c>
      <c r="Q55" s="22">
        <v>2.1534198963866481E-2</v>
      </c>
      <c r="S55" s="68" t="s">
        <v>17</v>
      </c>
    </row>
    <row r="56" spans="14:19" x14ac:dyDescent="0.3">
      <c r="N56" s="68">
        <v>3009</v>
      </c>
      <c r="O56" s="68">
        <v>1</v>
      </c>
      <c r="P56" s="22">
        <v>6.9793635734042736E-2</v>
      </c>
      <c r="Q56" s="22">
        <v>2.2800197267320226E-2</v>
      </c>
      <c r="S56" s="68" t="s">
        <v>19</v>
      </c>
    </row>
    <row r="57" spans="14:19" x14ac:dyDescent="0.3">
      <c r="N57" s="68">
        <v>3009</v>
      </c>
      <c r="O57" s="68">
        <v>2</v>
      </c>
      <c r="P57" s="22">
        <v>6.7316525088897655E-2</v>
      </c>
      <c r="Q57" s="22">
        <v>2.0772973368451859E-2</v>
      </c>
      <c r="S57" s="68" t="s">
        <v>20</v>
      </c>
    </row>
    <row r="58" spans="14:19" x14ac:dyDescent="0.3">
      <c r="N58" s="68">
        <v>3009</v>
      </c>
      <c r="O58" s="68">
        <v>5</v>
      </c>
      <c r="P58" s="22">
        <v>6.6312331079383904E-2</v>
      </c>
      <c r="Q58" s="22">
        <v>2.1599804628199538E-2</v>
      </c>
      <c r="S58" s="68" t="s">
        <v>18</v>
      </c>
    </row>
    <row r="59" spans="14:19" x14ac:dyDescent="0.3">
      <c r="N59" s="68">
        <v>3009</v>
      </c>
      <c r="O59" s="68">
        <v>7</v>
      </c>
      <c r="P59" s="22">
        <v>8.4045543026296091E-2</v>
      </c>
      <c r="Q59" s="22">
        <v>2.2904396657992057E-2</v>
      </c>
      <c r="S59" s="68" t="s">
        <v>23</v>
      </c>
    </row>
    <row r="60" spans="14:19" x14ac:dyDescent="0.3">
      <c r="N60" s="68">
        <v>3009</v>
      </c>
      <c r="O60" s="68">
        <v>8</v>
      </c>
      <c r="P60" s="22">
        <v>6.2573435193823385E-2</v>
      </c>
      <c r="Q60" s="22">
        <v>2.3792651897527703E-2</v>
      </c>
      <c r="S60" s="68" t="s">
        <v>24</v>
      </c>
    </row>
    <row r="61" spans="14:19" x14ac:dyDescent="0.3">
      <c r="N61" s="68">
        <v>3012</v>
      </c>
      <c r="O61" s="68">
        <v>0</v>
      </c>
      <c r="P61" s="22">
        <v>7.9708313752986454E-2</v>
      </c>
      <c r="Q61" s="22">
        <v>4.33386194427813E-2</v>
      </c>
      <c r="S61" s="68" t="s">
        <v>17</v>
      </c>
    </row>
    <row r="62" spans="14:19" x14ac:dyDescent="0.3">
      <c r="N62" s="68">
        <v>3012</v>
      </c>
      <c r="O62" s="68">
        <v>1</v>
      </c>
      <c r="P62" s="22">
        <v>9.4693341882225668E-2</v>
      </c>
      <c r="Q62" s="22">
        <v>4.1176651211348905E-2</v>
      </c>
      <c r="S62" s="68" t="s">
        <v>19</v>
      </c>
    </row>
    <row r="63" spans="14:19" x14ac:dyDescent="0.3">
      <c r="N63" s="68">
        <v>3012</v>
      </c>
      <c r="O63" s="68">
        <v>2</v>
      </c>
      <c r="P63" s="22">
        <v>8.4705726843131407E-2</v>
      </c>
      <c r="Q63" s="22">
        <v>4.2255363683935107E-2</v>
      </c>
      <c r="S63" s="68" t="s">
        <v>20</v>
      </c>
    </row>
    <row r="64" spans="14:19" x14ac:dyDescent="0.3">
      <c r="N64" s="68">
        <v>3012</v>
      </c>
      <c r="O64" s="68">
        <v>5</v>
      </c>
      <c r="P64" s="22">
        <v>7.6718323042138492E-2</v>
      </c>
      <c r="Q64" s="22">
        <v>3.8340339333197714E-2</v>
      </c>
      <c r="S64" s="68" t="s">
        <v>18</v>
      </c>
    </row>
    <row r="65" spans="14:19" x14ac:dyDescent="0.3">
      <c r="N65" s="68">
        <v>3012</v>
      </c>
      <c r="O65" s="68">
        <v>7</v>
      </c>
      <c r="P65" s="22">
        <v>8.8234553554135189E-2</v>
      </c>
      <c r="Q65" s="22">
        <v>4.0625044697132233E-2</v>
      </c>
      <c r="S65" s="68" t="s">
        <v>23</v>
      </c>
    </row>
    <row r="66" spans="14:19" x14ac:dyDescent="0.3">
      <c r="N66" s="68">
        <v>3012</v>
      </c>
      <c r="O66" s="68">
        <v>8</v>
      </c>
      <c r="P66" s="22">
        <v>8.5737558463397978E-2</v>
      </c>
      <c r="Q66" s="22">
        <v>4.1735759696990095E-2</v>
      </c>
      <c r="S66" s="68" t="s">
        <v>24</v>
      </c>
    </row>
    <row r="67" spans="14:19" x14ac:dyDescent="0.3">
      <c r="N67" s="68">
        <v>3017</v>
      </c>
      <c r="O67" s="68">
        <v>0</v>
      </c>
      <c r="P67" s="22">
        <v>8.2822720647853829E-2</v>
      </c>
      <c r="Q67" s="22">
        <v>5.0781338331994413E-2</v>
      </c>
      <c r="S67" s="68" t="s">
        <v>17</v>
      </c>
    </row>
    <row r="68" spans="14:19" x14ac:dyDescent="0.3">
      <c r="N68" s="68">
        <v>3017</v>
      </c>
      <c r="O68" s="68">
        <v>1</v>
      </c>
      <c r="P68" s="22">
        <v>9.7313450990799716E-2</v>
      </c>
      <c r="Q68" s="22">
        <v>4.9649049500270125E-2</v>
      </c>
      <c r="S68" s="68" t="s">
        <v>19</v>
      </c>
    </row>
    <row r="69" spans="14:19" x14ac:dyDescent="0.3">
      <c r="N69" s="68">
        <v>3017</v>
      </c>
      <c r="O69" s="68">
        <v>2</v>
      </c>
      <c r="P69" s="22">
        <v>9.3129405596995785E-2</v>
      </c>
      <c r="Q69" s="22">
        <v>4.3512485240739932E-2</v>
      </c>
      <c r="S69" s="68" t="s">
        <v>20</v>
      </c>
    </row>
    <row r="70" spans="14:19" x14ac:dyDescent="0.3">
      <c r="N70" s="68">
        <v>3017</v>
      </c>
      <c r="O70" s="68">
        <v>5</v>
      </c>
      <c r="P70" s="22">
        <v>0.11007265908824562</v>
      </c>
      <c r="Q70" s="22">
        <v>3.7877710344593724E-2</v>
      </c>
      <c r="S70" s="68" t="s">
        <v>18</v>
      </c>
    </row>
    <row r="71" spans="14:19" x14ac:dyDescent="0.3">
      <c r="N71" s="68">
        <v>3017</v>
      </c>
      <c r="O71" s="68">
        <v>7</v>
      </c>
      <c r="P71" s="22">
        <v>8.5548686006616081E-2</v>
      </c>
      <c r="Q71" s="22">
        <v>4.8420773385549093E-2</v>
      </c>
      <c r="S71" s="68" t="s">
        <v>23</v>
      </c>
    </row>
    <row r="72" spans="14:19" x14ac:dyDescent="0.3">
      <c r="N72" s="68">
        <v>3017</v>
      </c>
      <c r="O72" s="68">
        <v>8</v>
      </c>
      <c r="P72" s="22">
        <v>8.8931136459653587E-2</v>
      </c>
      <c r="Q72" s="22">
        <v>5.2891241326870078E-2</v>
      </c>
      <c r="S72" s="68" t="s">
        <v>24</v>
      </c>
    </row>
    <row r="73" spans="14:19" x14ac:dyDescent="0.3">
      <c r="N73" s="68">
        <v>3018</v>
      </c>
      <c r="O73" s="68">
        <v>0</v>
      </c>
      <c r="P73" s="22">
        <v>6.1931822047479441E-2</v>
      </c>
      <c r="Q73" s="22">
        <v>1.8895773436782733E-2</v>
      </c>
      <c r="S73" s="68" t="s">
        <v>17</v>
      </c>
    </row>
    <row r="74" spans="14:19" x14ac:dyDescent="0.3">
      <c r="N74" s="68">
        <v>3018</v>
      </c>
      <c r="O74" s="68">
        <v>1</v>
      </c>
      <c r="P74" s="22">
        <v>6.8875538386306279E-2</v>
      </c>
      <c r="Q74" s="22">
        <v>1.8585047255407366E-2</v>
      </c>
      <c r="S74" s="68" t="s">
        <v>19</v>
      </c>
    </row>
    <row r="75" spans="14:19" x14ac:dyDescent="0.3">
      <c r="N75" s="68">
        <v>3018</v>
      </c>
      <c r="O75" s="68">
        <v>2</v>
      </c>
      <c r="P75" s="22">
        <v>6.1680347278949284E-2</v>
      </c>
      <c r="Q75" s="22">
        <v>1.8826672891508509E-2</v>
      </c>
      <c r="S75" s="68" t="s">
        <v>20</v>
      </c>
    </row>
    <row r="76" spans="14:19" x14ac:dyDescent="0.3">
      <c r="N76" s="68">
        <v>3018</v>
      </c>
      <c r="O76" s="68">
        <v>5</v>
      </c>
      <c r="P76" s="22">
        <v>6.2225024520106489E-2</v>
      </c>
      <c r="Q76" s="22">
        <v>1.6894097088376633E-2</v>
      </c>
      <c r="S76" s="68" t="s">
        <v>18</v>
      </c>
    </row>
    <row r="77" spans="14:19" x14ac:dyDescent="0.3">
      <c r="N77" s="68">
        <v>3018</v>
      </c>
      <c r="O77" s="68">
        <v>7</v>
      </c>
      <c r="P77" s="22">
        <v>8.0311165635044909E-2</v>
      </c>
      <c r="Q77" s="22">
        <v>1.8805364697855681E-2</v>
      </c>
      <c r="S77" s="68" t="s">
        <v>23</v>
      </c>
    </row>
    <row r="78" spans="14:19" x14ac:dyDescent="0.3">
      <c r="N78" s="68">
        <v>3018</v>
      </c>
      <c r="O78" s="68">
        <v>8</v>
      </c>
      <c r="P78" s="22">
        <v>6.1462354037354221E-2</v>
      </c>
      <c r="Q78" s="22">
        <v>1.8430896062103973E-2</v>
      </c>
      <c r="S78" s="68" t="s">
        <v>24</v>
      </c>
    </row>
    <row r="79" spans="14:19" x14ac:dyDescent="0.3">
      <c r="N79" s="68">
        <v>3021</v>
      </c>
      <c r="O79" s="68">
        <v>0</v>
      </c>
      <c r="P79" s="22">
        <v>8.3079829528415777E-2</v>
      </c>
      <c r="Q79" s="22">
        <v>5.6376209386835123E-2</v>
      </c>
      <c r="S79" s="68" t="s">
        <v>17</v>
      </c>
    </row>
    <row r="80" spans="14:19" x14ac:dyDescent="0.3">
      <c r="N80" s="68">
        <v>3021</v>
      </c>
      <c r="O80" s="68">
        <v>1</v>
      </c>
      <c r="P80" s="22">
        <v>0.10552709278350517</v>
      </c>
      <c r="Q80" s="22">
        <v>5.4906930693069303E-2</v>
      </c>
      <c r="S80" s="68" t="s">
        <v>19</v>
      </c>
    </row>
    <row r="81" spans="14:19" x14ac:dyDescent="0.3">
      <c r="N81" s="68">
        <v>3021</v>
      </c>
      <c r="O81" s="68">
        <v>2</v>
      </c>
      <c r="P81" s="22">
        <v>9.575645204701097E-2</v>
      </c>
      <c r="Q81" s="22">
        <v>5.484006229783156E-2</v>
      </c>
      <c r="S81" s="68" t="s">
        <v>20</v>
      </c>
    </row>
    <row r="82" spans="14:19" x14ac:dyDescent="0.3">
      <c r="N82" s="68">
        <v>3021</v>
      </c>
      <c r="O82" s="68">
        <v>5</v>
      </c>
      <c r="P82" s="22">
        <v>8.1183846203709692E-2</v>
      </c>
      <c r="Q82" s="22">
        <v>4.1872856035299978E-2</v>
      </c>
      <c r="S82" s="68" t="s">
        <v>18</v>
      </c>
    </row>
    <row r="83" spans="14:19" x14ac:dyDescent="0.3">
      <c r="N83" s="68">
        <v>3021</v>
      </c>
      <c r="O83" s="68">
        <v>7</v>
      </c>
      <c r="P83" s="22">
        <v>9.9002068479887323E-2</v>
      </c>
      <c r="Q83" s="22">
        <v>5.2678680150448395E-2</v>
      </c>
      <c r="S83" s="68" t="s">
        <v>23</v>
      </c>
    </row>
    <row r="84" spans="14:19" x14ac:dyDescent="0.3">
      <c r="N84" s="68">
        <v>3021</v>
      </c>
      <c r="O84" s="68">
        <v>8</v>
      </c>
      <c r="P84" s="22">
        <v>8.9691048777022067E-2</v>
      </c>
      <c r="Q84" s="22">
        <v>5.8493905289075526E-2</v>
      </c>
      <c r="S84" s="68" t="s">
        <v>24</v>
      </c>
    </row>
    <row r="85" spans="14:19" x14ac:dyDescent="0.3">
      <c r="N85" s="68">
        <v>3022</v>
      </c>
      <c r="O85" s="68">
        <v>0</v>
      </c>
      <c r="P85" s="22">
        <v>9.1349291190996704E-2</v>
      </c>
      <c r="Q85" s="22">
        <v>4.993614569885757E-2</v>
      </c>
      <c r="S85" s="68" t="s">
        <v>17</v>
      </c>
    </row>
    <row r="86" spans="14:19" x14ac:dyDescent="0.3">
      <c r="N86" s="68">
        <v>3022</v>
      </c>
      <c r="O86" s="68">
        <v>1</v>
      </c>
      <c r="P86" s="22">
        <v>0.12011031830372958</v>
      </c>
      <c r="Q86" s="22">
        <v>4.8795298394014287E-2</v>
      </c>
      <c r="S86" s="68" t="s">
        <v>19</v>
      </c>
    </row>
    <row r="87" spans="14:19" x14ac:dyDescent="0.3">
      <c r="N87" s="68">
        <v>3022</v>
      </c>
      <c r="O87" s="68">
        <v>2</v>
      </c>
      <c r="P87" s="22">
        <v>9.6477938305349481E-2</v>
      </c>
      <c r="Q87" s="22">
        <v>5.2682593856655288E-2</v>
      </c>
      <c r="S87" s="68" t="s">
        <v>20</v>
      </c>
    </row>
    <row r="88" spans="14:19" x14ac:dyDescent="0.3">
      <c r="N88" s="68">
        <v>3022</v>
      </c>
      <c r="O88" s="68">
        <v>5</v>
      </c>
      <c r="P88" s="22">
        <v>9.6591470442944166E-2</v>
      </c>
      <c r="Q88" s="22">
        <v>3.7995376117871821E-2</v>
      </c>
      <c r="S88" s="68" t="s">
        <v>18</v>
      </c>
    </row>
    <row r="89" spans="14:19" x14ac:dyDescent="0.3">
      <c r="N89" s="68">
        <v>3022</v>
      </c>
      <c r="O89" s="68">
        <v>7</v>
      </c>
      <c r="P89" s="22">
        <v>9.9394077523581911E-2</v>
      </c>
      <c r="Q89" s="22">
        <v>4.9552259814383916E-2</v>
      </c>
      <c r="S89" s="68" t="s">
        <v>23</v>
      </c>
    </row>
    <row r="90" spans="14:19" x14ac:dyDescent="0.3">
      <c r="N90" s="68">
        <v>3022</v>
      </c>
      <c r="O90" s="68">
        <v>8</v>
      </c>
      <c r="P90" s="22">
        <v>0.10411024343510944</v>
      </c>
      <c r="Q90" s="22">
        <v>5.200672434070297E-2</v>
      </c>
      <c r="S90" s="68" t="s">
        <v>24</v>
      </c>
    </row>
    <row r="91" spans="14:19" x14ac:dyDescent="0.3">
      <c r="N91" s="68">
        <v>3023</v>
      </c>
      <c r="O91" s="68">
        <v>0</v>
      </c>
      <c r="P91" s="22">
        <v>7.5982680199416064E-2</v>
      </c>
      <c r="Q91" s="22">
        <v>4.81686478350365E-2</v>
      </c>
      <c r="S91" s="68" t="s">
        <v>17</v>
      </c>
    </row>
    <row r="92" spans="14:19" x14ac:dyDescent="0.3">
      <c r="N92" s="68">
        <v>3023</v>
      </c>
      <c r="O92" s="68">
        <v>1</v>
      </c>
      <c r="P92" s="22">
        <v>8.8160828510508688E-2</v>
      </c>
      <c r="Q92" s="22">
        <v>5.017616251388668E-2</v>
      </c>
      <c r="S92" s="68" t="s">
        <v>19</v>
      </c>
    </row>
    <row r="93" spans="14:19" x14ac:dyDescent="0.3">
      <c r="N93" s="68">
        <v>3023</v>
      </c>
      <c r="O93" s="68">
        <v>2</v>
      </c>
      <c r="P93" s="22">
        <v>6.688871189631454E-2</v>
      </c>
      <c r="Q93" s="22">
        <v>5.0675785702654297E-2</v>
      </c>
      <c r="S93" s="68" t="s">
        <v>20</v>
      </c>
    </row>
    <row r="94" spans="14:19" x14ac:dyDescent="0.3">
      <c r="N94" s="68">
        <v>3023</v>
      </c>
      <c r="O94" s="68">
        <v>5</v>
      </c>
      <c r="P94" s="22">
        <v>8.134515774603672E-2</v>
      </c>
      <c r="Q94" s="22">
        <v>4.1505122143420017E-2</v>
      </c>
      <c r="S94" s="68" t="s">
        <v>18</v>
      </c>
    </row>
    <row r="95" spans="14:19" x14ac:dyDescent="0.3">
      <c r="N95" s="68">
        <v>3023</v>
      </c>
      <c r="O95" s="68">
        <v>7</v>
      </c>
      <c r="P95" s="22">
        <v>0.10268963712222685</v>
      </c>
      <c r="Q95" s="22">
        <v>5.3373657607706411E-2</v>
      </c>
      <c r="S95" s="68" t="s">
        <v>23</v>
      </c>
    </row>
    <row r="96" spans="14:19" x14ac:dyDescent="0.3">
      <c r="N96" s="68">
        <v>3023</v>
      </c>
      <c r="O96" s="68">
        <v>8</v>
      </c>
      <c r="P96" s="22">
        <v>8.3563153644781923E-2</v>
      </c>
      <c r="Q96" s="22">
        <v>5.172558922558923E-2</v>
      </c>
      <c r="S96" s="68" t="s">
        <v>24</v>
      </c>
    </row>
    <row r="97" spans="14:19" x14ac:dyDescent="0.3">
      <c r="N97" s="68">
        <v>3026</v>
      </c>
      <c r="O97" s="68">
        <v>0</v>
      </c>
      <c r="P97" s="22">
        <v>8.8366259837530534E-2</v>
      </c>
      <c r="Q97" s="22">
        <v>4.6561314511238662E-2</v>
      </c>
      <c r="S97" s="68" t="s">
        <v>17</v>
      </c>
    </row>
    <row r="98" spans="14:19" x14ac:dyDescent="0.3">
      <c r="N98" s="68">
        <v>3026</v>
      </c>
      <c r="O98" s="68">
        <v>1</v>
      </c>
      <c r="P98" s="22">
        <v>0.11309409447404471</v>
      </c>
      <c r="Q98" s="22">
        <v>6.3340591173752223E-2</v>
      </c>
      <c r="S98" s="68" t="s">
        <v>19</v>
      </c>
    </row>
    <row r="99" spans="14:19" x14ac:dyDescent="0.3">
      <c r="N99" s="68">
        <v>3026</v>
      </c>
      <c r="O99" s="68">
        <v>2</v>
      </c>
      <c r="P99" s="22">
        <v>0.13908891983290234</v>
      </c>
      <c r="Q99" s="22">
        <v>6.1690058193554692E-2</v>
      </c>
      <c r="S99" s="68" t="s">
        <v>20</v>
      </c>
    </row>
    <row r="100" spans="14:19" x14ac:dyDescent="0.3">
      <c r="N100" s="68">
        <v>3026</v>
      </c>
      <c r="O100" s="68">
        <v>5</v>
      </c>
      <c r="P100" s="22">
        <v>9.2030614620149748E-2</v>
      </c>
      <c r="Q100" s="22">
        <v>5.647599137554267E-2</v>
      </c>
      <c r="S100" s="68" t="s">
        <v>18</v>
      </c>
    </row>
    <row r="101" spans="14:19" x14ac:dyDescent="0.3">
      <c r="N101" s="68">
        <v>3026</v>
      </c>
      <c r="O101" s="68">
        <v>7</v>
      </c>
      <c r="P101" s="22">
        <v>9.848501863100402E-2</v>
      </c>
      <c r="Q101" s="22">
        <v>5.1053723255162109E-2</v>
      </c>
      <c r="S101" s="68" t="s">
        <v>23</v>
      </c>
    </row>
    <row r="102" spans="14:19" x14ac:dyDescent="0.3">
      <c r="N102" s="68">
        <v>3026</v>
      </c>
      <c r="O102" s="68">
        <v>8</v>
      </c>
      <c r="P102" s="22">
        <v>9.3429709905780964E-2</v>
      </c>
      <c r="Q102" s="22">
        <v>5.925992286048095E-2</v>
      </c>
      <c r="S102" s="68" t="s">
        <v>24</v>
      </c>
    </row>
    <row r="103" spans="14:19" x14ac:dyDescent="0.3">
      <c r="N103" s="68">
        <v>3027</v>
      </c>
      <c r="O103" s="68">
        <v>0</v>
      </c>
      <c r="P103" s="22">
        <v>7.8840021248481704E-2</v>
      </c>
      <c r="Q103" s="22">
        <v>4.6399014835402784E-2</v>
      </c>
      <c r="S103" s="68" t="s">
        <v>17</v>
      </c>
    </row>
    <row r="104" spans="14:19" x14ac:dyDescent="0.3">
      <c r="N104" s="68">
        <v>3027</v>
      </c>
      <c r="O104" s="68">
        <v>1</v>
      </c>
      <c r="P104" s="22">
        <v>9.6226573669143958E-2</v>
      </c>
      <c r="Q104" s="22">
        <v>4.9473542725489879E-2</v>
      </c>
      <c r="S104" s="68" t="s">
        <v>19</v>
      </c>
    </row>
    <row r="105" spans="14:19" x14ac:dyDescent="0.3">
      <c r="N105" s="68">
        <v>3027</v>
      </c>
      <c r="O105" s="68">
        <v>2</v>
      </c>
      <c r="P105" s="22">
        <v>8.3811551014616154E-2</v>
      </c>
      <c r="Q105" s="22">
        <v>4.6932929904185579E-2</v>
      </c>
      <c r="S105" s="68" t="s">
        <v>20</v>
      </c>
    </row>
    <row r="106" spans="14:19" x14ac:dyDescent="0.3">
      <c r="N106" s="68">
        <v>3027</v>
      </c>
      <c r="O106" s="68">
        <v>5</v>
      </c>
      <c r="P106" s="22">
        <v>7.4063099580252895E-2</v>
      </c>
      <c r="Q106" s="22">
        <v>4.0140194082561774E-2</v>
      </c>
      <c r="S106" s="68" t="s">
        <v>18</v>
      </c>
    </row>
    <row r="107" spans="14:19" x14ac:dyDescent="0.3">
      <c r="N107" s="68">
        <v>3027</v>
      </c>
      <c r="O107" s="68">
        <v>7</v>
      </c>
      <c r="P107" s="22">
        <v>9.5465361588833883E-2</v>
      </c>
      <c r="Q107" s="22">
        <v>4.5992351997296017E-2</v>
      </c>
      <c r="S107" s="68" t="s">
        <v>23</v>
      </c>
    </row>
    <row r="108" spans="14:19" x14ac:dyDescent="0.3">
      <c r="N108" s="68">
        <v>3027</v>
      </c>
      <c r="O108" s="68">
        <v>8</v>
      </c>
      <c r="P108" s="22">
        <v>8.5876444215095646E-2</v>
      </c>
      <c r="Q108" s="22">
        <v>4.8701870291490215E-2</v>
      </c>
      <c r="S108" s="68" t="s">
        <v>24</v>
      </c>
    </row>
    <row r="109" spans="14:19" x14ac:dyDescent="0.3">
      <c r="N109" s="68">
        <v>3028</v>
      </c>
      <c r="O109" s="68">
        <v>0</v>
      </c>
      <c r="P109" s="22">
        <v>0.11890550102716274</v>
      </c>
      <c r="Q109" s="22">
        <v>6.8268915820504428E-2</v>
      </c>
      <c r="S109" s="68" t="s">
        <v>17</v>
      </c>
    </row>
    <row r="110" spans="14:19" x14ac:dyDescent="0.3">
      <c r="N110" s="68">
        <v>3028</v>
      </c>
      <c r="O110" s="68">
        <v>1</v>
      </c>
      <c r="P110" s="22">
        <v>0.13639245450830509</v>
      </c>
      <c r="Q110" s="22">
        <v>8.0201682536161847E-2</v>
      </c>
      <c r="S110" s="68" t="s">
        <v>19</v>
      </c>
    </row>
    <row r="111" spans="14:19" x14ac:dyDescent="0.3">
      <c r="N111" s="68">
        <v>3028</v>
      </c>
      <c r="O111" s="68">
        <v>2</v>
      </c>
      <c r="P111" s="22">
        <v>0.15281791907514453</v>
      </c>
      <c r="Q111" s="22">
        <v>8.7375964718853366E-2</v>
      </c>
      <c r="S111" s="68" t="s">
        <v>20</v>
      </c>
    </row>
    <row r="112" spans="14:19" x14ac:dyDescent="0.3">
      <c r="N112" s="68">
        <v>3028</v>
      </c>
      <c r="O112" s="68">
        <v>5</v>
      </c>
      <c r="P112" s="22">
        <v>0.10340974190435988</v>
      </c>
      <c r="Q112" s="22">
        <v>6.3880198325415583E-2</v>
      </c>
      <c r="S112" s="68" t="s">
        <v>18</v>
      </c>
    </row>
    <row r="113" spans="14:19" x14ac:dyDescent="0.3">
      <c r="N113" s="68">
        <v>3028</v>
      </c>
      <c r="O113" s="68">
        <v>7</v>
      </c>
      <c r="P113" s="22">
        <v>0.12358309859154928</v>
      </c>
      <c r="Q113" s="22">
        <v>6.7263668049327596E-2</v>
      </c>
      <c r="S113" s="68" t="s">
        <v>23</v>
      </c>
    </row>
    <row r="114" spans="14:19" x14ac:dyDescent="0.3">
      <c r="N114" s="68">
        <v>3028</v>
      </c>
      <c r="O114" s="68">
        <v>8</v>
      </c>
      <c r="P114" s="22">
        <v>0.13611652836730273</v>
      </c>
      <c r="Q114" s="22">
        <v>7.6401302781614805E-2</v>
      </c>
      <c r="S114" s="68" t="s">
        <v>24</v>
      </c>
    </row>
    <row r="115" spans="14:19" x14ac:dyDescent="0.3">
      <c r="N115" s="68">
        <v>3029</v>
      </c>
      <c r="O115" s="68">
        <v>0</v>
      </c>
      <c r="P115" s="22">
        <v>7.7860386902154993E-2</v>
      </c>
      <c r="Q115" s="22">
        <v>3.8127015422675693E-2</v>
      </c>
      <c r="S115" s="68" t="s">
        <v>17</v>
      </c>
    </row>
    <row r="116" spans="14:19" x14ac:dyDescent="0.3">
      <c r="N116" s="68">
        <v>3029</v>
      </c>
      <c r="O116" s="68">
        <v>1</v>
      </c>
      <c r="P116" s="22">
        <v>9.0282980550635966E-2</v>
      </c>
      <c r="Q116" s="22">
        <v>4.2226613899015525E-2</v>
      </c>
      <c r="S116" s="68" t="s">
        <v>19</v>
      </c>
    </row>
    <row r="117" spans="14:19" x14ac:dyDescent="0.3">
      <c r="N117" s="68">
        <v>3029</v>
      </c>
      <c r="O117" s="68">
        <v>2</v>
      </c>
      <c r="P117" s="22">
        <v>9.5217651054124816E-2</v>
      </c>
      <c r="Q117" s="22">
        <v>4.7949377949377946E-2</v>
      </c>
      <c r="S117" s="68" t="s">
        <v>20</v>
      </c>
    </row>
    <row r="118" spans="14:19" x14ac:dyDescent="0.3">
      <c r="N118" s="68">
        <v>3029</v>
      </c>
      <c r="O118" s="68">
        <v>5</v>
      </c>
      <c r="P118" s="22">
        <v>8.6247983658494398E-2</v>
      </c>
      <c r="Q118" s="22">
        <v>5.0709645119225044E-2</v>
      </c>
      <c r="S118" s="68" t="s">
        <v>18</v>
      </c>
    </row>
    <row r="119" spans="14:19" x14ac:dyDescent="0.3">
      <c r="N119" s="68">
        <v>3029</v>
      </c>
      <c r="O119" s="68">
        <v>7</v>
      </c>
      <c r="P119" s="22">
        <v>9.8390409545041704E-2</v>
      </c>
      <c r="Q119" s="22">
        <v>3.5311045841190589E-2</v>
      </c>
      <c r="S119" s="68" t="s">
        <v>23</v>
      </c>
    </row>
    <row r="120" spans="14:19" x14ac:dyDescent="0.3">
      <c r="N120" s="68">
        <v>3029</v>
      </c>
      <c r="O120" s="68">
        <v>8</v>
      </c>
      <c r="P120" s="22">
        <v>8.5801585926858132E-2</v>
      </c>
      <c r="Q120" s="22">
        <v>4.1079836399930562E-2</v>
      </c>
      <c r="S120" s="68" t="s">
        <v>24</v>
      </c>
    </row>
    <row r="121" spans="14:19" x14ac:dyDescent="0.3">
      <c r="N121" s="68">
        <v>3030</v>
      </c>
      <c r="O121" s="68">
        <v>0</v>
      </c>
      <c r="P121" s="22">
        <v>9.7351155929011945E-2</v>
      </c>
      <c r="Q121" s="22">
        <v>7.083400110404757E-2</v>
      </c>
      <c r="S121" s="68" t="s">
        <v>17</v>
      </c>
    </row>
    <row r="122" spans="14:19" x14ac:dyDescent="0.3">
      <c r="N122" s="68">
        <v>3030</v>
      </c>
      <c r="O122" s="68">
        <v>1</v>
      </c>
      <c r="P122" s="22">
        <v>0.12201145367130142</v>
      </c>
      <c r="Q122" s="22">
        <v>6.3955090045649879E-2</v>
      </c>
      <c r="S122" s="68" t="s">
        <v>19</v>
      </c>
    </row>
    <row r="123" spans="14:19" x14ac:dyDescent="0.3">
      <c r="N123" s="68">
        <v>3030</v>
      </c>
      <c r="O123" s="68">
        <v>2</v>
      </c>
      <c r="P123" s="22">
        <v>0.12370874900068296</v>
      </c>
      <c r="Q123" s="22">
        <v>6.5353933637098405E-2</v>
      </c>
      <c r="S123" s="68" t="s">
        <v>20</v>
      </c>
    </row>
    <row r="124" spans="14:19" x14ac:dyDescent="0.3">
      <c r="N124" s="68">
        <v>3030</v>
      </c>
      <c r="O124" s="68">
        <v>5</v>
      </c>
      <c r="P124" s="22">
        <v>9.2395703286413874E-2</v>
      </c>
      <c r="Q124" s="22">
        <v>5.0724647723081197E-2</v>
      </c>
      <c r="S124" s="68" t="s">
        <v>18</v>
      </c>
    </row>
    <row r="125" spans="14:19" x14ac:dyDescent="0.3">
      <c r="N125" s="68">
        <v>3030</v>
      </c>
      <c r="O125" s="68">
        <v>7</v>
      </c>
      <c r="P125" s="22">
        <v>0.12436914030600872</v>
      </c>
      <c r="Q125" s="22">
        <v>6.2742362408445149E-2</v>
      </c>
      <c r="S125" s="68" t="s">
        <v>23</v>
      </c>
    </row>
    <row r="126" spans="14:19" x14ac:dyDescent="0.3">
      <c r="N126" s="68">
        <v>3030</v>
      </c>
      <c r="O126" s="68">
        <v>8</v>
      </c>
      <c r="P126" s="22">
        <v>0.10783938344668534</v>
      </c>
      <c r="Q126" s="22">
        <v>6.5692581710335068E-2</v>
      </c>
      <c r="S126" s="68" t="s">
        <v>24</v>
      </c>
    </row>
    <row r="127" spans="14:19" x14ac:dyDescent="0.3">
      <c r="N127" s="68">
        <v>3031</v>
      </c>
      <c r="O127" s="68">
        <v>0</v>
      </c>
      <c r="P127" s="22">
        <v>0.11271785136091919</v>
      </c>
      <c r="Q127" s="22">
        <v>6.7183706501213913E-2</v>
      </c>
      <c r="S127" s="68" t="s">
        <v>17</v>
      </c>
    </row>
    <row r="128" spans="14:19" x14ac:dyDescent="0.3">
      <c r="N128" s="68">
        <v>3031</v>
      </c>
      <c r="O128" s="68">
        <v>1</v>
      </c>
      <c r="P128" s="22">
        <v>0.129554516375045</v>
      </c>
      <c r="Q128" s="22">
        <v>6.6027946705580515E-2</v>
      </c>
      <c r="S128" s="68" t="s">
        <v>19</v>
      </c>
    </row>
    <row r="129" spans="14:19" x14ac:dyDescent="0.3">
      <c r="N129" s="68">
        <v>3031</v>
      </c>
      <c r="O129" s="68">
        <v>2</v>
      </c>
      <c r="P129" s="22">
        <v>0.11207283263349097</v>
      </c>
      <c r="Q129" s="22">
        <v>6.4910442548520686E-2</v>
      </c>
      <c r="S129" s="68" t="s">
        <v>20</v>
      </c>
    </row>
    <row r="130" spans="14:19" x14ac:dyDescent="0.3">
      <c r="N130" s="68">
        <v>3031</v>
      </c>
      <c r="O130" s="68">
        <v>5</v>
      </c>
      <c r="P130" s="22">
        <v>0.10580976277372264</v>
      </c>
      <c r="Q130" s="22">
        <v>5.6087044617836139E-2</v>
      </c>
      <c r="S130" s="68" t="s">
        <v>18</v>
      </c>
    </row>
    <row r="131" spans="14:19" x14ac:dyDescent="0.3">
      <c r="N131" s="68">
        <v>3031</v>
      </c>
      <c r="O131" s="68">
        <v>7</v>
      </c>
      <c r="P131" s="22">
        <v>0.1209253394456887</v>
      </c>
      <c r="Q131" s="22">
        <v>6.5284282094421303E-2</v>
      </c>
      <c r="S131" s="68" t="s">
        <v>23</v>
      </c>
    </row>
    <row r="132" spans="14:19" x14ac:dyDescent="0.3">
      <c r="N132" s="68">
        <v>3031</v>
      </c>
      <c r="O132" s="68">
        <v>8</v>
      </c>
      <c r="P132" s="22">
        <v>0.11803889963464433</v>
      </c>
      <c r="Q132" s="22">
        <v>6.8114107681822605E-2</v>
      </c>
      <c r="S132" s="68" t="s">
        <v>24</v>
      </c>
    </row>
    <row r="133" spans="14:19" x14ac:dyDescent="0.3">
      <c r="N133" s="68">
        <v>3032</v>
      </c>
      <c r="O133" s="68">
        <v>0</v>
      </c>
      <c r="P133" s="22">
        <v>9.0005888541789064E-2</v>
      </c>
      <c r="Q133" s="22">
        <v>5.3598383094123354E-2</v>
      </c>
      <c r="S133" s="68" t="s">
        <v>17</v>
      </c>
    </row>
    <row r="134" spans="14:19" x14ac:dyDescent="0.3">
      <c r="N134" s="68">
        <v>3032</v>
      </c>
      <c r="O134" s="68">
        <v>1</v>
      </c>
      <c r="P134" s="22">
        <v>0.10931216583457855</v>
      </c>
      <c r="Q134" s="22">
        <v>6.3530984835676929E-2</v>
      </c>
      <c r="S134" s="68" t="s">
        <v>19</v>
      </c>
    </row>
    <row r="135" spans="14:19" x14ac:dyDescent="0.3">
      <c r="N135" s="68">
        <v>3032</v>
      </c>
      <c r="O135" s="68">
        <v>2</v>
      </c>
      <c r="P135" s="22">
        <v>0.10365677801006279</v>
      </c>
      <c r="Q135" s="22">
        <v>5.992871690427698E-2</v>
      </c>
      <c r="S135" s="68" t="s">
        <v>20</v>
      </c>
    </row>
    <row r="136" spans="14:19" x14ac:dyDescent="0.3">
      <c r="N136" s="68">
        <v>3032</v>
      </c>
      <c r="O136" s="68">
        <v>5</v>
      </c>
      <c r="P136" s="22">
        <v>9.7849521821061103E-2</v>
      </c>
      <c r="Q136" s="22">
        <v>5.2734689332462642E-2</v>
      </c>
      <c r="S136" s="68" t="s">
        <v>18</v>
      </c>
    </row>
    <row r="137" spans="14:19" x14ac:dyDescent="0.3">
      <c r="N137" s="68">
        <v>3032</v>
      </c>
      <c r="O137" s="68">
        <v>7</v>
      </c>
      <c r="P137" s="22">
        <v>9.8181066410336137E-2</v>
      </c>
      <c r="Q137" s="22">
        <v>4.7925645437223025E-2</v>
      </c>
      <c r="S137" s="68" t="s">
        <v>23</v>
      </c>
    </row>
    <row r="138" spans="14:19" x14ac:dyDescent="0.3">
      <c r="N138" s="68">
        <v>3032</v>
      </c>
      <c r="O138" s="68">
        <v>8</v>
      </c>
      <c r="P138" s="22">
        <v>0.101269341622358</v>
      </c>
      <c r="Q138" s="22">
        <v>6.1738147642603713E-2</v>
      </c>
      <c r="S138" s="68" t="s">
        <v>24</v>
      </c>
    </row>
    <row r="139" spans="14:19" x14ac:dyDescent="0.3">
      <c r="N139" s="68">
        <v>3033</v>
      </c>
      <c r="O139" s="68">
        <v>0</v>
      </c>
      <c r="P139" s="22">
        <v>0.10438397535557281</v>
      </c>
      <c r="Q139" s="22">
        <v>6.8871282682996721E-2</v>
      </c>
      <c r="S139" s="68" t="s">
        <v>17</v>
      </c>
    </row>
    <row r="140" spans="14:19" x14ac:dyDescent="0.3">
      <c r="N140" s="68">
        <v>3033</v>
      </c>
      <c r="O140" s="68">
        <v>1</v>
      </c>
      <c r="P140" s="22">
        <v>0.13741007982355563</v>
      </c>
      <c r="Q140" s="22">
        <v>7.2955222358654509E-2</v>
      </c>
      <c r="S140" s="68" t="s">
        <v>19</v>
      </c>
    </row>
    <row r="141" spans="14:19" x14ac:dyDescent="0.3">
      <c r="N141" s="68">
        <v>3033</v>
      </c>
      <c r="O141" s="68">
        <v>2</v>
      </c>
      <c r="P141" s="22">
        <v>0.11410447673923249</v>
      </c>
      <c r="Q141" s="22">
        <v>7.4691008156591632E-2</v>
      </c>
      <c r="S141" s="68" t="s">
        <v>20</v>
      </c>
    </row>
    <row r="142" spans="14:19" x14ac:dyDescent="0.3">
      <c r="N142" s="68">
        <v>3033</v>
      </c>
      <c r="O142" s="68">
        <v>5</v>
      </c>
      <c r="P142" s="22">
        <v>0.10426846702071788</v>
      </c>
      <c r="Q142" s="22">
        <v>5.9181126337749759E-2</v>
      </c>
      <c r="S142" s="68" t="s">
        <v>18</v>
      </c>
    </row>
    <row r="143" spans="14:19" x14ac:dyDescent="0.3">
      <c r="N143" s="68">
        <v>3033</v>
      </c>
      <c r="O143" s="68">
        <v>7</v>
      </c>
      <c r="P143" s="22">
        <v>0.12947900409067023</v>
      </c>
      <c r="Q143" s="22">
        <v>7.1539235143569288E-2</v>
      </c>
      <c r="S143" s="68" t="s">
        <v>23</v>
      </c>
    </row>
    <row r="144" spans="14:19" x14ac:dyDescent="0.3">
      <c r="N144" s="68">
        <v>3033</v>
      </c>
      <c r="O144" s="68">
        <v>8</v>
      </c>
      <c r="P144" s="22">
        <v>0.11137622570230389</v>
      </c>
      <c r="Q144" s="22">
        <v>7.000294198794603E-2</v>
      </c>
      <c r="S144" s="68" t="s">
        <v>24</v>
      </c>
    </row>
    <row r="145" spans="14:19" x14ac:dyDescent="0.3">
      <c r="N145" s="68">
        <v>3034</v>
      </c>
      <c r="O145" s="68">
        <v>0</v>
      </c>
      <c r="P145" s="22">
        <v>9.3256799381728289E-2</v>
      </c>
      <c r="Q145" s="22">
        <v>6.4566989792642998E-2</v>
      </c>
      <c r="S145" s="68" t="s">
        <v>17</v>
      </c>
    </row>
    <row r="146" spans="14:19" x14ac:dyDescent="0.3">
      <c r="N146" s="68">
        <v>3034</v>
      </c>
      <c r="O146" s="68">
        <v>1</v>
      </c>
      <c r="P146" s="22">
        <v>0.10794563102734138</v>
      </c>
      <c r="Q146" s="22">
        <v>5.4364363073749353E-2</v>
      </c>
      <c r="S146" s="68" t="s">
        <v>19</v>
      </c>
    </row>
    <row r="147" spans="14:19" x14ac:dyDescent="0.3">
      <c r="N147" s="68">
        <v>3034</v>
      </c>
      <c r="O147" s="68">
        <v>2</v>
      </c>
      <c r="P147" s="22">
        <v>7.8683236729213735E-2</v>
      </c>
      <c r="Q147" s="22">
        <v>5.2807250221043329E-2</v>
      </c>
      <c r="S147" s="68" t="s">
        <v>20</v>
      </c>
    </row>
    <row r="148" spans="14:19" x14ac:dyDescent="0.3">
      <c r="N148" s="68">
        <v>3034</v>
      </c>
      <c r="O148" s="68">
        <v>5</v>
      </c>
      <c r="P148" s="22">
        <v>9.6391988992508781E-2</v>
      </c>
      <c r="Q148" s="22">
        <v>5.7938206174658953E-2</v>
      </c>
      <c r="S148" s="68" t="s">
        <v>18</v>
      </c>
    </row>
    <row r="149" spans="14:19" x14ac:dyDescent="0.3">
      <c r="N149" s="68">
        <v>3034</v>
      </c>
      <c r="O149" s="68">
        <v>7</v>
      </c>
      <c r="P149" s="22">
        <v>0.10806344276841172</v>
      </c>
      <c r="Q149" s="22">
        <v>5.5482144302246274E-2</v>
      </c>
      <c r="S149" s="68" t="s">
        <v>23</v>
      </c>
    </row>
    <row r="150" spans="14:19" x14ac:dyDescent="0.3">
      <c r="N150" s="68">
        <v>3034</v>
      </c>
      <c r="O150" s="68">
        <v>8</v>
      </c>
      <c r="P150" s="22">
        <v>8.8637774034625555E-2</v>
      </c>
      <c r="Q150" s="22">
        <v>6.1528596822190203E-2</v>
      </c>
      <c r="S150" s="68" t="s">
        <v>24</v>
      </c>
    </row>
    <row r="151" spans="14:19" x14ac:dyDescent="0.3">
      <c r="N151" s="68">
        <v>3035</v>
      </c>
      <c r="O151" s="68">
        <v>0</v>
      </c>
      <c r="P151" s="22">
        <v>6.9727668944983834E-2</v>
      </c>
      <c r="Q151" s="22">
        <v>2.3716925433104476E-2</v>
      </c>
      <c r="S151" s="68" t="s">
        <v>17</v>
      </c>
    </row>
    <row r="152" spans="14:19" x14ac:dyDescent="0.3">
      <c r="N152" s="68">
        <v>3035</v>
      </c>
      <c r="O152" s="68">
        <v>1</v>
      </c>
      <c r="P152" s="22">
        <v>7.8186726634210654E-2</v>
      </c>
      <c r="Q152" s="22">
        <v>2.574985767235579E-2</v>
      </c>
      <c r="S152" s="68" t="s">
        <v>19</v>
      </c>
    </row>
    <row r="153" spans="14:19" x14ac:dyDescent="0.3">
      <c r="N153" s="68">
        <v>3035</v>
      </c>
      <c r="O153" s="68">
        <v>2</v>
      </c>
      <c r="P153" s="22">
        <v>7.004998193424064E-2</v>
      </c>
      <c r="Q153" s="22">
        <v>2.6085424684264731E-2</v>
      </c>
      <c r="S153" s="68" t="s">
        <v>20</v>
      </c>
    </row>
    <row r="154" spans="14:19" x14ac:dyDescent="0.3">
      <c r="N154" s="68">
        <v>3035</v>
      </c>
      <c r="O154" s="68">
        <v>5</v>
      </c>
      <c r="P154" s="22">
        <v>7.2057265987363506E-2</v>
      </c>
      <c r="Q154" s="22">
        <v>2.4376565596141618E-2</v>
      </c>
      <c r="S154" s="68" t="s">
        <v>18</v>
      </c>
    </row>
    <row r="155" spans="14:19" x14ac:dyDescent="0.3">
      <c r="N155" s="68">
        <v>3035</v>
      </c>
      <c r="O155" s="68">
        <v>7</v>
      </c>
      <c r="P155" s="22">
        <v>8.4635122941574548E-2</v>
      </c>
      <c r="Q155" s="22">
        <v>2.5328641768859163E-2</v>
      </c>
      <c r="S155" s="68" t="s">
        <v>23</v>
      </c>
    </row>
    <row r="156" spans="14:19" x14ac:dyDescent="0.3">
      <c r="N156" s="68">
        <v>3035</v>
      </c>
      <c r="O156" s="68">
        <v>8</v>
      </c>
      <c r="P156" s="22">
        <v>6.6226362585654119E-2</v>
      </c>
      <c r="Q156" s="22">
        <v>2.1492521017578339E-2</v>
      </c>
      <c r="S156" s="68" t="s">
        <v>24</v>
      </c>
    </row>
    <row r="157" spans="14:19" x14ac:dyDescent="0.3">
      <c r="N157" s="68">
        <v>3036</v>
      </c>
      <c r="O157" s="68">
        <v>0</v>
      </c>
      <c r="P157" s="22">
        <v>0.11825036584750466</v>
      </c>
      <c r="Q157" s="22">
        <v>6.5959471365638775E-2</v>
      </c>
      <c r="S157" s="68" t="s">
        <v>17</v>
      </c>
    </row>
    <row r="158" spans="14:19" x14ac:dyDescent="0.3">
      <c r="N158" s="68">
        <v>3036</v>
      </c>
      <c r="O158" s="68">
        <v>1</v>
      </c>
      <c r="P158" s="22">
        <v>0.12915403550385787</v>
      </c>
      <c r="Q158" s="22">
        <v>7.1153961211905842E-2</v>
      </c>
      <c r="S158" s="68" t="s">
        <v>19</v>
      </c>
    </row>
    <row r="159" spans="14:19" x14ac:dyDescent="0.3">
      <c r="N159" s="68">
        <v>3036</v>
      </c>
      <c r="O159" s="68">
        <v>2</v>
      </c>
      <c r="P159" s="22">
        <v>0.10819244604284928</v>
      </c>
      <c r="Q159" s="22">
        <v>7.1904343034735418E-2</v>
      </c>
      <c r="S159" s="68" t="s">
        <v>20</v>
      </c>
    </row>
    <row r="160" spans="14:19" x14ac:dyDescent="0.3">
      <c r="N160" s="68">
        <v>3036</v>
      </c>
      <c r="O160" s="68">
        <v>5</v>
      </c>
      <c r="P160" s="22">
        <v>9.8222603497896827E-2</v>
      </c>
      <c r="Q160" s="22">
        <v>5.6620845732184816E-2</v>
      </c>
      <c r="S160" s="68" t="s">
        <v>18</v>
      </c>
    </row>
    <row r="161" spans="14:19" x14ac:dyDescent="0.3">
      <c r="N161" s="68">
        <v>3036</v>
      </c>
      <c r="O161" s="68">
        <v>7</v>
      </c>
      <c r="P161" s="22">
        <v>0.11259570033751756</v>
      </c>
      <c r="Q161" s="22">
        <v>5.9263610147676664E-2</v>
      </c>
      <c r="S161" s="68" t="s">
        <v>23</v>
      </c>
    </row>
    <row r="162" spans="14:19" x14ac:dyDescent="0.3">
      <c r="N162" s="68">
        <v>3036</v>
      </c>
      <c r="O162" s="68">
        <v>8</v>
      </c>
      <c r="P162" s="22">
        <v>0.11488255291310788</v>
      </c>
      <c r="Q162" s="22">
        <v>6.8528850482162215E-2</v>
      </c>
      <c r="S162" s="68" t="s">
        <v>24</v>
      </c>
    </row>
    <row r="163" spans="14:19" x14ac:dyDescent="0.3">
      <c r="N163" s="68">
        <v>3037</v>
      </c>
      <c r="O163" s="68">
        <v>0</v>
      </c>
      <c r="P163" s="22">
        <v>8.9105746089049337E-2</v>
      </c>
      <c r="Q163" s="22">
        <v>4.0326960299667182E-2</v>
      </c>
      <c r="S163" s="68" t="s">
        <v>17</v>
      </c>
    </row>
    <row r="164" spans="14:19" x14ac:dyDescent="0.3">
      <c r="N164" s="68">
        <v>3037</v>
      </c>
      <c r="O164" s="68">
        <v>1</v>
      </c>
      <c r="P164" s="22">
        <v>0.11319915356129466</v>
      </c>
      <c r="Q164" s="22">
        <v>4.570422535211268E-2</v>
      </c>
      <c r="S164" s="68" t="s">
        <v>19</v>
      </c>
    </row>
    <row r="165" spans="14:19" x14ac:dyDescent="0.3">
      <c r="N165" s="68">
        <v>3037</v>
      </c>
      <c r="O165" s="68">
        <v>2</v>
      </c>
      <c r="P165" s="22">
        <v>2.1726700971983988E-2</v>
      </c>
      <c r="Q165" s="22">
        <v>7.7380952380952384E-2</v>
      </c>
      <c r="S165" s="68" t="s">
        <v>20</v>
      </c>
    </row>
    <row r="166" spans="14:19" x14ac:dyDescent="0.3">
      <c r="N166" s="68">
        <v>3037</v>
      </c>
      <c r="O166" s="68">
        <v>5</v>
      </c>
      <c r="P166" s="22">
        <v>8.7437506376900315E-2</v>
      </c>
      <c r="Q166" s="22">
        <v>4.7914277879367841E-2</v>
      </c>
      <c r="S166" s="68" t="s">
        <v>18</v>
      </c>
    </row>
    <row r="167" spans="14:19" x14ac:dyDescent="0.3">
      <c r="N167" s="68">
        <v>3037</v>
      </c>
      <c r="O167" s="68">
        <v>7</v>
      </c>
      <c r="P167" s="22">
        <v>9.7249053699602628E-2</v>
      </c>
      <c r="Q167" s="22">
        <v>3.734801688235459E-2</v>
      </c>
      <c r="S167" s="68" t="s">
        <v>23</v>
      </c>
    </row>
    <row r="168" spans="14:19" x14ac:dyDescent="0.3">
      <c r="N168" s="68">
        <v>3037</v>
      </c>
      <c r="O168" s="68">
        <v>8</v>
      </c>
      <c r="P168" s="22">
        <v>8.8631129175134174E-2</v>
      </c>
      <c r="Q168" s="22">
        <v>3.8255682947842803E-2</v>
      </c>
      <c r="S168" s="68" t="s">
        <v>24</v>
      </c>
    </row>
    <row r="169" spans="14:19" x14ac:dyDescent="0.3">
      <c r="N169" s="68">
        <v>3038</v>
      </c>
      <c r="O169" s="68">
        <v>0</v>
      </c>
      <c r="P169" s="22">
        <v>8.0080099892677295E-2</v>
      </c>
      <c r="Q169" s="22">
        <v>5.0601059494702519E-2</v>
      </c>
      <c r="S169" s="68" t="s">
        <v>17</v>
      </c>
    </row>
    <row r="170" spans="14:19" x14ac:dyDescent="0.3">
      <c r="N170" s="68">
        <v>3038</v>
      </c>
      <c r="O170" s="68">
        <v>1</v>
      </c>
      <c r="P170" s="22">
        <v>9.3990364903649024E-2</v>
      </c>
      <c r="Q170" s="22">
        <v>4.8219141130772553E-2</v>
      </c>
      <c r="S170" s="68" t="s">
        <v>19</v>
      </c>
    </row>
    <row r="171" spans="14:19" x14ac:dyDescent="0.3">
      <c r="N171" s="68">
        <v>3038</v>
      </c>
      <c r="O171" s="68">
        <v>2</v>
      </c>
      <c r="P171" s="22">
        <v>7.7819848545237158E-2</v>
      </c>
      <c r="Q171" s="22">
        <v>4.0775815322643127E-2</v>
      </c>
      <c r="S171" s="68" t="s">
        <v>20</v>
      </c>
    </row>
    <row r="172" spans="14:19" x14ac:dyDescent="0.3">
      <c r="N172" s="68">
        <v>3038</v>
      </c>
      <c r="O172" s="68">
        <v>5</v>
      </c>
      <c r="P172" s="22">
        <v>8.1987179487179485E-2</v>
      </c>
      <c r="Q172" s="22">
        <v>4.1036966218600424E-2</v>
      </c>
      <c r="S172" s="68" t="s">
        <v>18</v>
      </c>
    </row>
    <row r="173" spans="14:19" x14ac:dyDescent="0.3">
      <c r="N173" s="68">
        <v>3038</v>
      </c>
      <c r="O173" s="68">
        <v>7</v>
      </c>
      <c r="P173" s="22">
        <v>9.5540135621861519E-2</v>
      </c>
      <c r="Q173" s="22">
        <v>4.7965497202629867E-2</v>
      </c>
      <c r="S173" s="68" t="s">
        <v>23</v>
      </c>
    </row>
    <row r="174" spans="14:19" x14ac:dyDescent="0.3">
      <c r="N174" s="68">
        <v>3038</v>
      </c>
      <c r="O174" s="68">
        <v>8</v>
      </c>
      <c r="P174" s="22">
        <v>8.4735357642846634E-2</v>
      </c>
      <c r="Q174" s="22">
        <v>5.1546697995585172E-2</v>
      </c>
      <c r="S174" s="68" t="s">
        <v>24</v>
      </c>
    </row>
    <row r="175" spans="14:19" x14ac:dyDescent="0.3">
      <c r="N175" s="68">
        <v>3039</v>
      </c>
      <c r="O175" s="68">
        <v>0</v>
      </c>
      <c r="P175" s="22">
        <v>7.4558429171053417E-2</v>
      </c>
      <c r="Q175" s="22">
        <v>3.5905143974864599E-2</v>
      </c>
      <c r="S175" s="68" t="s">
        <v>17</v>
      </c>
    </row>
    <row r="176" spans="14:19" x14ac:dyDescent="0.3">
      <c r="N176" s="68">
        <v>3039</v>
      </c>
      <c r="O176" s="68">
        <v>1</v>
      </c>
      <c r="P176" s="22">
        <v>8.279627874707611E-2</v>
      </c>
      <c r="Q176" s="22">
        <v>4.26527294367662E-2</v>
      </c>
      <c r="S176" s="68" t="s">
        <v>19</v>
      </c>
    </row>
    <row r="177" spans="14:19" x14ac:dyDescent="0.3">
      <c r="N177" s="68">
        <v>3039</v>
      </c>
      <c r="O177" s="68">
        <v>2</v>
      </c>
      <c r="P177" s="22">
        <v>7.277565595749691E-2</v>
      </c>
      <c r="Q177" s="22">
        <v>3.179135731962688E-2</v>
      </c>
      <c r="S177" s="68" t="s">
        <v>20</v>
      </c>
    </row>
    <row r="178" spans="14:19" x14ac:dyDescent="0.3">
      <c r="N178" s="68">
        <v>3039</v>
      </c>
      <c r="O178" s="68">
        <v>5</v>
      </c>
      <c r="P178" s="22">
        <v>7.4123792972810465E-2</v>
      </c>
      <c r="Q178" s="22">
        <v>2.9781436196267903E-2</v>
      </c>
      <c r="S178" s="68" t="s">
        <v>18</v>
      </c>
    </row>
    <row r="179" spans="14:19" x14ac:dyDescent="0.3">
      <c r="N179" s="68">
        <v>3039</v>
      </c>
      <c r="O179" s="68">
        <v>7</v>
      </c>
      <c r="P179" s="22">
        <v>9.0550641220201636E-2</v>
      </c>
      <c r="Q179" s="22">
        <v>3.5117109291165939E-2</v>
      </c>
      <c r="S179" s="68" t="s">
        <v>23</v>
      </c>
    </row>
    <row r="180" spans="14:19" x14ac:dyDescent="0.3">
      <c r="N180" s="68">
        <v>3039</v>
      </c>
      <c r="O180" s="68">
        <v>8</v>
      </c>
      <c r="P180" s="22">
        <v>7.2927874261501519E-2</v>
      </c>
      <c r="Q180" s="22">
        <v>3.7483416252072972E-2</v>
      </c>
      <c r="S180" s="68" t="s">
        <v>24</v>
      </c>
    </row>
    <row r="181" spans="14:19" x14ac:dyDescent="0.3">
      <c r="N181" s="68">
        <v>3041</v>
      </c>
      <c r="O181" s="68">
        <v>0</v>
      </c>
      <c r="P181" s="22">
        <v>6.9704274109224265E-2</v>
      </c>
      <c r="Q181" s="22">
        <v>2.969303171863286E-2</v>
      </c>
      <c r="S181" s="68" t="s">
        <v>17</v>
      </c>
    </row>
    <row r="182" spans="14:19" x14ac:dyDescent="0.3">
      <c r="N182" s="68">
        <v>3041</v>
      </c>
      <c r="O182" s="68">
        <v>1</v>
      </c>
      <c r="P182" s="22">
        <v>7.7205718965877468E-2</v>
      </c>
      <c r="Q182" s="22">
        <v>3.0813006251227716E-2</v>
      </c>
      <c r="S182" s="68" t="s">
        <v>19</v>
      </c>
    </row>
    <row r="183" spans="14:19" x14ac:dyDescent="0.3">
      <c r="N183" s="68">
        <v>3041</v>
      </c>
      <c r="O183" s="68">
        <v>2</v>
      </c>
      <c r="P183" s="22">
        <v>7.3276510403609912E-2</v>
      </c>
      <c r="Q183" s="22">
        <v>3.1831555719014346E-2</v>
      </c>
      <c r="S183" s="68" t="s">
        <v>20</v>
      </c>
    </row>
    <row r="184" spans="14:19" x14ac:dyDescent="0.3">
      <c r="N184" s="68">
        <v>3041</v>
      </c>
      <c r="O184" s="68">
        <v>5</v>
      </c>
      <c r="P184" s="22">
        <v>6.2792662524905202E-2</v>
      </c>
      <c r="Q184" s="22">
        <v>1.8061613958560523E-2</v>
      </c>
      <c r="S184" s="68" t="s">
        <v>18</v>
      </c>
    </row>
    <row r="185" spans="14:19" x14ac:dyDescent="0.3">
      <c r="N185" s="68">
        <v>3041</v>
      </c>
      <c r="O185" s="68">
        <v>7</v>
      </c>
      <c r="P185" s="22">
        <v>8.3306188925081431E-2</v>
      </c>
      <c r="Q185" s="22">
        <v>2.9349589132586736E-2</v>
      </c>
      <c r="S185" s="68" t="s">
        <v>23</v>
      </c>
    </row>
    <row r="186" spans="14:19" x14ac:dyDescent="0.3">
      <c r="N186" s="68">
        <v>3041</v>
      </c>
      <c r="O186" s="68">
        <v>8</v>
      </c>
      <c r="P186" s="22">
        <v>6.9998452864081587E-2</v>
      </c>
      <c r="Q186" s="22">
        <v>3.0834900682725309E-2</v>
      </c>
      <c r="S186" s="68" t="s">
        <v>24</v>
      </c>
    </row>
    <row r="187" spans="14:19" x14ac:dyDescent="0.3">
      <c r="N187" s="68">
        <v>3042</v>
      </c>
      <c r="O187" s="68">
        <v>0</v>
      </c>
      <c r="P187" s="22">
        <v>0.10556515937282018</v>
      </c>
      <c r="Q187" s="22">
        <v>6.8686103748580085E-2</v>
      </c>
      <c r="S187" s="68" t="s">
        <v>17</v>
      </c>
    </row>
    <row r="188" spans="14:19" x14ac:dyDescent="0.3">
      <c r="N188" s="68">
        <v>3042</v>
      </c>
      <c r="O188" s="68">
        <v>1</v>
      </c>
      <c r="P188" s="22">
        <v>0.16315789473684211</v>
      </c>
      <c r="Q188" s="22">
        <v>7.7520385470719058E-2</v>
      </c>
      <c r="S188" s="68" t="s">
        <v>19</v>
      </c>
    </row>
    <row r="189" spans="14:19" x14ac:dyDescent="0.3">
      <c r="N189" s="68">
        <v>3042</v>
      </c>
      <c r="O189" s="68">
        <v>2</v>
      </c>
      <c r="P189" s="22">
        <v>9.1639503308225748E-2</v>
      </c>
      <c r="Q189" s="22">
        <v>7.4379078104426719E-2</v>
      </c>
      <c r="S189" s="68" t="s">
        <v>20</v>
      </c>
    </row>
    <row r="190" spans="14:19" x14ac:dyDescent="0.3">
      <c r="N190" s="68">
        <v>3042</v>
      </c>
      <c r="O190" s="68">
        <v>5</v>
      </c>
      <c r="P190" s="22">
        <v>0.12104090857371295</v>
      </c>
      <c r="Q190" s="22">
        <v>7.4645486754317314E-2</v>
      </c>
      <c r="S190" s="68" t="s">
        <v>18</v>
      </c>
    </row>
    <row r="191" spans="14:19" x14ac:dyDescent="0.3">
      <c r="N191" s="68">
        <v>3042</v>
      </c>
      <c r="O191" s="68">
        <v>7</v>
      </c>
      <c r="P191" s="22">
        <v>0.13865467491099867</v>
      </c>
      <c r="Q191" s="22">
        <v>7.5940988531205039E-2</v>
      </c>
      <c r="S191" s="68" t="s">
        <v>23</v>
      </c>
    </row>
    <row r="192" spans="14:19" x14ac:dyDescent="0.3">
      <c r="N192" s="68">
        <v>3042</v>
      </c>
      <c r="O192" s="68">
        <v>8</v>
      </c>
      <c r="P192" s="22">
        <v>8.8645768269831365E-2</v>
      </c>
      <c r="Q192" s="22">
        <v>6.3573782066368559E-2</v>
      </c>
      <c r="S192" s="68" t="s">
        <v>24</v>
      </c>
    </row>
    <row r="193" spans="14:19" x14ac:dyDescent="0.3">
      <c r="N193" s="68">
        <v>3043</v>
      </c>
      <c r="O193" s="68">
        <v>0</v>
      </c>
      <c r="P193" s="22">
        <v>9.9508043475553559E-2</v>
      </c>
      <c r="Q193" s="22">
        <v>5.617582194364644E-2</v>
      </c>
      <c r="S193" s="68" t="s">
        <v>17</v>
      </c>
    </row>
    <row r="194" spans="14:19" x14ac:dyDescent="0.3">
      <c r="N194" s="68">
        <v>3043</v>
      </c>
      <c r="O194" s="68">
        <v>1</v>
      </c>
      <c r="P194" s="22">
        <v>0.1109801149512341</v>
      </c>
      <c r="Q194" s="22">
        <v>5.3977863167307086E-2</v>
      </c>
      <c r="S194" s="68" t="s">
        <v>19</v>
      </c>
    </row>
    <row r="195" spans="14:19" x14ac:dyDescent="0.3">
      <c r="N195" s="68">
        <v>3043</v>
      </c>
      <c r="O195" s="68">
        <v>2</v>
      </c>
      <c r="P195" s="22">
        <v>8.9590828268220693E-2</v>
      </c>
      <c r="Q195" s="22">
        <v>6.1924730757121148E-2</v>
      </c>
      <c r="S195" s="68" t="s">
        <v>20</v>
      </c>
    </row>
    <row r="196" spans="14:19" x14ac:dyDescent="0.3">
      <c r="N196" s="68">
        <v>3043</v>
      </c>
      <c r="O196" s="68">
        <v>5</v>
      </c>
      <c r="P196" s="22">
        <v>8.7931455779817883E-2</v>
      </c>
      <c r="Q196" s="22">
        <v>4.3512112966392985E-2</v>
      </c>
      <c r="S196" s="68" t="s">
        <v>18</v>
      </c>
    </row>
    <row r="197" spans="14:19" x14ac:dyDescent="0.3">
      <c r="N197" s="68">
        <v>3043</v>
      </c>
      <c r="O197" s="68">
        <v>7</v>
      </c>
      <c r="P197" s="22">
        <v>0.10011106289396068</v>
      </c>
      <c r="Q197" s="22">
        <v>5.5273609746065822E-2</v>
      </c>
      <c r="S197" s="68" t="s">
        <v>23</v>
      </c>
    </row>
    <row r="198" spans="14:19" x14ac:dyDescent="0.3">
      <c r="N198" s="68">
        <v>3043</v>
      </c>
      <c r="O198" s="68">
        <v>8</v>
      </c>
      <c r="P198" s="22">
        <v>9.3464289612210455E-2</v>
      </c>
      <c r="Q198" s="22">
        <v>5.6377280868811087E-2</v>
      </c>
      <c r="S198" s="68" t="s">
        <v>24</v>
      </c>
    </row>
    <row r="199" spans="14:19" x14ac:dyDescent="0.3">
      <c r="N199" s="68">
        <v>3044</v>
      </c>
      <c r="O199" s="68">
        <v>0</v>
      </c>
      <c r="P199" s="22">
        <v>8.6516629231523784E-2</v>
      </c>
      <c r="Q199" s="22">
        <v>5.9270778173067112E-2</v>
      </c>
      <c r="S199" s="68" t="s">
        <v>17</v>
      </c>
    </row>
    <row r="200" spans="14:19" x14ac:dyDescent="0.3">
      <c r="N200" s="68">
        <v>3044</v>
      </c>
      <c r="O200" s="68">
        <v>1</v>
      </c>
      <c r="P200" s="22">
        <v>0.10867749626275588</v>
      </c>
      <c r="Q200" s="22">
        <v>5.323859427206435E-2</v>
      </c>
      <c r="S200" s="68" t="s">
        <v>19</v>
      </c>
    </row>
    <row r="201" spans="14:19" x14ac:dyDescent="0.3">
      <c r="N201" s="68">
        <v>3044</v>
      </c>
      <c r="O201" s="68">
        <v>2</v>
      </c>
      <c r="P201" s="22">
        <v>9.4726591760299628E-2</v>
      </c>
      <c r="Q201" s="22">
        <v>4.8303868584165369E-2</v>
      </c>
      <c r="S201" s="68" t="s">
        <v>20</v>
      </c>
    </row>
    <row r="202" spans="14:19" x14ac:dyDescent="0.3">
      <c r="N202" s="68">
        <v>3044</v>
      </c>
      <c r="O202" s="68">
        <v>5</v>
      </c>
      <c r="P202" s="22">
        <v>8.0787271211525125E-2</v>
      </c>
      <c r="Q202" s="22">
        <v>5.1679952139958289E-2</v>
      </c>
      <c r="S202" s="68" t="s">
        <v>18</v>
      </c>
    </row>
    <row r="203" spans="14:19" x14ac:dyDescent="0.3">
      <c r="N203" s="68">
        <v>3044</v>
      </c>
      <c r="O203" s="68">
        <v>7</v>
      </c>
      <c r="P203" s="22">
        <v>9.9864208392303866E-2</v>
      </c>
      <c r="Q203" s="22">
        <v>5.5047903630554042E-2</v>
      </c>
      <c r="S203" s="68" t="s">
        <v>23</v>
      </c>
    </row>
    <row r="204" spans="14:19" x14ac:dyDescent="0.3">
      <c r="N204" s="68">
        <v>3044</v>
      </c>
      <c r="O204" s="68">
        <v>8</v>
      </c>
      <c r="P204" s="22">
        <v>9.0846551300272332E-2</v>
      </c>
      <c r="Q204" s="22">
        <v>5.3688797674987937E-2</v>
      </c>
      <c r="S204" s="68" t="s">
        <v>24</v>
      </c>
    </row>
    <row r="205" spans="14:19" x14ac:dyDescent="0.3">
      <c r="N205" s="68">
        <v>3045</v>
      </c>
      <c r="O205" s="68">
        <v>0</v>
      </c>
      <c r="P205" s="22">
        <v>0.13344559314954052</v>
      </c>
      <c r="Q205" s="22">
        <v>7.7421555252387447E-2</v>
      </c>
      <c r="S205" s="68" t="s">
        <v>17</v>
      </c>
    </row>
    <row r="206" spans="14:19" x14ac:dyDescent="0.3">
      <c r="N206" s="68">
        <v>3045</v>
      </c>
      <c r="O206" s="68">
        <v>1</v>
      </c>
      <c r="P206" s="22">
        <v>0.1630125372838773</v>
      </c>
      <c r="Q206" s="22">
        <v>7.5217125707152541E-2</v>
      </c>
      <c r="S206" s="68" t="s">
        <v>19</v>
      </c>
    </row>
    <row r="207" spans="14:19" x14ac:dyDescent="0.3">
      <c r="N207" s="68">
        <v>3045</v>
      </c>
      <c r="O207" s="68">
        <v>2</v>
      </c>
      <c r="P207" s="22">
        <v>8.0698472092298093E-2</v>
      </c>
      <c r="Q207" s="22">
        <v>7.614694430336888E-2</v>
      </c>
      <c r="S207" s="68" t="s">
        <v>20</v>
      </c>
    </row>
    <row r="208" spans="14:19" x14ac:dyDescent="0.3">
      <c r="N208" s="68">
        <v>3045</v>
      </c>
      <c r="O208" s="68">
        <v>5</v>
      </c>
      <c r="P208" s="22">
        <v>0.11591011743450767</v>
      </c>
      <c r="Q208" s="22">
        <v>6.626466126937712E-2</v>
      </c>
      <c r="S208" s="68" t="s">
        <v>18</v>
      </c>
    </row>
    <row r="209" spans="14:19" x14ac:dyDescent="0.3">
      <c r="N209" s="68">
        <v>3045</v>
      </c>
      <c r="O209" s="68">
        <v>7</v>
      </c>
      <c r="P209" s="22">
        <v>0.13778923550093386</v>
      </c>
      <c r="Q209" s="22">
        <v>7.7661542506631709E-2</v>
      </c>
      <c r="S209" s="68" t="s">
        <v>23</v>
      </c>
    </row>
    <row r="210" spans="14:19" x14ac:dyDescent="0.3">
      <c r="N210" s="68">
        <v>3045</v>
      </c>
      <c r="O210" s="68">
        <v>8</v>
      </c>
      <c r="P210" s="22">
        <v>0.1407802214242968</v>
      </c>
      <c r="Q210" s="22">
        <v>7.7026665136386244E-2</v>
      </c>
      <c r="S210" s="68" t="s">
        <v>24</v>
      </c>
    </row>
    <row r="211" spans="14:19" x14ac:dyDescent="0.3">
      <c r="N211" s="68">
        <v>3048</v>
      </c>
      <c r="O211" s="68">
        <v>0</v>
      </c>
      <c r="P211" s="22">
        <v>8.6090907460919255E-2</v>
      </c>
      <c r="Q211" s="22">
        <v>4.9922532846279205E-2</v>
      </c>
      <c r="S211" s="68" t="s">
        <v>17</v>
      </c>
    </row>
    <row r="212" spans="14:19" x14ac:dyDescent="0.3">
      <c r="N212" s="68">
        <v>3048</v>
      </c>
      <c r="O212" s="68">
        <v>1</v>
      </c>
      <c r="P212" s="22">
        <v>9.4501429937956641E-2</v>
      </c>
      <c r="Q212" s="22">
        <v>4.1270252381363497E-2</v>
      </c>
      <c r="S212" s="68" t="s">
        <v>19</v>
      </c>
    </row>
    <row r="213" spans="14:19" x14ac:dyDescent="0.3">
      <c r="N213" s="68">
        <v>3048</v>
      </c>
      <c r="O213" s="68">
        <v>2</v>
      </c>
      <c r="P213" s="22">
        <v>8.1775241094272783E-2</v>
      </c>
      <c r="Q213" s="22">
        <v>3.9486158513462266E-2</v>
      </c>
      <c r="S213" s="68" t="s">
        <v>20</v>
      </c>
    </row>
    <row r="214" spans="14:19" x14ac:dyDescent="0.3">
      <c r="N214" s="68">
        <v>3048</v>
      </c>
      <c r="O214" s="68">
        <v>5</v>
      </c>
      <c r="P214" s="22">
        <v>7.6094167946586425E-2</v>
      </c>
      <c r="Q214" s="22">
        <v>3.9753313287892042E-2</v>
      </c>
      <c r="S214" s="68" t="s">
        <v>18</v>
      </c>
    </row>
    <row r="215" spans="14:19" x14ac:dyDescent="0.3">
      <c r="N215" s="68">
        <v>3048</v>
      </c>
      <c r="O215" s="68">
        <v>7</v>
      </c>
      <c r="P215" s="22">
        <v>0.10291584629190609</v>
      </c>
      <c r="Q215" s="22">
        <v>4.0149864622787315E-2</v>
      </c>
      <c r="S215" s="68" t="s">
        <v>23</v>
      </c>
    </row>
    <row r="216" spans="14:19" x14ac:dyDescent="0.3">
      <c r="N216" s="68">
        <v>3048</v>
      </c>
      <c r="O216" s="68">
        <v>8</v>
      </c>
      <c r="P216" s="22">
        <v>9.6633350528759349E-2</v>
      </c>
      <c r="Q216" s="22">
        <v>3.7932183790769645E-2</v>
      </c>
      <c r="S216" s="68" t="s">
        <v>24</v>
      </c>
    </row>
    <row r="217" spans="14:19" x14ac:dyDescent="0.3">
      <c r="N217" s="68">
        <v>3049</v>
      </c>
      <c r="O217" s="68">
        <v>0</v>
      </c>
      <c r="P217" s="22">
        <v>7.56382050133311E-2</v>
      </c>
      <c r="Q217" s="22">
        <v>3.3935280818464239E-2</v>
      </c>
      <c r="S217" s="68" t="s">
        <v>17</v>
      </c>
    </row>
    <row r="218" spans="14:19" x14ac:dyDescent="0.3">
      <c r="N218" s="68">
        <v>3049</v>
      </c>
      <c r="O218" s="68">
        <v>1</v>
      </c>
      <c r="P218" s="22">
        <v>8.5361594874052926E-2</v>
      </c>
      <c r="Q218" s="22">
        <v>4.2300654393759379E-2</v>
      </c>
      <c r="S218" s="68" t="s">
        <v>19</v>
      </c>
    </row>
    <row r="219" spans="14:19" x14ac:dyDescent="0.3">
      <c r="N219" s="68">
        <v>3049</v>
      </c>
      <c r="O219" s="68">
        <v>2</v>
      </c>
      <c r="P219" s="22">
        <v>6.4101013723421557E-2</v>
      </c>
      <c r="Q219" s="22">
        <v>3.3151787828557898E-2</v>
      </c>
      <c r="S219" s="68" t="s">
        <v>20</v>
      </c>
    </row>
    <row r="220" spans="14:19" x14ac:dyDescent="0.3">
      <c r="N220" s="68">
        <v>3049</v>
      </c>
      <c r="O220" s="68">
        <v>5</v>
      </c>
      <c r="P220" s="22">
        <v>9.6104754182058424E-2</v>
      </c>
      <c r="Q220" s="22">
        <v>3.1627635426575471E-2</v>
      </c>
      <c r="S220" s="68" t="s">
        <v>18</v>
      </c>
    </row>
    <row r="221" spans="14:19" x14ac:dyDescent="0.3">
      <c r="N221" s="68">
        <v>3049</v>
      </c>
      <c r="O221" s="68">
        <v>7</v>
      </c>
      <c r="P221" s="22">
        <v>8.1947626841243862E-2</v>
      </c>
      <c r="Q221" s="22">
        <v>4.1407648621622509E-2</v>
      </c>
      <c r="S221" s="68" t="s">
        <v>23</v>
      </c>
    </row>
    <row r="222" spans="14:19" x14ac:dyDescent="0.3">
      <c r="N222" s="68">
        <v>3049</v>
      </c>
      <c r="O222" s="68">
        <v>8</v>
      </c>
      <c r="P222" s="22">
        <v>8.5587205096080893E-2</v>
      </c>
      <c r="Q222" s="22">
        <v>3.7162464234620891E-2</v>
      </c>
      <c r="S222" s="68" t="s">
        <v>24</v>
      </c>
    </row>
    <row r="223" spans="14:19" x14ac:dyDescent="0.3">
      <c r="N223" s="68">
        <v>3050</v>
      </c>
      <c r="O223" s="68">
        <v>0</v>
      </c>
      <c r="P223" s="22">
        <v>7.3666014419447465E-2</v>
      </c>
      <c r="Q223" s="22">
        <v>3.2375344554361425E-2</v>
      </c>
      <c r="S223" s="68" t="s">
        <v>17</v>
      </c>
    </row>
    <row r="224" spans="14:19" x14ac:dyDescent="0.3">
      <c r="N224" s="68">
        <v>3050</v>
      </c>
      <c r="O224" s="68">
        <v>1</v>
      </c>
      <c r="P224" s="22">
        <v>7.6859398041587396E-2</v>
      </c>
      <c r="Q224" s="22">
        <v>3.396978906972184E-2</v>
      </c>
      <c r="S224" s="68" t="s">
        <v>19</v>
      </c>
    </row>
    <row r="225" spans="14:19" x14ac:dyDescent="0.3">
      <c r="N225" s="68">
        <v>3050</v>
      </c>
      <c r="O225" s="68">
        <v>2</v>
      </c>
      <c r="P225" s="22">
        <v>7.0671565806365924E-2</v>
      </c>
      <c r="Q225" s="22">
        <v>2.6547907298512623E-2</v>
      </c>
      <c r="S225" s="68" t="s">
        <v>20</v>
      </c>
    </row>
    <row r="226" spans="14:19" x14ac:dyDescent="0.3">
      <c r="N226" s="68">
        <v>3050</v>
      </c>
      <c r="O226" s="68">
        <v>5</v>
      </c>
      <c r="P226" s="22">
        <v>0.10174992943832908</v>
      </c>
      <c r="Q226" s="22">
        <v>2.373566459860876E-2</v>
      </c>
      <c r="S226" s="68" t="s">
        <v>18</v>
      </c>
    </row>
    <row r="227" spans="14:19" x14ac:dyDescent="0.3">
      <c r="N227" s="68">
        <v>3050</v>
      </c>
      <c r="O227" s="68">
        <v>7</v>
      </c>
      <c r="P227" s="22">
        <v>8.6149915658112391E-2</v>
      </c>
      <c r="Q227" s="22">
        <v>3.1062826792130339E-2</v>
      </c>
      <c r="S227" s="68" t="s">
        <v>23</v>
      </c>
    </row>
    <row r="228" spans="14:19" x14ac:dyDescent="0.3">
      <c r="N228" s="68">
        <v>3050</v>
      </c>
      <c r="O228" s="68">
        <v>8</v>
      </c>
      <c r="P228" s="22">
        <v>6.6191238902236341E-2</v>
      </c>
      <c r="Q228" s="22">
        <v>2.63155640171347E-2</v>
      </c>
      <c r="S228" s="68" t="s">
        <v>24</v>
      </c>
    </row>
    <row r="229" spans="14:19" x14ac:dyDescent="0.3">
      <c r="N229" s="68">
        <v>3051</v>
      </c>
      <c r="O229" s="68">
        <v>0</v>
      </c>
      <c r="P229" s="22">
        <v>9.7044488918634014E-2</v>
      </c>
      <c r="Q229" s="22">
        <v>5.3158390019846791E-2</v>
      </c>
      <c r="S229" s="68" t="s">
        <v>17</v>
      </c>
    </row>
    <row r="230" spans="14:19" x14ac:dyDescent="0.3">
      <c r="N230" s="68">
        <v>3051</v>
      </c>
      <c r="O230" s="68">
        <v>1</v>
      </c>
      <c r="P230" s="22">
        <v>0.11231555928609294</v>
      </c>
      <c r="Q230" s="22">
        <v>5.3827099975924053E-2</v>
      </c>
      <c r="S230" s="68" t="s">
        <v>19</v>
      </c>
    </row>
    <row r="231" spans="14:19" x14ac:dyDescent="0.3">
      <c r="N231" s="68">
        <v>3051</v>
      </c>
      <c r="O231" s="68">
        <v>2</v>
      </c>
      <c r="P231" s="22">
        <v>0.10673909349935652</v>
      </c>
      <c r="Q231" s="22">
        <v>5.8796834587001391E-2</v>
      </c>
      <c r="S231" s="68" t="s">
        <v>20</v>
      </c>
    </row>
    <row r="232" spans="14:19" x14ac:dyDescent="0.3">
      <c r="N232" s="68">
        <v>3051</v>
      </c>
      <c r="O232" s="68">
        <v>5</v>
      </c>
      <c r="P232" s="22">
        <v>9.9845316227813369E-2</v>
      </c>
      <c r="Q232" s="22">
        <v>4.2320416971986824E-2</v>
      </c>
      <c r="S232" s="68" t="s">
        <v>18</v>
      </c>
    </row>
    <row r="233" spans="14:19" x14ac:dyDescent="0.3">
      <c r="N233" s="68">
        <v>3051</v>
      </c>
      <c r="O233" s="68">
        <v>7</v>
      </c>
      <c r="P233" s="22">
        <v>0.12446017190030713</v>
      </c>
      <c r="Q233" s="22">
        <v>5.2342750876991577E-2</v>
      </c>
      <c r="S233" s="68" t="s">
        <v>23</v>
      </c>
    </row>
    <row r="234" spans="14:19" x14ac:dyDescent="0.3">
      <c r="N234" s="68">
        <v>3051</v>
      </c>
      <c r="O234" s="68">
        <v>8</v>
      </c>
      <c r="P234" s="22">
        <v>0.11097139316740393</v>
      </c>
      <c r="Q234" s="22">
        <v>5.3706761219076485E-2</v>
      </c>
      <c r="S234" s="68" t="s">
        <v>24</v>
      </c>
    </row>
    <row r="235" spans="14:19" x14ac:dyDescent="0.3">
      <c r="N235" s="68">
        <v>3052</v>
      </c>
      <c r="O235" s="68">
        <v>0</v>
      </c>
      <c r="P235" s="22">
        <v>7.0946566471752792E-2</v>
      </c>
      <c r="Q235" s="22">
        <v>2.6867327889548473E-2</v>
      </c>
      <c r="S235" s="68" t="s">
        <v>17</v>
      </c>
    </row>
    <row r="236" spans="14:19" x14ac:dyDescent="0.3">
      <c r="N236" s="68">
        <v>3052</v>
      </c>
      <c r="O236" s="68">
        <v>1</v>
      </c>
      <c r="P236" s="22">
        <v>7.8993206206848243E-2</v>
      </c>
      <c r="Q236" s="22">
        <v>3.1137621613559287E-2</v>
      </c>
      <c r="S236" s="68" t="s">
        <v>19</v>
      </c>
    </row>
    <row r="237" spans="14:19" x14ac:dyDescent="0.3">
      <c r="N237" s="68">
        <v>3052</v>
      </c>
      <c r="O237" s="68">
        <v>2</v>
      </c>
      <c r="P237" s="22">
        <v>8.5255508673230201E-2</v>
      </c>
      <c r="Q237" s="22">
        <v>3.6201615148983568E-2</v>
      </c>
      <c r="S237" s="68" t="s">
        <v>20</v>
      </c>
    </row>
    <row r="238" spans="14:19" x14ac:dyDescent="0.3">
      <c r="N238" s="68">
        <v>3052</v>
      </c>
      <c r="O238" s="68">
        <v>5</v>
      </c>
      <c r="P238" s="22">
        <v>6.6894371309436332E-2</v>
      </c>
      <c r="Q238" s="22">
        <v>2.7936541565657239E-2</v>
      </c>
      <c r="S238" s="68" t="s">
        <v>18</v>
      </c>
    </row>
    <row r="239" spans="14:19" x14ac:dyDescent="0.3">
      <c r="N239" s="68">
        <v>3052</v>
      </c>
      <c r="O239" s="68">
        <v>7</v>
      </c>
      <c r="P239" s="22">
        <v>8.6411943120494744E-2</v>
      </c>
      <c r="Q239" s="22">
        <v>3.122306821787009E-2</v>
      </c>
      <c r="S239" s="68" t="s">
        <v>23</v>
      </c>
    </row>
    <row r="240" spans="14:19" x14ac:dyDescent="0.3">
      <c r="N240" s="68">
        <v>3052</v>
      </c>
      <c r="O240" s="68">
        <v>8</v>
      </c>
      <c r="P240" s="22">
        <v>7.8524071240968038E-2</v>
      </c>
      <c r="Q240" s="22">
        <v>3.2290079876264956E-2</v>
      </c>
      <c r="S240" s="68" t="s">
        <v>24</v>
      </c>
    </row>
    <row r="241" spans="14:19" x14ac:dyDescent="0.3">
      <c r="N241" s="68">
        <v>3053</v>
      </c>
      <c r="O241" s="68">
        <v>0</v>
      </c>
      <c r="P241" s="22">
        <v>0.1128488669422533</v>
      </c>
      <c r="Q241" s="22">
        <v>7.901134436942861E-2</v>
      </c>
      <c r="S241" s="68" t="s">
        <v>17</v>
      </c>
    </row>
    <row r="242" spans="14:19" x14ac:dyDescent="0.3">
      <c r="N242" s="68">
        <v>3053</v>
      </c>
      <c r="O242" s="68">
        <v>1</v>
      </c>
      <c r="P242" s="22">
        <v>0.14895857252468456</v>
      </c>
      <c r="Q242" s="22">
        <v>7.9602997771926282E-2</v>
      </c>
      <c r="S242" s="68" t="s">
        <v>19</v>
      </c>
    </row>
    <row r="243" spans="14:19" x14ac:dyDescent="0.3">
      <c r="N243" s="68">
        <v>3053</v>
      </c>
      <c r="O243" s="68">
        <v>2</v>
      </c>
      <c r="P243" s="22">
        <v>0.15732242617717476</v>
      </c>
      <c r="Q243" s="22">
        <v>8.50084143605086E-2</v>
      </c>
      <c r="S243" s="68" t="s">
        <v>20</v>
      </c>
    </row>
    <row r="244" spans="14:19" x14ac:dyDescent="0.3">
      <c r="N244" s="68">
        <v>3053</v>
      </c>
      <c r="O244" s="68">
        <v>5</v>
      </c>
      <c r="P244" s="22">
        <v>0.11670481050360815</v>
      </c>
      <c r="Q244" s="22">
        <v>6.7372384982087322E-2</v>
      </c>
      <c r="S244" s="68" t="s">
        <v>18</v>
      </c>
    </row>
    <row r="245" spans="14:19" x14ac:dyDescent="0.3">
      <c r="N245" s="68">
        <v>3053</v>
      </c>
      <c r="O245" s="68">
        <v>7</v>
      </c>
      <c r="P245" s="22">
        <v>0.1352556287084451</v>
      </c>
      <c r="Q245" s="22">
        <v>7.5855183845690177E-2</v>
      </c>
      <c r="S245" s="68" t="s">
        <v>23</v>
      </c>
    </row>
    <row r="246" spans="14:19" x14ac:dyDescent="0.3">
      <c r="N246" s="68">
        <v>3053</v>
      </c>
      <c r="O246" s="68">
        <v>8</v>
      </c>
      <c r="P246" s="22">
        <v>0.13390138267732113</v>
      </c>
      <c r="Q246" s="22">
        <v>7.8921764294980531E-2</v>
      </c>
      <c r="S246" s="68" t="s">
        <v>24</v>
      </c>
    </row>
    <row r="247" spans="14:19" x14ac:dyDescent="0.3">
      <c r="N247" s="68">
        <v>3054</v>
      </c>
      <c r="O247" s="68">
        <v>0</v>
      </c>
      <c r="P247" s="22">
        <v>7.623240547876034E-2</v>
      </c>
      <c r="Q247" s="22">
        <v>3.2317374778714984E-2</v>
      </c>
      <c r="S247" s="68" t="s">
        <v>17</v>
      </c>
    </row>
    <row r="248" spans="14:19" x14ac:dyDescent="0.3">
      <c r="N248" s="68">
        <v>3054</v>
      </c>
      <c r="O248" s="68">
        <v>1</v>
      </c>
      <c r="P248" s="22">
        <v>0.1058586218962477</v>
      </c>
      <c r="Q248" s="22">
        <v>3.5727136431784108E-2</v>
      </c>
      <c r="S248" s="68" t="s">
        <v>19</v>
      </c>
    </row>
    <row r="249" spans="14:19" x14ac:dyDescent="0.3">
      <c r="N249" s="68">
        <v>3054</v>
      </c>
      <c r="O249" s="68">
        <v>2</v>
      </c>
      <c r="P249" s="22">
        <v>7.4341273882947617E-2</v>
      </c>
      <c r="Q249" s="22">
        <v>3.9143653407651385E-2</v>
      </c>
      <c r="S249" s="68" t="s">
        <v>20</v>
      </c>
    </row>
    <row r="250" spans="14:19" x14ac:dyDescent="0.3">
      <c r="N250" s="68">
        <v>3054</v>
      </c>
      <c r="O250" s="68">
        <v>5</v>
      </c>
      <c r="P250" s="22">
        <v>0.10145272683972376</v>
      </c>
      <c r="Q250" s="22">
        <v>2.8918492741014625E-2</v>
      </c>
      <c r="S250" s="68" t="s">
        <v>18</v>
      </c>
    </row>
    <row r="251" spans="14:19" x14ac:dyDescent="0.3">
      <c r="N251" s="68">
        <v>3054</v>
      </c>
      <c r="O251" s="68">
        <v>7</v>
      </c>
      <c r="P251" s="22">
        <v>9.4123268036311505E-2</v>
      </c>
      <c r="Q251" s="22">
        <v>3.369390515104554E-2</v>
      </c>
      <c r="S251" s="68" t="s">
        <v>23</v>
      </c>
    </row>
    <row r="252" spans="14:19" x14ac:dyDescent="0.3">
      <c r="N252" s="68">
        <v>3054</v>
      </c>
      <c r="O252" s="68">
        <v>8</v>
      </c>
      <c r="P252" s="22">
        <v>8.3318654218777516E-2</v>
      </c>
      <c r="Q252" s="22">
        <v>4.1298060564817968E-2</v>
      </c>
      <c r="S252" s="68" t="s">
        <v>24</v>
      </c>
    </row>
    <row r="253" spans="14:19" x14ac:dyDescent="0.3">
      <c r="N253" s="68">
        <v>3055</v>
      </c>
      <c r="O253" s="68">
        <v>0</v>
      </c>
      <c r="P253" s="22">
        <v>7.8491589275065457E-2</v>
      </c>
      <c r="Q253" s="22">
        <v>3.7161312495519065E-2</v>
      </c>
      <c r="S253" s="68" t="s">
        <v>17</v>
      </c>
    </row>
    <row r="254" spans="14:19" x14ac:dyDescent="0.3">
      <c r="N254" s="68">
        <v>3055</v>
      </c>
      <c r="O254" s="68">
        <v>1</v>
      </c>
      <c r="P254" s="22">
        <v>9.7681028253906552E-2</v>
      </c>
      <c r="Q254" s="22">
        <v>4.2938621400510704E-2</v>
      </c>
      <c r="S254" s="68" t="s">
        <v>19</v>
      </c>
    </row>
    <row r="255" spans="14:19" x14ac:dyDescent="0.3">
      <c r="N255" s="68">
        <v>3055</v>
      </c>
      <c r="O255" s="68">
        <v>2</v>
      </c>
      <c r="P255" s="22">
        <v>5.7934310324844022E-2</v>
      </c>
      <c r="Q255" s="22">
        <v>4.0612270243417785E-2</v>
      </c>
      <c r="S255" s="68" t="s">
        <v>20</v>
      </c>
    </row>
    <row r="256" spans="14:19" x14ac:dyDescent="0.3">
      <c r="N256" s="68">
        <v>3055</v>
      </c>
      <c r="O256" s="68">
        <v>5</v>
      </c>
      <c r="P256" s="22">
        <v>9.2091341034923335E-2</v>
      </c>
      <c r="Q256" s="22">
        <v>4.0232482883444221E-2</v>
      </c>
      <c r="S256" s="68" t="s">
        <v>18</v>
      </c>
    </row>
    <row r="257" spans="14:19" x14ac:dyDescent="0.3">
      <c r="N257" s="68">
        <v>3055</v>
      </c>
      <c r="O257" s="68">
        <v>7</v>
      </c>
      <c r="P257" s="22">
        <v>0.1097285411668029</v>
      </c>
      <c r="Q257" s="22">
        <v>4.5577637310094787E-2</v>
      </c>
      <c r="S257" s="68" t="s">
        <v>23</v>
      </c>
    </row>
    <row r="258" spans="14:19" x14ac:dyDescent="0.3">
      <c r="N258" s="68">
        <v>3055</v>
      </c>
      <c r="O258" s="68">
        <v>8</v>
      </c>
      <c r="P258" s="22">
        <v>9.5091178149193212E-2</v>
      </c>
      <c r="Q258" s="22">
        <v>4.5560831346384098E-2</v>
      </c>
      <c r="S258" s="68" t="s">
        <v>24</v>
      </c>
    </row>
    <row r="259" spans="14:19" x14ac:dyDescent="0.3">
      <c r="N259" s="68">
        <v>3058</v>
      </c>
      <c r="O259" s="68">
        <v>0</v>
      </c>
      <c r="P259" s="22">
        <v>8.8449368969610059E-2</v>
      </c>
      <c r="Q259" s="22">
        <v>4.8010012515644553E-2</v>
      </c>
      <c r="S259" s="68" t="s">
        <v>17</v>
      </c>
    </row>
    <row r="260" spans="14:19" x14ac:dyDescent="0.3">
      <c r="N260" s="68">
        <v>3058</v>
      </c>
      <c r="O260" s="68">
        <v>1</v>
      </c>
      <c r="P260" s="22">
        <v>0.10209521869936182</v>
      </c>
      <c r="Q260" s="22">
        <v>4.5435648636482001E-2</v>
      </c>
      <c r="S260" s="68" t="s">
        <v>19</v>
      </c>
    </row>
    <row r="261" spans="14:19" x14ac:dyDescent="0.3">
      <c r="N261" s="68">
        <v>3058</v>
      </c>
      <c r="O261" s="68">
        <v>2</v>
      </c>
      <c r="P261" s="22">
        <v>5.6663514315383474E-2</v>
      </c>
      <c r="Q261" s="22">
        <v>4.403089887640449E-2</v>
      </c>
      <c r="S261" s="68" t="s">
        <v>20</v>
      </c>
    </row>
    <row r="262" spans="14:19" x14ac:dyDescent="0.3">
      <c r="N262" s="68">
        <v>3058</v>
      </c>
      <c r="O262" s="68">
        <v>5</v>
      </c>
      <c r="P262" s="22">
        <v>9.512636112465464E-2</v>
      </c>
      <c r="Q262" s="22">
        <v>4.0704753214619596E-2</v>
      </c>
      <c r="S262" s="68" t="s">
        <v>18</v>
      </c>
    </row>
    <row r="263" spans="14:19" x14ac:dyDescent="0.3">
      <c r="N263" s="68">
        <v>3058</v>
      </c>
      <c r="O263" s="68">
        <v>7</v>
      </c>
      <c r="P263" s="22">
        <v>0.10168079559384657</v>
      </c>
      <c r="Q263" s="22">
        <v>4.4666342146614732E-2</v>
      </c>
      <c r="S263" s="68" t="s">
        <v>23</v>
      </c>
    </row>
    <row r="264" spans="14:19" x14ac:dyDescent="0.3">
      <c r="N264" s="68">
        <v>3058</v>
      </c>
      <c r="O264" s="68">
        <v>8</v>
      </c>
      <c r="P264" s="22">
        <v>9.5011237348861299E-2</v>
      </c>
      <c r="Q264" s="22">
        <v>4.8578675379543745E-2</v>
      </c>
      <c r="S264" s="68" t="s">
        <v>24</v>
      </c>
    </row>
    <row r="265" spans="14:19" x14ac:dyDescent="0.3">
      <c r="N265" s="68">
        <v>3059</v>
      </c>
      <c r="O265" s="68">
        <v>0</v>
      </c>
      <c r="P265" s="22">
        <v>6.6189287000046212E-2</v>
      </c>
      <c r="Q265" s="22">
        <v>2.6156267839953378E-2</v>
      </c>
      <c r="S265" s="68" t="s">
        <v>17</v>
      </c>
    </row>
    <row r="266" spans="14:19" x14ac:dyDescent="0.3">
      <c r="N266" s="68">
        <v>3059</v>
      </c>
      <c r="O266" s="68">
        <v>1</v>
      </c>
      <c r="P266" s="22">
        <v>7.1569762771031567E-2</v>
      </c>
      <c r="Q266" s="22">
        <v>2.3544043340105222E-2</v>
      </c>
      <c r="S266" s="68" t="s">
        <v>19</v>
      </c>
    </row>
    <row r="267" spans="14:19" x14ac:dyDescent="0.3">
      <c r="N267" s="68">
        <v>3059</v>
      </c>
      <c r="O267" s="68">
        <v>2</v>
      </c>
      <c r="P267" s="22">
        <v>7.0057060805029034E-2</v>
      </c>
      <c r="Q267" s="22">
        <v>1.9441141498216408E-2</v>
      </c>
      <c r="S267" s="68" t="s">
        <v>20</v>
      </c>
    </row>
    <row r="268" spans="14:19" x14ac:dyDescent="0.3">
      <c r="N268" s="68">
        <v>3059</v>
      </c>
      <c r="O268" s="68">
        <v>5</v>
      </c>
      <c r="P268" s="22">
        <v>8.0189870596799842E-2</v>
      </c>
      <c r="Q268" s="22">
        <v>1.8132996110479815E-2</v>
      </c>
      <c r="S268" s="68" t="s">
        <v>18</v>
      </c>
    </row>
    <row r="269" spans="14:19" x14ac:dyDescent="0.3">
      <c r="N269" s="68">
        <v>3059</v>
      </c>
      <c r="O269" s="68">
        <v>7</v>
      </c>
      <c r="P269" s="22">
        <v>8.7345552961180017E-2</v>
      </c>
      <c r="Q269" s="22">
        <v>2.9672151421215629E-2</v>
      </c>
      <c r="S269" s="68" t="s">
        <v>23</v>
      </c>
    </row>
    <row r="270" spans="14:19" x14ac:dyDescent="0.3">
      <c r="N270" s="68">
        <v>3059</v>
      </c>
      <c r="O270" s="68">
        <v>8</v>
      </c>
      <c r="P270" s="22">
        <v>7.3347581101079126E-2</v>
      </c>
      <c r="Q270" s="22">
        <v>3.1258563051460506E-2</v>
      </c>
      <c r="S270" s="68" t="s">
        <v>24</v>
      </c>
    </row>
    <row r="271" spans="14:19" x14ac:dyDescent="0.3">
      <c r="N271" s="68">
        <v>3060</v>
      </c>
      <c r="O271" s="68">
        <v>0</v>
      </c>
      <c r="P271" s="22">
        <v>9.6151021007786108E-2</v>
      </c>
      <c r="Q271" s="22">
        <v>6.7108167770419433E-2</v>
      </c>
      <c r="S271" s="68" t="s">
        <v>17</v>
      </c>
    </row>
    <row r="272" spans="14:19" x14ac:dyDescent="0.3">
      <c r="N272" s="68">
        <v>3060</v>
      </c>
      <c r="O272" s="68">
        <v>1</v>
      </c>
      <c r="P272" s="22">
        <v>0.10740366145771552</v>
      </c>
      <c r="Q272" s="22">
        <v>6.2201997916283634E-2</v>
      </c>
      <c r="S272" s="68" t="s">
        <v>19</v>
      </c>
    </row>
    <row r="273" spans="14:19" x14ac:dyDescent="0.3">
      <c r="N273" s="68">
        <v>3060</v>
      </c>
      <c r="O273" s="68">
        <v>2</v>
      </c>
      <c r="P273" s="22">
        <v>9.6468927459725962E-2</v>
      </c>
      <c r="Q273" s="22">
        <v>5.8457746674969543E-2</v>
      </c>
      <c r="S273" s="68" t="s">
        <v>20</v>
      </c>
    </row>
    <row r="274" spans="14:19" x14ac:dyDescent="0.3">
      <c r="N274" s="68">
        <v>3060</v>
      </c>
      <c r="O274" s="68">
        <v>5</v>
      </c>
      <c r="P274" s="22">
        <v>0.13566562250397735</v>
      </c>
      <c r="Q274" s="22">
        <v>5.8703825120895045E-2</v>
      </c>
      <c r="S274" s="68" t="s">
        <v>18</v>
      </c>
    </row>
    <row r="275" spans="14:19" x14ac:dyDescent="0.3">
      <c r="N275" s="68">
        <v>3060</v>
      </c>
      <c r="O275" s="68">
        <v>7</v>
      </c>
      <c r="P275" s="22">
        <v>0.11784511784511785</v>
      </c>
      <c r="Q275" s="22">
        <v>6.1355994043921155E-2</v>
      </c>
      <c r="S275" s="68" t="s">
        <v>23</v>
      </c>
    </row>
    <row r="276" spans="14:19" x14ac:dyDescent="0.3">
      <c r="N276" s="68">
        <v>3060</v>
      </c>
      <c r="O276" s="68">
        <v>8</v>
      </c>
      <c r="P276" s="22">
        <v>8.8593395807529618E-2</v>
      </c>
      <c r="Q276" s="22">
        <v>5.4950638792102199E-2</v>
      </c>
      <c r="S276" s="68" t="s">
        <v>24</v>
      </c>
    </row>
    <row r="277" spans="14:19" x14ac:dyDescent="0.3">
      <c r="N277" s="68">
        <v>3061</v>
      </c>
      <c r="O277" s="68">
        <v>0</v>
      </c>
      <c r="P277" s="22">
        <v>0.10590141056855126</v>
      </c>
      <c r="Q277" s="22">
        <v>7.426932185794119E-2</v>
      </c>
      <c r="S277" s="68" t="s">
        <v>17</v>
      </c>
    </row>
    <row r="278" spans="14:19" x14ac:dyDescent="0.3">
      <c r="N278" s="68">
        <v>3061</v>
      </c>
      <c r="O278" s="68">
        <v>1</v>
      </c>
      <c r="P278" s="22">
        <v>0.13426715248690027</v>
      </c>
      <c r="Q278" s="22">
        <v>7.7174652682916955E-2</v>
      </c>
      <c r="S278" s="68" t="s">
        <v>19</v>
      </c>
    </row>
    <row r="279" spans="14:19" x14ac:dyDescent="0.3">
      <c r="N279" s="68">
        <v>3061</v>
      </c>
      <c r="O279" s="68">
        <v>2</v>
      </c>
      <c r="P279" s="22">
        <v>0.12040123984526652</v>
      </c>
      <c r="Q279" s="22">
        <v>7.3591504139435424E-2</v>
      </c>
      <c r="S279" s="68" t="s">
        <v>20</v>
      </c>
    </row>
    <row r="280" spans="14:19" x14ac:dyDescent="0.3">
      <c r="N280" s="68">
        <v>3061</v>
      </c>
      <c r="O280" s="68">
        <v>5</v>
      </c>
      <c r="P280" s="22">
        <v>0.10482663596558149</v>
      </c>
      <c r="Q280" s="22">
        <v>6.6208874788126384E-2</v>
      </c>
      <c r="S280" s="68" t="s">
        <v>18</v>
      </c>
    </row>
    <row r="281" spans="14:19" x14ac:dyDescent="0.3">
      <c r="N281" s="68">
        <v>3061</v>
      </c>
      <c r="O281" s="68">
        <v>7</v>
      </c>
      <c r="P281" s="22">
        <v>0.12294532206757912</v>
      </c>
      <c r="Q281" s="22">
        <v>7.4966621034663422E-2</v>
      </c>
      <c r="S281" s="68" t="s">
        <v>23</v>
      </c>
    </row>
    <row r="282" spans="14:19" x14ac:dyDescent="0.3">
      <c r="N282" s="68">
        <v>3061</v>
      </c>
      <c r="O282" s="68">
        <v>8</v>
      </c>
      <c r="P282" s="22">
        <v>0.11325481095611073</v>
      </c>
      <c r="Q282" s="22">
        <v>7.8436054526559468E-2</v>
      </c>
      <c r="S282" s="68" t="s">
        <v>24</v>
      </c>
    </row>
    <row r="283" spans="14:19" x14ac:dyDescent="0.3">
      <c r="N283" s="68">
        <v>3062</v>
      </c>
      <c r="O283" s="68">
        <v>0</v>
      </c>
      <c r="P283" s="22">
        <v>0.10562506441427512</v>
      </c>
      <c r="Q283" s="22">
        <v>7.3325323944855234E-2</v>
      </c>
      <c r="S283" s="68" t="s">
        <v>17</v>
      </c>
    </row>
    <row r="284" spans="14:19" x14ac:dyDescent="0.3">
      <c r="N284" s="68">
        <v>3062</v>
      </c>
      <c r="O284" s="68">
        <v>1</v>
      </c>
      <c r="P284" s="22">
        <v>0.13759793719777194</v>
      </c>
      <c r="Q284" s="22">
        <v>7.6559572952775698E-2</v>
      </c>
      <c r="S284" s="68" t="s">
        <v>19</v>
      </c>
    </row>
    <row r="285" spans="14:19" x14ac:dyDescent="0.3">
      <c r="N285" s="68">
        <v>3062</v>
      </c>
      <c r="O285" s="68">
        <v>2</v>
      </c>
      <c r="P285" s="22">
        <v>0.13145290169398655</v>
      </c>
      <c r="Q285" s="22">
        <v>7.7177892461735245E-2</v>
      </c>
      <c r="S285" s="68" t="s">
        <v>20</v>
      </c>
    </row>
    <row r="286" spans="14:19" x14ac:dyDescent="0.3">
      <c r="N286" s="68">
        <v>3062</v>
      </c>
      <c r="O286" s="68">
        <v>5</v>
      </c>
      <c r="P286" s="22">
        <v>0.10237860321145288</v>
      </c>
      <c r="Q286" s="22">
        <v>6.1885539575819631E-2</v>
      </c>
      <c r="S286" s="68" t="s">
        <v>18</v>
      </c>
    </row>
    <row r="287" spans="14:19" x14ac:dyDescent="0.3">
      <c r="N287" s="68">
        <v>3062</v>
      </c>
      <c r="O287" s="68">
        <v>7</v>
      </c>
      <c r="P287" s="22">
        <v>0.11986505983840592</v>
      </c>
      <c r="Q287" s="22">
        <v>7.405634523989818E-2</v>
      </c>
      <c r="S287" s="68" t="s">
        <v>23</v>
      </c>
    </row>
    <row r="288" spans="14:19" x14ac:dyDescent="0.3">
      <c r="N288" s="68">
        <v>3062</v>
      </c>
      <c r="O288" s="68">
        <v>8</v>
      </c>
      <c r="P288" s="22">
        <v>0.10871639465113891</v>
      </c>
      <c r="Q288" s="22">
        <v>7.5857273565911154E-2</v>
      </c>
      <c r="S288" s="68" t="s">
        <v>24</v>
      </c>
    </row>
    <row r="289" spans="14:19" x14ac:dyDescent="0.3">
      <c r="N289" s="68">
        <v>3063</v>
      </c>
      <c r="O289" s="68">
        <v>0</v>
      </c>
      <c r="P289" s="22">
        <v>7.3462261616975569E-2</v>
      </c>
      <c r="Q289" s="22">
        <v>3.5629166522745323E-2</v>
      </c>
      <c r="S289" s="68" t="s">
        <v>17</v>
      </c>
    </row>
    <row r="290" spans="14:19" x14ac:dyDescent="0.3">
      <c r="N290" s="68">
        <v>3063</v>
      </c>
      <c r="O290" s="68">
        <v>1</v>
      </c>
      <c r="P290" s="22">
        <v>7.3878459489537154E-2</v>
      </c>
      <c r="Q290" s="22">
        <v>3.7081041935410869E-2</v>
      </c>
      <c r="S290" s="68" t="s">
        <v>19</v>
      </c>
    </row>
    <row r="291" spans="14:19" x14ac:dyDescent="0.3">
      <c r="N291" s="68">
        <v>3063</v>
      </c>
      <c r="O291" s="68">
        <v>2</v>
      </c>
      <c r="P291" s="22">
        <v>5.49880839638252E-2</v>
      </c>
      <c r="Q291" s="22">
        <v>3.8589039676784419E-2</v>
      </c>
      <c r="S291" s="68" t="s">
        <v>20</v>
      </c>
    </row>
    <row r="292" spans="14:19" x14ac:dyDescent="0.3">
      <c r="N292" s="68">
        <v>3063</v>
      </c>
      <c r="O292" s="68">
        <v>7</v>
      </c>
      <c r="P292" s="22">
        <v>9.8373654553429807E-2</v>
      </c>
      <c r="Q292" s="22">
        <v>4.1141861897580768E-2</v>
      </c>
      <c r="S292" s="68" t="s">
        <v>23</v>
      </c>
    </row>
    <row r="293" spans="14:19" x14ac:dyDescent="0.3">
      <c r="N293" s="68">
        <v>3063</v>
      </c>
      <c r="O293" s="68">
        <v>8</v>
      </c>
      <c r="P293" s="22">
        <v>2.7917721799245405E-2</v>
      </c>
      <c r="Q293" s="22">
        <v>3.5218324982104511E-2</v>
      </c>
      <c r="S293" s="68" t="s">
        <v>24</v>
      </c>
    </row>
    <row r="294" spans="14:19" x14ac:dyDescent="0.3">
      <c r="N294" s="68">
        <v>3064</v>
      </c>
      <c r="O294" s="68">
        <v>0</v>
      </c>
      <c r="P294" s="22">
        <v>7.1753985230115669E-2</v>
      </c>
      <c r="Q294" s="22">
        <v>4.3284110285364989E-2</v>
      </c>
      <c r="S294" s="68" t="s">
        <v>17</v>
      </c>
    </row>
    <row r="295" spans="14:19" x14ac:dyDescent="0.3">
      <c r="N295" s="68">
        <v>3064</v>
      </c>
      <c r="O295" s="68">
        <v>1</v>
      </c>
      <c r="P295" s="22">
        <v>8.2840608968165072E-2</v>
      </c>
      <c r="Q295" s="22">
        <v>4.6113223489649344E-2</v>
      </c>
      <c r="S295" s="68" t="s">
        <v>19</v>
      </c>
    </row>
    <row r="296" spans="14:19" x14ac:dyDescent="0.3">
      <c r="N296" s="68">
        <v>3064</v>
      </c>
      <c r="O296" s="68">
        <v>2</v>
      </c>
      <c r="P296" s="22">
        <v>9.1785913317448412E-2</v>
      </c>
      <c r="Q296" s="22">
        <v>5.0364005251223296E-2</v>
      </c>
      <c r="S296" s="68" t="s">
        <v>20</v>
      </c>
    </row>
    <row r="297" spans="14:19" x14ac:dyDescent="0.3">
      <c r="N297" s="68">
        <v>3064</v>
      </c>
      <c r="O297" s="68">
        <v>5</v>
      </c>
      <c r="P297" s="22">
        <v>8.0848471748720327E-2</v>
      </c>
      <c r="Q297" s="22">
        <v>3.3146521256185002E-2</v>
      </c>
      <c r="S297" s="68" t="s">
        <v>18</v>
      </c>
    </row>
    <row r="298" spans="14:19" x14ac:dyDescent="0.3">
      <c r="N298" s="68">
        <v>3064</v>
      </c>
      <c r="O298" s="68">
        <v>7</v>
      </c>
      <c r="P298" s="22">
        <v>0.11429195804195805</v>
      </c>
      <c r="Q298" s="22">
        <v>4.139094225120242E-2</v>
      </c>
      <c r="S298" s="68" t="s">
        <v>23</v>
      </c>
    </row>
    <row r="299" spans="14:19" x14ac:dyDescent="0.3">
      <c r="N299" s="68">
        <v>3064</v>
      </c>
      <c r="O299" s="68">
        <v>8</v>
      </c>
      <c r="P299" s="22">
        <v>7.1526157240442964E-2</v>
      </c>
      <c r="Q299" s="22">
        <v>3.9687497086600222E-2</v>
      </c>
      <c r="S299" s="68" t="s">
        <v>24</v>
      </c>
    </row>
    <row r="300" spans="14:19" x14ac:dyDescent="0.3">
      <c r="N300" s="68">
        <v>3065</v>
      </c>
      <c r="O300" s="68">
        <v>0</v>
      </c>
      <c r="P300" s="22">
        <v>6.8731259305425715E-2</v>
      </c>
      <c r="Q300" s="22">
        <v>2.8450926388041677E-2</v>
      </c>
      <c r="S300" s="68" t="s">
        <v>17</v>
      </c>
    </row>
    <row r="301" spans="14:19" x14ac:dyDescent="0.3">
      <c r="N301" s="68">
        <v>3065</v>
      </c>
      <c r="O301" s="68">
        <v>1</v>
      </c>
      <c r="P301" s="22">
        <v>7.6204758111249549E-2</v>
      </c>
      <c r="Q301" s="22">
        <v>3.3000939398649703E-2</v>
      </c>
      <c r="S301" s="68" t="s">
        <v>19</v>
      </c>
    </row>
    <row r="302" spans="14:19" x14ac:dyDescent="0.3">
      <c r="N302" s="68">
        <v>3065</v>
      </c>
      <c r="O302" s="68">
        <v>2</v>
      </c>
      <c r="P302" s="22">
        <v>7.4016097128435987E-2</v>
      </c>
      <c r="Q302" s="22">
        <v>1.8132854578096949E-2</v>
      </c>
      <c r="S302" s="68" t="s">
        <v>20</v>
      </c>
    </row>
    <row r="303" spans="14:19" x14ac:dyDescent="0.3">
      <c r="N303" s="68">
        <v>3065</v>
      </c>
      <c r="O303" s="68">
        <v>5</v>
      </c>
      <c r="P303" s="22">
        <v>6.9013399579322343E-2</v>
      </c>
      <c r="Q303" s="22">
        <v>2.0679054784026402E-2</v>
      </c>
      <c r="S303" s="68" t="s">
        <v>18</v>
      </c>
    </row>
    <row r="304" spans="14:19" x14ac:dyDescent="0.3">
      <c r="N304" s="68">
        <v>3065</v>
      </c>
      <c r="O304" s="68">
        <v>7</v>
      </c>
      <c r="P304" s="22">
        <v>7.494054653419123E-2</v>
      </c>
      <c r="Q304" s="22">
        <v>2.744286027190717E-2</v>
      </c>
      <c r="S304" s="68" t="s">
        <v>23</v>
      </c>
    </row>
    <row r="305" spans="14:19" x14ac:dyDescent="0.3">
      <c r="N305" s="68">
        <v>3065</v>
      </c>
      <c r="O305" s="68">
        <v>8</v>
      </c>
      <c r="P305" s="22">
        <v>6.530865725272357E-2</v>
      </c>
      <c r="Q305" s="22">
        <v>2.7122438436369894E-2</v>
      </c>
      <c r="S305" s="68" t="s">
        <v>24</v>
      </c>
    </row>
    <row r="306" spans="14:19" x14ac:dyDescent="0.3">
      <c r="N306" s="68">
        <v>3067</v>
      </c>
      <c r="O306" s="68">
        <v>0</v>
      </c>
      <c r="P306" s="22">
        <v>8.8237222323917952E-2</v>
      </c>
      <c r="Q306" s="22">
        <v>3.5519658536105045E-2</v>
      </c>
      <c r="S306" s="68" t="s">
        <v>17</v>
      </c>
    </row>
    <row r="307" spans="14:19" x14ac:dyDescent="0.3">
      <c r="N307" s="68">
        <v>3067</v>
      </c>
      <c r="O307" s="68">
        <v>1</v>
      </c>
      <c r="P307" s="22">
        <v>0.10160195625163415</v>
      </c>
      <c r="Q307" s="22">
        <v>3.8264152974423898E-2</v>
      </c>
      <c r="S307" s="68" t="s">
        <v>19</v>
      </c>
    </row>
    <row r="308" spans="14:19" x14ac:dyDescent="0.3">
      <c r="N308" s="68">
        <v>3067</v>
      </c>
      <c r="O308" s="68">
        <v>2</v>
      </c>
      <c r="P308" s="22">
        <v>0.10475161987041037</v>
      </c>
      <c r="Q308" s="22">
        <v>3.2839140103780584E-2</v>
      </c>
      <c r="S308" s="68" t="s">
        <v>20</v>
      </c>
    </row>
    <row r="309" spans="14:19" x14ac:dyDescent="0.3">
      <c r="N309" s="68">
        <v>3067</v>
      </c>
      <c r="O309" s="68">
        <v>5</v>
      </c>
      <c r="P309" s="22">
        <v>8.9103622940490762E-2</v>
      </c>
      <c r="Q309" s="22">
        <v>3.6481713757591766E-2</v>
      </c>
      <c r="S309" s="68" t="s">
        <v>18</v>
      </c>
    </row>
    <row r="310" spans="14:19" x14ac:dyDescent="0.3">
      <c r="N310" s="68">
        <v>3067</v>
      </c>
      <c r="O310" s="68">
        <v>7</v>
      </c>
      <c r="P310" s="22">
        <v>8.9783279626015511E-2</v>
      </c>
      <c r="Q310" s="22">
        <v>3.4714671144331327E-2</v>
      </c>
      <c r="S310" s="68" t="s">
        <v>23</v>
      </c>
    </row>
    <row r="311" spans="14:19" x14ac:dyDescent="0.3">
      <c r="N311" s="68">
        <v>3067</v>
      </c>
      <c r="O311" s="68">
        <v>8</v>
      </c>
      <c r="P311" s="22">
        <v>9.5789553515074871E-2</v>
      </c>
      <c r="Q311" s="22">
        <v>3.8845399148403653E-2</v>
      </c>
      <c r="S311" s="68" t="s">
        <v>24</v>
      </c>
    </row>
    <row r="312" spans="14:19" x14ac:dyDescent="0.3">
      <c r="N312" s="68">
        <v>3069</v>
      </c>
      <c r="O312" s="68">
        <v>0</v>
      </c>
      <c r="P312" s="22">
        <v>5.562666231085469E-2</v>
      </c>
      <c r="Q312" s="22">
        <v>1.4097301662068502E-2</v>
      </c>
      <c r="S312" s="68" t="s">
        <v>17</v>
      </c>
    </row>
    <row r="313" spans="14:19" x14ac:dyDescent="0.3">
      <c r="N313" s="68">
        <v>3069</v>
      </c>
      <c r="O313" s="68">
        <v>1</v>
      </c>
      <c r="P313" s="22">
        <v>6.2124886475599224E-2</v>
      </c>
      <c r="Q313" s="22">
        <v>1.3529341224901478E-2</v>
      </c>
      <c r="S313" s="68" t="s">
        <v>19</v>
      </c>
    </row>
    <row r="314" spans="14:19" x14ac:dyDescent="0.3">
      <c r="N314" s="68">
        <v>3069</v>
      </c>
      <c r="O314" s="68">
        <v>2</v>
      </c>
      <c r="P314" s="22">
        <v>5.9228198250107285E-2</v>
      </c>
      <c r="Q314" s="22">
        <v>1.2753999135322092E-2</v>
      </c>
      <c r="S314" s="68" t="s">
        <v>20</v>
      </c>
    </row>
    <row r="315" spans="14:19" x14ac:dyDescent="0.3">
      <c r="N315" s="68">
        <v>3069</v>
      </c>
      <c r="O315" s="68">
        <v>5</v>
      </c>
      <c r="P315" s="22">
        <v>5.9305450205285125E-2</v>
      </c>
      <c r="Q315" s="22">
        <v>1.4581155375899107E-2</v>
      </c>
      <c r="S315" s="68" t="s">
        <v>18</v>
      </c>
    </row>
    <row r="316" spans="14:19" x14ac:dyDescent="0.3">
      <c r="N316" s="68">
        <v>3069</v>
      </c>
      <c r="O316" s="68">
        <v>7</v>
      </c>
      <c r="P316" s="22">
        <v>6.4868761185126259E-2</v>
      </c>
      <c r="Q316" s="22">
        <v>1.5278892643647027E-2</v>
      </c>
      <c r="S316" s="68" t="s">
        <v>23</v>
      </c>
    </row>
    <row r="317" spans="14:19" x14ac:dyDescent="0.3">
      <c r="N317" s="68">
        <v>3069</v>
      </c>
      <c r="O317" s="68">
        <v>8</v>
      </c>
      <c r="P317" s="22">
        <v>5.8077302013228048E-2</v>
      </c>
      <c r="Q317" s="22">
        <v>1.4463545304297925E-2</v>
      </c>
      <c r="S317" s="68" t="s">
        <v>24</v>
      </c>
    </row>
    <row r="318" spans="14:19" x14ac:dyDescent="0.3">
      <c r="N318" s="68">
        <v>3070</v>
      </c>
      <c r="O318" s="68">
        <v>0</v>
      </c>
      <c r="P318" s="22">
        <v>0.12985102363180229</v>
      </c>
      <c r="Q318" s="22">
        <v>7.6941228339806933E-2</v>
      </c>
      <c r="S318" s="68" t="s">
        <v>17</v>
      </c>
    </row>
    <row r="319" spans="14:19" x14ac:dyDescent="0.3">
      <c r="N319" s="68">
        <v>3070</v>
      </c>
      <c r="O319" s="68">
        <v>1</v>
      </c>
      <c r="P319" s="22">
        <v>0.16065203515490747</v>
      </c>
      <c r="Q319" s="22">
        <v>8.2592377386101978E-2</v>
      </c>
      <c r="S319" s="68" t="s">
        <v>19</v>
      </c>
    </row>
    <row r="320" spans="14:19" x14ac:dyDescent="0.3">
      <c r="N320" s="68">
        <v>3070</v>
      </c>
      <c r="O320" s="68">
        <v>2</v>
      </c>
      <c r="P320" s="22">
        <v>0.13291113170631244</v>
      </c>
      <c r="Q320" s="22">
        <v>8.3903299350453833E-2</v>
      </c>
      <c r="S320" s="68" t="s">
        <v>20</v>
      </c>
    </row>
    <row r="321" spans="14:19" x14ac:dyDescent="0.3">
      <c r="N321" s="68">
        <v>3070</v>
      </c>
      <c r="O321" s="68">
        <v>5</v>
      </c>
      <c r="P321" s="22">
        <v>0.11571728193316778</v>
      </c>
      <c r="Q321" s="22">
        <v>7.084568313013026E-2</v>
      </c>
      <c r="S321" s="68" t="s">
        <v>18</v>
      </c>
    </row>
    <row r="322" spans="14:19" x14ac:dyDescent="0.3">
      <c r="N322" s="68">
        <v>3070</v>
      </c>
      <c r="O322" s="68">
        <v>7</v>
      </c>
      <c r="P322" s="22">
        <v>0.12598678388840837</v>
      </c>
      <c r="Q322" s="22">
        <v>7.0504377180905464E-2</v>
      </c>
      <c r="S322" s="68" t="s">
        <v>23</v>
      </c>
    </row>
    <row r="323" spans="14:19" x14ac:dyDescent="0.3">
      <c r="N323" s="68">
        <v>3070</v>
      </c>
      <c r="O323" s="68">
        <v>8</v>
      </c>
      <c r="P323" s="22">
        <v>0.12259920903736105</v>
      </c>
      <c r="Q323" s="22">
        <v>7.8414146062558393E-2</v>
      </c>
      <c r="S323" s="68" t="s">
        <v>24</v>
      </c>
    </row>
    <row r="324" spans="14:19" x14ac:dyDescent="0.3">
      <c r="N324" s="68">
        <v>3071</v>
      </c>
      <c r="O324" s="68">
        <v>0</v>
      </c>
      <c r="P324" s="22">
        <v>6.5790269174247087E-2</v>
      </c>
      <c r="Q324" s="22">
        <v>2.1632748694604367E-2</v>
      </c>
      <c r="S324" s="68" t="s">
        <v>17</v>
      </c>
    </row>
    <row r="325" spans="14:19" x14ac:dyDescent="0.3">
      <c r="N325" s="68">
        <v>3071</v>
      </c>
      <c r="O325" s="68">
        <v>1</v>
      </c>
      <c r="P325" s="22">
        <v>7.5794129178411523E-2</v>
      </c>
      <c r="Q325" s="22">
        <v>2.2081040784282677E-2</v>
      </c>
      <c r="S325" s="68" t="s">
        <v>19</v>
      </c>
    </row>
    <row r="326" spans="14:19" x14ac:dyDescent="0.3">
      <c r="N326" s="68">
        <v>3071</v>
      </c>
      <c r="O326" s="68">
        <v>2</v>
      </c>
      <c r="P326" s="22">
        <v>6.784900068635269E-2</v>
      </c>
      <c r="Q326" s="22">
        <v>2.1087160262417994E-2</v>
      </c>
      <c r="S326" s="68" t="s">
        <v>20</v>
      </c>
    </row>
    <row r="327" spans="14:19" x14ac:dyDescent="0.3">
      <c r="N327" s="68">
        <v>3071</v>
      </c>
      <c r="O327" s="68">
        <v>5</v>
      </c>
      <c r="P327" s="22">
        <v>6.6684185764602666E-2</v>
      </c>
      <c r="Q327" s="22">
        <v>2.3741460207072563E-2</v>
      </c>
      <c r="S327" s="68" t="s">
        <v>18</v>
      </c>
    </row>
    <row r="328" spans="14:19" x14ac:dyDescent="0.3">
      <c r="N328" s="68">
        <v>3071</v>
      </c>
      <c r="O328" s="68">
        <v>7</v>
      </c>
      <c r="P328" s="22">
        <v>6.8133187203173115E-2</v>
      </c>
      <c r="Q328" s="22">
        <v>2.2034856648706178E-2</v>
      </c>
      <c r="S328" s="68" t="s">
        <v>23</v>
      </c>
    </row>
    <row r="329" spans="14:19" x14ac:dyDescent="0.3">
      <c r="N329" s="68">
        <v>3071</v>
      </c>
      <c r="O329" s="68">
        <v>8</v>
      </c>
      <c r="P329" s="22">
        <v>8.0892435090790388E-2</v>
      </c>
      <c r="Q329" s="22">
        <v>2.4676218223374152E-2</v>
      </c>
      <c r="S329" s="68" t="s">
        <v>24</v>
      </c>
    </row>
    <row r="330" spans="14:19" x14ac:dyDescent="0.3">
      <c r="N330" s="68">
        <v>3072</v>
      </c>
      <c r="O330" s="68">
        <v>0</v>
      </c>
      <c r="P330" s="22">
        <v>8.8489249025172731E-2</v>
      </c>
      <c r="Q330" s="22">
        <v>4.5183700495713963E-2</v>
      </c>
      <c r="S330" s="68" t="s">
        <v>17</v>
      </c>
    </row>
    <row r="331" spans="14:19" x14ac:dyDescent="0.3">
      <c r="N331" s="68">
        <v>3072</v>
      </c>
      <c r="O331" s="68">
        <v>1</v>
      </c>
      <c r="P331" s="22">
        <v>0.10440599068262664</v>
      </c>
      <c r="Q331" s="22">
        <v>5.1983645296028717E-2</v>
      </c>
      <c r="S331" s="68" t="s">
        <v>19</v>
      </c>
    </row>
    <row r="332" spans="14:19" x14ac:dyDescent="0.3">
      <c r="N332" s="68">
        <v>3072</v>
      </c>
      <c r="O332" s="68">
        <v>2</v>
      </c>
      <c r="P332" s="22">
        <v>8.1460810006135961E-2</v>
      </c>
      <c r="Q332" s="22">
        <v>4.803038200908482E-2</v>
      </c>
      <c r="S332" s="68" t="s">
        <v>20</v>
      </c>
    </row>
    <row r="333" spans="14:19" x14ac:dyDescent="0.3">
      <c r="N333" s="68">
        <v>3072</v>
      </c>
      <c r="O333" s="68">
        <v>5</v>
      </c>
      <c r="P333" s="22">
        <v>9.6269848765444754E-2</v>
      </c>
      <c r="Q333" s="22">
        <v>3.9926393605355937E-2</v>
      </c>
      <c r="S333" s="68" t="s">
        <v>18</v>
      </c>
    </row>
    <row r="334" spans="14:19" x14ac:dyDescent="0.3">
      <c r="N334" s="68">
        <v>3072</v>
      </c>
      <c r="O334" s="68">
        <v>7</v>
      </c>
      <c r="P334" s="22">
        <v>0.11401942444683785</v>
      </c>
      <c r="Q334" s="22">
        <v>4.9157760296499639E-2</v>
      </c>
      <c r="S334" s="68" t="s">
        <v>23</v>
      </c>
    </row>
    <row r="335" spans="14:19" x14ac:dyDescent="0.3">
      <c r="N335" s="68">
        <v>3072</v>
      </c>
      <c r="O335" s="68">
        <v>8</v>
      </c>
      <c r="P335" s="22">
        <v>9.6264465748959055E-2</v>
      </c>
      <c r="Q335" s="22">
        <v>5.0157641643589553E-2</v>
      </c>
      <c r="S335" s="68" t="s">
        <v>24</v>
      </c>
    </row>
    <row r="336" spans="14:19" x14ac:dyDescent="0.3">
      <c r="N336" s="68">
        <v>3074</v>
      </c>
      <c r="O336" s="68">
        <v>0</v>
      </c>
      <c r="P336" s="22">
        <v>8.7850441885717542E-2</v>
      </c>
      <c r="Q336" s="22">
        <v>4.9161667372529985E-2</v>
      </c>
      <c r="S336" s="68" t="s">
        <v>17</v>
      </c>
    </row>
    <row r="337" spans="14:19" x14ac:dyDescent="0.3">
      <c r="N337" s="68">
        <v>3074</v>
      </c>
      <c r="O337" s="68">
        <v>1</v>
      </c>
      <c r="P337" s="22">
        <v>0.10526793020172527</v>
      </c>
      <c r="Q337" s="22">
        <v>4.6756182373518335E-2</v>
      </c>
      <c r="S337" s="68" t="s">
        <v>19</v>
      </c>
    </row>
    <row r="338" spans="14:19" x14ac:dyDescent="0.3">
      <c r="N338" s="68">
        <v>3074</v>
      </c>
      <c r="O338" s="68">
        <v>2</v>
      </c>
      <c r="P338" s="22">
        <v>9.9801993370214753E-2</v>
      </c>
      <c r="Q338" s="22">
        <v>5.10450204638472E-2</v>
      </c>
      <c r="S338" s="68" t="s">
        <v>20</v>
      </c>
    </row>
    <row r="339" spans="14:19" x14ac:dyDescent="0.3">
      <c r="N339" s="68">
        <v>3074</v>
      </c>
      <c r="O339" s="68">
        <v>5</v>
      </c>
      <c r="P339" s="22">
        <v>8.4781858762778856E-2</v>
      </c>
      <c r="Q339" s="22">
        <v>4.2025381276796031E-2</v>
      </c>
      <c r="S339" s="68" t="s">
        <v>18</v>
      </c>
    </row>
    <row r="340" spans="14:19" x14ac:dyDescent="0.3">
      <c r="N340" s="68">
        <v>3074</v>
      </c>
      <c r="O340" s="68">
        <v>7</v>
      </c>
      <c r="P340" s="22">
        <v>0.10458041650156298</v>
      </c>
      <c r="Q340" s="22">
        <v>4.5634515824641057E-2</v>
      </c>
      <c r="S340" s="68" t="s">
        <v>23</v>
      </c>
    </row>
    <row r="341" spans="14:19" x14ac:dyDescent="0.3">
      <c r="N341" s="68">
        <v>3074</v>
      </c>
      <c r="O341" s="68">
        <v>8</v>
      </c>
      <c r="P341" s="22">
        <v>9.2862517679957138E-2</v>
      </c>
      <c r="Q341" s="22">
        <v>4.4066030233215363E-2</v>
      </c>
      <c r="S341" s="68" t="s">
        <v>24</v>
      </c>
    </row>
    <row r="342" spans="14:19" x14ac:dyDescent="0.3">
      <c r="N342" s="68">
        <v>3075</v>
      </c>
      <c r="O342" s="68">
        <v>0</v>
      </c>
      <c r="P342" s="22">
        <v>8.2420932526448346E-2</v>
      </c>
      <c r="Q342" s="22">
        <v>4.4722619602924368E-2</v>
      </c>
      <c r="S342" s="68" t="s">
        <v>17</v>
      </c>
    </row>
    <row r="343" spans="14:19" x14ac:dyDescent="0.3">
      <c r="N343" s="68">
        <v>3075</v>
      </c>
      <c r="O343" s="68">
        <v>1</v>
      </c>
      <c r="P343" s="22">
        <v>9.5743736461316092E-2</v>
      </c>
      <c r="Q343" s="22">
        <v>4.7112815772564848E-2</v>
      </c>
      <c r="S343" s="68" t="s">
        <v>19</v>
      </c>
    </row>
    <row r="344" spans="14:19" x14ac:dyDescent="0.3">
      <c r="N344" s="68">
        <v>3075</v>
      </c>
      <c r="O344" s="68">
        <v>2</v>
      </c>
      <c r="P344" s="22">
        <v>8.6516371388359964E-2</v>
      </c>
      <c r="Q344" s="22">
        <v>4.9546283001445514E-2</v>
      </c>
      <c r="S344" s="68" t="s">
        <v>20</v>
      </c>
    </row>
    <row r="345" spans="14:19" x14ac:dyDescent="0.3">
      <c r="N345" s="68">
        <v>3075</v>
      </c>
      <c r="O345" s="68">
        <v>5</v>
      </c>
      <c r="P345" s="22">
        <v>7.4855097677801186E-2</v>
      </c>
      <c r="Q345" s="22">
        <v>4.1695105419548989E-2</v>
      </c>
      <c r="S345" s="68" t="s">
        <v>18</v>
      </c>
    </row>
    <row r="346" spans="14:19" x14ac:dyDescent="0.3">
      <c r="N346" s="68">
        <v>3075</v>
      </c>
      <c r="O346" s="68">
        <v>7</v>
      </c>
      <c r="P346" s="22">
        <v>0.10018098088527051</v>
      </c>
      <c r="Q346" s="22">
        <v>4.7817755510811334E-2</v>
      </c>
      <c r="S346" s="68" t="s">
        <v>23</v>
      </c>
    </row>
    <row r="347" spans="14:19" x14ac:dyDescent="0.3">
      <c r="N347" s="68">
        <v>3075</v>
      </c>
      <c r="O347" s="68">
        <v>8</v>
      </c>
      <c r="P347" s="22">
        <v>9.0681300607287449E-2</v>
      </c>
      <c r="Q347" s="22">
        <v>5.1150932400932395E-2</v>
      </c>
      <c r="S347" s="68" t="s">
        <v>24</v>
      </c>
    </row>
    <row r="348" spans="14:19" x14ac:dyDescent="0.3">
      <c r="N348" s="68">
        <v>3076</v>
      </c>
      <c r="O348" s="68">
        <v>0</v>
      </c>
      <c r="P348" s="22">
        <v>9.1928641694481006E-2</v>
      </c>
      <c r="Q348" s="22">
        <v>4.3801652892561993E-2</v>
      </c>
      <c r="S348" s="68" t="s">
        <v>17</v>
      </c>
    </row>
    <row r="349" spans="14:19" x14ac:dyDescent="0.3">
      <c r="N349" s="68">
        <v>3076</v>
      </c>
      <c r="O349" s="68">
        <v>1</v>
      </c>
      <c r="P349" s="22">
        <v>0.11120618321128754</v>
      </c>
      <c r="Q349" s="22">
        <v>5.3500137338195738E-2</v>
      </c>
      <c r="S349" s="68" t="s">
        <v>19</v>
      </c>
    </row>
    <row r="350" spans="14:19" x14ac:dyDescent="0.3">
      <c r="N350" s="68">
        <v>3076</v>
      </c>
      <c r="O350" s="68">
        <v>2</v>
      </c>
      <c r="P350" s="22">
        <v>0.10434640739757545</v>
      </c>
      <c r="Q350" s="22">
        <v>4.9604774256870446E-2</v>
      </c>
      <c r="S350" s="68" t="s">
        <v>20</v>
      </c>
    </row>
    <row r="351" spans="14:19" x14ac:dyDescent="0.3">
      <c r="N351" s="68">
        <v>3076</v>
      </c>
      <c r="O351" s="68">
        <v>5</v>
      </c>
      <c r="P351" s="22">
        <v>8.7895580474132179E-2</v>
      </c>
      <c r="Q351" s="22">
        <v>4.1292310035736135E-2</v>
      </c>
      <c r="S351" s="68" t="s">
        <v>18</v>
      </c>
    </row>
    <row r="352" spans="14:19" x14ac:dyDescent="0.3">
      <c r="N352" s="68">
        <v>3076</v>
      </c>
      <c r="O352" s="68">
        <v>7</v>
      </c>
      <c r="P352" s="22">
        <v>9.7275320619924985E-2</v>
      </c>
      <c r="Q352" s="22">
        <v>4.3896105361526307E-2</v>
      </c>
      <c r="S352" s="68" t="s">
        <v>23</v>
      </c>
    </row>
    <row r="353" spans="14:19" x14ac:dyDescent="0.3">
      <c r="N353" s="68">
        <v>3076</v>
      </c>
      <c r="O353" s="68">
        <v>8</v>
      </c>
      <c r="P353" s="22">
        <v>9.3079680587613345E-2</v>
      </c>
      <c r="Q353" s="22">
        <v>4.8683501211866542E-2</v>
      </c>
      <c r="S353" s="68" t="s">
        <v>24</v>
      </c>
    </row>
    <row r="354" spans="14:19" x14ac:dyDescent="0.3">
      <c r="N354" s="68">
        <v>3077</v>
      </c>
      <c r="O354" s="68">
        <v>0</v>
      </c>
      <c r="P354" s="22">
        <v>8.4894740428974533E-2</v>
      </c>
      <c r="Q354" s="22">
        <v>4.7015462064005746E-2</v>
      </c>
      <c r="S354" s="68" t="s">
        <v>17</v>
      </c>
    </row>
    <row r="355" spans="14:19" x14ac:dyDescent="0.3">
      <c r="N355" s="68">
        <v>3077</v>
      </c>
      <c r="O355" s="68">
        <v>1</v>
      </c>
      <c r="P355" s="22">
        <v>0.10569558555844008</v>
      </c>
      <c r="Q355" s="22">
        <v>4.8408191324395798E-2</v>
      </c>
      <c r="S355" s="68" t="s">
        <v>19</v>
      </c>
    </row>
    <row r="356" spans="14:19" x14ac:dyDescent="0.3">
      <c r="N356" s="68">
        <v>3077</v>
      </c>
      <c r="O356" s="68">
        <v>2</v>
      </c>
      <c r="P356" s="22">
        <v>7.5233246844242999E-2</v>
      </c>
      <c r="Q356" s="22">
        <v>4.6055868411804542E-2</v>
      </c>
      <c r="S356" s="68" t="s">
        <v>20</v>
      </c>
    </row>
    <row r="357" spans="14:19" x14ac:dyDescent="0.3">
      <c r="N357" s="68">
        <v>3077</v>
      </c>
      <c r="O357" s="68">
        <v>5</v>
      </c>
      <c r="P357" s="22">
        <v>8.5210882669274221E-2</v>
      </c>
      <c r="Q357" s="22">
        <v>3.5332283632519813E-2</v>
      </c>
      <c r="S357" s="68" t="s">
        <v>18</v>
      </c>
    </row>
    <row r="358" spans="14:19" x14ac:dyDescent="0.3">
      <c r="N358" s="68">
        <v>3077</v>
      </c>
      <c r="O358" s="68">
        <v>7</v>
      </c>
      <c r="P358" s="22">
        <v>0.10906733803877217</v>
      </c>
      <c r="Q358" s="22">
        <v>4.8955403492634317E-2</v>
      </c>
      <c r="S358" s="68" t="s">
        <v>23</v>
      </c>
    </row>
    <row r="359" spans="14:19" x14ac:dyDescent="0.3">
      <c r="N359" s="68">
        <v>3077</v>
      </c>
      <c r="O359" s="68">
        <v>8</v>
      </c>
      <c r="P359" s="22">
        <v>8.9665890502904397E-2</v>
      </c>
      <c r="Q359" s="22">
        <v>4.662899840047758E-2</v>
      </c>
      <c r="S359" s="68" t="s">
        <v>24</v>
      </c>
    </row>
    <row r="360" spans="14:19" x14ac:dyDescent="0.3">
      <c r="N360" s="68">
        <v>3078</v>
      </c>
      <c r="O360" s="68">
        <v>0</v>
      </c>
      <c r="P360" s="22">
        <v>7.5764015514476091E-2</v>
      </c>
      <c r="Q360" s="22">
        <v>2.9958802501655106E-2</v>
      </c>
      <c r="S360" s="68" t="s">
        <v>17</v>
      </c>
    </row>
    <row r="361" spans="14:19" x14ac:dyDescent="0.3">
      <c r="N361" s="68">
        <v>3078</v>
      </c>
      <c r="O361" s="68">
        <v>1</v>
      </c>
      <c r="P361" s="22">
        <v>8.7900985584257657E-2</v>
      </c>
      <c r="Q361" s="22">
        <v>3.0207253706805812E-2</v>
      </c>
      <c r="S361" s="68" t="s">
        <v>19</v>
      </c>
    </row>
    <row r="362" spans="14:19" x14ac:dyDescent="0.3">
      <c r="N362" s="68">
        <v>3078</v>
      </c>
      <c r="O362" s="68">
        <v>2</v>
      </c>
      <c r="P362" s="22">
        <v>7.3378012328461847E-2</v>
      </c>
      <c r="Q362" s="22">
        <v>2.7669766131304594E-2</v>
      </c>
      <c r="S362" s="68" t="s">
        <v>20</v>
      </c>
    </row>
    <row r="363" spans="14:19" x14ac:dyDescent="0.3">
      <c r="N363" s="68">
        <v>3078</v>
      </c>
      <c r="O363" s="68">
        <v>5</v>
      </c>
      <c r="P363" s="22">
        <v>6.5730509866121695E-2</v>
      </c>
      <c r="Q363" s="22">
        <v>2.3136143994962104E-2</v>
      </c>
      <c r="S363" s="68" t="s">
        <v>18</v>
      </c>
    </row>
    <row r="364" spans="14:19" x14ac:dyDescent="0.3">
      <c r="N364" s="68">
        <v>3078</v>
      </c>
      <c r="O364" s="68">
        <v>7</v>
      </c>
      <c r="P364" s="22">
        <v>8.6015109343936386E-2</v>
      </c>
      <c r="Q364" s="22">
        <v>2.9024405063291139E-2</v>
      </c>
      <c r="S364" s="68" t="s">
        <v>23</v>
      </c>
    </row>
    <row r="365" spans="14:19" x14ac:dyDescent="0.3">
      <c r="N365" s="68">
        <v>3078</v>
      </c>
      <c r="O365" s="68">
        <v>8</v>
      </c>
      <c r="P365" s="22">
        <v>8.3674572933871053E-2</v>
      </c>
      <c r="Q365" s="22">
        <v>3.1580629926426435E-2</v>
      </c>
      <c r="S365" s="68" t="s">
        <v>24</v>
      </c>
    </row>
    <row r="366" spans="14:19" x14ac:dyDescent="0.3">
      <c r="N366" s="68">
        <v>3080</v>
      </c>
      <c r="O366" s="68">
        <v>0</v>
      </c>
      <c r="P366" s="22">
        <v>9.215294870442281E-2</v>
      </c>
      <c r="Q366" s="22">
        <v>5.6495151681446254E-2</v>
      </c>
      <c r="S366" s="68" t="s">
        <v>17</v>
      </c>
    </row>
    <row r="367" spans="14:19" x14ac:dyDescent="0.3">
      <c r="N367" s="68">
        <v>3080</v>
      </c>
      <c r="O367" s="68">
        <v>1</v>
      </c>
      <c r="P367" s="22">
        <v>0.11437849679390201</v>
      </c>
      <c r="Q367" s="22">
        <v>6.0138345359474432E-2</v>
      </c>
      <c r="S367" s="68" t="s">
        <v>19</v>
      </c>
    </row>
    <row r="368" spans="14:19" x14ac:dyDescent="0.3">
      <c r="N368" s="68">
        <v>3080</v>
      </c>
      <c r="O368" s="68">
        <v>2</v>
      </c>
      <c r="P368" s="22">
        <v>8.4823582649861687E-2</v>
      </c>
      <c r="Q368" s="22">
        <v>5.6148363063256677E-2</v>
      </c>
      <c r="S368" s="68" t="s">
        <v>20</v>
      </c>
    </row>
    <row r="369" spans="14:19" x14ac:dyDescent="0.3">
      <c r="N369" s="68">
        <v>3080</v>
      </c>
      <c r="O369" s="68">
        <v>5</v>
      </c>
      <c r="P369" s="22">
        <v>8.7335960822334177E-2</v>
      </c>
      <c r="Q369" s="22">
        <v>4.7144269877432185E-2</v>
      </c>
      <c r="S369" s="68" t="s">
        <v>18</v>
      </c>
    </row>
    <row r="370" spans="14:19" x14ac:dyDescent="0.3">
      <c r="N370" s="68">
        <v>3080</v>
      </c>
      <c r="O370" s="68">
        <v>7</v>
      </c>
      <c r="P370" s="22">
        <v>0.11548225591395948</v>
      </c>
      <c r="Q370" s="22">
        <v>5.8997625214774578E-2</v>
      </c>
      <c r="S370" s="68" t="s">
        <v>23</v>
      </c>
    </row>
    <row r="371" spans="14:19" x14ac:dyDescent="0.3">
      <c r="N371" s="68">
        <v>3080</v>
      </c>
      <c r="O371" s="68">
        <v>8</v>
      </c>
      <c r="P371" s="22">
        <v>9.9121848142105076E-2</v>
      </c>
      <c r="Q371" s="22">
        <v>6.0478338818419783E-2</v>
      </c>
      <c r="S371" s="68" t="s">
        <v>24</v>
      </c>
    </row>
    <row r="372" spans="14:19" x14ac:dyDescent="0.3">
      <c r="N372" s="68">
        <v>3081</v>
      </c>
      <c r="O372" s="68">
        <v>0</v>
      </c>
      <c r="P372" s="22">
        <v>9.703632321990209E-2</v>
      </c>
      <c r="Q372" s="22">
        <v>7.3984742236264167E-2</v>
      </c>
      <c r="S372" s="68" t="s">
        <v>17</v>
      </c>
    </row>
    <row r="373" spans="14:19" x14ac:dyDescent="0.3">
      <c r="N373" s="68">
        <v>3081</v>
      </c>
      <c r="O373" s="68">
        <v>1</v>
      </c>
      <c r="P373" s="22">
        <v>0.1367698342386032</v>
      </c>
      <c r="Q373" s="22">
        <v>7.6270259376480132E-2</v>
      </c>
      <c r="S373" s="68" t="s">
        <v>19</v>
      </c>
    </row>
    <row r="374" spans="14:19" x14ac:dyDescent="0.3">
      <c r="N374" s="68">
        <v>3081</v>
      </c>
      <c r="O374" s="68">
        <v>2</v>
      </c>
      <c r="P374" s="22">
        <v>0.11370951146232046</v>
      </c>
      <c r="Q374" s="22">
        <v>7.6184902365159873E-2</v>
      </c>
      <c r="S374" s="68" t="s">
        <v>20</v>
      </c>
    </row>
    <row r="375" spans="14:19" x14ac:dyDescent="0.3">
      <c r="N375" s="68">
        <v>3081</v>
      </c>
      <c r="O375" s="68">
        <v>5</v>
      </c>
      <c r="P375" s="22">
        <v>0.10777779059528343</v>
      </c>
      <c r="Q375" s="22">
        <v>6.9022335505803972E-2</v>
      </c>
      <c r="S375" s="68" t="s">
        <v>18</v>
      </c>
    </row>
    <row r="376" spans="14:19" x14ac:dyDescent="0.3">
      <c r="N376" s="68">
        <v>3081</v>
      </c>
      <c r="O376" s="68">
        <v>7</v>
      </c>
      <c r="P376" s="22">
        <v>0.12633315501021564</v>
      </c>
      <c r="Q376" s="22">
        <v>7.4819426538505471E-2</v>
      </c>
      <c r="S376" s="68" t="s">
        <v>23</v>
      </c>
    </row>
    <row r="377" spans="14:19" x14ac:dyDescent="0.3">
      <c r="N377" s="68">
        <v>3081</v>
      </c>
      <c r="O377" s="68">
        <v>8</v>
      </c>
      <c r="P377" s="22">
        <v>0.1111308090207794</v>
      </c>
      <c r="Q377" s="22">
        <v>7.6678323717198585E-2</v>
      </c>
      <c r="S377" s="68" t="s">
        <v>24</v>
      </c>
    </row>
    <row r="378" spans="14:19" x14ac:dyDescent="0.3">
      <c r="N378" s="68">
        <v>3084</v>
      </c>
      <c r="O378" s="68">
        <v>0</v>
      </c>
      <c r="P378" s="22">
        <v>6.7102982372119507E-2</v>
      </c>
      <c r="Q378" s="22">
        <v>1.8431359458797869E-2</v>
      </c>
      <c r="S378" s="68" t="s">
        <v>17</v>
      </c>
    </row>
    <row r="379" spans="14:19" x14ac:dyDescent="0.3">
      <c r="N379" s="68">
        <v>3084</v>
      </c>
      <c r="O379" s="68">
        <v>1</v>
      </c>
      <c r="P379" s="22">
        <v>7.1501325081942665E-2</v>
      </c>
      <c r="Q379" s="22">
        <v>1.6863135757374508E-2</v>
      </c>
      <c r="S379" s="68" t="s">
        <v>19</v>
      </c>
    </row>
    <row r="380" spans="14:19" x14ac:dyDescent="0.3">
      <c r="N380" s="68">
        <v>3084</v>
      </c>
      <c r="O380" s="68">
        <v>5</v>
      </c>
      <c r="P380" s="22">
        <v>6.3207702009888303E-2</v>
      </c>
      <c r="Q380" s="22">
        <v>1.7150683225947025E-2</v>
      </c>
      <c r="S380" s="68" t="s">
        <v>18</v>
      </c>
    </row>
    <row r="381" spans="14:19" x14ac:dyDescent="0.3">
      <c r="N381" s="68">
        <v>3084</v>
      </c>
      <c r="O381" s="68">
        <v>7</v>
      </c>
      <c r="P381" s="22">
        <v>6.7117317349722733E-2</v>
      </c>
      <c r="Q381" s="22">
        <v>1.6775818639798486E-2</v>
      </c>
      <c r="S381" s="68" t="s">
        <v>23</v>
      </c>
    </row>
    <row r="382" spans="14:19" x14ac:dyDescent="0.3">
      <c r="N382" s="68">
        <v>3084</v>
      </c>
      <c r="O382" s="68">
        <v>8</v>
      </c>
      <c r="P382" s="22">
        <v>6.684337160851192E-2</v>
      </c>
      <c r="Q382" s="22">
        <v>1.8632165873684534E-2</v>
      </c>
      <c r="S382" s="68" t="s">
        <v>24</v>
      </c>
    </row>
    <row r="383" spans="14:19" x14ac:dyDescent="0.3">
      <c r="N383" s="68">
        <v>3085</v>
      </c>
      <c r="O383" s="68">
        <v>0</v>
      </c>
      <c r="P383" s="22">
        <v>0.10883976707526864</v>
      </c>
      <c r="Q383" s="22">
        <v>7.6064382139148484E-2</v>
      </c>
      <c r="S383" s="68" t="s">
        <v>17</v>
      </c>
    </row>
    <row r="384" spans="14:19" x14ac:dyDescent="0.3">
      <c r="N384" s="68">
        <v>3085</v>
      </c>
      <c r="O384" s="68">
        <v>1</v>
      </c>
      <c r="P384" s="22">
        <v>0.15874212112907649</v>
      </c>
      <c r="Q384" s="22">
        <v>8.3110155291492405E-2</v>
      </c>
      <c r="S384" s="68" t="s">
        <v>19</v>
      </c>
    </row>
    <row r="385" spans="14:19" x14ac:dyDescent="0.3">
      <c r="N385" s="68">
        <v>3085</v>
      </c>
      <c r="O385" s="68">
        <v>2</v>
      </c>
      <c r="P385" s="22">
        <v>0.12767618198037467</v>
      </c>
      <c r="Q385" s="22">
        <v>7.858910891089109E-2</v>
      </c>
      <c r="S385" s="68" t="s">
        <v>20</v>
      </c>
    </row>
    <row r="386" spans="14:19" x14ac:dyDescent="0.3">
      <c r="N386" s="68">
        <v>3085</v>
      </c>
      <c r="O386" s="68">
        <v>5</v>
      </c>
      <c r="P386" s="22">
        <v>0.1292142562267786</v>
      </c>
      <c r="Q386" s="22">
        <v>7.1731872629436394E-2</v>
      </c>
      <c r="S386" s="68" t="s">
        <v>18</v>
      </c>
    </row>
    <row r="387" spans="14:19" x14ac:dyDescent="0.3">
      <c r="N387" s="68">
        <v>3085</v>
      </c>
      <c r="O387" s="68">
        <v>7</v>
      </c>
      <c r="P387" s="22">
        <v>0.13283178213444216</v>
      </c>
      <c r="Q387" s="22">
        <v>7.2558778124660744E-2</v>
      </c>
      <c r="S387" s="68" t="s">
        <v>23</v>
      </c>
    </row>
    <row r="388" spans="14:19" x14ac:dyDescent="0.3">
      <c r="N388" s="68">
        <v>3085</v>
      </c>
      <c r="O388" s="68">
        <v>8</v>
      </c>
      <c r="P388" s="22">
        <v>0.13758856275303641</v>
      </c>
      <c r="Q388" s="22">
        <v>7.8732731095465039E-2</v>
      </c>
      <c r="S388" s="68" t="s">
        <v>24</v>
      </c>
    </row>
    <row r="389" spans="14:19" x14ac:dyDescent="0.3">
      <c r="N389" s="68">
        <v>3087</v>
      </c>
      <c r="O389" s="68">
        <v>0</v>
      </c>
      <c r="P389" s="22">
        <v>8.3707396079845439E-2</v>
      </c>
      <c r="Q389" s="22">
        <v>5.339904914779222E-2</v>
      </c>
      <c r="S389" s="68" t="s">
        <v>17</v>
      </c>
    </row>
    <row r="390" spans="14:19" x14ac:dyDescent="0.3">
      <c r="N390" s="68">
        <v>3087</v>
      </c>
      <c r="O390" s="68">
        <v>1</v>
      </c>
      <c r="P390" s="22">
        <v>8.8584073011211947E-2</v>
      </c>
      <c r="Q390" s="22">
        <v>4.8965317009256736E-2</v>
      </c>
      <c r="S390" s="68" t="s">
        <v>19</v>
      </c>
    </row>
    <row r="391" spans="14:19" x14ac:dyDescent="0.3">
      <c r="N391" s="68">
        <v>3087</v>
      </c>
      <c r="O391" s="68">
        <v>2</v>
      </c>
      <c r="P391" s="22">
        <v>6.1733408572465898E-2</v>
      </c>
      <c r="Q391" s="22">
        <v>4.8929759845881042E-2</v>
      </c>
      <c r="S391" s="68" t="s">
        <v>20</v>
      </c>
    </row>
    <row r="392" spans="14:19" x14ac:dyDescent="0.3">
      <c r="N392" s="68">
        <v>3087</v>
      </c>
      <c r="O392" s="68">
        <v>5</v>
      </c>
      <c r="P392" s="22">
        <v>9.062068904277075E-2</v>
      </c>
      <c r="Q392" s="22">
        <v>5.8272029971150226E-2</v>
      </c>
      <c r="S392" s="68" t="s">
        <v>18</v>
      </c>
    </row>
    <row r="393" spans="14:19" x14ac:dyDescent="0.3">
      <c r="N393" s="68">
        <v>3087</v>
      </c>
      <c r="O393" s="68">
        <v>7</v>
      </c>
      <c r="P393" s="22">
        <v>0.12192450025548521</v>
      </c>
      <c r="Q393" s="22">
        <v>5.8135016413755812E-2</v>
      </c>
      <c r="S393" s="68" t="s">
        <v>23</v>
      </c>
    </row>
    <row r="394" spans="14:19" x14ac:dyDescent="0.3">
      <c r="N394" s="68">
        <v>3087</v>
      </c>
      <c r="O394" s="68">
        <v>8</v>
      </c>
      <c r="P394" s="22">
        <v>9.4629455909943719E-2</v>
      </c>
      <c r="Q394" s="22">
        <v>5.7573423723956352E-2</v>
      </c>
      <c r="S394" s="68" t="s">
        <v>24</v>
      </c>
    </row>
    <row r="395" spans="14:19" x14ac:dyDescent="0.3">
      <c r="N395" s="68">
        <v>3088</v>
      </c>
      <c r="O395" s="68">
        <v>0</v>
      </c>
      <c r="P395" s="22">
        <v>7.7897736771689735E-2</v>
      </c>
      <c r="Q395" s="22">
        <v>3.4111403733323803E-2</v>
      </c>
      <c r="S395" s="68" t="s">
        <v>17</v>
      </c>
    </row>
    <row r="396" spans="14:19" x14ac:dyDescent="0.3">
      <c r="N396" s="68">
        <v>3088</v>
      </c>
      <c r="O396" s="68">
        <v>1</v>
      </c>
      <c r="P396" s="22">
        <v>0.10317928521467157</v>
      </c>
      <c r="Q396" s="22">
        <v>4.5486270206873097E-2</v>
      </c>
      <c r="S396" s="68" t="s">
        <v>19</v>
      </c>
    </row>
    <row r="397" spans="14:19" x14ac:dyDescent="0.3">
      <c r="N397" s="68">
        <v>3088</v>
      </c>
      <c r="O397" s="68">
        <v>2</v>
      </c>
      <c r="P397" s="22">
        <v>8.9195602577031477E-2</v>
      </c>
      <c r="Q397" s="22">
        <v>4.1252368960772605E-2</v>
      </c>
      <c r="S397" s="68" t="s">
        <v>20</v>
      </c>
    </row>
    <row r="398" spans="14:19" x14ac:dyDescent="0.3">
      <c r="N398" s="68">
        <v>3088</v>
      </c>
      <c r="O398" s="68">
        <v>5</v>
      </c>
      <c r="P398" s="22">
        <v>8.2180153911953865E-2</v>
      </c>
      <c r="Q398" s="22">
        <v>4.3479541109961821E-2</v>
      </c>
      <c r="S398" s="68" t="s">
        <v>18</v>
      </c>
    </row>
    <row r="399" spans="14:19" x14ac:dyDescent="0.3">
      <c r="N399" s="68">
        <v>3088</v>
      </c>
      <c r="O399" s="68">
        <v>7</v>
      </c>
      <c r="P399" s="22">
        <v>9.072450957421882E-2</v>
      </c>
      <c r="Q399" s="22">
        <v>3.6059711823479987E-2</v>
      </c>
      <c r="S399" s="68" t="s">
        <v>23</v>
      </c>
    </row>
    <row r="400" spans="14:19" x14ac:dyDescent="0.3">
      <c r="N400" s="68">
        <v>3088</v>
      </c>
      <c r="O400" s="68">
        <v>8</v>
      </c>
      <c r="P400" s="22">
        <v>8.4353124856410194E-2</v>
      </c>
      <c r="Q400" s="22">
        <v>3.9619804323734666E-2</v>
      </c>
      <c r="S400" s="68" t="s">
        <v>24</v>
      </c>
    </row>
    <row r="401" spans="14:19" x14ac:dyDescent="0.3">
      <c r="N401" s="68">
        <v>3089</v>
      </c>
      <c r="O401" s="68">
        <v>0</v>
      </c>
      <c r="P401" s="22">
        <v>0.10972237478817561</v>
      </c>
      <c r="Q401" s="22">
        <v>7.4404627097088907E-2</v>
      </c>
      <c r="S401" s="68" t="s">
        <v>17</v>
      </c>
    </row>
    <row r="402" spans="14:19" x14ac:dyDescent="0.3">
      <c r="N402" s="68">
        <v>3089</v>
      </c>
      <c r="O402" s="68">
        <v>1</v>
      </c>
      <c r="P402" s="22">
        <v>0.13243767959770117</v>
      </c>
      <c r="Q402" s="22">
        <v>7.5648814281907797E-2</v>
      </c>
      <c r="S402" s="68" t="s">
        <v>19</v>
      </c>
    </row>
    <row r="403" spans="14:19" x14ac:dyDescent="0.3">
      <c r="N403" s="68">
        <v>3089</v>
      </c>
      <c r="O403" s="68">
        <v>2</v>
      </c>
      <c r="P403" s="22">
        <v>0.16529050543221541</v>
      </c>
      <c r="Q403" s="22">
        <v>7.8909853249475873E-2</v>
      </c>
      <c r="S403" s="68" t="s">
        <v>20</v>
      </c>
    </row>
    <row r="404" spans="14:19" x14ac:dyDescent="0.3">
      <c r="N404" s="68">
        <v>3089</v>
      </c>
      <c r="O404" s="68">
        <v>5</v>
      </c>
      <c r="P404" s="22">
        <v>0.11882559569240651</v>
      </c>
      <c r="Q404" s="22">
        <v>6.4671525999239657E-2</v>
      </c>
      <c r="S404" s="68" t="s">
        <v>18</v>
      </c>
    </row>
    <row r="405" spans="14:19" x14ac:dyDescent="0.3">
      <c r="N405" s="68">
        <v>3089</v>
      </c>
      <c r="O405" s="68">
        <v>7</v>
      </c>
      <c r="P405" s="22">
        <v>0.11623729259974935</v>
      </c>
      <c r="Q405" s="22">
        <v>6.945407687104535E-2</v>
      </c>
      <c r="S405" s="68" t="s">
        <v>23</v>
      </c>
    </row>
    <row r="406" spans="14:19" x14ac:dyDescent="0.3">
      <c r="N406" s="68">
        <v>3089</v>
      </c>
      <c r="O406" s="68">
        <v>8</v>
      </c>
      <c r="P406" s="22">
        <v>0.11807609852777411</v>
      </c>
      <c r="Q406" s="22">
        <v>7.7227045544437933E-2</v>
      </c>
      <c r="S406" s="68" t="s">
        <v>24</v>
      </c>
    </row>
    <row r="407" spans="14:19" x14ac:dyDescent="0.3">
      <c r="N407" s="68">
        <v>3090</v>
      </c>
      <c r="O407" s="68">
        <v>0</v>
      </c>
      <c r="P407" s="22">
        <v>7.806674679123643E-2</v>
      </c>
      <c r="Q407" s="22">
        <v>3.4434912648871649E-2</v>
      </c>
      <c r="S407" s="68" t="s">
        <v>17</v>
      </c>
    </row>
    <row r="408" spans="14:19" x14ac:dyDescent="0.3">
      <c r="N408" s="68">
        <v>3090</v>
      </c>
      <c r="O408" s="68">
        <v>1</v>
      </c>
      <c r="P408" s="22">
        <v>9.1534142400324064E-2</v>
      </c>
      <c r="Q408" s="22">
        <v>3.7018763478218565E-2</v>
      </c>
      <c r="S408" s="68" t="s">
        <v>19</v>
      </c>
    </row>
    <row r="409" spans="14:19" x14ac:dyDescent="0.3">
      <c r="N409" s="68">
        <v>3090</v>
      </c>
      <c r="O409" s="68">
        <v>2</v>
      </c>
      <c r="P409" s="22">
        <v>7.3516682525553281E-2</v>
      </c>
      <c r="Q409" s="22">
        <v>4.1607810552555052E-2</v>
      </c>
      <c r="S409" s="68" t="s">
        <v>20</v>
      </c>
    </row>
    <row r="410" spans="14:19" x14ac:dyDescent="0.3">
      <c r="N410" s="68">
        <v>3090</v>
      </c>
      <c r="O410" s="68">
        <v>5</v>
      </c>
      <c r="P410" s="22">
        <v>6.9146472528960015E-2</v>
      </c>
      <c r="Q410" s="22">
        <v>2.8640565953961975E-2</v>
      </c>
      <c r="S410" s="68" t="s">
        <v>18</v>
      </c>
    </row>
    <row r="411" spans="14:19" x14ac:dyDescent="0.3">
      <c r="N411" s="68">
        <v>3090</v>
      </c>
      <c r="O411" s="68">
        <v>7</v>
      </c>
      <c r="P411" s="22">
        <v>0.10114867937923613</v>
      </c>
      <c r="Q411" s="22">
        <v>3.8208136144500422E-2</v>
      </c>
      <c r="S411" s="68" t="s">
        <v>23</v>
      </c>
    </row>
    <row r="412" spans="14:19" x14ac:dyDescent="0.3">
      <c r="N412" s="68">
        <v>3090</v>
      </c>
      <c r="O412" s="68">
        <v>8</v>
      </c>
      <c r="P412" s="22">
        <v>8.4266678757243946E-2</v>
      </c>
      <c r="Q412" s="22">
        <v>3.7611111547227481E-2</v>
      </c>
      <c r="S412" s="68" t="s">
        <v>24</v>
      </c>
    </row>
    <row r="413" spans="14:19" x14ac:dyDescent="0.3">
      <c r="N413" s="68">
        <v>3093</v>
      </c>
      <c r="O413" s="68">
        <v>0</v>
      </c>
      <c r="P413" s="22">
        <v>8.1188520220843635E-2</v>
      </c>
      <c r="Q413" s="22">
        <v>3.1438127890724789E-2</v>
      </c>
      <c r="S413" s="68" t="s">
        <v>17</v>
      </c>
    </row>
    <row r="414" spans="14:19" x14ac:dyDescent="0.3">
      <c r="N414" s="68">
        <v>3093</v>
      </c>
      <c r="O414" s="68">
        <v>1</v>
      </c>
      <c r="P414" s="22">
        <v>0.10129901162159226</v>
      </c>
      <c r="Q414" s="22">
        <v>4.1920830827561151E-2</v>
      </c>
      <c r="S414" s="68" t="s">
        <v>19</v>
      </c>
    </row>
    <row r="415" spans="14:19" x14ac:dyDescent="0.3">
      <c r="N415" s="68">
        <v>3093</v>
      </c>
      <c r="O415" s="68">
        <v>2</v>
      </c>
      <c r="P415" s="22">
        <v>8.9226921572506918E-2</v>
      </c>
      <c r="Q415" s="22">
        <v>3.9235621692816046E-2</v>
      </c>
      <c r="S415" s="68" t="s">
        <v>20</v>
      </c>
    </row>
    <row r="416" spans="14:19" x14ac:dyDescent="0.3">
      <c r="N416" s="68">
        <v>3093</v>
      </c>
      <c r="O416" s="68">
        <v>5</v>
      </c>
      <c r="P416" s="22">
        <v>7.2306925370447972E-2</v>
      </c>
      <c r="Q416" s="22">
        <v>2.9831577142918366E-2</v>
      </c>
      <c r="S416" s="68" t="s">
        <v>18</v>
      </c>
    </row>
    <row r="417" spans="14:19" x14ac:dyDescent="0.3">
      <c r="N417" s="68">
        <v>3093</v>
      </c>
      <c r="O417" s="68">
        <v>7</v>
      </c>
      <c r="P417" s="22">
        <v>9.368706526379228E-2</v>
      </c>
      <c r="Q417" s="22">
        <v>3.2271646463243826E-2</v>
      </c>
      <c r="S417" s="68" t="s">
        <v>23</v>
      </c>
    </row>
    <row r="418" spans="14:19" x14ac:dyDescent="0.3">
      <c r="N418" s="68">
        <v>3093</v>
      </c>
      <c r="O418" s="68">
        <v>8</v>
      </c>
      <c r="P418" s="22">
        <v>8.7137889065563523E-2</v>
      </c>
      <c r="Q418" s="22">
        <v>3.3991588333450777E-2</v>
      </c>
      <c r="S418" s="68" t="s">
        <v>24</v>
      </c>
    </row>
    <row r="419" spans="14:19" x14ac:dyDescent="0.3">
      <c r="N419" s="68">
        <v>3096</v>
      </c>
      <c r="O419" s="68">
        <v>0</v>
      </c>
      <c r="P419" s="22">
        <v>8.8821547854769214E-2</v>
      </c>
      <c r="Q419" s="22">
        <v>5.4129630333790243E-2</v>
      </c>
      <c r="S419" s="68" t="s">
        <v>17</v>
      </c>
    </row>
    <row r="420" spans="14:19" x14ac:dyDescent="0.3">
      <c r="N420" s="68">
        <v>3096</v>
      </c>
      <c r="O420" s="68">
        <v>1</v>
      </c>
      <c r="P420" s="22">
        <v>0.10748888243544243</v>
      </c>
      <c r="Q420" s="22">
        <v>6.0147996051813854E-2</v>
      </c>
      <c r="S420" s="68" t="s">
        <v>19</v>
      </c>
    </row>
    <row r="421" spans="14:19" x14ac:dyDescent="0.3">
      <c r="N421" s="68">
        <v>3096</v>
      </c>
      <c r="O421" s="68">
        <v>2</v>
      </c>
      <c r="P421" s="22">
        <v>7.6342540612344856E-2</v>
      </c>
      <c r="Q421" s="22">
        <v>5.0191220485533761E-2</v>
      </c>
      <c r="S421" s="68" t="s">
        <v>20</v>
      </c>
    </row>
    <row r="422" spans="14:19" x14ac:dyDescent="0.3">
      <c r="N422" s="68">
        <v>3096</v>
      </c>
      <c r="O422" s="68">
        <v>5</v>
      </c>
      <c r="P422" s="22">
        <v>9.3189014717681443E-2</v>
      </c>
      <c r="Q422" s="22">
        <v>5.0832514003738144E-2</v>
      </c>
      <c r="S422" s="68" t="s">
        <v>18</v>
      </c>
    </row>
    <row r="423" spans="14:19" x14ac:dyDescent="0.3">
      <c r="N423" s="68">
        <v>3096</v>
      </c>
      <c r="O423" s="68">
        <v>7</v>
      </c>
      <c r="P423" s="22">
        <v>9.7329981735618382E-2</v>
      </c>
      <c r="Q423" s="22">
        <v>5.2829401888274299E-2</v>
      </c>
      <c r="S423" s="68" t="s">
        <v>23</v>
      </c>
    </row>
    <row r="424" spans="14:19" x14ac:dyDescent="0.3">
      <c r="N424" s="68">
        <v>3096</v>
      </c>
      <c r="O424" s="68">
        <v>8</v>
      </c>
      <c r="P424" s="22">
        <v>9.5861175959794862E-2</v>
      </c>
      <c r="Q424" s="22">
        <v>5.6088299445646417E-2</v>
      </c>
      <c r="S424" s="68" t="s">
        <v>24</v>
      </c>
    </row>
    <row r="425" spans="14:19" x14ac:dyDescent="0.3">
      <c r="N425" s="68">
        <v>3097</v>
      </c>
      <c r="O425" s="68">
        <v>0</v>
      </c>
      <c r="P425" s="22">
        <v>8.8535800552311597E-2</v>
      </c>
      <c r="Q425" s="22">
        <v>6.7595470767897181E-2</v>
      </c>
      <c r="S425" s="68" t="s">
        <v>17</v>
      </c>
    </row>
    <row r="426" spans="14:19" x14ac:dyDescent="0.3">
      <c r="N426" s="68">
        <v>3097</v>
      </c>
      <c r="O426" s="68">
        <v>1</v>
      </c>
      <c r="P426" s="22">
        <v>0.10881220562716905</v>
      </c>
      <c r="Q426" s="22">
        <v>6.4319502383790222E-2</v>
      </c>
      <c r="S426" s="68" t="s">
        <v>19</v>
      </c>
    </row>
    <row r="427" spans="14:19" x14ac:dyDescent="0.3">
      <c r="N427" s="68">
        <v>3097</v>
      </c>
      <c r="O427" s="68">
        <v>2</v>
      </c>
      <c r="P427" s="22">
        <v>9.7502165672572375E-2</v>
      </c>
      <c r="Q427" s="22">
        <v>6.4982183349530293E-2</v>
      </c>
      <c r="S427" s="68" t="s">
        <v>20</v>
      </c>
    </row>
    <row r="428" spans="14:19" x14ac:dyDescent="0.3">
      <c r="N428" s="68">
        <v>3097</v>
      </c>
      <c r="O428" s="68">
        <v>5</v>
      </c>
      <c r="P428" s="22">
        <v>9.2865671228470434E-2</v>
      </c>
      <c r="Q428" s="22">
        <v>6.0326693433630812E-2</v>
      </c>
      <c r="S428" s="68" t="s">
        <v>18</v>
      </c>
    </row>
    <row r="429" spans="14:19" x14ac:dyDescent="0.3">
      <c r="N429" s="68">
        <v>3097</v>
      </c>
      <c r="O429" s="68">
        <v>7</v>
      </c>
      <c r="P429" s="22">
        <v>0.10052968921118194</v>
      </c>
      <c r="Q429" s="22">
        <v>6.1584971285286741E-2</v>
      </c>
      <c r="S429" s="68" t="s">
        <v>23</v>
      </c>
    </row>
    <row r="430" spans="14:19" x14ac:dyDescent="0.3">
      <c r="N430" s="68">
        <v>3097</v>
      </c>
      <c r="O430" s="68">
        <v>8</v>
      </c>
      <c r="P430" s="22">
        <v>9.3950617416066418E-2</v>
      </c>
      <c r="Q430" s="22">
        <v>6.7217799176763626E-2</v>
      </c>
      <c r="S430" s="68" t="s">
        <v>24</v>
      </c>
    </row>
    <row r="431" spans="14:19" x14ac:dyDescent="0.3">
      <c r="N431" s="68">
        <v>3098</v>
      </c>
      <c r="O431" s="68">
        <v>0</v>
      </c>
      <c r="P431" s="22">
        <v>7.583804413911413E-2</v>
      </c>
      <c r="Q431" s="22">
        <v>4.2134071558117769E-2</v>
      </c>
      <c r="S431" s="68" t="s">
        <v>17</v>
      </c>
    </row>
    <row r="432" spans="14:19" x14ac:dyDescent="0.3">
      <c r="N432" s="68">
        <v>3098</v>
      </c>
      <c r="O432" s="68">
        <v>1</v>
      </c>
      <c r="P432" s="22">
        <v>9.9155076694139185E-2</v>
      </c>
      <c r="Q432" s="22">
        <v>4.4542191473103121E-2</v>
      </c>
      <c r="S432" s="68" t="s">
        <v>19</v>
      </c>
    </row>
    <row r="433" spans="14:19" x14ac:dyDescent="0.3">
      <c r="N433" s="68">
        <v>3098</v>
      </c>
      <c r="O433" s="68">
        <v>2</v>
      </c>
      <c r="P433" s="22">
        <v>9.7386446111043912E-2</v>
      </c>
      <c r="Q433" s="22">
        <v>4.6326439422954162E-2</v>
      </c>
      <c r="S433" s="68" t="s">
        <v>20</v>
      </c>
    </row>
    <row r="434" spans="14:19" x14ac:dyDescent="0.3">
      <c r="N434" s="68">
        <v>3098</v>
      </c>
      <c r="O434" s="68">
        <v>5</v>
      </c>
      <c r="P434" s="22">
        <v>8.1068290897794021E-2</v>
      </c>
      <c r="Q434" s="22">
        <v>3.5963639755206875E-2</v>
      </c>
      <c r="S434" s="68" t="s">
        <v>18</v>
      </c>
    </row>
    <row r="435" spans="14:19" x14ac:dyDescent="0.3">
      <c r="N435" s="68">
        <v>3098</v>
      </c>
      <c r="O435" s="68">
        <v>7</v>
      </c>
      <c r="P435" s="22">
        <v>8.6799470729132466E-2</v>
      </c>
      <c r="Q435" s="22">
        <v>4.2635159326888647E-2</v>
      </c>
      <c r="S435" s="68" t="s">
        <v>23</v>
      </c>
    </row>
    <row r="436" spans="14:19" x14ac:dyDescent="0.3">
      <c r="N436" s="68">
        <v>3098</v>
      </c>
      <c r="O436" s="68">
        <v>8</v>
      </c>
      <c r="P436" s="22">
        <v>8.2269527868011769E-2</v>
      </c>
      <c r="Q436" s="22">
        <v>4.2532444794017986E-2</v>
      </c>
      <c r="S436" s="68" t="s">
        <v>24</v>
      </c>
    </row>
    <row r="437" spans="14:19" x14ac:dyDescent="0.3">
      <c r="N437" s="68">
        <v>3100</v>
      </c>
      <c r="O437" s="68">
        <v>0</v>
      </c>
      <c r="P437" s="22">
        <v>9.1929928061259908E-2</v>
      </c>
      <c r="Q437" s="22">
        <v>5.0833233858919961E-2</v>
      </c>
      <c r="S437" s="68" t="s">
        <v>17</v>
      </c>
    </row>
    <row r="438" spans="14:19" x14ac:dyDescent="0.3">
      <c r="N438" s="68">
        <v>3100</v>
      </c>
      <c r="O438" s="68">
        <v>1</v>
      </c>
      <c r="P438" s="22">
        <v>0.10173094305853286</v>
      </c>
      <c r="Q438" s="22">
        <v>5.783925702417806E-2</v>
      </c>
      <c r="S438" s="68" t="s">
        <v>19</v>
      </c>
    </row>
    <row r="439" spans="14:19" x14ac:dyDescent="0.3">
      <c r="N439" s="68">
        <v>3100</v>
      </c>
      <c r="O439" s="68">
        <v>5</v>
      </c>
      <c r="P439" s="22">
        <v>8.0772399840103121E-2</v>
      </c>
      <c r="Q439" s="22">
        <v>6.4884640778228031E-2</v>
      </c>
      <c r="S439" s="68" t="s">
        <v>18</v>
      </c>
    </row>
    <row r="440" spans="14:19" x14ac:dyDescent="0.3">
      <c r="N440" s="68">
        <v>3100</v>
      </c>
      <c r="O440" s="68">
        <v>7</v>
      </c>
      <c r="P440" s="22">
        <v>9.2401758724924427E-2</v>
      </c>
      <c r="Q440" s="22">
        <v>4.51347488458834E-2</v>
      </c>
      <c r="S440" s="68" t="s">
        <v>23</v>
      </c>
    </row>
    <row r="441" spans="14:19" x14ac:dyDescent="0.3">
      <c r="N441" s="68">
        <v>3100</v>
      </c>
      <c r="O441" s="68">
        <v>8</v>
      </c>
      <c r="P441" s="22">
        <v>9.3411663777324641E-2</v>
      </c>
      <c r="Q441" s="22">
        <v>4.7681904261954546E-2</v>
      </c>
      <c r="S441" s="68" t="s">
        <v>24</v>
      </c>
    </row>
    <row r="442" spans="14:19" x14ac:dyDescent="0.3">
      <c r="N442" s="68">
        <v>3101</v>
      </c>
      <c r="O442" s="68">
        <v>0</v>
      </c>
      <c r="P442" s="22">
        <v>8.5053988683753093E-2</v>
      </c>
      <c r="Q442" s="22">
        <v>4.5544410400369738E-2</v>
      </c>
      <c r="S442" s="68" t="s">
        <v>17</v>
      </c>
    </row>
    <row r="443" spans="14:19" x14ac:dyDescent="0.3">
      <c r="N443" s="68">
        <v>3101</v>
      </c>
      <c r="O443" s="68">
        <v>1</v>
      </c>
      <c r="P443" s="22">
        <v>0.10166393449195869</v>
      </c>
      <c r="Q443" s="22">
        <v>4.7844411719900469E-2</v>
      </c>
      <c r="S443" s="68" t="s">
        <v>19</v>
      </c>
    </row>
    <row r="444" spans="14:19" x14ac:dyDescent="0.3">
      <c r="N444" s="68">
        <v>3101</v>
      </c>
      <c r="O444" s="68">
        <v>2</v>
      </c>
      <c r="P444" s="22">
        <v>6.6113053613053613E-2</v>
      </c>
      <c r="Q444" s="22">
        <v>4.6846133544470835E-2</v>
      </c>
      <c r="S444" s="68" t="s">
        <v>20</v>
      </c>
    </row>
    <row r="445" spans="14:19" x14ac:dyDescent="0.3">
      <c r="N445" s="68">
        <v>3101</v>
      </c>
      <c r="O445" s="68">
        <v>5</v>
      </c>
      <c r="P445" s="22">
        <v>7.8155926016898775E-2</v>
      </c>
      <c r="Q445" s="22">
        <v>3.9808498372424519E-2</v>
      </c>
      <c r="S445" s="68" t="s">
        <v>18</v>
      </c>
    </row>
    <row r="446" spans="14:19" x14ac:dyDescent="0.3">
      <c r="N446" s="68">
        <v>3101</v>
      </c>
      <c r="O446" s="68">
        <v>7</v>
      </c>
      <c r="P446" s="22">
        <v>0.112207450871918</v>
      </c>
      <c r="Q446" s="22">
        <v>4.6902877942662978E-2</v>
      </c>
      <c r="S446" s="68" t="s">
        <v>23</v>
      </c>
    </row>
    <row r="447" spans="14:19" x14ac:dyDescent="0.3">
      <c r="N447" s="68">
        <v>3101</v>
      </c>
      <c r="O447" s="68">
        <v>8</v>
      </c>
      <c r="P447" s="22">
        <v>9.2477498345815784E-2</v>
      </c>
      <c r="Q447" s="22">
        <v>4.8248425412429061E-2</v>
      </c>
      <c r="S447" s="68" t="s">
        <v>24</v>
      </c>
    </row>
    <row r="448" spans="14:19" x14ac:dyDescent="0.3">
      <c r="N448" s="68">
        <v>3102</v>
      </c>
      <c r="O448" s="68">
        <v>0</v>
      </c>
      <c r="P448" s="22">
        <v>8.0856944864979602E-2</v>
      </c>
      <c r="Q448" s="22">
        <v>3.6499871366092104E-2</v>
      </c>
      <c r="S448" s="68" t="s">
        <v>17</v>
      </c>
    </row>
    <row r="449" spans="14:19" x14ac:dyDescent="0.3">
      <c r="N449" s="68">
        <v>3102</v>
      </c>
      <c r="O449" s="68">
        <v>2</v>
      </c>
      <c r="P449" s="22">
        <v>8.8693205643252324E-2</v>
      </c>
      <c r="Q449" s="22">
        <v>4.4278735962259716E-2</v>
      </c>
      <c r="S449" s="68" t="s">
        <v>20</v>
      </c>
    </row>
    <row r="450" spans="14:19" x14ac:dyDescent="0.3">
      <c r="N450" s="68">
        <v>3102</v>
      </c>
      <c r="O450" s="68">
        <v>7</v>
      </c>
      <c r="P450" s="22">
        <v>8.869320564325231E-2</v>
      </c>
      <c r="Q450" s="22">
        <v>4.1160809371671991E-2</v>
      </c>
      <c r="S450" s="68" t="s">
        <v>23</v>
      </c>
    </row>
    <row r="451" spans="14:19" x14ac:dyDescent="0.3">
      <c r="N451" s="68">
        <v>3103</v>
      </c>
      <c r="O451" s="68">
        <v>0</v>
      </c>
      <c r="P451" s="22">
        <v>9.0831107675408307E-2</v>
      </c>
      <c r="Q451" s="22">
        <v>3.8247934248932483E-2</v>
      </c>
      <c r="S451" s="68" t="s">
        <v>17</v>
      </c>
    </row>
    <row r="452" spans="14:19" x14ac:dyDescent="0.3">
      <c r="N452" s="68">
        <v>3103</v>
      </c>
      <c r="O452" s="68">
        <v>1</v>
      </c>
      <c r="P452" s="22">
        <v>0.12066579943235571</v>
      </c>
      <c r="Q452" s="22">
        <v>5.5086291467050179E-2</v>
      </c>
      <c r="S452" s="68" t="s">
        <v>19</v>
      </c>
    </row>
    <row r="453" spans="14:19" x14ac:dyDescent="0.3">
      <c r="N453" s="68">
        <v>3103</v>
      </c>
      <c r="O453" s="68">
        <v>2</v>
      </c>
      <c r="P453" s="22">
        <v>9.2413296449555316E-2</v>
      </c>
      <c r="Q453" s="22">
        <v>3.4179164434922332E-2</v>
      </c>
      <c r="S453" s="68" t="s">
        <v>20</v>
      </c>
    </row>
    <row r="454" spans="14:19" x14ac:dyDescent="0.3">
      <c r="N454" s="68">
        <v>3103</v>
      </c>
      <c r="O454" s="68">
        <v>5</v>
      </c>
      <c r="P454" s="22">
        <v>9.4060170702506468E-2</v>
      </c>
      <c r="Q454" s="22">
        <v>4.3057983731777508E-2</v>
      </c>
      <c r="S454" s="68" t="s">
        <v>18</v>
      </c>
    </row>
    <row r="455" spans="14:19" x14ac:dyDescent="0.3">
      <c r="N455" s="68">
        <v>3103</v>
      </c>
      <c r="O455" s="68">
        <v>7</v>
      </c>
      <c r="P455" s="22">
        <v>9.6788345096069928E-2</v>
      </c>
      <c r="Q455" s="22">
        <v>3.877115802214641E-2</v>
      </c>
      <c r="S455" s="68" t="s">
        <v>23</v>
      </c>
    </row>
    <row r="456" spans="14:19" x14ac:dyDescent="0.3">
      <c r="N456" s="68">
        <v>3103</v>
      </c>
      <c r="O456" s="68">
        <v>8</v>
      </c>
      <c r="P456" s="22">
        <v>9.786811667604628E-2</v>
      </c>
      <c r="Q456" s="22">
        <v>4.2523439787772677E-2</v>
      </c>
      <c r="S456" s="68" t="s">
        <v>24</v>
      </c>
    </row>
    <row r="457" spans="14:19" x14ac:dyDescent="0.3">
      <c r="N457" s="68">
        <v>3104</v>
      </c>
      <c r="O457" s="68">
        <v>0</v>
      </c>
      <c r="P457" s="22">
        <v>6.649707462538948E-2</v>
      </c>
      <c r="Q457" s="22">
        <v>2.4084077434281734E-2</v>
      </c>
      <c r="S457" s="68" t="s">
        <v>17</v>
      </c>
    </row>
    <row r="458" spans="14:19" x14ac:dyDescent="0.3">
      <c r="N458" s="68">
        <v>3104</v>
      </c>
      <c r="O458" s="68">
        <v>1</v>
      </c>
      <c r="P458" s="22">
        <v>7.8882195747349546E-2</v>
      </c>
      <c r="Q458" s="22">
        <v>2.5949125693098384E-2</v>
      </c>
      <c r="S458" s="68" t="s">
        <v>19</v>
      </c>
    </row>
    <row r="459" spans="14:19" x14ac:dyDescent="0.3">
      <c r="N459" s="68">
        <v>3104</v>
      </c>
      <c r="O459" s="68">
        <v>2</v>
      </c>
      <c r="P459" s="22">
        <v>6.4745941202281693E-2</v>
      </c>
      <c r="Q459" s="22">
        <v>2.3357376692883437E-2</v>
      </c>
      <c r="S459" s="68" t="s">
        <v>20</v>
      </c>
    </row>
    <row r="460" spans="14:19" x14ac:dyDescent="0.3">
      <c r="N460" s="68">
        <v>3104</v>
      </c>
      <c r="O460" s="68">
        <v>5</v>
      </c>
      <c r="P460" s="22">
        <v>6.9461567764248E-2</v>
      </c>
      <c r="Q460" s="22">
        <v>2.5557461240591287E-2</v>
      </c>
      <c r="S460" s="68" t="s">
        <v>18</v>
      </c>
    </row>
    <row r="461" spans="14:19" x14ac:dyDescent="0.3">
      <c r="N461" s="68">
        <v>3104</v>
      </c>
      <c r="O461" s="68">
        <v>7</v>
      </c>
      <c r="P461" s="22">
        <v>8.1962141621023721E-2</v>
      </c>
      <c r="Q461" s="22">
        <v>2.8287444179611522E-2</v>
      </c>
      <c r="S461" s="68" t="s">
        <v>23</v>
      </c>
    </row>
    <row r="462" spans="14:19" x14ac:dyDescent="0.3">
      <c r="N462" s="68">
        <v>3104</v>
      </c>
      <c r="O462" s="68">
        <v>8</v>
      </c>
      <c r="P462" s="22">
        <v>7.5593318210682159E-2</v>
      </c>
      <c r="Q462" s="22">
        <v>3.0502372754171548E-2</v>
      </c>
      <c r="S462" s="68" t="s">
        <v>24</v>
      </c>
    </row>
    <row r="463" spans="14:19" x14ac:dyDescent="0.3">
      <c r="N463" s="68">
        <v>3105</v>
      </c>
      <c r="O463" s="68">
        <v>0</v>
      </c>
      <c r="P463" s="22">
        <v>6.5137722108775289E-2</v>
      </c>
      <c r="Q463" s="22">
        <v>2.3611720447199704E-2</v>
      </c>
      <c r="S463" s="68" t="s">
        <v>17</v>
      </c>
    </row>
    <row r="464" spans="14:19" x14ac:dyDescent="0.3">
      <c r="N464" s="68">
        <v>3105</v>
      </c>
      <c r="O464" s="68">
        <v>1</v>
      </c>
      <c r="P464" s="22">
        <v>7.3579758317789803E-2</v>
      </c>
      <c r="Q464" s="22">
        <v>2.4668400824896887E-2</v>
      </c>
      <c r="S464" s="68" t="s">
        <v>19</v>
      </c>
    </row>
    <row r="465" spans="14:19" x14ac:dyDescent="0.3">
      <c r="N465" s="68">
        <v>3105</v>
      </c>
      <c r="O465" s="68">
        <v>2</v>
      </c>
      <c r="P465" s="22">
        <v>6.4096965529098257E-2</v>
      </c>
      <c r="Q465" s="22">
        <v>2.4729105417891643E-2</v>
      </c>
      <c r="S465" s="68" t="s">
        <v>20</v>
      </c>
    </row>
    <row r="466" spans="14:19" x14ac:dyDescent="0.3">
      <c r="N466" s="68">
        <v>3105</v>
      </c>
      <c r="O466" s="68">
        <v>5</v>
      </c>
      <c r="P466" s="22">
        <v>7.3046405273385698E-2</v>
      </c>
      <c r="Q466" s="22">
        <v>2.1468728039353478E-2</v>
      </c>
      <c r="S466" s="68" t="s">
        <v>18</v>
      </c>
    </row>
    <row r="467" spans="14:19" x14ac:dyDescent="0.3">
      <c r="N467" s="68">
        <v>3105</v>
      </c>
      <c r="O467" s="68">
        <v>7</v>
      </c>
      <c r="P467" s="22">
        <v>7.9560468482695101E-2</v>
      </c>
      <c r="Q467" s="22">
        <v>2.4891246821309169E-2</v>
      </c>
      <c r="S467" s="68" t="s">
        <v>23</v>
      </c>
    </row>
    <row r="468" spans="14:19" x14ac:dyDescent="0.3">
      <c r="N468" s="68">
        <v>3105</v>
      </c>
      <c r="O468" s="68">
        <v>8</v>
      </c>
      <c r="P468" s="22">
        <v>7.1412063374672888E-2</v>
      </c>
      <c r="Q468" s="22">
        <v>2.7200352371936465E-2</v>
      </c>
      <c r="S468" s="68" t="s">
        <v>24</v>
      </c>
    </row>
    <row r="469" spans="14:19" x14ac:dyDescent="0.3">
      <c r="N469" s="68">
        <v>3106</v>
      </c>
      <c r="O469" s="68">
        <v>0</v>
      </c>
      <c r="P469" s="22">
        <v>9.4312877298890929E-2</v>
      </c>
      <c r="Q469" s="22">
        <v>5.1535140465653259E-2</v>
      </c>
      <c r="S469" s="68" t="s">
        <v>17</v>
      </c>
    </row>
    <row r="470" spans="14:19" x14ac:dyDescent="0.3">
      <c r="N470" s="68">
        <v>3106</v>
      </c>
      <c r="O470" s="68">
        <v>1</v>
      </c>
      <c r="P470" s="22">
        <v>0.12657179631683721</v>
      </c>
      <c r="Q470" s="22">
        <v>6.1528556279351616E-2</v>
      </c>
      <c r="S470" s="68" t="s">
        <v>19</v>
      </c>
    </row>
    <row r="471" spans="14:19" x14ac:dyDescent="0.3">
      <c r="N471" s="68">
        <v>3106</v>
      </c>
      <c r="O471" s="68">
        <v>2</v>
      </c>
      <c r="P471" s="22">
        <v>7.8940512375162836E-2</v>
      </c>
      <c r="Q471" s="22">
        <v>5.3929214157168573E-2</v>
      </c>
      <c r="S471" s="68" t="s">
        <v>20</v>
      </c>
    </row>
    <row r="472" spans="14:19" x14ac:dyDescent="0.3">
      <c r="N472" s="68">
        <v>3106</v>
      </c>
      <c r="O472" s="68">
        <v>5</v>
      </c>
      <c r="P472" s="22">
        <v>0.10876366157114821</v>
      </c>
      <c r="Q472" s="22">
        <v>5.2685109251315407E-2</v>
      </c>
      <c r="S472" s="68" t="s">
        <v>18</v>
      </c>
    </row>
    <row r="473" spans="14:19" x14ac:dyDescent="0.3">
      <c r="N473" s="68">
        <v>3106</v>
      </c>
      <c r="O473" s="68">
        <v>7</v>
      </c>
      <c r="P473" s="22">
        <v>0.13665529852934366</v>
      </c>
      <c r="Q473" s="22">
        <v>5.314576807986493E-2</v>
      </c>
      <c r="S473" s="68" t="s">
        <v>23</v>
      </c>
    </row>
    <row r="474" spans="14:19" x14ac:dyDescent="0.3">
      <c r="N474" s="68">
        <v>3106</v>
      </c>
      <c r="O474" s="68">
        <v>8</v>
      </c>
      <c r="P474" s="22">
        <v>0.11335834510707175</v>
      </c>
      <c r="Q474" s="22">
        <v>6.8225850689480116E-2</v>
      </c>
      <c r="S474" s="68" t="s">
        <v>24</v>
      </c>
    </row>
    <row r="475" spans="14:19" x14ac:dyDescent="0.3">
      <c r="N475" s="68">
        <v>3109</v>
      </c>
      <c r="O475" s="68">
        <v>0</v>
      </c>
      <c r="P475" s="22">
        <v>0.1132445654667112</v>
      </c>
      <c r="Q475" s="22">
        <v>6.2740400689621084E-2</v>
      </c>
      <c r="S475" s="68" t="s">
        <v>17</v>
      </c>
    </row>
    <row r="476" spans="14:19" x14ac:dyDescent="0.3">
      <c r="N476" s="68">
        <v>3109</v>
      </c>
      <c r="O476" s="68">
        <v>1</v>
      </c>
      <c r="P476" s="22">
        <v>0.1134996306989861</v>
      </c>
      <c r="Q476" s="22">
        <v>6.6049642907322598E-2</v>
      </c>
      <c r="S476" s="68" t="s">
        <v>19</v>
      </c>
    </row>
    <row r="477" spans="14:19" x14ac:dyDescent="0.3">
      <c r="N477" s="68">
        <v>3109</v>
      </c>
      <c r="O477" s="68">
        <v>2</v>
      </c>
      <c r="P477" s="22">
        <v>0.11836228287841191</v>
      </c>
      <c r="Q477" s="22">
        <v>6.8686126277474446E-2</v>
      </c>
      <c r="S477" s="68" t="s">
        <v>20</v>
      </c>
    </row>
    <row r="478" spans="14:19" x14ac:dyDescent="0.3">
      <c r="N478" s="68">
        <v>3109</v>
      </c>
      <c r="O478" s="68">
        <v>5</v>
      </c>
      <c r="P478" s="22">
        <v>9.650430801345436E-2</v>
      </c>
      <c r="Q478" s="22">
        <v>5.5417870841984691E-2</v>
      </c>
      <c r="S478" s="68" t="s">
        <v>18</v>
      </c>
    </row>
    <row r="479" spans="14:19" x14ac:dyDescent="0.3">
      <c r="N479" s="68">
        <v>3109</v>
      </c>
      <c r="O479" s="68">
        <v>7</v>
      </c>
      <c r="P479" s="22">
        <v>0.11538272391881449</v>
      </c>
      <c r="Q479" s="22">
        <v>5.9111412524683785E-2</v>
      </c>
      <c r="S479" s="68" t="s">
        <v>23</v>
      </c>
    </row>
    <row r="480" spans="14:19" x14ac:dyDescent="0.3">
      <c r="N480" s="68">
        <v>3109</v>
      </c>
      <c r="O480" s="68">
        <v>8</v>
      </c>
      <c r="P480" s="22">
        <v>0.11792294348580296</v>
      </c>
      <c r="Q480" s="22">
        <v>6.5410838024113405E-2</v>
      </c>
      <c r="S480" s="68" t="s">
        <v>24</v>
      </c>
    </row>
    <row r="481" spans="14:19" x14ac:dyDescent="0.3">
      <c r="N481" s="68">
        <v>3110</v>
      </c>
      <c r="O481" s="68">
        <v>0</v>
      </c>
      <c r="P481" s="22">
        <v>8.7844848982867707E-2</v>
      </c>
      <c r="Q481" s="22">
        <v>3.6137448974302995E-2</v>
      </c>
      <c r="S481" s="68" t="s">
        <v>17</v>
      </c>
    </row>
    <row r="482" spans="14:19" x14ac:dyDescent="0.3">
      <c r="N482" s="68">
        <v>3110</v>
      </c>
      <c r="O482" s="68">
        <v>1</v>
      </c>
      <c r="P482" s="22">
        <v>0.1151747153097722</v>
      </c>
      <c r="Q482" s="22">
        <v>4.742885013978379E-2</v>
      </c>
      <c r="S482" s="68" t="s">
        <v>19</v>
      </c>
    </row>
    <row r="483" spans="14:19" x14ac:dyDescent="0.3">
      <c r="N483" s="68">
        <v>3110</v>
      </c>
      <c r="O483" s="68">
        <v>2</v>
      </c>
      <c r="P483" s="22">
        <v>8.3699633699633708E-2</v>
      </c>
      <c r="Q483" s="22">
        <v>3.7279063978093101E-2</v>
      </c>
      <c r="S483" s="68" t="s">
        <v>20</v>
      </c>
    </row>
    <row r="484" spans="14:19" x14ac:dyDescent="0.3">
      <c r="N484" s="68">
        <v>3110</v>
      </c>
      <c r="O484" s="68">
        <v>5</v>
      </c>
      <c r="P484" s="22">
        <v>7.6918801756238525E-2</v>
      </c>
      <c r="Q484" s="22">
        <v>3.6700597242938185E-2</v>
      </c>
      <c r="S484" s="68" t="s">
        <v>18</v>
      </c>
    </row>
    <row r="485" spans="14:19" x14ac:dyDescent="0.3">
      <c r="N485" s="68">
        <v>3110</v>
      </c>
      <c r="O485" s="68">
        <v>7</v>
      </c>
      <c r="P485" s="22">
        <v>9.3140638864241343E-2</v>
      </c>
      <c r="Q485" s="22">
        <v>3.4669574571052401E-2</v>
      </c>
      <c r="S485" s="68" t="s">
        <v>23</v>
      </c>
    </row>
    <row r="486" spans="14:19" x14ac:dyDescent="0.3">
      <c r="N486" s="68">
        <v>3110</v>
      </c>
      <c r="O486" s="68">
        <v>8</v>
      </c>
      <c r="P486" s="22">
        <v>9.7523835041418261E-2</v>
      </c>
      <c r="Q486" s="22">
        <v>3.9174319496757655E-2</v>
      </c>
      <c r="S486" s="68" t="s">
        <v>24</v>
      </c>
    </row>
    <row r="487" spans="14:19" x14ac:dyDescent="0.3">
      <c r="N487" s="68">
        <v>3111</v>
      </c>
      <c r="O487" s="68">
        <v>0</v>
      </c>
      <c r="P487" s="22">
        <v>9.0739182300654281E-2</v>
      </c>
      <c r="Q487" s="22">
        <v>4.4771474442625421E-2</v>
      </c>
      <c r="S487" s="68" t="s">
        <v>17</v>
      </c>
    </row>
    <row r="488" spans="14:19" x14ac:dyDescent="0.3">
      <c r="N488" s="68">
        <v>3111</v>
      </c>
      <c r="O488" s="68">
        <v>1</v>
      </c>
      <c r="P488" s="22">
        <v>0.1182450312233866</v>
      </c>
      <c r="Q488" s="22">
        <v>4.9041740675602893E-2</v>
      </c>
      <c r="S488" s="68" t="s">
        <v>19</v>
      </c>
    </row>
    <row r="489" spans="14:19" x14ac:dyDescent="0.3">
      <c r="N489" s="68">
        <v>3111</v>
      </c>
      <c r="O489" s="68">
        <v>2</v>
      </c>
      <c r="P489" s="22">
        <v>0.11467944591469374</v>
      </c>
      <c r="Q489" s="22">
        <v>5.1528478287612256E-2</v>
      </c>
      <c r="S489" s="68" t="s">
        <v>20</v>
      </c>
    </row>
    <row r="490" spans="14:19" x14ac:dyDescent="0.3">
      <c r="N490" s="68">
        <v>3111</v>
      </c>
      <c r="O490" s="68">
        <v>5</v>
      </c>
      <c r="P490" s="22">
        <v>8.8732320813529941E-2</v>
      </c>
      <c r="Q490" s="22">
        <v>3.8277042152322499E-2</v>
      </c>
      <c r="S490" s="68" t="s">
        <v>18</v>
      </c>
    </row>
    <row r="491" spans="14:19" x14ac:dyDescent="0.3">
      <c r="N491" s="68">
        <v>3111</v>
      </c>
      <c r="O491" s="68">
        <v>7</v>
      </c>
      <c r="P491" s="22">
        <v>0.11122313903333153</v>
      </c>
      <c r="Q491" s="22">
        <v>4.7174987823930613E-2</v>
      </c>
      <c r="S491" s="68" t="s">
        <v>23</v>
      </c>
    </row>
    <row r="492" spans="14:19" x14ac:dyDescent="0.3">
      <c r="N492" s="68">
        <v>3111</v>
      </c>
      <c r="O492" s="68">
        <v>8</v>
      </c>
      <c r="P492" s="22">
        <v>0.10696944192671243</v>
      </c>
      <c r="Q492" s="22">
        <v>4.8726951813784669E-2</v>
      </c>
      <c r="S492" s="68" t="s">
        <v>24</v>
      </c>
    </row>
    <row r="493" spans="14:19" x14ac:dyDescent="0.3">
      <c r="N493" s="68">
        <v>3112</v>
      </c>
      <c r="O493" s="68">
        <v>0</v>
      </c>
      <c r="P493" s="22">
        <v>6.9750240396169658E-2</v>
      </c>
      <c r="Q493" s="22">
        <v>2.8736385505654161E-2</v>
      </c>
      <c r="S493" s="68" t="s">
        <v>17</v>
      </c>
    </row>
    <row r="494" spans="14:19" x14ac:dyDescent="0.3">
      <c r="N494" s="68">
        <v>3112</v>
      </c>
      <c r="O494" s="68">
        <v>1</v>
      </c>
      <c r="P494" s="22">
        <v>7.5182217629956499E-2</v>
      </c>
      <c r="Q494" s="22">
        <v>2.438004314811355E-2</v>
      </c>
      <c r="S494" s="68" t="s">
        <v>19</v>
      </c>
    </row>
    <row r="495" spans="14:19" x14ac:dyDescent="0.3">
      <c r="N495" s="68">
        <v>3112</v>
      </c>
      <c r="O495" s="68">
        <v>2</v>
      </c>
      <c r="P495" s="22">
        <v>7.6018393226955902E-2</v>
      </c>
      <c r="Q495" s="22">
        <v>2.0609361201059759E-2</v>
      </c>
      <c r="S495" s="68" t="s">
        <v>20</v>
      </c>
    </row>
    <row r="496" spans="14:19" x14ac:dyDescent="0.3">
      <c r="N496" s="68">
        <v>3112</v>
      </c>
      <c r="O496" s="68">
        <v>5</v>
      </c>
      <c r="P496" s="22">
        <v>6.737264325765456E-2</v>
      </c>
      <c r="Q496" s="22">
        <v>2.6278094747599928E-2</v>
      </c>
      <c r="S496" s="68" t="s">
        <v>18</v>
      </c>
    </row>
    <row r="497" spans="14:19" x14ac:dyDescent="0.3">
      <c r="N497" s="68">
        <v>3112</v>
      </c>
      <c r="O497" s="68">
        <v>7</v>
      </c>
      <c r="P497" s="22">
        <v>7.7876905057281676E-2</v>
      </c>
      <c r="Q497" s="22">
        <v>2.953660896172243E-2</v>
      </c>
      <c r="S497" s="68" t="s">
        <v>23</v>
      </c>
    </row>
    <row r="498" spans="14:19" x14ac:dyDescent="0.3">
      <c r="N498" s="68">
        <v>3112</v>
      </c>
      <c r="O498" s="68">
        <v>8</v>
      </c>
      <c r="P498" s="22">
        <v>7.7131823400480096E-2</v>
      </c>
      <c r="Q498" s="22">
        <v>3.1574703794977378E-2</v>
      </c>
      <c r="S498" s="68" t="s">
        <v>24</v>
      </c>
    </row>
    <row r="499" spans="14:19" x14ac:dyDescent="0.3">
      <c r="N499" s="68">
        <v>3113</v>
      </c>
      <c r="O499" s="68">
        <v>0</v>
      </c>
      <c r="P499" s="22">
        <v>9.6572564078411263E-2</v>
      </c>
      <c r="Q499" s="22">
        <v>7.4426974670022003E-2</v>
      </c>
      <c r="S499" s="68" t="s">
        <v>17</v>
      </c>
    </row>
    <row r="500" spans="14:19" x14ac:dyDescent="0.3">
      <c r="N500" s="68">
        <v>3113</v>
      </c>
      <c r="O500" s="68">
        <v>1</v>
      </c>
      <c r="P500" s="22">
        <v>0.14819624849264718</v>
      </c>
      <c r="Q500" s="22">
        <v>7.7802951735141609E-2</v>
      </c>
      <c r="S500" s="68" t="s">
        <v>19</v>
      </c>
    </row>
    <row r="501" spans="14:19" x14ac:dyDescent="0.3">
      <c r="N501" s="68">
        <v>3113</v>
      </c>
      <c r="O501" s="68">
        <v>2</v>
      </c>
      <c r="P501" s="22">
        <v>0.13760049316837594</v>
      </c>
      <c r="Q501" s="22">
        <v>7.3119619871738206E-2</v>
      </c>
      <c r="S501" s="68" t="s">
        <v>20</v>
      </c>
    </row>
    <row r="502" spans="14:19" x14ac:dyDescent="0.3">
      <c r="N502" s="68">
        <v>3113</v>
      </c>
      <c r="O502" s="68">
        <v>5</v>
      </c>
      <c r="P502" s="22">
        <v>0.10426168806450496</v>
      </c>
      <c r="Q502" s="22">
        <v>6.2715454331869092E-2</v>
      </c>
      <c r="S502" s="68" t="s">
        <v>18</v>
      </c>
    </row>
    <row r="503" spans="14:19" x14ac:dyDescent="0.3">
      <c r="N503" s="68">
        <v>3113</v>
      </c>
      <c r="O503" s="68">
        <v>7</v>
      </c>
      <c r="P503" s="22">
        <v>0.12084623878218677</v>
      </c>
      <c r="Q503" s="22">
        <v>7.5307246455360896E-2</v>
      </c>
      <c r="S503" s="68" t="s">
        <v>23</v>
      </c>
    </row>
    <row r="504" spans="14:19" x14ac:dyDescent="0.3">
      <c r="N504" s="68">
        <v>3113</v>
      </c>
      <c r="O504" s="68">
        <v>8</v>
      </c>
      <c r="P504" s="22">
        <v>0.13332664849380665</v>
      </c>
      <c r="Q504" s="22">
        <v>7.4928307161850782E-2</v>
      </c>
      <c r="S504" s="68" t="s">
        <v>24</v>
      </c>
    </row>
    <row r="505" spans="14:19" x14ac:dyDescent="0.3">
      <c r="N505" s="68">
        <v>3114</v>
      </c>
      <c r="O505" s="68">
        <v>0</v>
      </c>
      <c r="P505" s="22">
        <v>9.403680658550112E-2</v>
      </c>
      <c r="Q505" s="22">
        <v>6.4321470917411888E-2</v>
      </c>
      <c r="S505" s="68" t="s">
        <v>17</v>
      </c>
    </row>
    <row r="506" spans="14:19" x14ac:dyDescent="0.3">
      <c r="N506" s="68">
        <v>3114</v>
      </c>
      <c r="O506" s="68">
        <v>1</v>
      </c>
      <c r="P506" s="22">
        <v>0.10599687132236861</v>
      </c>
      <c r="Q506" s="22">
        <v>5.6260187781182761E-2</v>
      </c>
      <c r="S506" s="68" t="s">
        <v>19</v>
      </c>
    </row>
    <row r="507" spans="14:19" x14ac:dyDescent="0.3">
      <c r="N507" s="68">
        <v>3114</v>
      </c>
      <c r="O507" s="68">
        <v>2</v>
      </c>
      <c r="P507" s="22">
        <v>7.9016273048510416E-2</v>
      </c>
      <c r="Q507" s="22">
        <v>4.7421330400629486E-2</v>
      </c>
      <c r="S507" s="68" t="s">
        <v>20</v>
      </c>
    </row>
    <row r="508" spans="14:19" x14ac:dyDescent="0.3">
      <c r="N508" s="68">
        <v>3114</v>
      </c>
      <c r="O508" s="68">
        <v>5</v>
      </c>
      <c r="P508" s="22">
        <v>0.11123501533314749</v>
      </c>
      <c r="Q508" s="22">
        <v>5.3847674518100193E-2</v>
      </c>
      <c r="S508" s="68" t="s">
        <v>18</v>
      </c>
    </row>
    <row r="509" spans="14:19" x14ac:dyDescent="0.3">
      <c r="N509" s="68">
        <v>3114</v>
      </c>
      <c r="O509" s="68">
        <v>7</v>
      </c>
      <c r="P509" s="22">
        <v>0.10231208346990059</v>
      </c>
      <c r="Q509" s="22">
        <v>5.6160681852412971E-2</v>
      </c>
      <c r="S509" s="68" t="s">
        <v>23</v>
      </c>
    </row>
    <row r="510" spans="14:19" x14ac:dyDescent="0.3">
      <c r="N510" s="68">
        <v>3114</v>
      </c>
      <c r="O510" s="68">
        <v>8</v>
      </c>
      <c r="P510" s="22">
        <v>9.7372457798006559E-2</v>
      </c>
      <c r="Q510" s="22">
        <v>6.3688142461781755E-2</v>
      </c>
      <c r="S510" s="68" t="s">
        <v>24</v>
      </c>
    </row>
    <row r="511" spans="14:19" x14ac:dyDescent="0.3">
      <c r="N511" s="68">
        <v>3115</v>
      </c>
      <c r="O511" s="68">
        <v>0</v>
      </c>
      <c r="P511" s="22">
        <v>7.1344541120161475E-2</v>
      </c>
      <c r="Q511" s="22">
        <v>2.8863680567500088E-2</v>
      </c>
      <c r="S511" s="68" t="s">
        <v>17</v>
      </c>
    </row>
    <row r="512" spans="14:19" x14ac:dyDescent="0.3">
      <c r="N512" s="68">
        <v>3115</v>
      </c>
      <c r="O512" s="68">
        <v>1</v>
      </c>
      <c r="P512" s="22">
        <v>9.9154537716374475E-2</v>
      </c>
      <c r="Q512" s="22">
        <v>4.1209437480987418E-2</v>
      </c>
      <c r="S512" s="68" t="s">
        <v>19</v>
      </c>
    </row>
    <row r="513" spans="14:19" x14ac:dyDescent="0.3">
      <c r="N513" s="68">
        <v>3115</v>
      </c>
      <c r="O513" s="68">
        <v>2</v>
      </c>
      <c r="P513" s="22">
        <v>8.4590632820879516E-2</v>
      </c>
      <c r="Q513" s="22">
        <v>2.9595319356411506E-2</v>
      </c>
      <c r="S513" s="68" t="s">
        <v>20</v>
      </c>
    </row>
    <row r="514" spans="14:19" x14ac:dyDescent="0.3">
      <c r="N514" s="68">
        <v>3115</v>
      </c>
      <c r="O514" s="68">
        <v>5</v>
      </c>
      <c r="P514" s="22">
        <v>8.6889038531192758E-2</v>
      </c>
      <c r="Q514" s="22">
        <v>4.6479019469476489E-2</v>
      </c>
      <c r="S514" s="68" t="s">
        <v>18</v>
      </c>
    </row>
    <row r="515" spans="14:19" x14ac:dyDescent="0.3">
      <c r="N515" s="68">
        <v>3115</v>
      </c>
      <c r="O515" s="68">
        <v>7</v>
      </c>
      <c r="P515" s="22">
        <v>9.7261942896753079E-2</v>
      </c>
      <c r="Q515" s="22">
        <v>3.0999263325028496E-2</v>
      </c>
      <c r="S515" s="68" t="s">
        <v>23</v>
      </c>
    </row>
    <row r="516" spans="14:19" x14ac:dyDescent="0.3">
      <c r="N516" s="68">
        <v>3115</v>
      </c>
      <c r="O516" s="68">
        <v>8</v>
      </c>
      <c r="P516" s="22">
        <v>8.3143778282897499E-2</v>
      </c>
      <c r="Q516" s="22">
        <v>3.5239691378524701E-2</v>
      </c>
      <c r="S516" s="68" t="s">
        <v>24</v>
      </c>
    </row>
    <row r="517" spans="14:19" x14ac:dyDescent="0.3">
      <c r="N517" s="68">
        <v>3116</v>
      </c>
      <c r="O517" s="68">
        <v>0</v>
      </c>
      <c r="P517" s="22">
        <v>7.0776513323816195E-2</v>
      </c>
      <c r="Q517" s="22">
        <v>2.7096641594133764E-2</v>
      </c>
      <c r="S517" s="68" t="s">
        <v>17</v>
      </c>
    </row>
    <row r="518" spans="14:19" x14ac:dyDescent="0.3">
      <c r="N518" s="68">
        <v>3116</v>
      </c>
      <c r="O518" s="68">
        <v>1</v>
      </c>
      <c r="P518" s="22">
        <v>7.4061977695157669E-2</v>
      </c>
      <c r="Q518" s="22">
        <v>2.4649376044605049E-2</v>
      </c>
      <c r="S518" s="68" t="s">
        <v>19</v>
      </c>
    </row>
    <row r="519" spans="14:19" x14ac:dyDescent="0.3">
      <c r="N519" s="68">
        <v>3116</v>
      </c>
      <c r="O519" s="68">
        <v>2</v>
      </c>
      <c r="P519" s="22">
        <v>6.8451406448731156E-2</v>
      </c>
      <c r="Q519" s="22">
        <v>1.9005473985777871E-2</v>
      </c>
      <c r="S519" s="68" t="s">
        <v>20</v>
      </c>
    </row>
    <row r="520" spans="14:19" x14ac:dyDescent="0.3">
      <c r="N520" s="68">
        <v>3116</v>
      </c>
      <c r="O520" s="68">
        <v>5</v>
      </c>
      <c r="P520" s="22">
        <v>6.6138948935114655E-2</v>
      </c>
      <c r="Q520" s="22">
        <v>2.791904812829988E-2</v>
      </c>
      <c r="S520" s="68" t="s">
        <v>18</v>
      </c>
    </row>
    <row r="521" spans="14:19" x14ac:dyDescent="0.3">
      <c r="N521" s="68">
        <v>3116</v>
      </c>
      <c r="O521" s="68">
        <v>7</v>
      </c>
      <c r="P521" s="22">
        <v>7.5821550840409285E-2</v>
      </c>
      <c r="Q521" s="22">
        <v>2.1805826069105711E-2</v>
      </c>
      <c r="S521" s="68" t="s">
        <v>23</v>
      </c>
    </row>
    <row r="522" spans="14:19" x14ac:dyDescent="0.3">
      <c r="N522" s="68">
        <v>3116</v>
      </c>
      <c r="O522" s="68">
        <v>8</v>
      </c>
      <c r="P522" s="22">
        <v>6.896048714703791E-2</v>
      </c>
      <c r="Q522" s="22">
        <v>2.551323966208149E-2</v>
      </c>
      <c r="S522" s="68" t="s">
        <v>24</v>
      </c>
    </row>
    <row r="523" spans="14:19" x14ac:dyDescent="0.3">
      <c r="N523" s="68">
        <v>3117</v>
      </c>
      <c r="O523" s="68">
        <v>0</v>
      </c>
      <c r="P523" s="22">
        <v>8.842597230250486E-2</v>
      </c>
      <c r="Q523" s="22">
        <v>5.6606336001093299E-2</v>
      </c>
      <c r="S523" s="68" t="s">
        <v>17</v>
      </c>
    </row>
    <row r="524" spans="14:19" x14ac:dyDescent="0.3">
      <c r="N524" s="68">
        <v>3117</v>
      </c>
      <c r="O524" s="68">
        <v>1</v>
      </c>
      <c r="P524" s="22">
        <v>0.11326420419907798</v>
      </c>
      <c r="Q524" s="22">
        <v>6.1290457713159954E-2</v>
      </c>
      <c r="S524" s="68" t="s">
        <v>19</v>
      </c>
    </row>
    <row r="525" spans="14:19" x14ac:dyDescent="0.3">
      <c r="N525" s="68">
        <v>3117</v>
      </c>
      <c r="O525" s="68">
        <v>2</v>
      </c>
      <c r="P525" s="22">
        <v>7.0457070382205472E-2</v>
      </c>
      <c r="Q525" s="22">
        <v>5.4629657161547378E-2</v>
      </c>
      <c r="S525" s="68" t="s">
        <v>20</v>
      </c>
    </row>
    <row r="526" spans="14:19" x14ac:dyDescent="0.3">
      <c r="N526" s="68">
        <v>3117</v>
      </c>
      <c r="O526" s="68">
        <v>5</v>
      </c>
      <c r="P526" s="22">
        <v>8.085928983956682E-2</v>
      </c>
      <c r="Q526" s="22">
        <v>5.0184376250696973E-2</v>
      </c>
      <c r="S526" s="68" t="s">
        <v>18</v>
      </c>
    </row>
    <row r="527" spans="14:19" x14ac:dyDescent="0.3">
      <c r="N527" s="68">
        <v>3117</v>
      </c>
      <c r="O527" s="68">
        <v>7</v>
      </c>
      <c r="P527" s="22">
        <v>9.7285947729707445E-2</v>
      </c>
      <c r="Q527" s="22">
        <v>5.3705035843963495E-2</v>
      </c>
      <c r="S527" s="68" t="s">
        <v>23</v>
      </c>
    </row>
    <row r="528" spans="14:19" x14ac:dyDescent="0.3">
      <c r="N528" s="68">
        <v>3117</v>
      </c>
      <c r="O528" s="68">
        <v>8</v>
      </c>
      <c r="P528" s="22">
        <v>8.8825424321380742E-2</v>
      </c>
      <c r="Q528" s="22">
        <v>5.4153393934925118E-2</v>
      </c>
      <c r="S528" s="68" t="s">
        <v>24</v>
      </c>
    </row>
    <row r="529" spans="14:19" x14ac:dyDescent="0.3">
      <c r="N529" s="68">
        <v>3119</v>
      </c>
      <c r="O529" s="68">
        <v>0</v>
      </c>
      <c r="P529" s="22">
        <v>0.10728812947041398</v>
      </c>
      <c r="Q529" s="22">
        <v>6.8252527871402638E-2</v>
      </c>
      <c r="S529" s="68" t="s">
        <v>17</v>
      </c>
    </row>
    <row r="530" spans="14:19" x14ac:dyDescent="0.3">
      <c r="N530" s="68">
        <v>3119</v>
      </c>
      <c r="O530" s="68">
        <v>1</v>
      </c>
      <c r="P530" s="22">
        <v>0.1329349698535745</v>
      </c>
      <c r="Q530" s="22">
        <v>7.0767619744451213E-2</v>
      </c>
      <c r="S530" s="68" t="s">
        <v>19</v>
      </c>
    </row>
    <row r="531" spans="14:19" x14ac:dyDescent="0.3">
      <c r="N531" s="68">
        <v>3119</v>
      </c>
      <c r="O531" s="68">
        <v>2</v>
      </c>
      <c r="P531" s="22">
        <v>2.5142857142857144E-2</v>
      </c>
      <c r="Q531" s="22">
        <v>6.5930331350892102E-2</v>
      </c>
      <c r="S531" s="68" t="s">
        <v>20</v>
      </c>
    </row>
    <row r="532" spans="14:19" x14ac:dyDescent="0.3">
      <c r="N532" s="68">
        <v>3119</v>
      </c>
      <c r="O532" s="68">
        <v>5</v>
      </c>
      <c r="P532" s="22">
        <v>0.11507689036921551</v>
      </c>
      <c r="Q532" s="22">
        <v>6.3422147116887345E-2</v>
      </c>
      <c r="S532" s="68" t="s">
        <v>18</v>
      </c>
    </row>
    <row r="533" spans="14:19" x14ac:dyDescent="0.3">
      <c r="N533" s="68">
        <v>3119</v>
      </c>
      <c r="O533" s="68">
        <v>7</v>
      </c>
      <c r="P533" s="22">
        <v>0.12961790776916829</v>
      </c>
      <c r="Q533" s="22">
        <v>6.6443752038254353E-2</v>
      </c>
      <c r="S533" s="68" t="s">
        <v>23</v>
      </c>
    </row>
    <row r="534" spans="14:19" x14ac:dyDescent="0.3">
      <c r="N534" s="68">
        <v>3119</v>
      </c>
      <c r="O534" s="68">
        <v>8</v>
      </c>
      <c r="P534" s="22">
        <v>0.1108865584858643</v>
      </c>
      <c r="Q534" s="22">
        <v>6.2048568409748331E-2</v>
      </c>
      <c r="S534" s="68" t="s">
        <v>24</v>
      </c>
    </row>
  </sheetData>
  <mergeCells count="1">
    <mergeCell ref="F4:H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8630-0704-4FE8-819B-F5F4DCD5AC96}">
  <sheetPr codeName="Sheet2">
    <tabColor theme="0"/>
  </sheetPr>
  <dimension ref="A1:BI540"/>
  <sheetViews>
    <sheetView topLeftCell="R1" zoomScaleNormal="100" zoomScaleSheetLayoutView="100" workbookViewId="0">
      <selection activeCell="T1" sqref="T1"/>
    </sheetView>
  </sheetViews>
  <sheetFormatPr defaultRowHeight="14.4" x14ac:dyDescent="0.3"/>
  <cols>
    <col min="1" max="1" width="7.33203125" hidden="1" customWidth="1"/>
    <col min="2" max="17" width="8.88671875" hidden="1" customWidth="1"/>
    <col min="18" max="18" width="8.88671875" customWidth="1"/>
    <col min="19" max="19" width="26.44140625" customWidth="1"/>
    <col min="20" max="20" width="10.21875" style="62" customWidth="1"/>
    <col min="21" max="21" width="8.88671875" style="62"/>
    <col min="23" max="23" width="11.5546875" hidden="1" customWidth="1"/>
    <col min="24" max="24" width="11.44140625" hidden="1" customWidth="1"/>
    <col min="25" max="25" width="13.88671875" style="5" hidden="1" customWidth="1"/>
    <col min="26" max="26" width="13.33203125" style="5" hidden="1" customWidth="1"/>
    <col min="27" max="29" width="9.6640625" style="5" hidden="1" customWidth="1"/>
    <col min="30" max="30" width="9.109375" style="5" hidden="1" customWidth="1"/>
    <col min="31" max="31" width="13.77734375" style="5" hidden="1" customWidth="1"/>
    <col min="32" max="32" width="17.77734375" hidden="1" customWidth="1"/>
    <col min="33" max="33" width="12.109375" style="5" hidden="1" customWidth="1"/>
    <col min="34" max="35" width="13.44140625" style="5" hidden="1" customWidth="1"/>
    <col min="36" max="36" width="12.33203125" style="5" bestFit="1" customWidth="1"/>
    <col min="38" max="38" width="15.5546875" customWidth="1"/>
    <col min="39" max="39" width="9.6640625" style="63" customWidth="1"/>
    <col min="40" max="40" width="8.88671875" style="62"/>
    <col min="41" max="55" width="8.88671875" style="9"/>
    <col min="59" max="59" width="10.6640625" hidden="1" customWidth="1"/>
    <col min="60" max="61" width="0" hidden="1" customWidth="1"/>
  </cols>
  <sheetData>
    <row r="1" spans="1:61" x14ac:dyDescent="0.3">
      <c r="A1" s="3" t="s">
        <v>0</v>
      </c>
      <c r="B1" s="3"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S1" s="11" t="s">
        <v>794</v>
      </c>
      <c r="T1" s="62" t="s">
        <v>791</v>
      </c>
      <c r="U1" s="62" t="s">
        <v>1</v>
      </c>
      <c r="V1" t="s">
        <v>2</v>
      </c>
      <c r="W1" t="s">
        <v>3</v>
      </c>
      <c r="X1" t="s">
        <v>4</v>
      </c>
      <c r="Y1" s="5" t="s">
        <v>5</v>
      </c>
      <c r="Z1" s="5" t="s">
        <v>6</v>
      </c>
      <c r="AA1" s="5" t="s">
        <v>7</v>
      </c>
      <c r="AB1" s="5" t="s">
        <v>8</v>
      </c>
      <c r="AC1" s="5" t="s">
        <v>9</v>
      </c>
      <c r="AD1" s="5" t="s">
        <v>10</v>
      </c>
      <c r="AE1" s="5" t="s">
        <v>11</v>
      </c>
      <c r="AF1" t="s">
        <v>12</v>
      </c>
      <c r="AG1" s="5" t="s">
        <v>13</v>
      </c>
      <c r="AH1" s="5" t="s">
        <v>14</v>
      </c>
      <c r="AI1" s="5" t="s">
        <v>15</v>
      </c>
      <c r="AJ1" s="5" t="s">
        <v>16</v>
      </c>
      <c r="AL1" s="4" t="s">
        <v>66</v>
      </c>
      <c r="AM1" s="63" t="s">
        <v>791</v>
      </c>
      <c r="AN1" s="62" t="s">
        <v>1</v>
      </c>
      <c r="AO1" t="s">
        <v>2</v>
      </c>
      <c r="AP1" t="s">
        <v>3</v>
      </c>
      <c r="AQ1" t="s">
        <v>4</v>
      </c>
      <c r="AR1" t="s">
        <v>5</v>
      </c>
      <c r="AS1" t="s">
        <v>6</v>
      </c>
      <c r="AT1" t="s">
        <v>7</v>
      </c>
      <c r="AU1" t="s">
        <v>8</v>
      </c>
      <c r="AV1" t="s">
        <v>9</v>
      </c>
      <c r="AW1" t="s">
        <v>10</v>
      </c>
      <c r="AX1" t="s">
        <v>11</v>
      </c>
      <c r="AY1" t="s">
        <v>12</v>
      </c>
      <c r="AZ1" t="s">
        <v>13</v>
      </c>
      <c r="BA1" t="s">
        <v>14</v>
      </c>
      <c r="BB1" t="s">
        <v>15</v>
      </c>
      <c r="BC1" t="s">
        <v>16</v>
      </c>
      <c r="BG1" t="s">
        <v>77</v>
      </c>
      <c r="BH1" t="s">
        <v>75</v>
      </c>
      <c r="BI1" t="s">
        <v>76</v>
      </c>
    </row>
    <row r="2" spans="1:61" x14ac:dyDescent="0.3">
      <c r="A2" s="18">
        <f t="shared" ref="A2:A65" si="0">AM2</f>
        <v>3000</v>
      </c>
      <c r="B2" s="18">
        <f t="shared" ref="B2:B65" si="1">AN2</f>
        <v>0</v>
      </c>
      <c r="C2" s="13">
        <f t="shared" ref="C2:C65" si="2">V2*AO2</f>
        <v>1854.6300696599997</v>
      </c>
      <c r="D2" s="13">
        <f t="shared" ref="D2:D65" si="3">W2*AP2</f>
        <v>956.15295915000013</v>
      </c>
      <c r="E2" s="13">
        <f t="shared" ref="E2:E65" si="4">X2*AQ2</f>
        <v>2327.3583803699998</v>
      </c>
      <c r="F2" s="13">
        <f t="shared" ref="F2:F65" si="5">Y2*AR2</f>
        <v>304.01615378000002</v>
      </c>
      <c r="G2" s="13">
        <f t="shared" ref="G2:G65" si="6">Z2*AS2</f>
        <v>912.37575058000016</v>
      </c>
      <c r="H2" s="13">
        <f t="shared" ref="H2:H65" si="7">AA2*AT2</f>
        <v>197.52255048000001</v>
      </c>
      <c r="I2" s="13">
        <f t="shared" ref="I2:I65" si="8">AB2*AU2</f>
        <v>172.91613402000002</v>
      </c>
      <c r="J2" s="13">
        <f t="shared" ref="J2:J65" si="9">AC2*AV2</f>
        <v>0</v>
      </c>
      <c r="K2" s="13">
        <f t="shared" ref="K2:K65" si="10">AD2*AW2</f>
        <v>0</v>
      </c>
      <c r="L2" s="13">
        <f t="shared" ref="L2:L65" si="11">AE2*AX2</f>
        <v>49.58</v>
      </c>
      <c r="M2" s="13">
        <f t="shared" ref="M2:M65" si="12">AF2*AY2</f>
        <v>403.64424413999996</v>
      </c>
      <c r="N2" s="13">
        <f t="shared" ref="N2:N65" si="13">AG2*AZ2</f>
        <v>0</v>
      </c>
      <c r="O2" s="13">
        <f t="shared" ref="O2:O65" si="14">AH2*BA2</f>
        <v>0</v>
      </c>
      <c r="P2" s="13">
        <f t="shared" ref="P2:P65" si="15">AI2*BB2</f>
        <v>0</v>
      </c>
      <c r="Q2" s="13">
        <f t="shared" ref="Q2:Q65" si="16">AJ2*BC2</f>
        <v>0</v>
      </c>
      <c r="R2" s="1"/>
      <c r="T2" s="62">
        <v>3000</v>
      </c>
      <c r="U2" s="62">
        <v>0</v>
      </c>
      <c r="V2" s="19">
        <v>1854.6300696599997</v>
      </c>
      <c r="W2" s="19">
        <v>956.15295915000013</v>
      </c>
      <c r="X2" s="19">
        <v>2327.3583803699998</v>
      </c>
      <c r="Y2" s="19">
        <v>304.01615378000002</v>
      </c>
      <c r="Z2" s="19">
        <v>912.37575058000016</v>
      </c>
      <c r="AA2" s="19">
        <v>197.52255048000001</v>
      </c>
      <c r="AB2" s="19">
        <v>172.91613402000002</v>
      </c>
      <c r="AC2" s="19">
        <v>0</v>
      </c>
      <c r="AD2" s="19">
        <v>0</v>
      </c>
      <c r="AE2" s="19">
        <v>49.58</v>
      </c>
      <c r="AF2" s="19">
        <v>403.64424413999996</v>
      </c>
      <c r="AG2" s="19">
        <v>0</v>
      </c>
      <c r="AH2" s="19">
        <v>0</v>
      </c>
      <c r="AI2" s="19">
        <v>0</v>
      </c>
      <c r="AJ2" s="19">
        <v>0</v>
      </c>
      <c r="AL2" s="1"/>
      <c r="AM2" s="63">
        <v>3000</v>
      </c>
      <c r="AN2" s="62">
        <v>0</v>
      </c>
      <c r="AO2" s="23">
        <v>1</v>
      </c>
      <c r="AP2" s="23">
        <v>1</v>
      </c>
      <c r="AQ2" s="23">
        <v>1</v>
      </c>
      <c r="AR2" s="23">
        <v>1</v>
      </c>
      <c r="AS2" s="23">
        <v>1</v>
      </c>
      <c r="AT2" s="23">
        <v>1</v>
      </c>
      <c r="AU2" s="23">
        <v>1</v>
      </c>
      <c r="AV2" s="23">
        <v>1</v>
      </c>
      <c r="AW2" s="23">
        <v>1</v>
      </c>
      <c r="AX2" s="23">
        <v>1</v>
      </c>
      <c r="AY2" s="23">
        <v>1</v>
      </c>
      <c r="AZ2" s="23">
        <v>1</v>
      </c>
      <c r="BA2" s="23">
        <v>1</v>
      </c>
      <c r="BB2" s="23">
        <v>1</v>
      </c>
      <c r="BC2" s="23">
        <v>1</v>
      </c>
      <c r="BG2" t="s">
        <v>78</v>
      </c>
      <c r="BH2">
        <v>5</v>
      </c>
      <c r="BI2">
        <v>83</v>
      </c>
    </row>
    <row r="3" spans="1:61" x14ac:dyDescent="0.3">
      <c r="A3" s="18">
        <f t="shared" si="0"/>
        <v>3000</v>
      </c>
      <c r="B3" s="18">
        <f t="shared" si="1"/>
        <v>1</v>
      </c>
      <c r="C3" s="13">
        <f t="shared" si="2"/>
        <v>4370.7211089299999</v>
      </c>
      <c r="D3" s="13">
        <f t="shared" si="3"/>
        <v>1378.7693680499997</v>
      </c>
      <c r="E3" s="13">
        <f t="shared" si="4"/>
        <v>220.53637560999999</v>
      </c>
      <c r="F3" s="13">
        <f t="shared" si="5"/>
        <v>38.142929969999997</v>
      </c>
      <c r="G3" s="13">
        <f t="shared" si="6"/>
        <v>69.968873559999992</v>
      </c>
      <c r="H3" s="13">
        <f t="shared" si="7"/>
        <v>0</v>
      </c>
      <c r="I3" s="13">
        <f t="shared" si="8"/>
        <v>100.76309382000001</v>
      </c>
      <c r="J3" s="13">
        <f t="shared" si="9"/>
        <v>10.73527676</v>
      </c>
      <c r="K3" s="13">
        <f t="shared" si="10"/>
        <v>10.26282672</v>
      </c>
      <c r="L3" s="13">
        <f t="shared" si="11"/>
        <v>41.846491747499996</v>
      </c>
      <c r="M3" s="13">
        <f t="shared" si="12"/>
        <v>54.304636190000004</v>
      </c>
      <c r="N3" s="13">
        <f t="shared" si="13"/>
        <v>13.948830582499999</v>
      </c>
      <c r="O3" s="13">
        <f t="shared" si="14"/>
        <v>0.02</v>
      </c>
      <c r="P3" s="13">
        <f t="shared" si="15"/>
        <v>1.6418681400000001</v>
      </c>
      <c r="Q3" s="13">
        <f t="shared" si="16"/>
        <v>10.16977735</v>
      </c>
      <c r="T3" s="62">
        <v>3000</v>
      </c>
      <c r="U3" s="62">
        <v>1</v>
      </c>
      <c r="V3" s="19">
        <v>4370.7211089299999</v>
      </c>
      <c r="W3" s="19">
        <v>1378.7693680499997</v>
      </c>
      <c r="X3" s="19">
        <v>220.53637560999999</v>
      </c>
      <c r="Y3" s="19">
        <v>38.142929969999997</v>
      </c>
      <c r="Z3" s="19">
        <v>69.968873559999992</v>
      </c>
      <c r="AA3" s="19">
        <v>0</v>
      </c>
      <c r="AB3" s="19">
        <v>100.76309382000001</v>
      </c>
      <c r="AC3" s="19">
        <v>10.73527676</v>
      </c>
      <c r="AD3" s="19">
        <v>10.26282672</v>
      </c>
      <c r="AE3" s="19">
        <v>41.846491747499996</v>
      </c>
      <c r="AF3" s="19">
        <v>54.304636190000004</v>
      </c>
      <c r="AG3" s="19">
        <v>13.948830582499999</v>
      </c>
      <c r="AH3" s="19">
        <v>0.02</v>
      </c>
      <c r="AI3" s="19">
        <v>1.6418681400000001</v>
      </c>
      <c r="AJ3" s="19">
        <v>10.16977735</v>
      </c>
      <c r="AL3" s="1"/>
      <c r="AM3" s="63">
        <v>3000</v>
      </c>
      <c r="AN3" s="62">
        <v>1</v>
      </c>
      <c r="AO3" s="23">
        <v>1</v>
      </c>
      <c r="AP3" s="23">
        <v>1</v>
      </c>
      <c r="AQ3" s="23">
        <v>1</v>
      </c>
      <c r="AR3" s="23">
        <v>1</v>
      </c>
      <c r="AS3" s="23">
        <v>1</v>
      </c>
      <c r="AT3" s="23">
        <v>1</v>
      </c>
      <c r="AU3" s="23">
        <v>1</v>
      </c>
      <c r="AV3" s="23">
        <v>1</v>
      </c>
      <c r="AW3" s="23">
        <v>1</v>
      </c>
      <c r="AX3" s="23">
        <v>1</v>
      </c>
      <c r="AY3" s="23">
        <v>1</v>
      </c>
      <c r="AZ3" s="23">
        <v>1</v>
      </c>
      <c r="BA3" s="23">
        <v>1</v>
      </c>
      <c r="BB3" s="23">
        <v>1</v>
      </c>
      <c r="BC3" s="23">
        <v>1</v>
      </c>
      <c r="BG3" t="s">
        <v>79</v>
      </c>
      <c r="BH3">
        <v>5</v>
      </c>
      <c r="BI3">
        <v>237</v>
      </c>
    </row>
    <row r="4" spans="1:61" x14ac:dyDescent="0.3">
      <c r="A4" s="18">
        <f t="shared" si="0"/>
        <v>3000</v>
      </c>
      <c r="B4" s="18">
        <f t="shared" si="1"/>
        <v>2</v>
      </c>
      <c r="C4" s="13">
        <f t="shared" si="2"/>
        <v>233.54352604000002</v>
      </c>
      <c r="D4" s="13">
        <f t="shared" si="3"/>
        <v>67.153790390000012</v>
      </c>
      <c r="E4" s="13">
        <f t="shared" si="4"/>
        <v>25.05567284</v>
      </c>
      <c r="F4" s="13">
        <f t="shared" si="5"/>
        <v>0</v>
      </c>
      <c r="G4" s="13">
        <f t="shared" si="6"/>
        <v>19</v>
      </c>
      <c r="H4" s="13">
        <f t="shared" si="7"/>
        <v>2.6688242299999998</v>
      </c>
      <c r="I4" s="13">
        <f t="shared" si="8"/>
        <v>0</v>
      </c>
      <c r="J4" s="13">
        <f t="shared" si="9"/>
        <v>2.1490526600000002</v>
      </c>
      <c r="K4" s="13">
        <f t="shared" si="10"/>
        <v>0</v>
      </c>
      <c r="L4" s="13">
        <f t="shared" si="11"/>
        <v>0.11444473499999999</v>
      </c>
      <c r="M4" s="13">
        <f t="shared" si="12"/>
        <v>0.26375461</v>
      </c>
      <c r="N4" s="13">
        <f t="shared" si="13"/>
        <v>3.8148244999999997E-2</v>
      </c>
      <c r="O4" s="13">
        <f t="shared" si="14"/>
        <v>15.618270939999999</v>
      </c>
      <c r="P4" s="13">
        <f t="shared" si="15"/>
        <v>72.474525689999979</v>
      </c>
      <c r="Q4" s="13">
        <f t="shared" si="16"/>
        <v>196.97729820000004</v>
      </c>
      <c r="T4" s="62">
        <v>3000</v>
      </c>
      <c r="U4" s="62">
        <v>2</v>
      </c>
      <c r="V4" s="19">
        <v>233.54352604000002</v>
      </c>
      <c r="W4" s="19">
        <v>67.153790390000012</v>
      </c>
      <c r="X4" s="19">
        <v>25.05567284</v>
      </c>
      <c r="Y4" s="19">
        <v>0</v>
      </c>
      <c r="Z4" s="19">
        <v>19</v>
      </c>
      <c r="AA4" s="19">
        <v>2.6688242299999998</v>
      </c>
      <c r="AB4" s="19">
        <v>0</v>
      </c>
      <c r="AC4" s="19">
        <v>2.1490526600000002</v>
      </c>
      <c r="AD4" s="19">
        <v>0</v>
      </c>
      <c r="AE4" s="19">
        <v>0.11444473499999999</v>
      </c>
      <c r="AF4" s="19">
        <v>0.26375461</v>
      </c>
      <c r="AG4" s="19">
        <v>3.8148244999999997E-2</v>
      </c>
      <c r="AH4" s="19">
        <v>15.618270939999999</v>
      </c>
      <c r="AI4" s="19">
        <v>72.474525689999979</v>
      </c>
      <c r="AJ4" s="19">
        <v>196.97729820000004</v>
      </c>
      <c r="AL4" s="1"/>
      <c r="AM4" s="63">
        <v>3000</v>
      </c>
      <c r="AN4" s="62">
        <v>2</v>
      </c>
      <c r="AO4" s="23">
        <v>1</v>
      </c>
      <c r="AP4" s="23">
        <v>1</v>
      </c>
      <c r="AQ4" s="23">
        <v>1</v>
      </c>
      <c r="AR4" s="23">
        <v>1</v>
      </c>
      <c r="AS4" s="23">
        <v>1</v>
      </c>
      <c r="AT4" s="23">
        <v>1</v>
      </c>
      <c r="AU4" s="23">
        <v>1</v>
      </c>
      <c r="AV4" s="23">
        <v>1</v>
      </c>
      <c r="AW4" s="23">
        <v>1</v>
      </c>
      <c r="AX4" s="23">
        <v>1</v>
      </c>
      <c r="AY4" s="23">
        <v>1</v>
      </c>
      <c r="AZ4" s="23">
        <v>1</v>
      </c>
      <c r="BA4" s="23">
        <v>1</v>
      </c>
      <c r="BB4" s="23">
        <v>1</v>
      </c>
      <c r="BC4" s="23">
        <v>1</v>
      </c>
      <c r="BG4" t="s">
        <v>80</v>
      </c>
      <c r="BH4">
        <v>5</v>
      </c>
      <c r="BI4">
        <v>41</v>
      </c>
    </row>
    <row r="5" spans="1:61" x14ac:dyDescent="0.3">
      <c r="A5" s="18">
        <f t="shared" si="0"/>
        <v>3000</v>
      </c>
      <c r="B5" s="18">
        <f t="shared" si="1"/>
        <v>5</v>
      </c>
      <c r="C5" s="13">
        <f t="shared" si="2"/>
        <v>2335.3487023900002</v>
      </c>
      <c r="D5" s="13">
        <f t="shared" si="3"/>
        <v>1070.2161206400001</v>
      </c>
      <c r="E5" s="13">
        <f t="shared" si="4"/>
        <v>678.03729067999996</v>
      </c>
      <c r="F5" s="13">
        <f t="shared" si="5"/>
        <v>62.030508909999995</v>
      </c>
      <c r="G5" s="13">
        <f t="shared" si="6"/>
        <v>182.86853734000005</v>
      </c>
      <c r="H5" s="13">
        <f t="shared" si="7"/>
        <v>37.631794060000004</v>
      </c>
      <c r="I5" s="13">
        <f t="shared" si="8"/>
        <v>529.29273338999997</v>
      </c>
      <c r="J5" s="13">
        <f t="shared" si="9"/>
        <v>0</v>
      </c>
      <c r="K5" s="13">
        <f t="shared" si="10"/>
        <v>0</v>
      </c>
      <c r="L5" s="13">
        <f t="shared" si="11"/>
        <v>54.375</v>
      </c>
      <c r="M5" s="13">
        <f t="shared" si="12"/>
        <v>55.21123291</v>
      </c>
      <c r="N5" s="13">
        <f t="shared" si="13"/>
        <v>3.2949999999999999</v>
      </c>
      <c r="O5" s="13">
        <f t="shared" si="14"/>
        <v>2</v>
      </c>
      <c r="P5" s="13">
        <f t="shared" si="15"/>
        <v>0</v>
      </c>
      <c r="Q5" s="13">
        <f t="shared" si="16"/>
        <v>0</v>
      </c>
      <c r="T5" s="62">
        <v>3000</v>
      </c>
      <c r="U5" s="62">
        <v>5</v>
      </c>
      <c r="V5" s="19">
        <v>2335.3487023900002</v>
      </c>
      <c r="W5" s="19">
        <v>1070.2161206400001</v>
      </c>
      <c r="X5" s="19">
        <v>678.03729067999996</v>
      </c>
      <c r="Y5" s="19">
        <v>62.030508909999995</v>
      </c>
      <c r="Z5" s="19">
        <v>182.86853734000005</v>
      </c>
      <c r="AA5" s="19">
        <v>37.631794060000004</v>
      </c>
      <c r="AB5" s="19">
        <v>529.29273338999997</v>
      </c>
      <c r="AC5" s="19">
        <v>0</v>
      </c>
      <c r="AD5" s="19">
        <v>0</v>
      </c>
      <c r="AE5" s="19">
        <v>54.375</v>
      </c>
      <c r="AF5" s="19">
        <v>55.21123291</v>
      </c>
      <c r="AG5" s="19">
        <v>3.2949999999999999</v>
      </c>
      <c r="AH5" s="19">
        <v>2</v>
      </c>
      <c r="AI5" s="19">
        <v>0</v>
      </c>
      <c r="AJ5" s="19">
        <v>0</v>
      </c>
      <c r="AL5" s="1"/>
      <c r="AM5" s="63">
        <v>3000</v>
      </c>
      <c r="AN5" s="62">
        <v>5</v>
      </c>
      <c r="AO5" s="23">
        <v>1</v>
      </c>
      <c r="AP5" s="23">
        <v>1</v>
      </c>
      <c r="AQ5" s="23">
        <v>1</v>
      </c>
      <c r="AR5" s="23">
        <v>1</v>
      </c>
      <c r="AS5" s="23">
        <v>1</v>
      </c>
      <c r="AT5" s="23">
        <v>1</v>
      </c>
      <c r="AU5" s="23">
        <v>1</v>
      </c>
      <c r="AV5" s="23">
        <v>1</v>
      </c>
      <c r="AW5" s="23">
        <v>1</v>
      </c>
      <c r="AX5" s="23">
        <v>1</v>
      </c>
      <c r="AY5" s="23">
        <v>1</v>
      </c>
      <c r="AZ5" s="23">
        <v>1</v>
      </c>
      <c r="BA5" s="23">
        <v>1</v>
      </c>
      <c r="BB5" s="23">
        <v>1</v>
      </c>
      <c r="BC5" s="23">
        <v>1</v>
      </c>
      <c r="BG5" t="s">
        <v>81</v>
      </c>
      <c r="BH5">
        <v>5</v>
      </c>
      <c r="BI5">
        <v>25</v>
      </c>
    </row>
    <row r="6" spans="1:61" x14ac:dyDescent="0.3">
      <c r="A6" s="18">
        <f t="shared" si="0"/>
        <v>3000</v>
      </c>
      <c r="B6" s="18">
        <f t="shared" si="1"/>
        <v>7</v>
      </c>
      <c r="C6" s="13">
        <f t="shared" si="2"/>
        <v>13361.343348352853</v>
      </c>
      <c r="D6" s="13">
        <f t="shared" si="3"/>
        <v>2284.0300206774741</v>
      </c>
      <c r="E6" s="13">
        <f t="shared" si="4"/>
        <v>184.27112837999999</v>
      </c>
      <c r="F6" s="13">
        <f t="shared" si="5"/>
        <v>52.273704189999997</v>
      </c>
      <c r="G6" s="13">
        <f t="shared" si="6"/>
        <v>208.81098061</v>
      </c>
      <c r="H6" s="13">
        <f t="shared" si="7"/>
        <v>88.408444530000011</v>
      </c>
      <c r="I6" s="13">
        <f t="shared" si="8"/>
        <v>167.31370713000004</v>
      </c>
      <c r="J6" s="13">
        <f t="shared" si="9"/>
        <v>1.11360142</v>
      </c>
      <c r="K6" s="13">
        <f t="shared" si="10"/>
        <v>0.57986775999999995</v>
      </c>
      <c r="L6" s="13">
        <f t="shared" si="11"/>
        <v>20.7209648575</v>
      </c>
      <c r="M6" s="13">
        <f t="shared" si="12"/>
        <v>74.513644639999995</v>
      </c>
      <c r="N6" s="13">
        <f t="shared" si="13"/>
        <v>5.9036549525000002</v>
      </c>
      <c r="O6" s="13">
        <f t="shared" si="14"/>
        <v>0.35763915000000002</v>
      </c>
      <c r="P6" s="13">
        <f t="shared" si="15"/>
        <v>0.29138660000000005</v>
      </c>
      <c r="Q6" s="13">
        <f t="shared" si="16"/>
        <v>2</v>
      </c>
      <c r="T6" s="62">
        <v>3000</v>
      </c>
      <c r="U6" s="62">
        <v>7</v>
      </c>
      <c r="V6" s="19">
        <v>13361.343348352853</v>
      </c>
      <c r="W6" s="19">
        <v>2284.0300206774741</v>
      </c>
      <c r="X6" s="19">
        <v>184.27112837999999</v>
      </c>
      <c r="Y6" s="19">
        <v>52.273704189999997</v>
      </c>
      <c r="Z6" s="19">
        <v>208.81098061</v>
      </c>
      <c r="AA6" s="19">
        <v>88.408444530000011</v>
      </c>
      <c r="AB6" s="19">
        <v>167.31370713000004</v>
      </c>
      <c r="AC6" s="19">
        <v>1.11360142</v>
      </c>
      <c r="AD6" s="19">
        <v>0.57986775999999995</v>
      </c>
      <c r="AE6" s="19">
        <v>20.7209648575</v>
      </c>
      <c r="AF6" s="19">
        <v>74.513644639999995</v>
      </c>
      <c r="AG6" s="19">
        <v>5.9036549525000002</v>
      </c>
      <c r="AH6" s="19">
        <v>0.35763915000000002</v>
      </c>
      <c r="AI6" s="19">
        <v>0.29138660000000005</v>
      </c>
      <c r="AJ6" s="19">
        <v>2</v>
      </c>
      <c r="AL6" s="1"/>
      <c r="AM6" s="63">
        <v>3000</v>
      </c>
      <c r="AN6" s="62">
        <v>7</v>
      </c>
      <c r="AO6" s="23">
        <v>1</v>
      </c>
      <c r="AP6" s="23">
        <v>1</v>
      </c>
      <c r="AQ6" s="23">
        <v>1</v>
      </c>
      <c r="AR6" s="23">
        <v>1</v>
      </c>
      <c r="AS6" s="23">
        <v>1</v>
      </c>
      <c r="AT6" s="23">
        <v>1</v>
      </c>
      <c r="AU6" s="23">
        <v>1</v>
      </c>
      <c r="AV6" s="23">
        <v>1</v>
      </c>
      <c r="AW6" s="23">
        <v>1</v>
      </c>
      <c r="AX6" s="23">
        <v>1</v>
      </c>
      <c r="AY6" s="23">
        <v>1</v>
      </c>
      <c r="AZ6" s="23">
        <v>1</v>
      </c>
      <c r="BA6" s="23">
        <v>1</v>
      </c>
      <c r="BB6" s="23">
        <v>1</v>
      </c>
      <c r="BC6" s="23">
        <v>1</v>
      </c>
      <c r="BG6" t="s">
        <v>82</v>
      </c>
      <c r="BH6">
        <v>5</v>
      </c>
      <c r="BI6">
        <v>436</v>
      </c>
    </row>
    <row r="7" spans="1:61" x14ac:dyDescent="0.3">
      <c r="A7" s="18">
        <f t="shared" si="0"/>
        <v>3000</v>
      </c>
      <c r="B7" s="18">
        <f t="shared" si="1"/>
        <v>8</v>
      </c>
      <c r="C7" s="13">
        <f t="shared" si="2"/>
        <v>3346.1333352499996</v>
      </c>
      <c r="D7" s="13">
        <f t="shared" si="3"/>
        <v>1223.5831615900001</v>
      </c>
      <c r="E7" s="13">
        <f t="shared" si="4"/>
        <v>1107.2519659700001</v>
      </c>
      <c r="F7" s="13">
        <f t="shared" si="5"/>
        <v>207.56569402</v>
      </c>
      <c r="G7" s="13">
        <f t="shared" si="6"/>
        <v>491.52683996999997</v>
      </c>
      <c r="H7" s="13">
        <f t="shared" si="7"/>
        <v>35.778442640000002</v>
      </c>
      <c r="I7" s="13">
        <f t="shared" si="8"/>
        <v>218.89682622999999</v>
      </c>
      <c r="J7" s="13">
        <f t="shared" si="9"/>
        <v>2.3535754199999999</v>
      </c>
      <c r="K7" s="13">
        <f t="shared" si="10"/>
        <v>0</v>
      </c>
      <c r="L7" s="13">
        <f t="shared" si="11"/>
        <v>131.02652515</v>
      </c>
      <c r="M7" s="13">
        <f t="shared" si="12"/>
        <v>372.21158236000002</v>
      </c>
      <c r="N7" s="13">
        <f t="shared" si="13"/>
        <v>17.715288109999999</v>
      </c>
      <c r="O7" s="13">
        <f t="shared" si="14"/>
        <v>5.3392517800000006</v>
      </c>
      <c r="P7" s="13">
        <f t="shared" si="15"/>
        <v>5.8037442899999991</v>
      </c>
      <c r="Q7" s="13">
        <f t="shared" si="16"/>
        <v>15.61</v>
      </c>
      <c r="T7" s="62">
        <v>3000</v>
      </c>
      <c r="U7" s="62">
        <v>8</v>
      </c>
      <c r="V7" s="19">
        <v>3346.1333352499996</v>
      </c>
      <c r="W7" s="19">
        <v>1223.5831615900001</v>
      </c>
      <c r="X7" s="19">
        <v>1107.2519659700001</v>
      </c>
      <c r="Y7" s="19">
        <v>207.56569402</v>
      </c>
      <c r="Z7" s="19">
        <v>491.52683996999997</v>
      </c>
      <c r="AA7" s="19">
        <v>35.778442640000002</v>
      </c>
      <c r="AB7" s="19">
        <v>218.89682622999999</v>
      </c>
      <c r="AC7" s="19">
        <v>2.3535754199999999</v>
      </c>
      <c r="AD7" s="19">
        <v>0</v>
      </c>
      <c r="AE7" s="19">
        <v>131.02652515</v>
      </c>
      <c r="AF7" s="19">
        <v>372.21158236000002</v>
      </c>
      <c r="AG7" s="19">
        <v>17.715288109999999</v>
      </c>
      <c r="AH7" s="19">
        <v>5.3392517800000006</v>
      </c>
      <c r="AI7" s="19">
        <v>5.8037442899999991</v>
      </c>
      <c r="AJ7" s="19">
        <v>15.61</v>
      </c>
      <c r="AL7" s="1"/>
      <c r="AM7" s="63">
        <v>3000</v>
      </c>
      <c r="AN7" s="62">
        <v>8</v>
      </c>
      <c r="AO7" s="23">
        <v>1</v>
      </c>
      <c r="AP7" s="23">
        <v>1</v>
      </c>
      <c r="AQ7" s="23">
        <v>1</v>
      </c>
      <c r="AR7" s="23">
        <v>1</v>
      </c>
      <c r="AS7" s="23">
        <v>1</v>
      </c>
      <c r="AT7" s="23">
        <v>1</v>
      </c>
      <c r="AU7" s="23">
        <v>1</v>
      </c>
      <c r="AV7" s="23">
        <v>1</v>
      </c>
      <c r="AW7" s="23">
        <v>1</v>
      </c>
      <c r="AX7" s="23">
        <v>1</v>
      </c>
      <c r="AY7" s="23">
        <v>1</v>
      </c>
      <c r="AZ7" s="23">
        <v>1</v>
      </c>
      <c r="BA7" s="23">
        <v>1</v>
      </c>
      <c r="BB7" s="23">
        <v>1</v>
      </c>
      <c r="BC7" s="23">
        <v>1</v>
      </c>
      <c r="BG7" t="s">
        <v>83</v>
      </c>
      <c r="BH7">
        <v>5</v>
      </c>
      <c r="BI7">
        <v>97</v>
      </c>
    </row>
    <row r="8" spans="1:61" x14ac:dyDescent="0.3">
      <c r="A8" s="18">
        <f t="shared" si="0"/>
        <v>3001</v>
      </c>
      <c r="B8" s="18">
        <f t="shared" si="1"/>
        <v>0</v>
      </c>
      <c r="C8" s="13">
        <f t="shared" si="2"/>
        <v>760.17626118000021</v>
      </c>
      <c r="D8" s="13">
        <f t="shared" si="3"/>
        <v>607.80279027000006</v>
      </c>
      <c r="E8" s="13">
        <f t="shared" si="4"/>
        <v>4300.0552125808099</v>
      </c>
      <c r="F8" s="13">
        <f t="shared" si="5"/>
        <v>1251.67981035</v>
      </c>
      <c r="G8" s="13">
        <f t="shared" si="6"/>
        <v>1226.843613782388</v>
      </c>
      <c r="H8" s="13">
        <f t="shared" si="7"/>
        <v>785.6686533300001</v>
      </c>
      <c r="I8" s="13">
        <f t="shared" si="8"/>
        <v>273.26903526000001</v>
      </c>
      <c r="J8" s="13">
        <f t="shared" si="9"/>
        <v>44.987172409999999</v>
      </c>
      <c r="K8" s="13">
        <f t="shared" si="10"/>
        <v>18.532633480000001</v>
      </c>
      <c r="L8" s="13">
        <f t="shared" si="11"/>
        <v>71.197799099999997</v>
      </c>
      <c r="M8" s="13">
        <f t="shared" si="12"/>
        <v>589.77193848999991</v>
      </c>
      <c r="N8" s="13">
        <f t="shared" si="13"/>
        <v>23.732599699999998</v>
      </c>
      <c r="O8" s="13">
        <f t="shared" si="14"/>
        <v>118.36780827</v>
      </c>
      <c r="P8" s="13">
        <f t="shared" si="15"/>
        <v>1.8863216600000001</v>
      </c>
      <c r="Q8" s="13">
        <f t="shared" si="16"/>
        <v>18</v>
      </c>
      <c r="T8" s="62">
        <v>3001</v>
      </c>
      <c r="U8" s="62">
        <v>0</v>
      </c>
      <c r="V8" s="19">
        <v>760.17626118000021</v>
      </c>
      <c r="W8" s="19">
        <v>607.80279027000006</v>
      </c>
      <c r="X8" s="19">
        <v>4300.0552125808099</v>
      </c>
      <c r="Y8" s="19">
        <v>1251.67981035</v>
      </c>
      <c r="Z8" s="19">
        <v>1226.843613782388</v>
      </c>
      <c r="AA8" s="19">
        <v>785.6686533300001</v>
      </c>
      <c r="AB8" s="19">
        <v>273.26903526000001</v>
      </c>
      <c r="AC8" s="19">
        <v>44.987172409999999</v>
      </c>
      <c r="AD8" s="19">
        <v>18.532633480000001</v>
      </c>
      <c r="AE8" s="19">
        <v>71.197799099999997</v>
      </c>
      <c r="AF8" s="19">
        <v>589.77193848999991</v>
      </c>
      <c r="AG8" s="19">
        <v>23.732599699999998</v>
      </c>
      <c r="AH8" s="19">
        <v>118.36780827</v>
      </c>
      <c r="AI8" s="19">
        <v>1.8863216600000001</v>
      </c>
      <c r="AJ8" s="19">
        <v>18</v>
      </c>
      <c r="AL8" s="1"/>
      <c r="AM8" s="63">
        <v>3001</v>
      </c>
      <c r="AN8" s="62">
        <v>0</v>
      </c>
      <c r="AO8" s="23">
        <v>1</v>
      </c>
      <c r="AP8" s="23">
        <v>1</v>
      </c>
      <c r="AQ8" s="23">
        <v>1</v>
      </c>
      <c r="AR8" s="23">
        <v>1</v>
      </c>
      <c r="AS8" s="23">
        <v>1</v>
      </c>
      <c r="AT8" s="23">
        <v>1</v>
      </c>
      <c r="AU8" s="23">
        <v>1</v>
      </c>
      <c r="AV8" s="23">
        <v>1</v>
      </c>
      <c r="AW8" s="23">
        <v>1</v>
      </c>
      <c r="AX8" s="23">
        <v>1</v>
      </c>
      <c r="AY8" s="23">
        <v>1</v>
      </c>
      <c r="AZ8" s="23">
        <v>1</v>
      </c>
      <c r="BA8" s="23">
        <v>1</v>
      </c>
      <c r="BB8" s="23">
        <v>1</v>
      </c>
      <c r="BC8" s="23">
        <v>1</v>
      </c>
      <c r="BG8" t="s">
        <v>84</v>
      </c>
      <c r="BH8">
        <v>8</v>
      </c>
      <c r="BI8">
        <v>114</v>
      </c>
    </row>
    <row r="9" spans="1:61" x14ac:dyDescent="0.3">
      <c r="A9" s="18">
        <f t="shared" si="0"/>
        <v>3001</v>
      </c>
      <c r="B9" s="18">
        <f t="shared" si="1"/>
        <v>1</v>
      </c>
      <c r="C9" s="13">
        <f t="shared" si="2"/>
        <v>6472.740357900002</v>
      </c>
      <c r="D9" s="13">
        <f t="shared" si="3"/>
        <v>1066.9812046899999</v>
      </c>
      <c r="E9" s="13">
        <f t="shared" si="4"/>
        <v>2305.559798666301</v>
      </c>
      <c r="F9" s="13">
        <f t="shared" si="5"/>
        <v>326.86645000999994</v>
      </c>
      <c r="G9" s="13">
        <f t="shared" si="6"/>
        <v>229.57767878413625</v>
      </c>
      <c r="H9" s="13">
        <f t="shared" si="7"/>
        <v>148.31147669999999</v>
      </c>
      <c r="I9" s="13">
        <f t="shared" si="8"/>
        <v>226.33134805</v>
      </c>
      <c r="J9" s="13">
        <f t="shared" si="9"/>
        <v>452.40931975406784</v>
      </c>
      <c r="K9" s="13">
        <f t="shared" si="10"/>
        <v>72.137437760000012</v>
      </c>
      <c r="L9" s="13">
        <f t="shared" si="11"/>
        <v>2.7750000000000004</v>
      </c>
      <c r="M9" s="13">
        <f t="shared" si="12"/>
        <v>456.33999470999993</v>
      </c>
      <c r="N9" s="13">
        <f t="shared" si="13"/>
        <v>0.92500000000000004</v>
      </c>
      <c r="O9" s="13">
        <f t="shared" si="14"/>
        <v>377.80494825999995</v>
      </c>
      <c r="P9" s="13">
        <f t="shared" si="15"/>
        <v>0</v>
      </c>
      <c r="Q9" s="13">
        <f t="shared" si="16"/>
        <v>1.8745604600000001</v>
      </c>
      <c r="T9" s="62">
        <v>3001</v>
      </c>
      <c r="U9" s="62">
        <v>1</v>
      </c>
      <c r="V9" s="19">
        <v>6472.740357900002</v>
      </c>
      <c r="W9" s="19">
        <v>1066.9812046899999</v>
      </c>
      <c r="X9" s="19">
        <v>2305.559798666301</v>
      </c>
      <c r="Y9" s="19">
        <v>326.86645000999994</v>
      </c>
      <c r="Z9" s="19">
        <v>229.57767878413625</v>
      </c>
      <c r="AA9" s="19">
        <v>148.31147669999999</v>
      </c>
      <c r="AB9" s="19">
        <v>226.33134805</v>
      </c>
      <c r="AC9" s="19">
        <v>452.40931975406784</v>
      </c>
      <c r="AD9" s="19">
        <v>72.137437760000012</v>
      </c>
      <c r="AE9" s="19">
        <v>2.7750000000000004</v>
      </c>
      <c r="AF9" s="19">
        <v>456.33999470999993</v>
      </c>
      <c r="AG9" s="19">
        <v>0.92500000000000004</v>
      </c>
      <c r="AH9" s="19">
        <v>377.80494825999995</v>
      </c>
      <c r="AI9" s="19">
        <v>0</v>
      </c>
      <c r="AJ9" s="19">
        <v>1.8745604600000001</v>
      </c>
      <c r="AL9" s="1"/>
      <c r="AM9" s="63">
        <v>3001</v>
      </c>
      <c r="AN9" s="62">
        <v>1</v>
      </c>
      <c r="AO9" s="23">
        <v>1</v>
      </c>
      <c r="AP9" s="23">
        <v>1</v>
      </c>
      <c r="AQ9" s="23">
        <v>1</v>
      </c>
      <c r="AR9" s="23">
        <v>1</v>
      </c>
      <c r="AS9" s="23">
        <v>1</v>
      </c>
      <c r="AT9" s="23">
        <v>1</v>
      </c>
      <c r="AU9" s="23">
        <v>1</v>
      </c>
      <c r="AV9" s="23">
        <v>1</v>
      </c>
      <c r="AW9" s="23">
        <v>1</v>
      </c>
      <c r="AX9" s="23">
        <v>1</v>
      </c>
      <c r="AY9" s="23">
        <v>1</v>
      </c>
      <c r="AZ9" s="23">
        <v>1</v>
      </c>
      <c r="BA9" s="23">
        <v>1</v>
      </c>
      <c r="BB9" s="23">
        <v>1</v>
      </c>
      <c r="BC9" s="23">
        <v>1</v>
      </c>
      <c r="BG9" t="s">
        <v>85</v>
      </c>
      <c r="BH9">
        <v>8</v>
      </c>
      <c r="BI9">
        <v>341</v>
      </c>
    </row>
    <row r="10" spans="1:61" x14ac:dyDescent="0.3">
      <c r="A10" s="18">
        <f t="shared" si="0"/>
        <v>3001</v>
      </c>
      <c r="B10" s="18">
        <f t="shared" si="1"/>
        <v>2</v>
      </c>
      <c r="C10" s="13">
        <f t="shared" si="2"/>
        <v>91.536593479999993</v>
      </c>
      <c r="D10" s="13">
        <f t="shared" si="3"/>
        <v>25.70682004</v>
      </c>
      <c r="E10" s="13">
        <f t="shared" si="4"/>
        <v>93.111059989999987</v>
      </c>
      <c r="F10" s="13">
        <f t="shared" si="5"/>
        <v>25.641175169999997</v>
      </c>
      <c r="G10" s="13">
        <f t="shared" si="6"/>
        <v>67.225314890000007</v>
      </c>
      <c r="H10" s="13">
        <f t="shared" si="7"/>
        <v>0</v>
      </c>
      <c r="I10" s="13">
        <f t="shared" si="8"/>
        <v>6.95</v>
      </c>
      <c r="J10" s="13">
        <f t="shared" si="9"/>
        <v>19.897415290000001</v>
      </c>
      <c r="K10" s="13">
        <f t="shared" si="10"/>
        <v>24.2</v>
      </c>
      <c r="L10" s="13">
        <f t="shared" si="11"/>
        <v>3.5999999999999996</v>
      </c>
      <c r="M10" s="13">
        <f t="shared" si="12"/>
        <v>7.33</v>
      </c>
      <c r="N10" s="13">
        <f t="shared" si="13"/>
        <v>1.2</v>
      </c>
      <c r="O10" s="13">
        <f t="shared" si="14"/>
        <v>70.031603580000009</v>
      </c>
      <c r="P10" s="13">
        <f t="shared" si="15"/>
        <v>3.5897171500000002</v>
      </c>
      <c r="Q10" s="13">
        <f t="shared" si="16"/>
        <v>0.03</v>
      </c>
      <c r="T10" s="62">
        <v>3001</v>
      </c>
      <c r="U10" s="62">
        <v>2</v>
      </c>
      <c r="V10" s="19">
        <v>91.536593479999993</v>
      </c>
      <c r="W10" s="19">
        <v>25.70682004</v>
      </c>
      <c r="X10" s="19">
        <v>93.111059989999987</v>
      </c>
      <c r="Y10" s="19">
        <v>25.641175169999997</v>
      </c>
      <c r="Z10" s="19">
        <v>67.225314890000007</v>
      </c>
      <c r="AA10" s="19">
        <v>0</v>
      </c>
      <c r="AB10" s="19">
        <v>6.95</v>
      </c>
      <c r="AC10" s="19">
        <v>19.897415290000001</v>
      </c>
      <c r="AD10" s="19">
        <v>24.2</v>
      </c>
      <c r="AE10" s="19">
        <v>3.5999999999999996</v>
      </c>
      <c r="AF10" s="19">
        <v>7.33</v>
      </c>
      <c r="AG10" s="19">
        <v>1.2</v>
      </c>
      <c r="AH10" s="19">
        <v>70.031603580000009</v>
      </c>
      <c r="AI10" s="19">
        <v>3.5897171500000002</v>
      </c>
      <c r="AJ10" s="19">
        <v>0.03</v>
      </c>
      <c r="AL10" s="1"/>
      <c r="AM10" s="63">
        <v>3001</v>
      </c>
      <c r="AN10" s="62">
        <v>2</v>
      </c>
      <c r="AO10" s="23">
        <v>1</v>
      </c>
      <c r="AP10" s="23">
        <v>1</v>
      </c>
      <c r="AQ10" s="23">
        <v>1</v>
      </c>
      <c r="AR10" s="23">
        <v>1</v>
      </c>
      <c r="AS10" s="23">
        <v>1</v>
      </c>
      <c r="AT10" s="23">
        <v>1</v>
      </c>
      <c r="AU10" s="23">
        <v>1</v>
      </c>
      <c r="AV10" s="23">
        <v>1</v>
      </c>
      <c r="AW10" s="23">
        <v>1</v>
      </c>
      <c r="AX10" s="23">
        <v>1</v>
      </c>
      <c r="AY10" s="23">
        <v>1</v>
      </c>
      <c r="AZ10" s="23">
        <v>1</v>
      </c>
      <c r="BA10" s="23">
        <v>1</v>
      </c>
      <c r="BB10" s="23">
        <v>1</v>
      </c>
      <c r="BC10" s="23">
        <v>1</v>
      </c>
      <c r="BG10" t="s">
        <v>86</v>
      </c>
      <c r="BH10">
        <v>8</v>
      </c>
      <c r="BI10">
        <v>29</v>
      </c>
    </row>
    <row r="11" spans="1:61" x14ac:dyDescent="0.3">
      <c r="A11" s="18">
        <f t="shared" si="0"/>
        <v>3001</v>
      </c>
      <c r="B11" s="18">
        <f t="shared" si="1"/>
        <v>5</v>
      </c>
      <c r="C11" s="13">
        <f t="shared" si="2"/>
        <v>7465.3751914800014</v>
      </c>
      <c r="D11" s="13">
        <f t="shared" si="3"/>
        <v>1818.1277283599998</v>
      </c>
      <c r="E11" s="13">
        <f t="shared" si="4"/>
        <v>292.56855825000002</v>
      </c>
      <c r="F11" s="13">
        <f t="shared" si="5"/>
        <v>94.44</v>
      </c>
      <c r="G11" s="13">
        <f t="shared" si="6"/>
        <v>41.928122119999998</v>
      </c>
      <c r="H11" s="13">
        <f t="shared" si="7"/>
        <v>0</v>
      </c>
      <c r="I11" s="13">
        <f t="shared" si="8"/>
        <v>4.7774611499999997</v>
      </c>
      <c r="J11" s="13">
        <f t="shared" si="9"/>
        <v>0</v>
      </c>
      <c r="K11" s="13">
        <f t="shared" si="10"/>
        <v>0</v>
      </c>
      <c r="L11" s="13">
        <f t="shared" si="11"/>
        <v>0</v>
      </c>
      <c r="M11" s="13">
        <f t="shared" si="12"/>
        <v>0</v>
      </c>
      <c r="N11" s="13">
        <f t="shared" si="13"/>
        <v>0</v>
      </c>
      <c r="O11" s="13">
        <f t="shared" si="14"/>
        <v>0</v>
      </c>
      <c r="P11" s="13">
        <f t="shared" si="15"/>
        <v>0</v>
      </c>
      <c r="Q11" s="13">
        <f t="shared" si="16"/>
        <v>0</v>
      </c>
      <c r="T11" s="62">
        <v>3001</v>
      </c>
      <c r="U11" s="62">
        <v>5</v>
      </c>
      <c r="V11" s="19">
        <v>7465.3751914800014</v>
      </c>
      <c r="W11" s="19">
        <v>1818.1277283599998</v>
      </c>
      <c r="X11" s="19">
        <v>292.56855825000002</v>
      </c>
      <c r="Y11" s="19">
        <v>94.44</v>
      </c>
      <c r="Z11" s="19">
        <v>41.928122119999998</v>
      </c>
      <c r="AA11" s="19">
        <v>0</v>
      </c>
      <c r="AB11" s="19">
        <v>4.7774611499999997</v>
      </c>
      <c r="AC11" s="19">
        <v>0</v>
      </c>
      <c r="AD11" s="19">
        <v>0</v>
      </c>
      <c r="AE11" s="19">
        <v>0</v>
      </c>
      <c r="AF11" s="19">
        <v>0</v>
      </c>
      <c r="AG11" s="19">
        <v>0</v>
      </c>
      <c r="AH11" s="19">
        <v>0</v>
      </c>
      <c r="AI11" s="19">
        <v>0</v>
      </c>
      <c r="AJ11" s="19">
        <v>0</v>
      </c>
      <c r="AL11" s="1"/>
      <c r="AM11" s="63">
        <v>3001</v>
      </c>
      <c r="AN11" s="62">
        <v>5</v>
      </c>
      <c r="AO11" s="23">
        <v>1</v>
      </c>
      <c r="AP11" s="23">
        <v>1</v>
      </c>
      <c r="AQ11" s="23">
        <v>1</v>
      </c>
      <c r="AR11" s="23">
        <v>1</v>
      </c>
      <c r="AS11" s="23">
        <v>1</v>
      </c>
      <c r="AT11" s="23">
        <v>1</v>
      </c>
      <c r="AU11" s="23">
        <v>1</v>
      </c>
      <c r="AV11" s="23">
        <v>1</v>
      </c>
      <c r="AW11" s="23">
        <v>1</v>
      </c>
      <c r="AX11" s="23">
        <v>1</v>
      </c>
      <c r="AY11" s="23">
        <v>1</v>
      </c>
      <c r="AZ11" s="23">
        <v>1</v>
      </c>
      <c r="BA11" s="23">
        <v>1</v>
      </c>
      <c r="BB11" s="23">
        <v>1</v>
      </c>
      <c r="BC11" s="23">
        <v>1</v>
      </c>
      <c r="BG11" t="s">
        <v>87</v>
      </c>
      <c r="BH11">
        <v>8</v>
      </c>
      <c r="BI11">
        <v>97</v>
      </c>
    </row>
    <row r="12" spans="1:61" x14ac:dyDescent="0.3">
      <c r="A12" s="18">
        <f t="shared" si="0"/>
        <v>3001</v>
      </c>
      <c r="B12" s="18">
        <f t="shared" si="1"/>
        <v>7</v>
      </c>
      <c r="C12" s="13">
        <f t="shared" si="2"/>
        <v>6008.8732486543267</v>
      </c>
      <c r="D12" s="13">
        <f t="shared" si="3"/>
        <v>453.12123231037123</v>
      </c>
      <c r="E12" s="13">
        <f t="shared" si="4"/>
        <v>65.784482929999996</v>
      </c>
      <c r="F12" s="13">
        <f t="shared" si="5"/>
        <v>96.144752640000007</v>
      </c>
      <c r="G12" s="13">
        <f t="shared" si="6"/>
        <v>39.613778180000004</v>
      </c>
      <c r="H12" s="13">
        <f t="shared" si="7"/>
        <v>0</v>
      </c>
      <c r="I12" s="13">
        <f t="shared" si="8"/>
        <v>6.88</v>
      </c>
      <c r="J12" s="13">
        <f t="shared" si="9"/>
        <v>0</v>
      </c>
      <c r="K12" s="13">
        <f t="shared" si="10"/>
        <v>0.87057956999999997</v>
      </c>
      <c r="L12" s="13">
        <f t="shared" si="11"/>
        <v>28.620409737500001</v>
      </c>
      <c r="M12" s="13">
        <f t="shared" si="12"/>
        <v>4.2843739999999997</v>
      </c>
      <c r="N12" s="13">
        <f t="shared" si="13"/>
        <v>0.8867139825</v>
      </c>
      <c r="O12" s="13">
        <f t="shared" si="14"/>
        <v>4.91</v>
      </c>
      <c r="P12" s="13">
        <f t="shared" si="15"/>
        <v>2.3700507900000001</v>
      </c>
      <c r="Q12" s="13">
        <f t="shared" si="16"/>
        <v>0.01</v>
      </c>
      <c r="T12" s="62">
        <v>3001</v>
      </c>
      <c r="U12" s="62">
        <v>7</v>
      </c>
      <c r="V12" s="19">
        <v>6008.8732486543267</v>
      </c>
      <c r="W12" s="19">
        <v>453.12123231037123</v>
      </c>
      <c r="X12" s="19">
        <v>65.784482929999996</v>
      </c>
      <c r="Y12" s="19">
        <v>96.144752640000007</v>
      </c>
      <c r="Z12" s="19">
        <v>39.613778180000004</v>
      </c>
      <c r="AA12" s="19">
        <v>0</v>
      </c>
      <c r="AB12" s="19">
        <v>6.88</v>
      </c>
      <c r="AC12" s="19">
        <v>0</v>
      </c>
      <c r="AD12" s="19">
        <v>0.87057956999999997</v>
      </c>
      <c r="AE12" s="19">
        <v>28.620409737500001</v>
      </c>
      <c r="AF12" s="19">
        <v>4.2843739999999997</v>
      </c>
      <c r="AG12" s="19">
        <v>0.8867139825</v>
      </c>
      <c r="AH12" s="19">
        <v>4.91</v>
      </c>
      <c r="AI12" s="19">
        <v>2.3700507900000001</v>
      </c>
      <c r="AJ12" s="19">
        <v>0.01</v>
      </c>
      <c r="AL12" s="1"/>
      <c r="AM12" s="63">
        <v>3001</v>
      </c>
      <c r="AN12" s="62">
        <v>7</v>
      </c>
      <c r="AO12" s="23">
        <v>1</v>
      </c>
      <c r="AP12" s="23">
        <v>1</v>
      </c>
      <c r="AQ12" s="23">
        <v>1</v>
      </c>
      <c r="AR12" s="23">
        <v>1</v>
      </c>
      <c r="AS12" s="23">
        <v>1</v>
      </c>
      <c r="AT12" s="23">
        <v>1</v>
      </c>
      <c r="AU12" s="23">
        <v>1</v>
      </c>
      <c r="AV12" s="23">
        <v>1</v>
      </c>
      <c r="AW12" s="23">
        <v>1</v>
      </c>
      <c r="AX12" s="23">
        <v>1</v>
      </c>
      <c r="AY12" s="23">
        <v>1</v>
      </c>
      <c r="AZ12" s="23">
        <v>1</v>
      </c>
      <c r="BA12" s="23">
        <v>1</v>
      </c>
      <c r="BB12" s="23">
        <v>1</v>
      </c>
      <c r="BC12" s="23">
        <v>1</v>
      </c>
      <c r="BG12" t="s">
        <v>88</v>
      </c>
      <c r="BH12">
        <v>8</v>
      </c>
      <c r="BI12">
        <v>235</v>
      </c>
    </row>
    <row r="13" spans="1:61" x14ac:dyDescent="0.3">
      <c r="A13" s="18">
        <f t="shared" si="0"/>
        <v>3001</v>
      </c>
      <c r="B13" s="18">
        <f t="shared" si="1"/>
        <v>8</v>
      </c>
      <c r="C13" s="13">
        <f t="shared" si="2"/>
        <v>2155.5184078500001</v>
      </c>
      <c r="D13" s="13">
        <f t="shared" si="3"/>
        <v>384.30051141000001</v>
      </c>
      <c r="E13" s="13">
        <f t="shared" si="4"/>
        <v>445.69221049000004</v>
      </c>
      <c r="F13" s="13">
        <f t="shared" si="5"/>
        <v>242.33187539000002</v>
      </c>
      <c r="G13" s="13">
        <f t="shared" si="6"/>
        <v>210.68140302</v>
      </c>
      <c r="H13" s="13">
        <f t="shared" si="7"/>
        <v>89.136714949999984</v>
      </c>
      <c r="I13" s="13">
        <f t="shared" si="8"/>
        <v>28.619234469999999</v>
      </c>
      <c r="J13" s="13">
        <f t="shared" si="9"/>
        <v>33.011100280000001</v>
      </c>
      <c r="K13" s="13">
        <f t="shared" si="10"/>
        <v>0</v>
      </c>
      <c r="L13" s="13">
        <f t="shared" si="11"/>
        <v>26.980920764999997</v>
      </c>
      <c r="M13" s="13">
        <f t="shared" si="12"/>
        <v>77.828079500000001</v>
      </c>
      <c r="N13" s="13">
        <f t="shared" si="13"/>
        <v>8.993640254999999</v>
      </c>
      <c r="O13" s="13">
        <f t="shared" si="14"/>
        <v>2.4</v>
      </c>
      <c r="P13" s="13">
        <f t="shared" si="15"/>
        <v>0.39329281000000005</v>
      </c>
      <c r="Q13" s="13">
        <f t="shared" si="16"/>
        <v>1.3</v>
      </c>
      <c r="T13" s="62">
        <v>3001</v>
      </c>
      <c r="U13" s="62">
        <v>8</v>
      </c>
      <c r="V13" s="19">
        <v>2155.5184078500001</v>
      </c>
      <c r="W13" s="19">
        <v>384.30051141000001</v>
      </c>
      <c r="X13" s="19">
        <v>445.69221049000004</v>
      </c>
      <c r="Y13" s="19">
        <v>242.33187539000002</v>
      </c>
      <c r="Z13" s="19">
        <v>210.68140302</v>
      </c>
      <c r="AA13" s="19">
        <v>89.136714949999984</v>
      </c>
      <c r="AB13" s="19">
        <v>28.619234469999999</v>
      </c>
      <c r="AC13" s="19">
        <v>33.011100280000001</v>
      </c>
      <c r="AD13" s="19">
        <v>0</v>
      </c>
      <c r="AE13" s="19">
        <v>26.980920764999997</v>
      </c>
      <c r="AF13" s="19">
        <v>77.828079500000001</v>
      </c>
      <c r="AG13" s="19">
        <v>8.993640254999999</v>
      </c>
      <c r="AH13" s="19">
        <v>2.4</v>
      </c>
      <c r="AI13" s="19">
        <v>0.39329281000000005</v>
      </c>
      <c r="AJ13" s="19">
        <v>1.3</v>
      </c>
      <c r="AL13" s="1"/>
      <c r="AM13" s="63">
        <v>3001</v>
      </c>
      <c r="AN13" s="62">
        <v>8</v>
      </c>
      <c r="AO13" s="23">
        <v>1</v>
      </c>
      <c r="AP13" s="23">
        <v>1</v>
      </c>
      <c r="AQ13" s="23">
        <v>1</v>
      </c>
      <c r="AR13" s="23">
        <v>1</v>
      </c>
      <c r="AS13" s="23">
        <v>1</v>
      </c>
      <c r="AT13" s="23">
        <v>1</v>
      </c>
      <c r="AU13" s="23">
        <v>1</v>
      </c>
      <c r="AV13" s="23">
        <v>1</v>
      </c>
      <c r="AW13" s="23">
        <v>1</v>
      </c>
      <c r="AX13" s="23">
        <v>1</v>
      </c>
      <c r="AY13" s="23">
        <v>1</v>
      </c>
      <c r="AZ13" s="23">
        <v>1</v>
      </c>
      <c r="BA13" s="23">
        <v>1</v>
      </c>
      <c r="BB13" s="23">
        <v>1</v>
      </c>
      <c r="BC13" s="23">
        <v>1</v>
      </c>
      <c r="BG13" t="s">
        <v>89</v>
      </c>
      <c r="BH13">
        <v>8</v>
      </c>
      <c r="BI13">
        <v>94</v>
      </c>
    </row>
    <row r="14" spans="1:61" x14ac:dyDescent="0.3">
      <c r="A14" s="18">
        <f t="shared" si="0"/>
        <v>3002</v>
      </c>
      <c r="B14" s="18">
        <f t="shared" si="1"/>
        <v>0</v>
      </c>
      <c r="C14" s="13">
        <f t="shared" si="2"/>
        <v>90.18228830999999</v>
      </c>
      <c r="D14" s="13">
        <f t="shared" si="3"/>
        <v>117.32215320999998</v>
      </c>
      <c r="E14" s="13">
        <f t="shared" si="4"/>
        <v>1605.2219649399999</v>
      </c>
      <c r="F14" s="13">
        <f t="shared" si="5"/>
        <v>181.19063986999998</v>
      </c>
      <c r="G14" s="13">
        <f t="shared" si="6"/>
        <v>663.56310008000003</v>
      </c>
      <c r="H14" s="13">
        <f t="shared" si="7"/>
        <v>196.03490146000001</v>
      </c>
      <c r="I14" s="13">
        <f t="shared" si="8"/>
        <v>9.9592207399999992</v>
      </c>
      <c r="J14" s="13">
        <f t="shared" si="9"/>
        <v>72.406865019999998</v>
      </c>
      <c r="K14" s="13">
        <f t="shared" si="10"/>
        <v>2.2200000000000002</v>
      </c>
      <c r="L14" s="13">
        <f t="shared" si="11"/>
        <v>43.474645085000006</v>
      </c>
      <c r="M14" s="13">
        <f t="shared" si="12"/>
        <v>431.92374505000004</v>
      </c>
      <c r="N14" s="13">
        <f t="shared" si="13"/>
        <v>14.076825175</v>
      </c>
      <c r="O14" s="13">
        <f t="shared" si="14"/>
        <v>44.222800910000004</v>
      </c>
      <c r="P14" s="13">
        <f t="shared" si="15"/>
        <v>0</v>
      </c>
      <c r="Q14" s="13">
        <f t="shared" si="16"/>
        <v>0</v>
      </c>
      <c r="T14" s="62">
        <v>3002</v>
      </c>
      <c r="U14" s="62">
        <v>0</v>
      </c>
      <c r="V14" s="19">
        <v>90.18228830999999</v>
      </c>
      <c r="W14" s="19">
        <v>117.32215320999998</v>
      </c>
      <c r="X14" s="19">
        <v>1605.2219649399999</v>
      </c>
      <c r="Y14" s="19">
        <v>181.19063986999998</v>
      </c>
      <c r="Z14" s="19">
        <v>663.56310008000003</v>
      </c>
      <c r="AA14" s="19">
        <v>196.03490146000001</v>
      </c>
      <c r="AB14" s="19">
        <v>9.9592207399999992</v>
      </c>
      <c r="AC14" s="19">
        <v>72.406865019999998</v>
      </c>
      <c r="AD14" s="19">
        <v>2.2200000000000002</v>
      </c>
      <c r="AE14" s="19">
        <v>43.474645085000006</v>
      </c>
      <c r="AF14" s="19">
        <v>431.92374505000004</v>
      </c>
      <c r="AG14" s="19">
        <v>14.076825175</v>
      </c>
      <c r="AH14" s="19">
        <v>44.222800910000004</v>
      </c>
      <c r="AI14" s="19">
        <v>0</v>
      </c>
      <c r="AJ14" s="19">
        <v>0</v>
      </c>
      <c r="AL14" s="1"/>
      <c r="AM14" s="63">
        <v>3002</v>
      </c>
      <c r="AN14" s="62">
        <v>0</v>
      </c>
      <c r="AO14" s="23">
        <v>1</v>
      </c>
      <c r="AP14" s="23">
        <v>1</v>
      </c>
      <c r="AQ14" s="23">
        <v>1</v>
      </c>
      <c r="AR14" s="23">
        <v>1</v>
      </c>
      <c r="AS14" s="23">
        <v>1</v>
      </c>
      <c r="AT14" s="23">
        <v>1</v>
      </c>
      <c r="AU14" s="23">
        <v>1</v>
      </c>
      <c r="AV14" s="23">
        <v>1</v>
      </c>
      <c r="AW14" s="23">
        <v>1</v>
      </c>
      <c r="AX14" s="23">
        <v>1</v>
      </c>
      <c r="AY14" s="23">
        <v>1</v>
      </c>
      <c r="AZ14" s="23">
        <v>1</v>
      </c>
      <c r="BA14" s="23">
        <v>1</v>
      </c>
      <c r="BB14" s="23">
        <v>1</v>
      </c>
      <c r="BC14" s="23">
        <v>1</v>
      </c>
      <c r="BG14" t="s">
        <v>90</v>
      </c>
      <c r="BH14">
        <v>4</v>
      </c>
      <c r="BI14">
        <v>43</v>
      </c>
    </row>
    <row r="15" spans="1:61" x14ac:dyDescent="0.3">
      <c r="A15" s="18">
        <f t="shared" si="0"/>
        <v>3002</v>
      </c>
      <c r="B15" s="18">
        <f t="shared" si="1"/>
        <v>1</v>
      </c>
      <c r="C15" s="13">
        <f t="shared" si="2"/>
        <v>764.01118385000007</v>
      </c>
      <c r="D15" s="13">
        <f t="shared" si="3"/>
        <v>1323.1315914900001</v>
      </c>
      <c r="E15" s="13">
        <f t="shared" si="4"/>
        <v>1956.7453083199998</v>
      </c>
      <c r="F15" s="13">
        <f t="shared" si="5"/>
        <v>159.34433901</v>
      </c>
      <c r="G15" s="13">
        <f t="shared" si="6"/>
        <v>1588.3901020800001</v>
      </c>
      <c r="H15" s="13">
        <f t="shared" si="7"/>
        <v>184.33601311999999</v>
      </c>
      <c r="I15" s="13">
        <f t="shared" si="8"/>
        <v>78.760748329999998</v>
      </c>
      <c r="J15" s="13">
        <f t="shared" si="9"/>
        <v>1253.6640643999999</v>
      </c>
      <c r="K15" s="13">
        <f t="shared" si="10"/>
        <v>42.872690110000001</v>
      </c>
      <c r="L15" s="13">
        <f t="shared" si="11"/>
        <v>875.28710354500004</v>
      </c>
      <c r="M15" s="13">
        <f t="shared" si="12"/>
        <v>290.49257490999997</v>
      </c>
      <c r="N15" s="13">
        <f t="shared" si="13"/>
        <v>291.42903451500001</v>
      </c>
      <c r="O15" s="13">
        <f t="shared" si="14"/>
        <v>2256.194385490001</v>
      </c>
      <c r="P15" s="13">
        <f t="shared" si="15"/>
        <v>0.16714387</v>
      </c>
      <c r="Q15" s="13">
        <f t="shared" si="16"/>
        <v>0</v>
      </c>
      <c r="T15" s="62">
        <v>3002</v>
      </c>
      <c r="U15" s="62">
        <v>1</v>
      </c>
      <c r="V15" s="19">
        <v>764.01118385000007</v>
      </c>
      <c r="W15" s="19">
        <v>1323.1315914900001</v>
      </c>
      <c r="X15" s="19">
        <v>1956.7453083199998</v>
      </c>
      <c r="Y15" s="19">
        <v>159.34433901</v>
      </c>
      <c r="Z15" s="19">
        <v>1588.3901020800001</v>
      </c>
      <c r="AA15" s="19">
        <v>184.33601311999999</v>
      </c>
      <c r="AB15" s="19">
        <v>78.760748329999998</v>
      </c>
      <c r="AC15" s="19">
        <v>1253.6640643999999</v>
      </c>
      <c r="AD15" s="19">
        <v>42.872690110000001</v>
      </c>
      <c r="AE15" s="19">
        <v>875.28710354500004</v>
      </c>
      <c r="AF15" s="19">
        <v>290.49257490999997</v>
      </c>
      <c r="AG15" s="19">
        <v>291.42903451500001</v>
      </c>
      <c r="AH15" s="19">
        <v>2256.194385490001</v>
      </c>
      <c r="AI15" s="19">
        <v>0.16714387</v>
      </c>
      <c r="AJ15" s="19">
        <v>0</v>
      </c>
      <c r="AL15" s="1"/>
      <c r="AM15" s="63">
        <v>3002</v>
      </c>
      <c r="AN15" s="62">
        <v>1</v>
      </c>
      <c r="AO15" s="23">
        <v>1</v>
      </c>
      <c r="AP15" s="23">
        <v>1</v>
      </c>
      <c r="AQ15" s="23">
        <v>1</v>
      </c>
      <c r="AR15" s="23">
        <v>1</v>
      </c>
      <c r="AS15" s="23">
        <v>1</v>
      </c>
      <c r="AT15" s="23">
        <v>1</v>
      </c>
      <c r="AU15" s="23">
        <v>1</v>
      </c>
      <c r="AV15" s="23">
        <v>1</v>
      </c>
      <c r="AW15" s="23">
        <v>1</v>
      </c>
      <c r="AX15" s="23">
        <v>1</v>
      </c>
      <c r="AY15" s="23">
        <v>1</v>
      </c>
      <c r="AZ15" s="23">
        <v>1</v>
      </c>
      <c r="BA15" s="23">
        <v>1</v>
      </c>
      <c r="BB15" s="23">
        <v>1</v>
      </c>
      <c r="BC15" s="23">
        <v>1</v>
      </c>
      <c r="BG15" t="s">
        <v>91</v>
      </c>
      <c r="BH15">
        <v>4</v>
      </c>
      <c r="BI15">
        <v>106</v>
      </c>
    </row>
    <row r="16" spans="1:61" x14ac:dyDescent="0.3">
      <c r="A16" s="18">
        <f t="shared" si="0"/>
        <v>3002</v>
      </c>
      <c r="B16" s="18">
        <f t="shared" si="1"/>
        <v>2</v>
      </c>
      <c r="C16" s="13">
        <f t="shared" si="2"/>
        <v>95.449610820000004</v>
      </c>
      <c r="D16" s="13">
        <f t="shared" si="3"/>
        <v>357.13665206000002</v>
      </c>
      <c r="E16" s="13">
        <f t="shared" si="4"/>
        <v>164.66703518999998</v>
      </c>
      <c r="F16" s="13">
        <f t="shared" si="5"/>
        <v>45.684663239999992</v>
      </c>
      <c r="G16" s="13">
        <f t="shared" si="6"/>
        <v>285.09260512000003</v>
      </c>
      <c r="H16" s="13">
        <f t="shared" si="7"/>
        <v>33.01</v>
      </c>
      <c r="I16" s="13">
        <f t="shared" si="8"/>
        <v>73.640030639999978</v>
      </c>
      <c r="J16" s="13">
        <f t="shared" si="9"/>
        <v>117.55224683</v>
      </c>
      <c r="K16" s="13">
        <f t="shared" si="10"/>
        <v>14.04</v>
      </c>
      <c r="L16" s="13">
        <f t="shared" si="11"/>
        <v>19.139902245000002</v>
      </c>
      <c r="M16" s="13">
        <f t="shared" si="12"/>
        <v>62.092009620000006</v>
      </c>
      <c r="N16" s="13">
        <f t="shared" si="13"/>
        <v>6.3799674150000003</v>
      </c>
      <c r="O16" s="13">
        <f t="shared" si="14"/>
        <v>302.74979551000001</v>
      </c>
      <c r="P16" s="13">
        <f t="shared" si="15"/>
        <v>2.48928547</v>
      </c>
      <c r="Q16" s="13">
        <f t="shared" si="16"/>
        <v>0</v>
      </c>
      <c r="T16" s="62">
        <v>3002</v>
      </c>
      <c r="U16" s="62">
        <v>2</v>
      </c>
      <c r="V16" s="19">
        <v>95.449610820000004</v>
      </c>
      <c r="W16" s="19">
        <v>357.13665206000002</v>
      </c>
      <c r="X16" s="19">
        <v>164.66703518999998</v>
      </c>
      <c r="Y16" s="19">
        <v>45.684663239999992</v>
      </c>
      <c r="Z16" s="19">
        <v>285.09260512000003</v>
      </c>
      <c r="AA16" s="19">
        <v>33.01</v>
      </c>
      <c r="AB16" s="19">
        <v>73.640030639999978</v>
      </c>
      <c r="AC16" s="19">
        <v>117.55224683</v>
      </c>
      <c r="AD16" s="19">
        <v>14.04</v>
      </c>
      <c r="AE16" s="19">
        <v>19.139902245000002</v>
      </c>
      <c r="AF16" s="19">
        <v>62.092009620000006</v>
      </c>
      <c r="AG16" s="19">
        <v>6.3799674150000003</v>
      </c>
      <c r="AH16" s="19">
        <v>302.74979551000001</v>
      </c>
      <c r="AI16" s="19">
        <v>2.48928547</v>
      </c>
      <c r="AJ16" s="19">
        <v>0</v>
      </c>
      <c r="AL16" s="1"/>
      <c r="AM16" s="63">
        <v>3002</v>
      </c>
      <c r="AN16" s="62">
        <v>2</v>
      </c>
      <c r="AO16" s="23">
        <v>1</v>
      </c>
      <c r="AP16" s="23">
        <v>1</v>
      </c>
      <c r="AQ16" s="23">
        <v>1</v>
      </c>
      <c r="AR16" s="23">
        <v>1</v>
      </c>
      <c r="AS16" s="23">
        <v>1</v>
      </c>
      <c r="AT16" s="23">
        <v>1</v>
      </c>
      <c r="AU16" s="23">
        <v>1</v>
      </c>
      <c r="AV16" s="23">
        <v>1</v>
      </c>
      <c r="AW16" s="23">
        <v>1</v>
      </c>
      <c r="AX16" s="23">
        <v>1</v>
      </c>
      <c r="AY16" s="23">
        <v>1</v>
      </c>
      <c r="AZ16" s="23">
        <v>1</v>
      </c>
      <c r="BA16" s="23">
        <v>1</v>
      </c>
      <c r="BB16" s="23">
        <v>1</v>
      </c>
      <c r="BC16" s="23">
        <v>1</v>
      </c>
      <c r="BG16" t="s">
        <v>92</v>
      </c>
      <c r="BH16">
        <v>4</v>
      </c>
      <c r="BI16">
        <v>62</v>
      </c>
    </row>
    <row r="17" spans="1:61" x14ac:dyDescent="0.3">
      <c r="A17" s="18">
        <f t="shared" si="0"/>
        <v>3002</v>
      </c>
      <c r="B17" s="18">
        <f t="shared" si="1"/>
        <v>7</v>
      </c>
      <c r="C17" s="13">
        <f t="shared" si="2"/>
        <v>585.48230081969314</v>
      </c>
      <c r="D17" s="13">
        <f t="shared" si="3"/>
        <v>181.09797429170661</v>
      </c>
      <c r="E17" s="13">
        <f t="shared" si="4"/>
        <v>0</v>
      </c>
      <c r="F17" s="13">
        <f t="shared" si="5"/>
        <v>0</v>
      </c>
      <c r="G17" s="13">
        <f t="shared" si="6"/>
        <v>20.190000000000001</v>
      </c>
      <c r="H17" s="13">
        <f t="shared" si="7"/>
        <v>0</v>
      </c>
      <c r="I17" s="13">
        <f t="shared" si="8"/>
        <v>2.28625955</v>
      </c>
      <c r="J17" s="13">
        <f t="shared" si="9"/>
        <v>3.05</v>
      </c>
      <c r="K17" s="13">
        <f t="shared" si="10"/>
        <v>0</v>
      </c>
      <c r="L17" s="13">
        <f t="shared" si="11"/>
        <v>0</v>
      </c>
      <c r="M17" s="13">
        <f t="shared" si="12"/>
        <v>0</v>
      </c>
      <c r="N17" s="13">
        <f t="shared" si="13"/>
        <v>0</v>
      </c>
      <c r="O17" s="13">
        <f t="shared" si="14"/>
        <v>10.47</v>
      </c>
      <c r="P17" s="13">
        <f t="shared" si="15"/>
        <v>0.01</v>
      </c>
      <c r="Q17" s="13">
        <f t="shared" si="16"/>
        <v>0</v>
      </c>
      <c r="T17" s="62">
        <v>3002</v>
      </c>
      <c r="U17" s="62">
        <v>7</v>
      </c>
      <c r="V17" s="19">
        <v>585.48230081969314</v>
      </c>
      <c r="W17" s="19">
        <v>181.09797429170661</v>
      </c>
      <c r="X17" s="19">
        <v>0</v>
      </c>
      <c r="Y17" s="19">
        <v>0</v>
      </c>
      <c r="Z17" s="19">
        <v>20.190000000000001</v>
      </c>
      <c r="AA17" s="19">
        <v>0</v>
      </c>
      <c r="AB17" s="19">
        <v>2.28625955</v>
      </c>
      <c r="AC17" s="19">
        <v>3.05</v>
      </c>
      <c r="AD17" s="19">
        <v>0</v>
      </c>
      <c r="AE17" s="19">
        <v>0</v>
      </c>
      <c r="AF17" s="19">
        <v>0</v>
      </c>
      <c r="AG17" s="19">
        <v>0</v>
      </c>
      <c r="AH17" s="19">
        <v>10.47</v>
      </c>
      <c r="AI17" s="19">
        <v>0.01</v>
      </c>
      <c r="AJ17" s="19">
        <v>0</v>
      </c>
      <c r="AL17" s="1"/>
      <c r="AM17" s="63">
        <v>3002</v>
      </c>
      <c r="AN17" s="62">
        <v>7</v>
      </c>
      <c r="AO17" s="23">
        <v>1</v>
      </c>
      <c r="AP17" s="23">
        <v>1</v>
      </c>
      <c r="AQ17" s="23">
        <v>1</v>
      </c>
      <c r="AR17" s="23">
        <v>1</v>
      </c>
      <c r="AS17" s="23">
        <v>1</v>
      </c>
      <c r="AT17" s="23">
        <v>1</v>
      </c>
      <c r="AU17" s="23">
        <v>1</v>
      </c>
      <c r="AV17" s="23">
        <v>1</v>
      </c>
      <c r="AW17" s="23">
        <v>1</v>
      </c>
      <c r="AX17" s="23">
        <v>1</v>
      </c>
      <c r="AY17" s="23">
        <v>1</v>
      </c>
      <c r="AZ17" s="23">
        <v>1</v>
      </c>
      <c r="BA17" s="23">
        <v>1</v>
      </c>
      <c r="BB17" s="23">
        <v>1</v>
      </c>
      <c r="BC17" s="23">
        <v>1</v>
      </c>
      <c r="BG17" t="s">
        <v>93</v>
      </c>
      <c r="BH17">
        <v>4</v>
      </c>
      <c r="BI17">
        <v>48</v>
      </c>
    </row>
    <row r="18" spans="1:61" x14ac:dyDescent="0.3">
      <c r="A18" s="18">
        <f t="shared" si="0"/>
        <v>3002</v>
      </c>
      <c r="B18" s="18">
        <f t="shared" si="1"/>
        <v>8</v>
      </c>
      <c r="C18" s="13">
        <f t="shared" si="2"/>
        <v>267.48541950999999</v>
      </c>
      <c r="D18" s="13">
        <f t="shared" si="3"/>
        <v>162.43207889000001</v>
      </c>
      <c r="E18" s="13">
        <f t="shared" si="4"/>
        <v>161.55124805999998</v>
      </c>
      <c r="F18" s="13">
        <f t="shared" si="5"/>
        <v>50.5</v>
      </c>
      <c r="G18" s="13">
        <f t="shared" si="6"/>
        <v>89.169228459999999</v>
      </c>
      <c r="H18" s="13">
        <f t="shared" si="7"/>
        <v>43.62</v>
      </c>
      <c r="I18" s="13">
        <f t="shared" si="8"/>
        <v>32.664572640000003</v>
      </c>
      <c r="J18" s="13">
        <f t="shared" si="9"/>
        <v>38.312543339999998</v>
      </c>
      <c r="K18" s="13">
        <f t="shared" si="10"/>
        <v>8.0399999999999991</v>
      </c>
      <c r="L18" s="13">
        <f t="shared" si="11"/>
        <v>16.181303630000002</v>
      </c>
      <c r="M18" s="13">
        <f t="shared" si="12"/>
        <v>45.4</v>
      </c>
      <c r="N18" s="13">
        <f t="shared" si="13"/>
        <v>4.7271012100000007</v>
      </c>
      <c r="O18" s="13">
        <f t="shared" si="14"/>
        <v>76.436801729999999</v>
      </c>
      <c r="P18" s="13">
        <f t="shared" si="15"/>
        <v>0</v>
      </c>
      <c r="Q18" s="13">
        <f t="shared" si="16"/>
        <v>0</v>
      </c>
      <c r="T18" s="62">
        <v>3002</v>
      </c>
      <c r="U18" s="62">
        <v>8</v>
      </c>
      <c r="V18" s="19">
        <v>267.48541950999999</v>
      </c>
      <c r="W18" s="19">
        <v>162.43207889000001</v>
      </c>
      <c r="X18" s="19">
        <v>161.55124805999998</v>
      </c>
      <c r="Y18" s="19">
        <v>50.5</v>
      </c>
      <c r="Z18" s="19">
        <v>89.169228459999999</v>
      </c>
      <c r="AA18" s="19">
        <v>43.62</v>
      </c>
      <c r="AB18" s="19">
        <v>32.664572640000003</v>
      </c>
      <c r="AC18" s="19">
        <v>38.312543339999998</v>
      </c>
      <c r="AD18" s="19">
        <v>8.0399999999999991</v>
      </c>
      <c r="AE18" s="19">
        <v>16.181303630000002</v>
      </c>
      <c r="AF18" s="19">
        <v>45.4</v>
      </c>
      <c r="AG18" s="19">
        <v>4.7271012100000007</v>
      </c>
      <c r="AH18" s="19">
        <v>76.436801729999999</v>
      </c>
      <c r="AI18" s="19">
        <v>0</v>
      </c>
      <c r="AJ18" s="19">
        <v>0</v>
      </c>
      <c r="AL18" s="1"/>
      <c r="AM18" s="63">
        <v>3002</v>
      </c>
      <c r="AN18" s="62">
        <v>8</v>
      </c>
      <c r="AO18" s="23">
        <v>1</v>
      </c>
      <c r="AP18" s="23">
        <v>1</v>
      </c>
      <c r="AQ18" s="23">
        <v>1</v>
      </c>
      <c r="AR18" s="23">
        <v>1</v>
      </c>
      <c r="AS18" s="23">
        <v>1</v>
      </c>
      <c r="AT18" s="23">
        <v>1</v>
      </c>
      <c r="AU18" s="23">
        <v>1</v>
      </c>
      <c r="AV18" s="23">
        <v>1</v>
      </c>
      <c r="AW18" s="23">
        <v>1</v>
      </c>
      <c r="AX18" s="23">
        <v>1</v>
      </c>
      <c r="AY18" s="23">
        <v>1</v>
      </c>
      <c r="AZ18" s="23">
        <v>1</v>
      </c>
      <c r="BA18" s="23">
        <v>1</v>
      </c>
      <c r="BB18" s="23">
        <v>1</v>
      </c>
      <c r="BC18" s="23">
        <v>1</v>
      </c>
      <c r="BG18" t="s">
        <v>94</v>
      </c>
      <c r="BH18">
        <v>4</v>
      </c>
      <c r="BI18">
        <v>11</v>
      </c>
    </row>
    <row r="19" spans="1:61" x14ac:dyDescent="0.3">
      <c r="A19" s="18">
        <f t="shared" si="0"/>
        <v>3004</v>
      </c>
      <c r="B19" s="18">
        <f t="shared" si="1"/>
        <v>0</v>
      </c>
      <c r="C19" s="13">
        <f t="shared" si="2"/>
        <v>2967.7923748699991</v>
      </c>
      <c r="D19" s="13">
        <f t="shared" si="3"/>
        <v>1288.53620015</v>
      </c>
      <c r="E19" s="13">
        <f t="shared" si="4"/>
        <v>8537.8317350899997</v>
      </c>
      <c r="F19" s="13">
        <f t="shared" si="5"/>
        <v>1036.7150022700002</v>
      </c>
      <c r="G19" s="13">
        <f t="shared" si="6"/>
        <v>1773.3870132300003</v>
      </c>
      <c r="H19" s="13">
        <f t="shared" si="7"/>
        <v>1016.0252048999999</v>
      </c>
      <c r="I19" s="13">
        <f t="shared" si="8"/>
        <v>999.93950981000012</v>
      </c>
      <c r="J19" s="13">
        <f t="shared" si="9"/>
        <v>16.720052330000001</v>
      </c>
      <c r="K19" s="13">
        <f t="shared" si="10"/>
        <v>0</v>
      </c>
      <c r="L19" s="13">
        <f t="shared" si="11"/>
        <v>61.964887329999996</v>
      </c>
      <c r="M19" s="13">
        <f t="shared" si="12"/>
        <v>2231.4261475299995</v>
      </c>
      <c r="N19" s="13">
        <f t="shared" si="13"/>
        <v>0</v>
      </c>
      <c r="O19" s="13">
        <f t="shared" si="14"/>
        <v>8.0226138599999999</v>
      </c>
      <c r="P19" s="13">
        <f t="shared" si="15"/>
        <v>0</v>
      </c>
      <c r="Q19" s="13">
        <f t="shared" si="16"/>
        <v>22.781545850000001</v>
      </c>
      <c r="T19" s="62">
        <v>3004</v>
      </c>
      <c r="U19" s="62">
        <v>0</v>
      </c>
      <c r="V19" s="19">
        <v>2967.7923748699991</v>
      </c>
      <c r="W19" s="19">
        <v>1288.53620015</v>
      </c>
      <c r="X19" s="19">
        <v>8537.8317350899997</v>
      </c>
      <c r="Y19" s="19">
        <v>1036.7150022700002</v>
      </c>
      <c r="Z19" s="19">
        <v>1773.3870132300003</v>
      </c>
      <c r="AA19" s="19">
        <v>1016.0252048999999</v>
      </c>
      <c r="AB19" s="19">
        <v>999.93950981000012</v>
      </c>
      <c r="AC19" s="19">
        <v>16.720052330000001</v>
      </c>
      <c r="AD19" s="19">
        <v>0</v>
      </c>
      <c r="AE19" s="19">
        <v>61.964887329999996</v>
      </c>
      <c r="AF19" s="19">
        <v>2231.4261475299995</v>
      </c>
      <c r="AG19" s="19">
        <v>0</v>
      </c>
      <c r="AH19" s="19">
        <v>8.0226138599999999</v>
      </c>
      <c r="AI19" s="19">
        <v>0</v>
      </c>
      <c r="AJ19" s="19">
        <v>22.781545850000001</v>
      </c>
      <c r="AL19" s="1"/>
      <c r="AM19" s="63">
        <v>3004</v>
      </c>
      <c r="AN19" s="62">
        <v>0</v>
      </c>
      <c r="AO19" s="23">
        <v>1</v>
      </c>
      <c r="AP19" s="23">
        <v>1</v>
      </c>
      <c r="AQ19" s="23">
        <v>1</v>
      </c>
      <c r="AR19" s="23">
        <v>1</v>
      </c>
      <c r="AS19" s="23">
        <v>1</v>
      </c>
      <c r="AT19" s="23">
        <v>1</v>
      </c>
      <c r="AU19" s="23">
        <v>1</v>
      </c>
      <c r="AV19" s="23">
        <v>1</v>
      </c>
      <c r="AW19" s="23">
        <v>1</v>
      </c>
      <c r="AX19" s="23">
        <v>1</v>
      </c>
      <c r="AY19" s="23">
        <v>1</v>
      </c>
      <c r="AZ19" s="23">
        <v>1</v>
      </c>
      <c r="BA19" s="23">
        <v>1</v>
      </c>
      <c r="BB19" s="23">
        <v>1</v>
      </c>
      <c r="BC19" s="23">
        <v>1</v>
      </c>
      <c r="BG19" t="s">
        <v>95</v>
      </c>
      <c r="BH19">
        <v>5</v>
      </c>
      <c r="BI19">
        <v>158</v>
      </c>
    </row>
    <row r="20" spans="1:61" x14ac:dyDescent="0.3">
      <c r="A20" s="18">
        <f t="shared" si="0"/>
        <v>3004</v>
      </c>
      <c r="B20" s="18">
        <f t="shared" si="1"/>
        <v>1</v>
      </c>
      <c r="C20" s="13">
        <f t="shared" si="2"/>
        <v>3763.0590978399996</v>
      </c>
      <c r="D20" s="13">
        <f t="shared" si="3"/>
        <v>1174.0418557699998</v>
      </c>
      <c r="E20" s="13">
        <f t="shared" si="4"/>
        <v>658.28073570000004</v>
      </c>
      <c r="F20" s="13">
        <f t="shared" si="5"/>
        <v>54.277874450000006</v>
      </c>
      <c r="G20" s="13">
        <f t="shared" si="6"/>
        <v>78.179254029999996</v>
      </c>
      <c r="H20" s="13">
        <f t="shared" si="7"/>
        <v>99.957119730000002</v>
      </c>
      <c r="I20" s="13">
        <f t="shared" si="8"/>
        <v>461.19249545999998</v>
      </c>
      <c r="J20" s="13">
        <f t="shared" si="9"/>
        <v>132.32252113000001</v>
      </c>
      <c r="K20" s="13">
        <f t="shared" si="10"/>
        <v>7.61</v>
      </c>
      <c r="L20" s="13">
        <f t="shared" si="11"/>
        <v>530.15406782499997</v>
      </c>
      <c r="M20" s="13">
        <f t="shared" si="12"/>
        <v>232.30851685000002</v>
      </c>
      <c r="N20" s="13">
        <f t="shared" si="13"/>
        <v>93.161697884999995</v>
      </c>
      <c r="O20" s="13">
        <f t="shared" si="14"/>
        <v>384.12506216999998</v>
      </c>
      <c r="P20" s="13">
        <f t="shared" si="15"/>
        <v>0</v>
      </c>
      <c r="Q20" s="13">
        <f t="shared" si="16"/>
        <v>25.358285760000001</v>
      </c>
      <c r="T20" s="62">
        <v>3004</v>
      </c>
      <c r="U20" s="62">
        <v>1</v>
      </c>
      <c r="V20" s="19">
        <v>3763.0590978399996</v>
      </c>
      <c r="W20" s="19">
        <v>1174.0418557699998</v>
      </c>
      <c r="X20" s="19">
        <v>658.28073570000004</v>
      </c>
      <c r="Y20" s="19">
        <v>54.277874450000006</v>
      </c>
      <c r="Z20" s="19">
        <v>78.179254029999996</v>
      </c>
      <c r="AA20" s="19">
        <v>99.957119730000002</v>
      </c>
      <c r="AB20" s="19">
        <v>461.19249545999998</v>
      </c>
      <c r="AC20" s="19">
        <v>132.32252113000001</v>
      </c>
      <c r="AD20" s="19">
        <v>7.61</v>
      </c>
      <c r="AE20" s="19">
        <v>530.15406782499997</v>
      </c>
      <c r="AF20" s="19">
        <v>232.30851685000002</v>
      </c>
      <c r="AG20" s="19">
        <v>93.161697884999995</v>
      </c>
      <c r="AH20" s="19">
        <v>384.12506216999998</v>
      </c>
      <c r="AI20" s="19">
        <v>0</v>
      </c>
      <c r="AJ20" s="19">
        <v>25.358285760000001</v>
      </c>
      <c r="AL20" s="1"/>
      <c r="AM20" s="63">
        <v>3004</v>
      </c>
      <c r="AN20" s="62">
        <v>1</v>
      </c>
      <c r="AO20" s="23">
        <v>1</v>
      </c>
      <c r="AP20" s="23">
        <v>1</v>
      </c>
      <c r="AQ20" s="23">
        <v>1</v>
      </c>
      <c r="AR20" s="23">
        <v>1</v>
      </c>
      <c r="AS20" s="23">
        <v>1</v>
      </c>
      <c r="AT20" s="23">
        <v>1</v>
      </c>
      <c r="AU20" s="23">
        <v>1</v>
      </c>
      <c r="AV20" s="23">
        <v>1</v>
      </c>
      <c r="AW20" s="23">
        <v>1</v>
      </c>
      <c r="AX20" s="23">
        <v>1</v>
      </c>
      <c r="AY20" s="23">
        <v>1</v>
      </c>
      <c r="AZ20" s="23">
        <v>1</v>
      </c>
      <c r="BA20" s="23">
        <v>1</v>
      </c>
      <c r="BB20" s="23">
        <v>1</v>
      </c>
      <c r="BC20" s="23">
        <v>1</v>
      </c>
      <c r="BG20" t="s">
        <v>96</v>
      </c>
      <c r="BH20">
        <v>5</v>
      </c>
      <c r="BI20">
        <v>233</v>
      </c>
    </row>
    <row r="21" spans="1:61" x14ac:dyDescent="0.3">
      <c r="A21" s="18">
        <f t="shared" si="0"/>
        <v>3004</v>
      </c>
      <c r="B21" s="18">
        <f t="shared" si="1"/>
        <v>2</v>
      </c>
      <c r="C21" s="13">
        <f t="shared" si="2"/>
        <v>584.16983858000003</v>
      </c>
      <c r="D21" s="13">
        <f t="shared" si="3"/>
        <v>247.54708903</v>
      </c>
      <c r="E21" s="13">
        <f t="shared" si="4"/>
        <v>2</v>
      </c>
      <c r="F21" s="13">
        <f t="shared" si="5"/>
        <v>8.51</v>
      </c>
      <c r="G21" s="13">
        <f t="shared" si="6"/>
        <v>6.07</v>
      </c>
      <c r="H21" s="13">
        <f t="shared" si="7"/>
        <v>22.16</v>
      </c>
      <c r="I21" s="13">
        <f t="shared" si="8"/>
        <v>93.381236989999991</v>
      </c>
      <c r="J21" s="13">
        <f t="shared" si="9"/>
        <v>0</v>
      </c>
      <c r="K21" s="13">
        <f t="shared" si="10"/>
        <v>0</v>
      </c>
      <c r="L21" s="13">
        <f t="shared" si="11"/>
        <v>0</v>
      </c>
      <c r="M21" s="13">
        <f t="shared" si="12"/>
        <v>30.135114250000001</v>
      </c>
      <c r="N21" s="13">
        <f t="shared" si="13"/>
        <v>0</v>
      </c>
      <c r="O21" s="13">
        <f t="shared" si="14"/>
        <v>39.503849810000006</v>
      </c>
      <c r="P21" s="13">
        <f t="shared" si="15"/>
        <v>58.671363360000001</v>
      </c>
      <c r="Q21" s="13">
        <f t="shared" si="16"/>
        <v>491.04015643000002</v>
      </c>
      <c r="T21" s="62">
        <v>3004</v>
      </c>
      <c r="U21" s="62">
        <v>2</v>
      </c>
      <c r="V21" s="19">
        <v>584.16983858000003</v>
      </c>
      <c r="W21" s="19">
        <v>247.54708903</v>
      </c>
      <c r="X21" s="19">
        <v>2</v>
      </c>
      <c r="Y21" s="19">
        <v>8.51</v>
      </c>
      <c r="Z21" s="19">
        <v>6.07</v>
      </c>
      <c r="AA21" s="19">
        <v>22.16</v>
      </c>
      <c r="AB21" s="19">
        <v>93.381236989999991</v>
      </c>
      <c r="AC21" s="19">
        <v>0</v>
      </c>
      <c r="AD21" s="19">
        <v>0</v>
      </c>
      <c r="AE21" s="19">
        <v>0</v>
      </c>
      <c r="AF21" s="19">
        <v>30.135114250000001</v>
      </c>
      <c r="AG21" s="19">
        <v>0</v>
      </c>
      <c r="AH21" s="19">
        <v>39.503849810000006</v>
      </c>
      <c r="AI21" s="19">
        <v>58.671363360000001</v>
      </c>
      <c r="AJ21" s="19">
        <v>491.04015643000002</v>
      </c>
      <c r="AL21" s="1"/>
      <c r="AM21" s="63">
        <v>3004</v>
      </c>
      <c r="AN21" s="62">
        <v>2</v>
      </c>
      <c r="AO21" s="23">
        <v>1</v>
      </c>
      <c r="AP21" s="23">
        <v>1</v>
      </c>
      <c r="AQ21" s="23">
        <v>1</v>
      </c>
      <c r="AR21" s="23">
        <v>1</v>
      </c>
      <c r="AS21" s="23">
        <v>1</v>
      </c>
      <c r="AT21" s="23">
        <v>1</v>
      </c>
      <c r="AU21" s="23">
        <v>1</v>
      </c>
      <c r="AV21" s="23">
        <v>1</v>
      </c>
      <c r="AW21" s="23">
        <v>1</v>
      </c>
      <c r="AX21" s="23">
        <v>1</v>
      </c>
      <c r="AY21" s="23">
        <v>1</v>
      </c>
      <c r="AZ21" s="23">
        <v>1</v>
      </c>
      <c r="BA21" s="23">
        <v>1</v>
      </c>
      <c r="BB21" s="23">
        <v>1</v>
      </c>
      <c r="BC21" s="23">
        <v>1</v>
      </c>
      <c r="BG21" t="s">
        <v>97</v>
      </c>
      <c r="BH21">
        <v>5</v>
      </c>
      <c r="BI21">
        <v>86</v>
      </c>
    </row>
    <row r="22" spans="1:61" x14ac:dyDescent="0.3">
      <c r="A22" s="18">
        <f t="shared" si="0"/>
        <v>3004</v>
      </c>
      <c r="B22" s="18">
        <f t="shared" si="1"/>
        <v>5</v>
      </c>
      <c r="C22" s="13">
        <f t="shared" si="2"/>
        <v>2225.7585459299999</v>
      </c>
      <c r="D22" s="13">
        <f t="shared" si="3"/>
        <v>1268.1994825299998</v>
      </c>
      <c r="E22" s="13">
        <f t="shared" si="4"/>
        <v>253.38039802999998</v>
      </c>
      <c r="F22" s="13">
        <f t="shared" si="5"/>
        <v>29.6</v>
      </c>
      <c r="G22" s="13">
        <f t="shared" si="6"/>
        <v>277.39196146</v>
      </c>
      <c r="H22" s="13">
        <f t="shared" si="7"/>
        <v>55</v>
      </c>
      <c r="I22" s="13">
        <f t="shared" si="8"/>
        <v>297.52344015</v>
      </c>
      <c r="J22" s="13">
        <f t="shared" si="9"/>
        <v>0</v>
      </c>
      <c r="K22" s="13">
        <f t="shared" si="10"/>
        <v>8.26</v>
      </c>
      <c r="L22" s="13">
        <f t="shared" si="11"/>
        <v>99.104003647500008</v>
      </c>
      <c r="M22" s="13">
        <f t="shared" si="12"/>
        <v>237.71214257</v>
      </c>
      <c r="N22" s="13">
        <f t="shared" si="13"/>
        <v>11.4946678825</v>
      </c>
      <c r="O22" s="13">
        <f t="shared" si="14"/>
        <v>12.812416670000001</v>
      </c>
      <c r="P22" s="13">
        <f t="shared" si="15"/>
        <v>0</v>
      </c>
      <c r="Q22" s="13">
        <f t="shared" si="16"/>
        <v>0</v>
      </c>
      <c r="T22" s="62">
        <v>3004</v>
      </c>
      <c r="U22" s="62">
        <v>5</v>
      </c>
      <c r="V22" s="19">
        <v>2225.7585459299999</v>
      </c>
      <c r="W22" s="19">
        <v>1268.1994825299998</v>
      </c>
      <c r="X22" s="19">
        <v>253.38039802999998</v>
      </c>
      <c r="Y22" s="19">
        <v>29.6</v>
      </c>
      <c r="Z22" s="19">
        <v>277.39196146</v>
      </c>
      <c r="AA22" s="19">
        <v>55</v>
      </c>
      <c r="AB22" s="19">
        <v>297.52344015</v>
      </c>
      <c r="AC22" s="19">
        <v>0</v>
      </c>
      <c r="AD22" s="19">
        <v>8.26</v>
      </c>
      <c r="AE22" s="19">
        <v>99.104003647500008</v>
      </c>
      <c r="AF22" s="19">
        <v>237.71214257</v>
      </c>
      <c r="AG22" s="19">
        <v>11.4946678825</v>
      </c>
      <c r="AH22" s="19">
        <v>12.812416670000001</v>
      </c>
      <c r="AI22" s="19">
        <v>0</v>
      </c>
      <c r="AJ22" s="19">
        <v>0</v>
      </c>
      <c r="AL22" s="1"/>
      <c r="AM22" s="63">
        <v>3004</v>
      </c>
      <c r="AN22" s="62">
        <v>5</v>
      </c>
      <c r="AO22" s="23">
        <v>1</v>
      </c>
      <c r="AP22" s="23">
        <v>1</v>
      </c>
      <c r="AQ22" s="23">
        <v>1</v>
      </c>
      <c r="AR22" s="23">
        <v>1</v>
      </c>
      <c r="AS22" s="23">
        <v>1</v>
      </c>
      <c r="AT22" s="23">
        <v>1</v>
      </c>
      <c r="AU22" s="23">
        <v>1</v>
      </c>
      <c r="AV22" s="23">
        <v>1</v>
      </c>
      <c r="AW22" s="23">
        <v>1</v>
      </c>
      <c r="AX22" s="23">
        <v>1</v>
      </c>
      <c r="AY22" s="23">
        <v>1</v>
      </c>
      <c r="AZ22" s="23">
        <v>1</v>
      </c>
      <c r="BA22" s="23">
        <v>1</v>
      </c>
      <c r="BB22" s="23">
        <v>1</v>
      </c>
      <c r="BC22" s="23">
        <v>1</v>
      </c>
      <c r="BG22" t="s">
        <v>98</v>
      </c>
      <c r="BH22">
        <v>5</v>
      </c>
      <c r="BI22">
        <v>25</v>
      </c>
    </row>
    <row r="23" spans="1:61" x14ac:dyDescent="0.3">
      <c r="A23" s="18">
        <f t="shared" si="0"/>
        <v>3004</v>
      </c>
      <c r="B23" s="18">
        <f t="shared" si="1"/>
        <v>7</v>
      </c>
      <c r="C23" s="13">
        <f t="shared" si="2"/>
        <v>11430.815221142127</v>
      </c>
      <c r="D23" s="13">
        <f t="shared" si="3"/>
        <v>1888.8557819331484</v>
      </c>
      <c r="E23" s="13">
        <f t="shared" si="4"/>
        <v>199.38708634999998</v>
      </c>
      <c r="F23" s="13">
        <f t="shared" si="5"/>
        <v>35.586115910000004</v>
      </c>
      <c r="G23" s="13">
        <f t="shared" si="6"/>
        <v>58.994023909999996</v>
      </c>
      <c r="H23" s="13">
        <f t="shared" si="7"/>
        <v>0</v>
      </c>
      <c r="I23" s="13">
        <f t="shared" si="8"/>
        <v>135.32235628999999</v>
      </c>
      <c r="J23" s="13">
        <f t="shared" si="9"/>
        <v>0</v>
      </c>
      <c r="K23" s="13">
        <f t="shared" si="10"/>
        <v>8.0730341800000005</v>
      </c>
      <c r="L23" s="13">
        <f t="shared" si="11"/>
        <v>429.01048082249997</v>
      </c>
      <c r="M23" s="13">
        <f t="shared" si="12"/>
        <v>157.64593400151898</v>
      </c>
      <c r="N23" s="13">
        <f t="shared" si="13"/>
        <v>30.010782167500004</v>
      </c>
      <c r="O23" s="13">
        <f t="shared" si="14"/>
        <v>0.53903486</v>
      </c>
      <c r="P23" s="13">
        <f t="shared" si="15"/>
        <v>1.59265963</v>
      </c>
      <c r="Q23" s="13">
        <f t="shared" si="16"/>
        <v>0.29000000000000004</v>
      </c>
      <c r="T23" s="62">
        <v>3004</v>
      </c>
      <c r="U23" s="62">
        <v>7</v>
      </c>
      <c r="V23" s="19">
        <v>11430.815221142127</v>
      </c>
      <c r="W23" s="19">
        <v>1888.8557819331484</v>
      </c>
      <c r="X23" s="19">
        <v>199.38708634999998</v>
      </c>
      <c r="Y23" s="19">
        <v>35.586115910000004</v>
      </c>
      <c r="Z23" s="19">
        <v>58.994023909999996</v>
      </c>
      <c r="AA23" s="19">
        <v>0</v>
      </c>
      <c r="AB23" s="19">
        <v>135.32235628999999</v>
      </c>
      <c r="AC23" s="19">
        <v>0</v>
      </c>
      <c r="AD23" s="19">
        <v>8.0730341800000005</v>
      </c>
      <c r="AE23" s="19">
        <v>429.01048082249997</v>
      </c>
      <c r="AF23" s="19">
        <v>157.64593400151898</v>
      </c>
      <c r="AG23" s="19">
        <v>30.010782167500004</v>
      </c>
      <c r="AH23" s="19">
        <v>0.53903486</v>
      </c>
      <c r="AI23" s="19">
        <v>1.59265963</v>
      </c>
      <c r="AJ23" s="19">
        <v>0.29000000000000004</v>
      </c>
      <c r="AL23" s="1"/>
      <c r="AM23" s="63">
        <v>3004</v>
      </c>
      <c r="AN23" s="62">
        <v>7</v>
      </c>
      <c r="AO23" s="23">
        <v>1</v>
      </c>
      <c r="AP23" s="23">
        <v>1</v>
      </c>
      <c r="AQ23" s="23">
        <v>1</v>
      </c>
      <c r="AR23" s="23">
        <v>1</v>
      </c>
      <c r="AS23" s="23">
        <v>1</v>
      </c>
      <c r="AT23" s="23">
        <v>1</v>
      </c>
      <c r="AU23" s="23">
        <v>1</v>
      </c>
      <c r="AV23" s="23">
        <v>1</v>
      </c>
      <c r="AW23" s="23">
        <v>1</v>
      </c>
      <c r="AX23" s="23">
        <v>1</v>
      </c>
      <c r="AY23" s="23">
        <v>1</v>
      </c>
      <c r="AZ23" s="23">
        <v>1</v>
      </c>
      <c r="BA23" s="23">
        <v>1</v>
      </c>
      <c r="BB23" s="23">
        <v>1</v>
      </c>
      <c r="BC23" s="23">
        <v>1</v>
      </c>
      <c r="BG23" t="s">
        <v>99</v>
      </c>
      <c r="BH23">
        <v>5</v>
      </c>
      <c r="BI23">
        <v>342</v>
      </c>
    </row>
    <row r="24" spans="1:61" x14ac:dyDescent="0.3">
      <c r="A24" s="18">
        <f t="shared" si="0"/>
        <v>3004</v>
      </c>
      <c r="B24" s="18">
        <f t="shared" si="1"/>
        <v>8</v>
      </c>
      <c r="C24" s="13">
        <f t="shared" si="2"/>
        <v>4070.9142345953856</v>
      </c>
      <c r="D24" s="13">
        <f t="shared" si="3"/>
        <v>1798.6056017089948</v>
      </c>
      <c r="E24" s="13">
        <f t="shared" si="4"/>
        <v>1810.5229557699997</v>
      </c>
      <c r="F24" s="13">
        <f t="shared" si="5"/>
        <v>401.43999999999994</v>
      </c>
      <c r="G24" s="13">
        <f t="shared" si="6"/>
        <v>893.9396427800001</v>
      </c>
      <c r="H24" s="13">
        <f t="shared" si="7"/>
        <v>104.09838180999999</v>
      </c>
      <c r="I24" s="13">
        <f t="shared" si="8"/>
        <v>612.15556343000003</v>
      </c>
      <c r="J24" s="13">
        <f t="shared" si="9"/>
        <v>23.063022369999999</v>
      </c>
      <c r="K24" s="13">
        <f t="shared" si="10"/>
        <v>9.7376482099999997</v>
      </c>
      <c r="L24" s="13">
        <f t="shared" si="11"/>
        <v>225.70816540999999</v>
      </c>
      <c r="M24" s="13">
        <f t="shared" si="12"/>
        <v>804.2107532</v>
      </c>
      <c r="N24" s="13">
        <f t="shared" si="13"/>
        <v>2.875</v>
      </c>
      <c r="O24" s="13">
        <f t="shared" si="14"/>
        <v>2.1399999999999997</v>
      </c>
      <c r="P24" s="13">
        <f t="shared" si="15"/>
        <v>5.8049940199999996</v>
      </c>
      <c r="Q24" s="13">
        <f t="shared" si="16"/>
        <v>3.4857062700000001</v>
      </c>
      <c r="T24" s="62">
        <v>3004</v>
      </c>
      <c r="U24" s="62">
        <v>8</v>
      </c>
      <c r="V24" s="19">
        <v>4070.9142345953856</v>
      </c>
      <c r="W24" s="19">
        <v>1798.6056017089948</v>
      </c>
      <c r="X24" s="19">
        <v>1810.5229557699997</v>
      </c>
      <c r="Y24" s="19">
        <v>401.43999999999994</v>
      </c>
      <c r="Z24" s="19">
        <v>893.9396427800001</v>
      </c>
      <c r="AA24" s="19">
        <v>104.09838180999999</v>
      </c>
      <c r="AB24" s="19">
        <v>612.15556343000003</v>
      </c>
      <c r="AC24" s="19">
        <v>23.063022369999999</v>
      </c>
      <c r="AD24" s="19">
        <v>9.7376482099999997</v>
      </c>
      <c r="AE24" s="19">
        <v>225.70816540999999</v>
      </c>
      <c r="AF24" s="19">
        <v>804.2107532</v>
      </c>
      <c r="AG24" s="19">
        <v>2.875</v>
      </c>
      <c r="AH24" s="19">
        <v>2.1399999999999997</v>
      </c>
      <c r="AI24" s="19">
        <v>5.8049940199999996</v>
      </c>
      <c r="AJ24" s="19">
        <v>3.4857062700000001</v>
      </c>
      <c r="AL24" s="1"/>
      <c r="AM24" s="63">
        <v>3004</v>
      </c>
      <c r="AN24" s="62">
        <v>8</v>
      </c>
      <c r="AO24" s="23">
        <v>1</v>
      </c>
      <c r="AP24" s="23">
        <v>1</v>
      </c>
      <c r="AQ24" s="23">
        <v>1</v>
      </c>
      <c r="AR24" s="23">
        <v>1</v>
      </c>
      <c r="AS24" s="23">
        <v>1</v>
      </c>
      <c r="AT24" s="23">
        <v>1</v>
      </c>
      <c r="AU24" s="23">
        <v>1</v>
      </c>
      <c r="AV24" s="23">
        <v>1</v>
      </c>
      <c r="AW24" s="23">
        <v>1</v>
      </c>
      <c r="AX24" s="23">
        <v>1</v>
      </c>
      <c r="AY24" s="23">
        <v>1</v>
      </c>
      <c r="AZ24" s="23">
        <v>1</v>
      </c>
      <c r="BA24" s="23">
        <v>1</v>
      </c>
      <c r="BB24" s="23">
        <v>1</v>
      </c>
      <c r="BC24" s="23">
        <v>1</v>
      </c>
      <c r="BG24" t="s">
        <v>100</v>
      </c>
      <c r="BH24">
        <v>5</v>
      </c>
      <c r="BI24">
        <v>66</v>
      </c>
    </row>
    <row r="25" spans="1:61" x14ac:dyDescent="0.3">
      <c r="A25" s="18">
        <f t="shared" si="0"/>
        <v>3005</v>
      </c>
      <c r="B25" s="18">
        <f t="shared" si="1"/>
        <v>0</v>
      </c>
      <c r="C25" s="13">
        <f t="shared" si="2"/>
        <v>7346.4879657099991</v>
      </c>
      <c r="D25" s="13">
        <f t="shared" si="3"/>
        <v>3357.2027507600005</v>
      </c>
      <c r="E25" s="13">
        <f t="shared" si="4"/>
        <v>12887.850384296136</v>
      </c>
      <c r="F25" s="13">
        <f t="shared" si="5"/>
        <v>3491.2403466600008</v>
      </c>
      <c r="G25" s="13">
        <f t="shared" si="6"/>
        <v>4919.4548688953009</v>
      </c>
      <c r="H25" s="13">
        <f t="shared" si="7"/>
        <v>1531.3754732500001</v>
      </c>
      <c r="I25" s="13">
        <f t="shared" si="8"/>
        <v>2530.2009825300001</v>
      </c>
      <c r="J25" s="13">
        <f t="shared" si="9"/>
        <v>14.783178169999999</v>
      </c>
      <c r="K25" s="13">
        <f t="shared" si="10"/>
        <v>0</v>
      </c>
      <c r="L25" s="13">
        <f t="shared" si="11"/>
        <v>201.98035756749999</v>
      </c>
      <c r="M25" s="13">
        <f t="shared" si="12"/>
        <v>3196.4629458899999</v>
      </c>
      <c r="N25" s="13">
        <f t="shared" si="13"/>
        <v>34.378682422499999</v>
      </c>
      <c r="O25" s="13">
        <f t="shared" si="14"/>
        <v>2.5621796899999998</v>
      </c>
      <c r="P25" s="13">
        <f t="shared" si="15"/>
        <v>1.3849319099999999</v>
      </c>
      <c r="Q25" s="13">
        <f t="shared" si="16"/>
        <v>0</v>
      </c>
      <c r="T25" s="62">
        <v>3005</v>
      </c>
      <c r="U25" s="62">
        <v>0</v>
      </c>
      <c r="V25" s="19">
        <v>7346.4879657099991</v>
      </c>
      <c r="W25" s="19">
        <v>3357.2027507600005</v>
      </c>
      <c r="X25" s="19">
        <v>12887.850384296136</v>
      </c>
      <c r="Y25" s="19">
        <v>3491.2403466600008</v>
      </c>
      <c r="Z25" s="19">
        <v>4919.4548688953009</v>
      </c>
      <c r="AA25" s="19">
        <v>1531.3754732500001</v>
      </c>
      <c r="AB25" s="19">
        <v>2530.2009825300001</v>
      </c>
      <c r="AC25" s="19">
        <v>14.783178169999999</v>
      </c>
      <c r="AD25" s="19">
        <v>0</v>
      </c>
      <c r="AE25" s="19">
        <v>201.98035756749999</v>
      </c>
      <c r="AF25" s="19">
        <v>3196.4629458899999</v>
      </c>
      <c r="AG25" s="19">
        <v>34.378682422499999</v>
      </c>
      <c r="AH25" s="19">
        <v>2.5621796899999998</v>
      </c>
      <c r="AI25" s="19">
        <v>1.3849319099999999</v>
      </c>
      <c r="AJ25" s="19">
        <v>0</v>
      </c>
      <c r="AL25" s="1"/>
      <c r="AM25" s="63">
        <v>3005</v>
      </c>
      <c r="AN25" s="62">
        <v>0</v>
      </c>
      <c r="AO25" s="23">
        <v>1</v>
      </c>
      <c r="AP25" s="23">
        <v>1</v>
      </c>
      <c r="AQ25" s="23">
        <v>1</v>
      </c>
      <c r="AR25" s="23">
        <v>1</v>
      </c>
      <c r="AS25" s="23">
        <v>1</v>
      </c>
      <c r="AT25" s="23">
        <v>1</v>
      </c>
      <c r="AU25" s="23">
        <v>1</v>
      </c>
      <c r="AV25" s="23">
        <v>1</v>
      </c>
      <c r="AW25" s="23">
        <v>1</v>
      </c>
      <c r="AX25" s="23">
        <v>1</v>
      </c>
      <c r="AY25" s="23">
        <v>1</v>
      </c>
      <c r="AZ25" s="23">
        <v>1</v>
      </c>
      <c r="BA25" s="23">
        <v>1</v>
      </c>
      <c r="BB25" s="23">
        <v>1</v>
      </c>
      <c r="BC25" s="23">
        <v>1</v>
      </c>
      <c r="BG25" t="s">
        <v>101</v>
      </c>
      <c r="BH25">
        <v>6</v>
      </c>
      <c r="BI25">
        <v>312</v>
      </c>
    </row>
    <row r="26" spans="1:61" x14ac:dyDescent="0.3">
      <c r="A26" s="18">
        <f t="shared" si="0"/>
        <v>3005</v>
      </c>
      <c r="B26" s="18">
        <f t="shared" si="1"/>
        <v>1</v>
      </c>
      <c r="C26" s="13">
        <f t="shared" si="2"/>
        <v>12058.971627630001</v>
      </c>
      <c r="D26" s="13">
        <f t="shared" si="3"/>
        <v>3158.7273473300006</v>
      </c>
      <c r="E26" s="13">
        <f t="shared" si="4"/>
        <v>314.48409056999998</v>
      </c>
      <c r="F26" s="13">
        <f t="shared" si="5"/>
        <v>150.74747357999999</v>
      </c>
      <c r="G26" s="13">
        <f t="shared" si="6"/>
        <v>178.17330923999998</v>
      </c>
      <c r="H26" s="13">
        <f t="shared" si="7"/>
        <v>33.557726169999995</v>
      </c>
      <c r="I26" s="13">
        <f t="shared" si="8"/>
        <v>621.53389672999992</v>
      </c>
      <c r="J26" s="13">
        <f t="shared" si="9"/>
        <v>109.37504859000001</v>
      </c>
      <c r="K26" s="13">
        <f t="shared" si="10"/>
        <v>6.3902279799999997</v>
      </c>
      <c r="L26" s="13">
        <f t="shared" si="11"/>
        <v>83.129018840000001</v>
      </c>
      <c r="M26" s="13">
        <f t="shared" si="12"/>
        <v>283.82930554000001</v>
      </c>
      <c r="N26" s="13">
        <f t="shared" si="13"/>
        <v>20.867145900000001</v>
      </c>
      <c r="O26" s="13">
        <f t="shared" si="14"/>
        <v>114.75000000000001</v>
      </c>
      <c r="P26" s="13">
        <f t="shared" si="15"/>
        <v>4.5032608999999999</v>
      </c>
      <c r="Q26" s="13">
        <f t="shared" si="16"/>
        <v>0.84762220999999993</v>
      </c>
      <c r="T26" s="62">
        <v>3005</v>
      </c>
      <c r="U26" s="62">
        <v>1</v>
      </c>
      <c r="V26" s="19">
        <v>12058.971627630001</v>
      </c>
      <c r="W26" s="19">
        <v>3158.7273473300006</v>
      </c>
      <c r="X26" s="19">
        <v>314.48409056999998</v>
      </c>
      <c r="Y26" s="19">
        <v>150.74747357999999</v>
      </c>
      <c r="Z26" s="19">
        <v>178.17330923999998</v>
      </c>
      <c r="AA26" s="19">
        <v>33.557726169999995</v>
      </c>
      <c r="AB26" s="19">
        <v>621.53389672999992</v>
      </c>
      <c r="AC26" s="19">
        <v>109.37504859000001</v>
      </c>
      <c r="AD26" s="19">
        <v>6.3902279799999997</v>
      </c>
      <c r="AE26" s="19">
        <v>83.129018840000001</v>
      </c>
      <c r="AF26" s="19">
        <v>283.82930554000001</v>
      </c>
      <c r="AG26" s="19">
        <v>20.867145900000001</v>
      </c>
      <c r="AH26" s="19">
        <v>114.75000000000001</v>
      </c>
      <c r="AI26" s="19">
        <v>4.5032608999999999</v>
      </c>
      <c r="AJ26" s="19">
        <v>0.84762220999999993</v>
      </c>
      <c r="AL26" s="1"/>
      <c r="AM26" s="63">
        <v>3005</v>
      </c>
      <c r="AN26" s="62">
        <v>1</v>
      </c>
      <c r="AO26" s="23">
        <v>1</v>
      </c>
      <c r="AP26" s="23">
        <v>1</v>
      </c>
      <c r="AQ26" s="23">
        <v>1</v>
      </c>
      <c r="AR26" s="23">
        <v>1</v>
      </c>
      <c r="AS26" s="23">
        <v>1</v>
      </c>
      <c r="AT26" s="23">
        <v>1</v>
      </c>
      <c r="AU26" s="23">
        <v>1</v>
      </c>
      <c r="AV26" s="23">
        <v>1</v>
      </c>
      <c r="AW26" s="23">
        <v>1</v>
      </c>
      <c r="AX26" s="23">
        <v>1</v>
      </c>
      <c r="AY26" s="23">
        <v>1</v>
      </c>
      <c r="AZ26" s="23">
        <v>1</v>
      </c>
      <c r="BA26" s="23">
        <v>1</v>
      </c>
      <c r="BB26" s="23">
        <v>1</v>
      </c>
      <c r="BC26" s="23">
        <v>1</v>
      </c>
      <c r="BG26" t="s">
        <v>102</v>
      </c>
      <c r="BH26">
        <v>6</v>
      </c>
      <c r="BI26">
        <v>588</v>
      </c>
    </row>
    <row r="27" spans="1:61" x14ac:dyDescent="0.3">
      <c r="A27" s="18">
        <f t="shared" si="0"/>
        <v>3005</v>
      </c>
      <c r="B27" s="18">
        <f t="shared" si="1"/>
        <v>2</v>
      </c>
      <c r="C27" s="13">
        <f t="shared" si="2"/>
        <v>538.62251723999998</v>
      </c>
      <c r="D27" s="13">
        <f t="shared" si="3"/>
        <v>278.31069319000005</v>
      </c>
      <c r="E27" s="13">
        <f t="shared" si="4"/>
        <v>41.94</v>
      </c>
      <c r="F27" s="13">
        <f t="shared" si="5"/>
        <v>41</v>
      </c>
      <c r="G27" s="13">
        <f t="shared" si="6"/>
        <v>48.14690547</v>
      </c>
      <c r="H27" s="13">
        <f t="shared" si="7"/>
        <v>0</v>
      </c>
      <c r="I27" s="13">
        <f t="shared" si="8"/>
        <v>13.271535239999999</v>
      </c>
      <c r="J27" s="13">
        <f t="shared" si="9"/>
        <v>11.809872609999999</v>
      </c>
      <c r="K27" s="13">
        <f t="shared" si="10"/>
        <v>1.83185004</v>
      </c>
      <c r="L27" s="13">
        <f t="shared" si="11"/>
        <v>15.294596950000001</v>
      </c>
      <c r="M27" s="13">
        <f t="shared" si="12"/>
        <v>94.39858670000001</v>
      </c>
      <c r="N27" s="13">
        <f t="shared" si="13"/>
        <v>0</v>
      </c>
      <c r="O27" s="13">
        <f t="shared" si="14"/>
        <v>106.81060319999999</v>
      </c>
      <c r="P27" s="13">
        <f t="shared" si="15"/>
        <v>299.13230112000008</v>
      </c>
      <c r="Q27" s="13">
        <f t="shared" si="16"/>
        <v>18.20817104</v>
      </c>
      <c r="T27" s="62">
        <v>3005</v>
      </c>
      <c r="U27" s="62">
        <v>2</v>
      </c>
      <c r="V27" s="19">
        <v>538.62251723999998</v>
      </c>
      <c r="W27" s="19">
        <v>278.31069319000005</v>
      </c>
      <c r="X27" s="19">
        <v>41.94</v>
      </c>
      <c r="Y27" s="19">
        <v>41</v>
      </c>
      <c r="Z27" s="19">
        <v>48.14690547</v>
      </c>
      <c r="AA27" s="19">
        <v>0</v>
      </c>
      <c r="AB27" s="19">
        <v>13.271535239999999</v>
      </c>
      <c r="AC27" s="19">
        <v>11.809872609999999</v>
      </c>
      <c r="AD27" s="19">
        <v>1.83185004</v>
      </c>
      <c r="AE27" s="19">
        <v>15.294596950000001</v>
      </c>
      <c r="AF27" s="19">
        <v>94.39858670000001</v>
      </c>
      <c r="AG27" s="19">
        <v>0</v>
      </c>
      <c r="AH27" s="19">
        <v>106.81060319999999</v>
      </c>
      <c r="AI27" s="19">
        <v>299.13230112000008</v>
      </c>
      <c r="AJ27" s="19">
        <v>18.20817104</v>
      </c>
      <c r="AL27" s="1"/>
      <c r="AM27" s="63">
        <v>3005</v>
      </c>
      <c r="AN27" s="62">
        <v>2</v>
      </c>
      <c r="AO27" s="23">
        <v>1</v>
      </c>
      <c r="AP27" s="23">
        <v>1</v>
      </c>
      <c r="AQ27" s="23">
        <v>1</v>
      </c>
      <c r="AR27" s="23">
        <v>1</v>
      </c>
      <c r="AS27" s="23">
        <v>1</v>
      </c>
      <c r="AT27" s="23">
        <v>1</v>
      </c>
      <c r="AU27" s="23">
        <v>1</v>
      </c>
      <c r="AV27" s="23">
        <v>1</v>
      </c>
      <c r="AW27" s="23">
        <v>1</v>
      </c>
      <c r="AX27" s="23">
        <v>1</v>
      </c>
      <c r="AY27" s="23">
        <v>1</v>
      </c>
      <c r="AZ27" s="23">
        <v>1</v>
      </c>
      <c r="BA27" s="23">
        <v>1</v>
      </c>
      <c r="BB27" s="23">
        <v>1</v>
      </c>
      <c r="BC27" s="23">
        <v>1</v>
      </c>
      <c r="BG27" t="s">
        <v>103</v>
      </c>
      <c r="BH27">
        <v>6</v>
      </c>
      <c r="BI27">
        <v>95</v>
      </c>
    </row>
    <row r="28" spans="1:61" x14ac:dyDescent="0.3">
      <c r="A28" s="18">
        <f t="shared" si="0"/>
        <v>3005</v>
      </c>
      <c r="B28" s="18">
        <f t="shared" si="1"/>
        <v>5</v>
      </c>
      <c r="C28" s="13">
        <f t="shared" si="2"/>
        <v>19250.210285384434</v>
      </c>
      <c r="D28" s="13">
        <f t="shared" si="3"/>
        <v>12550.593267287821</v>
      </c>
      <c r="E28" s="13">
        <f t="shared" si="4"/>
        <v>3776.0413637000006</v>
      </c>
      <c r="F28" s="13">
        <f t="shared" si="5"/>
        <v>739.81618602999981</v>
      </c>
      <c r="G28" s="13">
        <f t="shared" si="6"/>
        <v>963.41814696000006</v>
      </c>
      <c r="H28" s="13">
        <f t="shared" si="7"/>
        <v>157.67269364000001</v>
      </c>
      <c r="I28" s="13">
        <f t="shared" si="8"/>
        <v>3917.7659404099982</v>
      </c>
      <c r="J28" s="13">
        <f t="shared" si="9"/>
        <v>0</v>
      </c>
      <c r="K28" s="13">
        <f t="shared" si="10"/>
        <v>3.8318022799999998</v>
      </c>
      <c r="L28" s="13">
        <f t="shared" si="11"/>
        <v>552.37686978500005</v>
      </c>
      <c r="M28" s="13">
        <f t="shared" si="12"/>
        <v>832.63148818000013</v>
      </c>
      <c r="N28" s="13">
        <f t="shared" si="13"/>
        <v>23.127196984999998</v>
      </c>
      <c r="O28" s="13">
        <f t="shared" si="14"/>
        <v>21.709999999999997</v>
      </c>
      <c r="P28" s="13">
        <f t="shared" si="15"/>
        <v>4.8828842300000002</v>
      </c>
      <c r="Q28" s="13">
        <f t="shared" si="16"/>
        <v>0</v>
      </c>
      <c r="T28" s="62">
        <v>3005</v>
      </c>
      <c r="U28" s="62">
        <v>5</v>
      </c>
      <c r="V28" s="19">
        <v>19250.210285384434</v>
      </c>
      <c r="W28" s="19">
        <v>12550.593267287821</v>
      </c>
      <c r="X28" s="19">
        <v>3776.0413637000006</v>
      </c>
      <c r="Y28" s="19">
        <v>739.81618602999981</v>
      </c>
      <c r="Z28" s="19">
        <v>963.41814696000006</v>
      </c>
      <c r="AA28" s="19">
        <v>157.67269364000001</v>
      </c>
      <c r="AB28" s="19">
        <v>3917.7659404099982</v>
      </c>
      <c r="AC28" s="19">
        <v>0</v>
      </c>
      <c r="AD28" s="19">
        <v>3.8318022799999998</v>
      </c>
      <c r="AE28" s="19">
        <v>552.37686978500005</v>
      </c>
      <c r="AF28" s="19">
        <v>832.63148818000013</v>
      </c>
      <c r="AG28" s="19">
        <v>23.127196984999998</v>
      </c>
      <c r="AH28" s="19">
        <v>21.709999999999997</v>
      </c>
      <c r="AI28" s="19">
        <v>4.8828842300000002</v>
      </c>
      <c r="AJ28" s="19">
        <v>0</v>
      </c>
      <c r="AL28" s="1"/>
      <c r="AM28" s="63">
        <v>3005</v>
      </c>
      <c r="AN28" s="62">
        <v>5</v>
      </c>
      <c r="AO28" s="23">
        <v>1</v>
      </c>
      <c r="AP28" s="23">
        <v>1</v>
      </c>
      <c r="AQ28" s="23">
        <v>1</v>
      </c>
      <c r="AR28" s="23">
        <v>1</v>
      </c>
      <c r="AS28" s="23">
        <v>1</v>
      </c>
      <c r="AT28" s="23">
        <v>1</v>
      </c>
      <c r="AU28" s="23">
        <v>1</v>
      </c>
      <c r="AV28" s="23">
        <v>1</v>
      </c>
      <c r="AW28" s="23">
        <v>1</v>
      </c>
      <c r="AX28" s="23">
        <v>1</v>
      </c>
      <c r="AY28" s="23">
        <v>1</v>
      </c>
      <c r="AZ28" s="23">
        <v>1</v>
      </c>
      <c r="BA28" s="23">
        <v>1</v>
      </c>
      <c r="BB28" s="23">
        <v>1</v>
      </c>
      <c r="BC28" s="23">
        <v>1</v>
      </c>
      <c r="BG28" t="s">
        <v>104</v>
      </c>
      <c r="BH28">
        <v>6</v>
      </c>
      <c r="BI28">
        <v>257</v>
      </c>
    </row>
    <row r="29" spans="1:61" x14ac:dyDescent="0.3">
      <c r="A29" s="18">
        <f t="shared" si="0"/>
        <v>3005</v>
      </c>
      <c r="B29" s="18">
        <f t="shared" si="1"/>
        <v>7</v>
      </c>
      <c r="C29" s="13">
        <f t="shared" si="2"/>
        <v>48079.873039302802</v>
      </c>
      <c r="D29" s="13">
        <f t="shared" si="3"/>
        <v>6351.8877171893018</v>
      </c>
      <c r="E29" s="13">
        <f t="shared" si="4"/>
        <v>800.60183907999988</v>
      </c>
      <c r="F29" s="13">
        <f t="shared" si="5"/>
        <v>240.48206822999998</v>
      </c>
      <c r="G29" s="13">
        <f t="shared" si="6"/>
        <v>585.43614607999996</v>
      </c>
      <c r="H29" s="13">
        <f t="shared" si="7"/>
        <v>37.911519939999998</v>
      </c>
      <c r="I29" s="13">
        <f t="shared" si="8"/>
        <v>802.26892963000012</v>
      </c>
      <c r="J29" s="13">
        <f t="shared" si="9"/>
        <v>4.1732598599999999</v>
      </c>
      <c r="K29" s="13">
        <f t="shared" si="10"/>
        <v>1.4940669200000001</v>
      </c>
      <c r="L29" s="13">
        <f t="shared" si="11"/>
        <v>284.72564505000003</v>
      </c>
      <c r="M29" s="13">
        <f t="shared" si="12"/>
        <v>324.13513176000004</v>
      </c>
      <c r="N29" s="13">
        <f t="shared" si="13"/>
        <v>42.983822490000001</v>
      </c>
      <c r="O29" s="13">
        <f t="shared" si="14"/>
        <v>11.703226109999999</v>
      </c>
      <c r="P29" s="13">
        <f t="shared" si="15"/>
        <v>9.7555732199999987</v>
      </c>
      <c r="Q29" s="13">
        <f t="shared" si="16"/>
        <v>0.02</v>
      </c>
      <c r="T29" s="62">
        <v>3005</v>
      </c>
      <c r="U29" s="62">
        <v>7</v>
      </c>
      <c r="V29" s="19">
        <v>48079.873039302802</v>
      </c>
      <c r="W29" s="19">
        <v>6351.8877171893018</v>
      </c>
      <c r="X29" s="19">
        <v>800.60183907999988</v>
      </c>
      <c r="Y29" s="19">
        <v>240.48206822999998</v>
      </c>
      <c r="Z29" s="19">
        <v>585.43614607999996</v>
      </c>
      <c r="AA29" s="19">
        <v>37.911519939999998</v>
      </c>
      <c r="AB29" s="19">
        <v>802.26892963000012</v>
      </c>
      <c r="AC29" s="19">
        <v>4.1732598599999999</v>
      </c>
      <c r="AD29" s="19">
        <v>1.4940669200000001</v>
      </c>
      <c r="AE29" s="19">
        <v>284.72564505000003</v>
      </c>
      <c r="AF29" s="19">
        <v>324.13513176000004</v>
      </c>
      <c r="AG29" s="19">
        <v>42.983822490000001</v>
      </c>
      <c r="AH29" s="19">
        <v>11.703226109999999</v>
      </c>
      <c r="AI29" s="19">
        <v>9.7555732199999987</v>
      </c>
      <c r="AJ29" s="19">
        <v>0.02</v>
      </c>
      <c r="AL29" s="1"/>
      <c r="AM29" s="63">
        <v>3005</v>
      </c>
      <c r="AN29" s="62">
        <v>7</v>
      </c>
      <c r="AO29" s="23">
        <v>1</v>
      </c>
      <c r="AP29" s="23">
        <v>1</v>
      </c>
      <c r="AQ29" s="23">
        <v>1</v>
      </c>
      <c r="AR29" s="23">
        <v>1</v>
      </c>
      <c r="AS29" s="23">
        <v>1</v>
      </c>
      <c r="AT29" s="23">
        <v>1</v>
      </c>
      <c r="AU29" s="23">
        <v>1</v>
      </c>
      <c r="AV29" s="23">
        <v>1</v>
      </c>
      <c r="AW29" s="23">
        <v>1</v>
      </c>
      <c r="AX29" s="23">
        <v>1</v>
      </c>
      <c r="AY29" s="23">
        <v>1</v>
      </c>
      <c r="AZ29" s="23">
        <v>1</v>
      </c>
      <c r="BA29" s="23">
        <v>1</v>
      </c>
      <c r="BB29" s="23">
        <v>1</v>
      </c>
      <c r="BC29" s="23">
        <v>1</v>
      </c>
      <c r="BG29" t="s">
        <v>105</v>
      </c>
      <c r="BH29">
        <v>6</v>
      </c>
      <c r="BI29">
        <v>1332</v>
      </c>
    </row>
    <row r="30" spans="1:61" x14ac:dyDescent="0.3">
      <c r="A30" s="18">
        <f t="shared" si="0"/>
        <v>3005</v>
      </c>
      <c r="B30" s="18">
        <f t="shared" si="1"/>
        <v>8</v>
      </c>
      <c r="C30" s="13">
        <f t="shared" si="2"/>
        <v>7119.2046058400019</v>
      </c>
      <c r="D30" s="13">
        <f t="shared" si="3"/>
        <v>3695.4918591299993</v>
      </c>
      <c r="E30" s="13">
        <f t="shared" si="4"/>
        <v>4051.8032956599986</v>
      </c>
      <c r="F30" s="13">
        <f t="shared" si="5"/>
        <v>1028.1389984100003</v>
      </c>
      <c r="G30" s="13">
        <f t="shared" si="6"/>
        <v>1480.6357469900001</v>
      </c>
      <c r="H30" s="13">
        <f t="shared" si="7"/>
        <v>291.38793365999999</v>
      </c>
      <c r="I30" s="13">
        <f t="shared" si="8"/>
        <v>1100.2296747400001</v>
      </c>
      <c r="J30" s="13">
        <f t="shared" si="9"/>
        <v>12.2</v>
      </c>
      <c r="K30" s="13">
        <f t="shared" si="10"/>
        <v>9.4621116199999999</v>
      </c>
      <c r="L30" s="13">
        <f t="shared" si="11"/>
        <v>261.02841689000002</v>
      </c>
      <c r="M30" s="13">
        <f t="shared" si="12"/>
        <v>1154.8994334900001</v>
      </c>
      <c r="N30" s="13">
        <f t="shared" si="13"/>
        <v>8.9770891100000014</v>
      </c>
      <c r="O30" s="13">
        <f t="shared" si="14"/>
        <v>25.011731840000007</v>
      </c>
      <c r="P30" s="13">
        <f t="shared" si="15"/>
        <v>23.335887449999998</v>
      </c>
      <c r="Q30" s="13">
        <f t="shared" si="16"/>
        <v>1.50440613</v>
      </c>
      <c r="T30" s="62">
        <v>3005</v>
      </c>
      <c r="U30" s="62">
        <v>8</v>
      </c>
      <c r="V30" s="19">
        <v>7119.2046058400019</v>
      </c>
      <c r="W30" s="19">
        <v>3695.4918591299993</v>
      </c>
      <c r="X30" s="19">
        <v>4051.8032956599986</v>
      </c>
      <c r="Y30" s="19">
        <v>1028.1389984100003</v>
      </c>
      <c r="Z30" s="19">
        <v>1480.6357469900001</v>
      </c>
      <c r="AA30" s="19">
        <v>291.38793365999999</v>
      </c>
      <c r="AB30" s="19">
        <v>1100.2296747400001</v>
      </c>
      <c r="AC30" s="19">
        <v>12.2</v>
      </c>
      <c r="AD30" s="19">
        <v>9.4621116199999999</v>
      </c>
      <c r="AE30" s="19">
        <v>261.02841689000002</v>
      </c>
      <c r="AF30" s="19">
        <v>1154.8994334900001</v>
      </c>
      <c r="AG30" s="19">
        <v>8.9770891100000014</v>
      </c>
      <c r="AH30" s="19">
        <v>25.011731840000007</v>
      </c>
      <c r="AI30" s="19">
        <v>23.335887449999998</v>
      </c>
      <c r="AJ30" s="19">
        <v>1.50440613</v>
      </c>
      <c r="AL30" s="1"/>
      <c r="AM30" s="63">
        <v>3005</v>
      </c>
      <c r="AN30" s="62">
        <v>8</v>
      </c>
      <c r="AO30" s="23">
        <v>1</v>
      </c>
      <c r="AP30" s="23">
        <v>1</v>
      </c>
      <c r="AQ30" s="23">
        <v>1</v>
      </c>
      <c r="AR30" s="23">
        <v>1</v>
      </c>
      <c r="AS30" s="23">
        <v>1</v>
      </c>
      <c r="AT30" s="23">
        <v>1</v>
      </c>
      <c r="AU30" s="23">
        <v>1</v>
      </c>
      <c r="AV30" s="23">
        <v>1</v>
      </c>
      <c r="AW30" s="23">
        <v>1</v>
      </c>
      <c r="AX30" s="23">
        <v>1</v>
      </c>
      <c r="AY30" s="23">
        <v>1</v>
      </c>
      <c r="AZ30" s="23">
        <v>1</v>
      </c>
      <c r="BA30" s="23">
        <v>1</v>
      </c>
      <c r="BB30" s="23">
        <v>1</v>
      </c>
      <c r="BC30" s="23">
        <v>1</v>
      </c>
      <c r="BG30" t="s">
        <v>106</v>
      </c>
      <c r="BH30">
        <v>6</v>
      </c>
      <c r="BI30">
        <v>228</v>
      </c>
    </row>
    <row r="31" spans="1:61" x14ac:dyDescent="0.3">
      <c r="A31" s="18">
        <f t="shared" si="0"/>
        <v>3006</v>
      </c>
      <c r="B31" s="18">
        <f t="shared" si="1"/>
        <v>0</v>
      </c>
      <c r="C31" s="13">
        <f t="shared" si="2"/>
        <v>9185.803967849999</v>
      </c>
      <c r="D31" s="13">
        <f t="shared" si="3"/>
        <v>2082.6552451500002</v>
      </c>
      <c r="E31" s="13">
        <f t="shared" si="4"/>
        <v>14972.814874149999</v>
      </c>
      <c r="F31" s="13">
        <f t="shared" si="5"/>
        <v>3168.52525689</v>
      </c>
      <c r="G31" s="13">
        <f t="shared" si="6"/>
        <v>8914.9484494899989</v>
      </c>
      <c r="H31" s="13">
        <f t="shared" si="7"/>
        <v>4081.4972259200003</v>
      </c>
      <c r="I31" s="13">
        <f t="shared" si="8"/>
        <v>1207.6793664500001</v>
      </c>
      <c r="J31" s="13">
        <f t="shared" si="9"/>
        <v>13</v>
      </c>
      <c r="K31" s="13">
        <f t="shared" si="10"/>
        <v>2.0099999999999998</v>
      </c>
      <c r="L31" s="13">
        <f t="shared" si="11"/>
        <v>125.14896624999999</v>
      </c>
      <c r="M31" s="13">
        <f t="shared" si="12"/>
        <v>5002.3103982599987</v>
      </c>
      <c r="N31" s="13">
        <f t="shared" si="13"/>
        <v>10.95</v>
      </c>
      <c r="O31" s="13">
        <f t="shared" si="14"/>
        <v>42.755962910000001</v>
      </c>
      <c r="P31" s="13">
        <f t="shared" si="15"/>
        <v>0.1</v>
      </c>
      <c r="Q31" s="13">
        <f t="shared" si="16"/>
        <v>0.71</v>
      </c>
      <c r="T31" s="62">
        <v>3006</v>
      </c>
      <c r="U31" s="62">
        <v>0</v>
      </c>
      <c r="V31" s="19">
        <v>9185.803967849999</v>
      </c>
      <c r="W31" s="19">
        <v>2082.6552451500002</v>
      </c>
      <c r="X31" s="19">
        <v>14972.814874149999</v>
      </c>
      <c r="Y31" s="19">
        <v>3168.52525689</v>
      </c>
      <c r="Z31" s="19">
        <v>8914.9484494899989</v>
      </c>
      <c r="AA31" s="19">
        <v>4081.4972259200003</v>
      </c>
      <c r="AB31" s="19">
        <v>1207.6793664500001</v>
      </c>
      <c r="AC31" s="19">
        <v>13</v>
      </c>
      <c r="AD31" s="19">
        <v>2.0099999999999998</v>
      </c>
      <c r="AE31" s="19">
        <v>125.14896624999999</v>
      </c>
      <c r="AF31" s="19">
        <v>5002.3103982599987</v>
      </c>
      <c r="AG31" s="19">
        <v>10.95</v>
      </c>
      <c r="AH31" s="19">
        <v>42.755962910000001</v>
      </c>
      <c r="AI31" s="19">
        <v>0.1</v>
      </c>
      <c r="AJ31" s="19">
        <v>0.71</v>
      </c>
      <c r="AL31" s="1"/>
      <c r="AM31" s="63">
        <v>3006</v>
      </c>
      <c r="AN31" s="62">
        <v>0</v>
      </c>
      <c r="AO31" s="23">
        <v>1</v>
      </c>
      <c r="AP31" s="23">
        <v>1</v>
      </c>
      <c r="AQ31" s="23">
        <v>1</v>
      </c>
      <c r="AR31" s="23">
        <v>1</v>
      </c>
      <c r="AS31" s="23">
        <v>1</v>
      </c>
      <c r="AT31" s="23">
        <v>1</v>
      </c>
      <c r="AU31" s="23">
        <v>1</v>
      </c>
      <c r="AV31" s="23">
        <v>1</v>
      </c>
      <c r="AW31" s="23">
        <v>1</v>
      </c>
      <c r="AX31" s="23">
        <v>1</v>
      </c>
      <c r="AY31" s="23">
        <v>1</v>
      </c>
      <c r="AZ31" s="23">
        <v>1</v>
      </c>
      <c r="BA31" s="23">
        <v>1</v>
      </c>
      <c r="BB31" s="23">
        <v>1</v>
      </c>
      <c r="BC31" s="23">
        <v>1</v>
      </c>
      <c r="BG31" t="s">
        <v>107</v>
      </c>
      <c r="BH31">
        <v>6</v>
      </c>
      <c r="BI31">
        <v>191</v>
      </c>
    </row>
    <row r="32" spans="1:61" x14ac:dyDescent="0.3">
      <c r="A32" s="18">
        <f t="shared" si="0"/>
        <v>3006</v>
      </c>
      <c r="B32" s="18">
        <f t="shared" si="1"/>
        <v>1</v>
      </c>
      <c r="C32" s="13">
        <f t="shared" si="2"/>
        <v>4405.7567778499997</v>
      </c>
      <c r="D32" s="13">
        <f t="shared" si="3"/>
        <v>1493.0133345499999</v>
      </c>
      <c r="E32" s="13">
        <f t="shared" si="4"/>
        <v>395.66213417</v>
      </c>
      <c r="F32" s="13">
        <f t="shared" si="5"/>
        <v>3.9290402100000001</v>
      </c>
      <c r="G32" s="13">
        <f t="shared" si="6"/>
        <v>233.15414072999999</v>
      </c>
      <c r="H32" s="13">
        <f t="shared" si="7"/>
        <v>25.11</v>
      </c>
      <c r="I32" s="13">
        <f t="shared" si="8"/>
        <v>68.92711014999999</v>
      </c>
      <c r="J32" s="13">
        <f t="shared" si="9"/>
        <v>3.9701292100000001</v>
      </c>
      <c r="K32" s="13">
        <f t="shared" si="10"/>
        <v>4.8722070000000004</v>
      </c>
      <c r="L32" s="13">
        <f t="shared" si="11"/>
        <v>53.300000000000004</v>
      </c>
      <c r="M32" s="13">
        <f t="shared" si="12"/>
        <v>438.72508192999993</v>
      </c>
      <c r="N32" s="13">
        <f t="shared" si="13"/>
        <v>0</v>
      </c>
      <c r="O32" s="13">
        <f t="shared" si="14"/>
        <v>131.83216715999998</v>
      </c>
      <c r="P32" s="13">
        <f t="shared" si="15"/>
        <v>0.18</v>
      </c>
      <c r="Q32" s="13">
        <f t="shared" si="16"/>
        <v>30.74</v>
      </c>
      <c r="T32" s="62">
        <v>3006</v>
      </c>
      <c r="U32" s="62">
        <v>1</v>
      </c>
      <c r="V32" s="19">
        <v>4405.7567778499997</v>
      </c>
      <c r="W32" s="19">
        <v>1493.0133345499999</v>
      </c>
      <c r="X32" s="19">
        <v>395.66213417</v>
      </c>
      <c r="Y32" s="19">
        <v>3.9290402100000001</v>
      </c>
      <c r="Z32" s="19">
        <v>233.15414072999999</v>
      </c>
      <c r="AA32" s="19">
        <v>25.11</v>
      </c>
      <c r="AB32" s="19">
        <v>68.92711014999999</v>
      </c>
      <c r="AC32" s="19">
        <v>3.9701292100000001</v>
      </c>
      <c r="AD32" s="19">
        <v>4.8722070000000004</v>
      </c>
      <c r="AE32" s="19">
        <v>53.300000000000004</v>
      </c>
      <c r="AF32" s="19">
        <v>438.72508192999993</v>
      </c>
      <c r="AG32" s="19">
        <v>0</v>
      </c>
      <c r="AH32" s="19">
        <v>131.83216715999998</v>
      </c>
      <c r="AI32" s="19">
        <v>0.18</v>
      </c>
      <c r="AJ32" s="19">
        <v>30.74</v>
      </c>
      <c r="AL32" s="1"/>
      <c r="AM32" s="63">
        <v>3006</v>
      </c>
      <c r="AN32" s="62">
        <v>1</v>
      </c>
      <c r="AO32" s="23">
        <v>1</v>
      </c>
      <c r="AP32" s="23">
        <v>1</v>
      </c>
      <c r="AQ32" s="23">
        <v>1</v>
      </c>
      <c r="AR32" s="23">
        <v>1</v>
      </c>
      <c r="AS32" s="23">
        <v>1</v>
      </c>
      <c r="AT32" s="23">
        <v>1</v>
      </c>
      <c r="AU32" s="23">
        <v>1</v>
      </c>
      <c r="AV32" s="23">
        <v>1</v>
      </c>
      <c r="AW32" s="23">
        <v>1</v>
      </c>
      <c r="AX32" s="23">
        <v>1</v>
      </c>
      <c r="AY32" s="23">
        <v>1</v>
      </c>
      <c r="AZ32" s="23">
        <v>1</v>
      </c>
      <c r="BA32" s="23">
        <v>1</v>
      </c>
      <c r="BB32" s="23">
        <v>1</v>
      </c>
      <c r="BC32" s="23">
        <v>1</v>
      </c>
      <c r="BG32" t="s">
        <v>108</v>
      </c>
      <c r="BH32">
        <v>6</v>
      </c>
      <c r="BI32">
        <v>108</v>
      </c>
    </row>
    <row r="33" spans="1:61" x14ac:dyDescent="0.3">
      <c r="A33" s="18">
        <f t="shared" si="0"/>
        <v>3006</v>
      </c>
      <c r="B33" s="18">
        <f t="shared" si="1"/>
        <v>2</v>
      </c>
      <c r="C33" s="13">
        <f t="shared" si="2"/>
        <v>282.12484373000001</v>
      </c>
      <c r="D33" s="13">
        <f t="shared" si="3"/>
        <v>34.052851109999999</v>
      </c>
      <c r="E33" s="13">
        <f t="shared" si="4"/>
        <v>98.046491320000001</v>
      </c>
      <c r="F33" s="13">
        <f t="shared" si="5"/>
        <v>0</v>
      </c>
      <c r="G33" s="13">
        <f t="shared" si="6"/>
        <v>96.54943102</v>
      </c>
      <c r="H33" s="13">
        <f t="shared" si="7"/>
        <v>0</v>
      </c>
      <c r="I33" s="13">
        <f t="shared" si="8"/>
        <v>95.130911679999997</v>
      </c>
      <c r="J33" s="13">
        <f t="shared" si="9"/>
        <v>0.24</v>
      </c>
      <c r="K33" s="13">
        <f t="shared" si="10"/>
        <v>0</v>
      </c>
      <c r="L33" s="13">
        <f t="shared" si="11"/>
        <v>2.577388725</v>
      </c>
      <c r="M33" s="13">
        <f t="shared" si="12"/>
        <v>39.772670859999998</v>
      </c>
      <c r="N33" s="13">
        <f t="shared" si="13"/>
        <v>0.85912957499999998</v>
      </c>
      <c r="O33" s="13">
        <f t="shared" si="14"/>
        <v>25.039760110000003</v>
      </c>
      <c r="P33" s="13">
        <f t="shared" si="15"/>
        <v>3.05362672</v>
      </c>
      <c r="Q33" s="13">
        <f t="shared" si="16"/>
        <v>19.758494859999999</v>
      </c>
      <c r="T33" s="62">
        <v>3006</v>
      </c>
      <c r="U33" s="62">
        <v>2</v>
      </c>
      <c r="V33" s="19">
        <v>282.12484373000001</v>
      </c>
      <c r="W33" s="19">
        <v>34.052851109999999</v>
      </c>
      <c r="X33" s="19">
        <v>98.046491320000001</v>
      </c>
      <c r="Y33" s="19">
        <v>0</v>
      </c>
      <c r="Z33" s="19">
        <v>96.54943102</v>
      </c>
      <c r="AA33" s="19">
        <v>0</v>
      </c>
      <c r="AB33" s="19">
        <v>95.130911679999997</v>
      </c>
      <c r="AC33" s="19">
        <v>0.24</v>
      </c>
      <c r="AD33" s="19">
        <v>0</v>
      </c>
      <c r="AE33" s="19">
        <v>2.577388725</v>
      </c>
      <c r="AF33" s="19">
        <v>39.772670859999998</v>
      </c>
      <c r="AG33" s="19">
        <v>0.85912957499999998</v>
      </c>
      <c r="AH33" s="19">
        <v>25.039760110000003</v>
      </c>
      <c r="AI33" s="19">
        <v>3.05362672</v>
      </c>
      <c r="AJ33" s="19">
        <v>19.758494859999999</v>
      </c>
      <c r="AL33" s="1"/>
      <c r="AM33" s="63">
        <v>3006</v>
      </c>
      <c r="AN33" s="62">
        <v>2</v>
      </c>
      <c r="AO33" s="23">
        <v>1</v>
      </c>
      <c r="AP33" s="23">
        <v>1</v>
      </c>
      <c r="AQ33" s="23">
        <v>1</v>
      </c>
      <c r="AR33" s="23">
        <v>1</v>
      </c>
      <c r="AS33" s="23">
        <v>1</v>
      </c>
      <c r="AT33" s="23">
        <v>1</v>
      </c>
      <c r="AU33" s="23">
        <v>1</v>
      </c>
      <c r="AV33" s="23">
        <v>1</v>
      </c>
      <c r="AW33" s="23">
        <v>1</v>
      </c>
      <c r="AX33" s="23">
        <v>1</v>
      </c>
      <c r="AY33" s="23">
        <v>1</v>
      </c>
      <c r="AZ33" s="23">
        <v>1</v>
      </c>
      <c r="BA33" s="23">
        <v>1</v>
      </c>
      <c r="BB33" s="23">
        <v>1</v>
      </c>
      <c r="BC33" s="23">
        <v>1</v>
      </c>
      <c r="BG33" t="s">
        <v>109</v>
      </c>
      <c r="BH33">
        <v>6</v>
      </c>
      <c r="BI33">
        <v>18</v>
      </c>
    </row>
    <row r="34" spans="1:61" x14ac:dyDescent="0.3">
      <c r="A34" s="18">
        <f t="shared" si="0"/>
        <v>3006</v>
      </c>
      <c r="B34" s="18">
        <f t="shared" si="1"/>
        <v>5</v>
      </c>
      <c r="C34" s="13">
        <f t="shared" si="2"/>
        <v>3955.5622942699997</v>
      </c>
      <c r="D34" s="13">
        <f t="shared" si="3"/>
        <v>2995.2962417200001</v>
      </c>
      <c r="E34" s="13">
        <f t="shared" si="4"/>
        <v>2080.1052767800002</v>
      </c>
      <c r="F34" s="13">
        <f t="shared" si="5"/>
        <v>357.46994458999995</v>
      </c>
      <c r="G34" s="13">
        <f t="shared" si="6"/>
        <v>532.65511637999998</v>
      </c>
      <c r="H34" s="13">
        <f t="shared" si="7"/>
        <v>254.08429925999999</v>
      </c>
      <c r="I34" s="13">
        <f t="shared" si="8"/>
        <v>1001.0217331799998</v>
      </c>
      <c r="J34" s="13">
        <f t="shared" si="9"/>
        <v>0</v>
      </c>
      <c r="K34" s="13">
        <f t="shared" si="10"/>
        <v>0</v>
      </c>
      <c r="L34" s="13">
        <f t="shared" si="11"/>
        <v>203.17850780500001</v>
      </c>
      <c r="M34" s="13">
        <f t="shared" si="12"/>
        <v>213.68694458000002</v>
      </c>
      <c r="N34" s="13">
        <f t="shared" si="13"/>
        <v>8.9819459750000004</v>
      </c>
      <c r="O34" s="13">
        <f t="shared" si="14"/>
        <v>2.0972741099999999</v>
      </c>
      <c r="P34" s="13">
        <f t="shared" si="15"/>
        <v>0</v>
      </c>
      <c r="Q34" s="13">
        <f t="shared" si="16"/>
        <v>0</v>
      </c>
      <c r="T34" s="62">
        <v>3006</v>
      </c>
      <c r="U34" s="62">
        <v>5</v>
      </c>
      <c r="V34" s="19">
        <v>3955.5622942699997</v>
      </c>
      <c r="W34" s="19">
        <v>2995.2962417200001</v>
      </c>
      <c r="X34" s="19">
        <v>2080.1052767800002</v>
      </c>
      <c r="Y34" s="19">
        <v>357.46994458999995</v>
      </c>
      <c r="Z34" s="19">
        <v>532.65511637999998</v>
      </c>
      <c r="AA34" s="19">
        <v>254.08429925999999</v>
      </c>
      <c r="AB34" s="19">
        <v>1001.0217331799998</v>
      </c>
      <c r="AC34" s="19">
        <v>0</v>
      </c>
      <c r="AD34" s="19">
        <v>0</v>
      </c>
      <c r="AE34" s="19">
        <v>203.17850780500001</v>
      </c>
      <c r="AF34" s="19">
        <v>213.68694458000002</v>
      </c>
      <c r="AG34" s="19">
        <v>8.9819459750000004</v>
      </c>
      <c r="AH34" s="19">
        <v>2.0972741099999999</v>
      </c>
      <c r="AI34" s="19">
        <v>0</v>
      </c>
      <c r="AJ34" s="19">
        <v>0</v>
      </c>
      <c r="AL34" s="1"/>
      <c r="AM34" s="63">
        <v>3006</v>
      </c>
      <c r="AN34" s="62">
        <v>5</v>
      </c>
      <c r="AO34" s="23">
        <v>1</v>
      </c>
      <c r="AP34" s="23">
        <v>1</v>
      </c>
      <c r="AQ34" s="23">
        <v>1</v>
      </c>
      <c r="AR34" s="23">
        <v>1</v>
      </c>
      <c r="AS34" s="23">
        <v>1</v>
      </c>
      <c r="AT34" s="23">
        <v>1</v>
      </c>
      <c r="AU34" s="23">
        <v>1</v>
      </c>
      <c r="AV34" s="23">
        <v>1</v>
      </c>
      <c r="AW34" s="23">
        <v>1</v>
      </c>
      <c r="AX34" s="23">
        <v>1</v>
      </c>
      <c r="AY34" s="23">
        <v>1</v>
      </c>
      <c r="AZ34" s="23">
        <v>1</v>
      </c>
      <c r="BA34" s="23">
        <v>1</v>
      </c>
      <c r="BB34" s="23">
        <v>1</v>
      </c>
      <c r="BC34" s="23">
        <v>1</v>
      </c>
      <c r="BG34" t="s">
        <v>110</v>
      </c>
      <c r="BH34">
        <v>6</v>
      </c>
      <c r="BI34">
        <v>35</v>
      </c>
    </row>
    <row r="35" spans="1:61" x14ac:dyDescent="0.3">
      <c r="A35" s="18">
        <f t="shared" si="0"/>
        <v>3006</v>
      </c>
      <c r="B35" s="18">
        <f t="shared" si="1"/>
        <v>7</v>
      </c>
      <c r="C35" s="13">
        <f t="shared" si="2"/>
        <v>19455.497000260628</v>
      </c>
      <c r="D35" s="13">
        <f t="shared" si="3"/>
        <v>1316.6551526646419</v>
      </c>
      <c r="E35" s="13">
        <f t="shared" si="4"/>
        <v>434.10771096000002</v>
      </c>
      <c r="F35" s="13">
        <f t="shared" si="5"/>
        <v>59.24</v>
      </c>
      <c r="G35" s="13">
        <f t="shared" si="6"/>
        <v>457.26472121</v>
      </c>
      <c r="H35" s="13">
        <f t="shared" si="7"/>
        <v>0</v>
      </c>
      <c r="I35" s="13">
        <f t="shared" si="8"/>
        <v>172.09428398</v>
      </c>
      <c r="J35" s="13">
        <f t="shared" si="9"/>
        <v>0</v>
      </c>
      <c r="K35" s="13">
        <f t="shared" si="10"/>
        <v>0</v>
      </c>
      <c r="L35" s="13">
        <f t="shared" si="11"/>
        <v>73.737374810000006</v>
      </c>
      <c r="M35" s="13">
        <f t="shared" si="12"/>
        <v>236.91343114999998</v>
      </c>
      <c r="N35" s="13">
        <f t="shared" si="13"/>
        <v>5.3203866299999998</v>
      </c>
      <c r="O35" s="13">
        <f t="shared" si="14"/>
        <v>11.32</v>
      </c>
      <c r="P35" s="13">
        <f t="shared" si="15"/>
        <v>2.1843645600000001</v>
      </c>
      <c r="Q35" s="13">
        <f t="shared" si="16"/>
        <v>0.02</v>
      </c>
      <c r="T35" s="62">
        <v>3006</v>
      </c>
      <c r="U35" s="62">
        <v>7</v>
      </c>
      <c r="V35" s="19">
        <v>19455.497000260628</v>
      </c>
      <c r="W35" s="19">
        <v>1316.6551526646419</v>
      </c>
      <c r="X35" s="19">
        <v>434.10771096000002</v>
      </c>
      <c r="Y35" s="19">
        <v>59.24</v>
      </c>
      <c r="Z35" s="19">
        <v>457.26472121</v>
      </c>
      <c r="AA35" s="19">
        <v>0</v>
      </c>
      <c r="AB35" s="19">
        <v>172.09428398</v>
      </c>
      <c r="AC35" s="19">
        <v>0</v>
      </c>
      <c r="AD35" s="19">
        <v>0</v>
      </c>
      <c r="AE35" s="19">
        <v>73.737374810000006</v>
      </c>
      <c r="AF35" s="19">
        <v>236.91343114999998</v>
      </c>
      <c r="AG35" s="19">
        <v>5.3203866299999998</v>
      </c>
      <c r="AH35" s="19">
        <v>11.32</v>
      </c>
      <c r="AI35" s="19">
        <v>2.1843645600000001</v>
      </c>
      <c r="AJ35" s="19">
        <v>0.02</v>
      </c>
      <c r="AL35" s="1"/>
      <c r="AM35" s="63">
        <v>3006</v>
      </c>
      <c r="AN35" s="62">
        <v>7</v>
      </c>
      <c r="AO35" s="23">
        <v>1</v>
      </c>
      <c r="AP35" s="23">
        <v>1</v>
      </c>
      <c r="AQ35" s="23">
        <v>1</v>
      </c>
      <c r="AR35" s="23">
        <v>1</v>
      </c>
      <c r="AS35" s="23">
        <v>1</v>
      </c>
      <c r="AT35" s="23">
        <v>1</v>
      </c>
      <c r="AU35" s="23">
        <v>1</v>
      </c>
      <c r="AV35" s="23">
        <v>1</v>
      </c>
      <c r="AW35" s="23">
        <v>1</v>
      </c>
      <c r="AX35" s="23">
        <v>1</v>
      </c>
      <c r="AY35" s="23">
        <v>1</v>
      </c>
      <c r="AZ35" s="23">
        <v>1</v>
      </c>
      <c r="BA35" s="23">
        <v>1</v>
      </c>
      <c r="BB35" s="23">
        <v>1</v>
      </c>
      <c r="BC35" s="23">
        <v>1</v>
      </c>
      <c r="BG35" t="s">
        <v>111</v>
      </c>
      <c r="BH35">
        <v>6</v>
      </c>
      <c r="BI35">
        <v>336</v>
      </c>
    </row>
    <row r="36" spans="1:61" x14ac:dyDescent="0.3">
      <c r="A36" s="18">
        <f t="shared" si="0"/>
        <v>3006</v>
      </c>
      <c r="B36" s="18">
        <f t="shared" si="1"/>
        <v>8</v>
      </c>
      <c r="C36" s="13">
        <f t="shared" si="2"/>
        <v>5823.4589011900007</v>
      </c>
      <c r="D36" s="13">
        <f t="shared" si="3"/>
        <v>1462.9679141700001</v>
      </c>
      <c r="E36" s="13">
        <f t="shared" si="4"/>
        <v>4574.2541830600012</v>
      </c>
      <c r="F36" s="13">
        <f t="shared" si="5"/>
        <v>1110.8127252600002</v>
      </c>
      <c r="G36" s="13">
        <f t="shared" si="6"/>
        <v>2398.0113283199998</v>
      </c>
      <c r="H36" s="13">
        <f t="shared" si="7"/>
        <v>966.89816081000004</v>
      </c>
      <c r="I36" s="13">
        <f t="shared" si="8"/>
        <v>802.58497437000005</v>
      </c>
      <c r="J36" s="13">
        <f t="shared" si="9"/>
        <v>0</v>
      </c>
      <c r="K36" s="13">
        <f t="shared" si="10"/>
        <v>77.262531440000004</v>
      </c>
      <c r="L36" s="13">
        <f t="shared" si="11"/>
        <v>353.88089020500001</v>
      </c>
      <c r="M36" s="13">
        <f t="shared" si="12"/>
        <v>701.70417796000004</v>
      </c>
      <c r="N36" s="13">
        <f t="shared" si="13"/>
        <v>42.996321465000001</v>
      </c>
      <c r="O36" s="13">
        <f t="shared" si="14"/>
        <v>103.16549889999999</v>
      </c>
      <c r="P36" s="13">
        <f t="shared" si="15"/>
        <v>0.3</v>
      </c>
      <c r="Q36" s="13">
        <f t="shared" si="16"/>
        <v>6.1636360199999993</v>
      </c>
      <c r="T36" s="62">
        <v>3006</v>
      </c>
      <c r="U36" s="62">
        <v>8</v>
      </c>
      <c r="V36" s="19">
        <v>5823.4589011900007</v>
      </c>
      <c r="W36" s="19">
        <v>1462.9679141700001</v>
      </c>
      <c r="X36" s="19">
        <v>4574.2541830600012</v>
      </c>
      <c r="Y36" s="19">
        <v>1110.8127252600002</v>
      </c>
      <c r="Z36" s="19">
        <v>2398.0113283199998</v>
      </c>
      <c r="AA36" s="19">
        <v>966.89816081000004</v>
      </c>
      <c r="AB36" s="19">
        <v>802.58497437000005</v>
      </c>
      <c r="AC36" s="19">
        <v>0</v>
      </c>
      <c r="AD36" s="19">
        <v>77.262531440000004</v>
      </c>
      <c r="AE36" s="19">
        <v>353.88089020500001</v>
      </c>
      <c r="AF36" s="19">
        <v>701.70417796000004</v>
      </c>
      <c r="AG36" s="19">
        <v>42.996321465000001</v>
      </c>
      <c r="AH36" s="19">
        <v>103.16549889999999</v>
      </c>
      <c r="AI36" s="19">
        <v>0.3</v>
      </c>
      <c r="AJ36" s="19">
        <v>6.1636360199999993</v>
      </c>
      <c r="AL36" s="1"/>
      <c r="AM36" s="63">
        <v>3006</v>
      </c>
      <c r="AN36" s="62">
        <v>8</v>
      </c>
      <c r="AO36" s="23">
        <v>1</v>
      </c>
      <c r="AP36" s="23">
        <v>1</v>
      </c>
      <c r="AQ36" s="23">
        <v>1</v>
      </c>
      <c r="AR36" s="23">
        <v>1</v>
      </c>
      <c r="AS36" s="23">
        <v>1</v>
      </c>
      <c r="AT36" s="23">
        <v>1</v>
      </c>
      <c r="AU36" s="23">
        <v>1</v>
      </c>
      <c r="AV36" s="23">
        <v>1</v>
      </c>
      <c r="AW36" s="23">
        <v>1</v>
      </c>
      <c r="AX36" s="23">
        <v>1</v>
      </c>
      <c r="AY36" s="23">
        <v>1</v>
      </c>
      <c r="AZ36" s="23">
        <v>1</v>
      </c>
      <c r="BA36" s="23">
        <v>1</v>
      </c>
      <c r="BB36" s="23">
        <v>1</v>
      </c>
      <c r="BC36" s="23">
        <v>1</v>
      </c>
      <c r="BG36" t="s">
        <v>112</v>
      </c>
      <c r="BH36">
        <v>6</v>
      </c>
      <c r="BI36">
        <v>66</v>
      </c>
    </row>
    <row r="37" spans="1:61" x14ac:dyDescent="0.3">
      <c r="A37" s="18">
        <f t="shared" si="0"/>
        <v>3007</v>
      </c>
      <c r="B37" s="18">
        <f t="shared" si="1"/>
        <v>0</v>
      </c>
      <c r="C37" s="13">
        <f t="shared" si="2"/>
        <v>10124.50457336</v>
      </c>
      <c r="D37" s="13">
        <f t="shared" si="3"/>
        <v>5334.1880480199998</v>
      </c>
      <c r="E37" s="13">
        <f t="shared" si="4"/>
        <v>38356.176732139997</v>
      </c>
      <c r="F37" s="13">
        <f t="shared" si="5"/>
        <v>5010.185203539997</v>
      </c>
      <c r="G37" s="13">
        <f t="shared" si="6"/>
        <v>5230.5401541299998</v>
      </c>
      <c r="H37" s="13">
        <f t="shared" si="7"/>
        <v>4727.9088266400013</v>
      </c>
      <c r="I37" s="13">
        <f t="shared" si="8"/>
        <v>3755.99390902</v>
      </c>
      <c r="J37" s="13">
        <f t="shared" si="9"/>
        <v>200.76441323</v>
      </c>
      <c r="K37" s="13">
        <f t="shared" si="10"/>
        <v>139.97898688000001</v>
      </c>
      <c r="L37" s="13">
        <f t="shared" si="11"/>
        <v>219.36840179749998</v>
      </c>
      <c r="M37" s="13">
        <f t="shared" si="12"/>
        <v>8290.6779742200015</v>
      </c>
      <c r="N37" s="13">
        <f t="shared" si="13"/>
        <v>26.7031211125</v>
      </c>
      <c r="O37" s="13">
        <f t="shared" si="14"/>
        <v>396.48425782000004</v>
      </c>
      <c r="P37" s="13">
        <f t="shared" si="15"/>
        <v>30.543111759999999</v>
      </c>
      <c r="Q37" s="13">
        <f t="shared" si="16"/>
        <v>1.74</v>
      </c>
      <c r="T37" s="62">
        <v>3007</v>
      </c>
      <c r="U37" s="62">
        <v>0</v>
      </c>
      <c r="V37" s="19">
        <v>10124.50457336</v>
      </c>
      <c r="W37" s="19">
        <v>5334.1880480199998</v>
      </c>
      <c r="X37" s="19">
        <v>38356.176732139997</v>
      </c>
      <c r="Y37" s="19">
        <v>5010.185203539997</v>
      </c>
      <c r="Z37" s="19">
        <v>5230.5401541299998</v>
      </c>
      <c r="AA37" s="19">
        <v>4727.9088266400013</v>
      </c>
      <c r="AB37" s="19">
        <v>3755.99390902</v>
      </c>
      <c r="AC37" s="19">
        <v>200.76441323</v>
      </c>
      <c r="AD37" s="19">
        <v>139.97898688000001</v>
      </c>
      <c r="AE37" s="19">
        <v>219.36840179749998</v>
      </c>
      <c r="AF37" s="19">
        <v>8290.6779742200015</v>
      </c>
      <c r="AG37" s="19">
        <v>26.7031211125</v>
      </c>
      <c r="AH37" s="19">
        <v>396.48425782000004</v>
      </c>
      <c r="AI37" s="19">
        <v>30.543111759999999</v>
      </c>
      <c r="AJ37" s="19">
        <v>1.74</v>
      </c>
      <c r="AL37" s="1"/>
      <c r="AM37" s="63">
        <v>3007</v>
      </c>
      <c r="AN37" s="62">
        <v>0</v>
      </c>
      <c r="AO37" s="23">
        <v>1</v>
      </c>
      <c r="AP37" s="23">
        <v>1</v>
      </c>
      <c r="AQ37" s="23">
        <v>1</v>
      </c>
      <c r="AR37" s="23">
        <v>1</v>
      </c>
      <c r="AS37" s="23">
        <v>1</v>
      </c>
      <c r="AT37" s="23">
        <v>1</v>
      </c>
      <c r="AU37" s="23">
        <v>1</v>
      </c>
      <c r="AV37" s="23">
        <v>1</v>
      </c>
      <c r="AW37" s="23">
        <v>1</v>
      </c>
      <c r="AX37" s="23">
        <v>1</v>
      </c>
      <c r="AY37" s="23">
        <v>1</v>
      </c>
      <c r="AZ37" s="23">
        <v>1</v>
      </c>
      <c r="BA37" s="23">
        <v>1</v>
      </c>
      <c r="BB37" s="23">
        <v>1</v>
      </c>
      <c r="BC37" s="23">
        <v>1</v>
      </c>
      <c r="BG37" t="s">
        <v>113</v>
      </c>
      <c r="BH37">
        <v>7</v>
      </c>
      <c r="BI37">
        <v>620</v>
      </c>
    </row>
    <row r="38" spans="1:61" x14ac:dyDescent="0.3">
      <c r="A38" s="18">
        <f t="shared" si="0"/>
        <v>3007</v>
      </c>
      <c r="B38" s="18">
        <f t="shared" si="1"/>
        <v>1</v>
      </c>
      <c r="C38" s="13">
        <f t="shared" si="2"/>
        <v>8322.7021998399978</v>
      </c>
      <c r="D38" s="13">
        <f t="shared" si="3"/>
        <v>2385.3574197300004</v>
      </c>
      <c r="E38" s="13">
        <f t="shared" si="4"/>
        <v>2584.3822273700002</v>
      </c>
      <c r="F38" s="13">
        <f t="shared" si="5"/>
        <v>470.21681013000006</v>
      </c>
      <c r="G38" s="13">
        <f t="shared" si="6"/>
        <v>498.22323776999991</v>
      </c>
      <c r="H38" s="13">
        <f t="shared" si="7"/>
        <v>108.86715595000001</v>
      </c>
      <c r="I38" s="13">
        <f t="shared" si="8"/>
        <v>692.31733398000006</v>
      </c>
      <c r="J38" s="13">
        <f t="shared" si="9"/>
        <v>320.80343260999996</v>
      </c>
      <c r="K38" s="13">
        <f t="shared" si="10"/>
        <v>116.57892525</v>
      </c>
      <c r="L38" s="13">
        <f t="shared" si="11"/>
        <v>54.844227877500003</v>
      </c>
      <c r="M38" s="13">
        <f t="shared" si="12"/>
        <v>937.47444704000009</v>
      </c>
      <c r="N38" s="13">
        <f t="shared" si="13"/>
        <v>12.471409292500001</v>
      </c>
      <c r="O38" s="13">
        <f t="shared" si="14"/>
        <v>979.01086477999991</v>
      </c>
      <c r="P38" s="13">
        <f t="shared" si="15"/>
        <v>16.59908253</v>
      </c>
      <c r="Q38" s="13">
        <f t="shared" si="16"/>
        <v>149.74676606</v>
      </c>
      <c r="T38" s="62">
        <v>3007</v>
      </c>
      <c r="U38" s="62">
        <v>1</v>
      </c>
      <c r="V38" s="19">
        <v>8322.7021998399978</v>
      </c>
      <c r="W38" s="19">
        <v>2385.3574197300004</v>
      </c>
      <c r="X38" s="19">
        <v>2584.3822273700002</v>
      </c>
      <c r="Y38" s="19">
        <v>470.21681013000006</v>
      </c>
      <c r="Z38" s="19">
        <v>498.22323776999991</v>
      </c>
      <c r="AA38" s="19">
        <v>108.86715595000001</v>
      </c>
      <c r="AB38" s="19">
        <v>692.31733398000006</v>
      </c>
      <c r="AC38" s="19">
        <v>320.80343260999996</v>
      </c>
      <c r="AD38" s="19">
        <v>116.57892525</v>
      </c>
      <c r="AE38" s="19">
        <v>54.844227877500003</v>
      </c>
      <c r="AF38" s="19">
        <v>937.47444704000009</v>
      </c>
      <c r="AG38" s="19">
        <v>12.471409292500001</v>
      </c>
      <c r="AH38" s="19">
        <v>979.01086477999991</v>
      </c>
      <c r="AI38" s="19">
        <v>16.59908253</v>
      </c>
      <c r="AJ38" s="19">
        <v>149.74676606</v>
      </c>
      <c r="AL38" s="1"/>
      <c r="AM38" s="63">
        <v>3007</v>
      </c>
      <c r="AN38" s="62">
        <v>1</v>
      </c>
      <c r="AO38" s="23">
        <v>1</v>
      </c>
      <c r="AP38" s="23">
        <v>1</v>
      </c>
      <c r="AQ38" s="23">
        <v>1</v>
      </c>
      <c r="AR38" s="23">
        <v>1</v>
      </c>
      <c r="AS38" s="23">
        <v>1</v>
      </c>
      <c r="AT38" s="23">
        <v>1</v>
      </c>
      <c r="AU38" s="23">
        <v>1</v>
      </c>
      <c r="AV38" s="23">
        <v>1</v>
      </c>
      <c r="AW38" s="23">
        <v>1</v>
      </c>
      <c r="AX38" s="23">
        <v>1</v>
      </c>
      <c r="AY38" s="23">
        <v>1</v>
      </c>
      <c r="AZ38" s="23">
        <v>1</v>
      </c>
      <c r="BA38" s="23">
        <v>1</v>
      </c>
      <c r="BB38" s="23">
        <v>1</v>
      </c>
      <c r="BC38" s="23">
        <v>1</v>
      </c>
      <c r="BG38" t="s">
        <v>114</v>
      </c>
      <c r="BH38">
        <v>7</v>
      </c>
      <c r="BI38">
        <v>482</v>
      </c>
    </row>
    <row r="39" spans="1:61" x14ac:dyDescent="0.3">
      <c r="A39" s="18">
        <f t="shared" si="0"/>
        <v>3007</v>
      </c>
      <c r="B39" s="18">
        <f t="shared" si="1"/>
        <v>2</v>
      </c>
      <c r="C39" s="13">
        <f t="shared" si="2"/>
        <v>850.54266063</v>
      </c>
      <c r="D39" s="13">
        <f t="shared" si="3"/>
        <v>225.28820231999995</v>
      </c>
      <c r="E39" s="13">
        <f t="shared" si="4"/>
        <v>700.26741919000017</v>
      </c>
      <c r="F39" s="13">
        <f t="shared" si="5"/>
        <v>66.62966689000001</v>
      </c>
      <c r="G39" s="13">
        <f t="shared" si="6"/>
        <v>239.03</v>
      </c>
      <c r="H39" s="13">
        <f t="shared" si="7"/>
        <v>0</v>
      </c>
      <c r="I39" s="13">
        <f t="shared" si="8"/>
        <v>111.84540065000002</v>
      </c>
      <c r="J39" s="13">
        <f t="shared" si="9"/>
        <v>29.965999530000001</v>
      </c>
      <c r="K39" s="13">
        <f t="shared" si="10"/>
        <v>13.44289227</v>
      </c>
      <c r="L39" s="13">
        <f t="shared" si="11"/>
        <v>27.898077359999998</v>
      </c>
      <c r="M39" s="13">
        <f t="shared" si="12"/>
        <v>326.57347671000002</v>
      </c>
      <c r="N39" s="13">
        <f t="shared" si="13"/>
        <v>0.9</v>
      </c>
      <c r="O39" s="13">
        <f t="shared" si="14"/>
        <v>791.95669334999991</v>
      </c>
      <c r="P39" s="13">
        <f t="shared" si="15"/>
        <v>420.42469475999997</v>
      </c>
      <c r="Q39" s="13">
        <f t="shared" si="16"/>
        <v>16.66892094</v>
      </c>
      <c r="T39" s="62">
        <v>3007</v>
      </c>
      <c r="U39" s="62">
        <v>2</v>
      </c>
      <c r="V39" s="19">
        <v>850.54266063</v>
      </c>
      <c r="W39" s="19">
        <v>225.28820231999995</v>
      </c>
      <c r="X39" s="19">
        <v>700.26741919000017</v>
      </c>
      <c r="Y39" s="19">
        <v>66.62966689000001</v>
      </c>
      <c r="Z39" s="19">
        <v>239.03</v>
      </c>
      <c r="AA39" s="19">
        <v>0</v>
      </c>
      <c r="AB39" s="19">
        <v>111.84540065000002</v>
      </c>
      <c r="AC39" s="19">
        <v>29.965999530000001</v>
      </c>
      <c r="AD39" s="19">
        <v>13.44289227</v>
      </c>
      <c r="AE39" s="19">
        <v>27.898077359999998</v>
      </c>
      <c r="AF39" s="19">
        <v>326.57347671000002</v>
      </c>
      <c r="AG39" s="19">
        <v>0.9</v>
      </c>
      <c r="AH39" s="19">
        <v>791.95669334999991</v>
      </c>
      <c r="AI39" s="19">
        <v>420.42469475999997</v>
      </c>
      <c r="AJ39" s="19">
        <v>16.66892094</v>
      </c>
      <c r="AL39" s="1"/>
      <c r="AM39" s="63">
        <v>3007</v>
      </c>
      <c r="AN39" s="62">
        <v>2</v>
      </c>
      <c r="AO39" s="23">
        <v>1</v>
      </c>
      <c r="AP39" s="23">
        <v>1</v>
      </c>
      <c r="AQ39" s="23">
        <v>1</v>
      </c>
      <c r="AR39" s="23">
        <v>1</v>
      </c>
      <c r="AS39" s="23">
        <v>1</v>
      </c>
      <c r="AT39" s="23">
        <v>1</v>
      </c>
      <c r="AU39" s="23">
        <v>1</v>
      </c>
      <c r="AV39" s="23">
        <v>1</v>
      </c>
      <c r="AW39" s="23">
        <v>1</v>
      </c>
      <c r="AX39" s="23">
        <v>1</v>
      </c>
      <c r="AY39" s="23">
        <v>1</v>
      </c>
      <c r="AZ39" s="23">
        <v>1</v>
      </c>
      <c r="BA39" s="23">
        <v>1</v>
      </c>
      <c r="BB39" s="23">
        <v>1</v>
      </c>
      <c r="BC39" s="23">
        <v>1</v>
      </c>
      <c r="BG39" t="s">
        <v>115</v>
      </c>
      <c r="BH39">
        <v>7</v>
      </c>
      <c r="BI39">
        <v>134</v>
      </c>
    </row>
    <row r="40" spans="1:61" x14ac:dyDescent="0.3">
      <c r="A40" s="18">
        <f t="shared" si="0"/>
        <v>3007</v>
      </c>
      <c r="B40" s="18">
        <f t="shared" si="1"/>
        <v>5</v>
      </c>
      <c r="C40" s="13">
        <f t="shared" si="2"/>
        <v>2706.4566476599994</v>
      </c>
      <c r="D40" s="13">
        <f t="shared" si="3"/>
        <v>2694.7429179999999</v>
      </c>
      <c r="E40" s="13">
        <f t="shared" si="4"/>
        <v>1164.9553202599998</v>
      </c>
      <c r="F40" s="13">
        <f t="shared" si="5"/>
        <v>187.71616157</v>
      </c>
      <c r="G40" s="13">
        <f t="shared" si="6"/>
        <v>158.66367921</v>
      </c>
      <c r="H40" s="13">
        <f t="shared" si="7"/>
        <v>16.579824039999998</v>
      </c>
      <c r="I40" s="13">
        <f t="shared" si="8"/>
        <v>883.49731325000027</v>
      </c>
      <c r="J40" s="13">
        <f t="shared" si="9"/>
        <v>0</v>
      </c>
      <c r="K40" s="13">
        <f t="shared" si="10"/>
        <v>7.2262276700000001</v>
      </c>
      <c r="L40" s="13">
        <f t="shared" si="11"/>
        <v>151.95997893999998</v>
      </c>
      <c r="M40" s="13">
        <f t="shared" si="12"/>
        <v>91.358201610000009</v>
      </c>
      <c r="N40" s="13">
        <f t="shared" si="13"/>
        <v>0</v>
      </c>
      <c r="O40" s="13">
        <f t="shared" si="14"/>
        <v>0</v>
      </c>
      <c r="P40" s="13">
        <f t="shared" si="15"/>
        <v>6.7097372200000001</v>
      </c>
      <c r="Q40" s="13">
        <f t="shared" si="16"/>
        <v>0</v>
      </c>
      <c r="T40" s="62">
        <v>3007</v>
      </c>
      <c r="U40" s="62">
        <v>5</v>
      </c>
      <c r="V40" s="19">
        <v>2706.4566476599994</v>
      </c>
      <c r="W40" s="19">
        <v>2694.7429179999999</v>
      </c>
      <c r="X40" s="19">
        <v>1164.9553202599998</v>
      </c>
      <c r="Y40" s="19">
        <v>187.71616157</v>
      </c>
      <c r="Z40" s="19">
        <v>158.66367921</v>
      </c>
      <c r="AA40" s="19">
        <v>16.579824039999998</v>
      </c>
      <c r="AB40" s="19">
        <v>883.49731325000027</v>
      </c>
      <c r="AC40" s="19">
        <v>0</v>
      </c>
      <c r="AD40" s="19">
        <v>7.2262276700000001</v>
      </c>
      <c r="AE40" s="19">
        <v>151.95997893999998</v>
      </c>
      <c r="AF40" s="19">
        <v>91.358201610000009</v>
      </c>
      <c r="AG40" s="19">
        <v>0</v>
      </c>
      <c r="AH40" s="19">
        <v>0</v>
      </c>
      <c r="AI40" s="19">
        <v>6.7097372200000001</v>
      </c>
      <c r="AJ40" s="19">
        <v>0</v>
      </c>
      <c r="AL40" s="1"/>
      <c r="AM40" s="63">
        <v>3007</v>
      </c>
      <c r="AN40" s="62">
        <v>5</v>
      </c>
      <c r="AO40" s="23">
        <v>1</v>
      </c>
      <c r="AP40" s="23">
        <v>1</v>
      </c>
      <c r="AQ40" s="23">
        <v>1</v>
      </c>
      <c r="AR40" s="23">
        <v>1</v>
      </c>
      <c r="AS40" s="23">
        <v>1</v>
      </c>
      <c r="AT40" s="23">
        <v>1</v>
      </c>
      <c r="AU40" s="23">
        <v>1</v>
      </c>
      <c r="AV40" s="23">
        <v>1</v>
      </c>
      <c r="AW40" s="23">
        <v>1</v>
      </c>
      <c r="AX40" s="23">
        <v>1</v>
      </c>
      <c r="AY40" s="23">
        <v>1</v>
      </c>
      <c r="AZ40" s="23">
        <v>1</v>
      </c>
      <c r="BA40" s="23">
        <v>1</v>
      </c>
      <c r="BB40" s="23">
        <v>1</v>
      </c>
      <c r="BC40" s="23">
        <v>1</v>
      </c>
      <c r="BG40" t="s">
        <v>116</v>
      </c>
      <c r="BH40">
        <v>7</v>
      </c>
      <c r="BI40">
        <v>62</v>
      </c>
    </row>
    <row r="41" spans="1:61" x14ac:dyDescent="0.3">
      <c r="A41" s="18">
        <f t="shared" si="0"/>
        <v>3007</v>
      </c>
      <c r="B41" s="18">
        <f t="shared" si="1"/>
        <v>7</v>
      </c>
      <c r="C41" s="13">
        <f t="shared" si="2"/>
        <v>31912.073618672763</v>
      </c>
      <c r="D41" s="13">
        <f t="shared" si="3"/>
        <v>6540.5544071523645</v>
      </c>
      <c r="E41" s="13">
        <f t="shared" si="4"/>
        <v>923.75647548999973</v>
      </c>
      <c r="F41" s="13">
        <f t="shared" si="5"/>
        <v>416.52939703000004</v>
      </c>
      <c r="G41" s="13">
        <f t="shared" si="6"/>
        <v>420.3731654799999</v>
      </c>
      <c r="H41" s="13">
        <f t="shared" si="7"/>
        <v>140.49598070000002</v>
      </c>
      <c r="I41" s="13">
        <f t="shared" si="8"/>
        <v>252.41897444</v>
      </c>
      <c r="J41" s="13">
        <f t="shared" si="9"/>
        <v>0.1</v>
      </c>
      <c r="K41" s="13">
        <f t="shared" si="10"/>
        <v>8.7100000000000009</v>
      </c>
      <c r="L41" s="13">
        <f t="shared" si="11"/>
        <v>180.11121757000001</v>
      </c>
      <c r="M41" s="13">
        <f t="shared" si="12"/>
        <v>436.93275940999996</v>
      </c>
      <c r="N41" s="13">
        <f t="shared" si="13"/>
        <v>35.565793190000001</v>
      </c>
      <c r="O41" s="13">
        <f t="shared" si="14"/>
        <v>40.4</v>
      </c>
      <c r="P41" s="13">
        <f t="shared" si="15"/>
        <v>4.6838908299999993</v>
      </c>
      <c r="Q41" s="13">
        <f t="shared" si="16"/>
        <v>2.6860520299999999</v>
      </c>
      <c r="T41" s="62">
        <v>3007</v>
      </c>
      <c r="U41" s="62">
        <v>7</v>
      </c>
      <c r="V41" s="19">
        <v>31912.073618672763</v>
      </c>
      <c r="W41" s="19">
        <v>6540.5544071523645</v>
      </c>
      <c r="X41" s="19">
        <v>923.75647548999973</v>
      </c>
      <c r="Y41" s="19">
        <v>416.52939703000004</v>
      </c>
      <c r="Z41" s="19">
        <v>420.3731654799999</v>
      </c>
      <c r="AA41" s="19">
        <v>140.49598070000002</v>
      </c>
      <c r="AB41" s="19">
        <v>252.41897444</v>
      </c>
      <c r="AC41" s="19">
        <v>0.1</v>
      </c>
      <c r="AD41" s="19">
        <v>8.7100000000000009</v>
      </c>
      <c r="AE41" s="19">
        <v>180.11121757000001</v>
      </c>
      <c r="AF41" s="19">
        <v>436.93275940999996</v>
      </c>
      <c r="AG41" s="19">
        <v>35.565793190000001</v>
      </c>
      <c r="AH41" s="19">
        <v>40.4</v>
      </c>
      <c r="AI41" s="19">
        <v>4.6838908299999993</v>
      </c>
      <c r="AJ41" s="19">
        <v>2.6860520299999999</v>
      </c>
      <c r="AL41" s="1"/>
      <c r="AM41" s="63">
        <v>3007</v>
      </c>
      <c r="AN41" s="62">
        <v>7</v>
      </c>
      <c r="AO41" s="23">
        <v>1</v>
      </c>
      <c r="AP41" s="23">
        <v>1</v>
      </c>
      <c r="AQ41" s="23">
        <v>1</v>
      </c>
      <c r="AR41" s="23">
        <v>1</v>
      </c>
      <c r="AS41" s="23">
        <v>1</v>
      </c>
      <c r="AT41" s="23">
        <v>1</v>
      </c>
      <c r="AU41" s="23">
        <v>1</v>
      </c>
      <c r="AV41" s="23">
        <v>1</v>
      </c>
      <c r="AW41" s="23">
        <v>1</v>
      </c>
      <c r="AX41" s="23">
        <v>1</v>
      </c>
      <c r="AY41" s="23">
        <v>1</v>
      </c>
      <c r="AZ41" s="23">
        <v>1</v>
      </c>
      <c r="BA41" s="23">
        <v>1</v>
      </c>
      <c r="BB41" s="23">
        <v>1</v>
      </c>
      <c r="BC41" s="23">
        <v>1</v>
      </c>
      <c r="BG41" t="s">
        <v>117</v>
      </c>
      <c r="BH41">
        <v>7</v>
      </c>
      <c r="BI41">
        <v>1088</v>
      </c>
    </row>
    <row r="42" spans="1:61" x14ac:dyDescent="0.3">
      <c r="A42" s="18">
        <f t="shared" si="0"/>
        <v>3007</v>
      </c>
      <c r="B42" s="18">
        <f t="shared" si="1"/>
        <v>8</v>
      </c>
      <c r="C42" s="13">
        <f t="shared" si="2"/>
        <v>8040.4211667000009</v>
      </c>
      <c r="D42" s="13">
        <f t="shared" si="3"/>
        <v>4251.72404413</v>
      </c>
      <c r="E42" s="13">
        <f t="shared" si="4"/>
        <v>6452.9260901073985</v>
      </c>
      <c r="F42" s="13">
        <f t="shared" si="5"/>
        <v>1279.7216577700008</v>
      </c>
      <c r="G42" s="13">
        <f t="shared" si="6"/>
        <v>1385.6455411199997</v>
      </c>
      <c r="H42" s="13">
        <f t="shared" si="7"/>
        <v>413.2708738899999</v>
      </c>
      <c r="I42" s="13">
        <f t="shared" si="8"/>
        <v>534.73673859999997</v>
      </c>
      <c r="J42" s="13">
        <f t="shared" si="9"/>
        <v>112.96846349</v>
      </c>
      <c r="K42" s="13">
        <f t="shared" si="10"/>
        <v>36.999637979999996</v>
      </c>
      <c r="L42" s="13">
        <f t="shared" si="11"/>
        <v>145.61078046249997</v>
      </c>
      <c r="M42" s="13">
        <f t="shared" si="12"/>
        <v>1482.8027486799999</v>
      </c>
      <c r="N42" s="13">
        <f t="shared" si="13"/>
        <v>35.768454517499997</v>
      </c>
      <c r="O42" s="13">
        <f t="shared" si="14"/>
        <v>62.572125630000002</v>
      </c>
      <c r="P42" s="13">
        <f t="shared" si="15"/>
        <v>27.934017250000004</v>
      </c>
      <c r="Q42" s="13">
        <f t="shared" si="16"/>
        <v>6.1491455699999991</v>
      </c>
      <c r="T42" s="62">
        <v>3007</v>
      </c>
      <c r="U42" s="62">
        <v>8</v>
      </c>
      <c r="V42" s="19">
        <v>8040.4211667000009</v>
      </c>
      <c r="W42" s="19">
        <v>4251.72404413</v>
      </c>
      <c r="X42" s="19">
        <v>6452.9260901073985</v>
      </c>
      <c r="Y42" s="19">
        <v>1279.7216577700008</v>
      </c>
      <c r="Z42" s="19">
        <v>1385.6455411199997</v>
      </c>
      <c r="AA42" s="19">
        <v>413.2708738899999</v>
      </c>
      <c r="AB42" s="19">
        <v>534.73673859999997</v>
      </c>
      <c r="AC42" s="19">
        <v>112.96846349</v>
      </c>
      <c r="AD42" s="19">
        <v>36.999637979999996</v>
      </c>
      <c r="AE42" s="19">
        <v>145.61078046249997</v>
      </c>
      <c r="AF42" s="19">
        <v>1482.8027486799999</v>
      </c>
      <c r="AG42" s="19">
        <v>35.768454517499997</v>
      </c>
      <c r="AH42" s="19">
        <v>62.572125630000002</v>
      </c>
      <c r="AI42" s="19">
        <v>27.934017250000004</v>
      </c>
      <c r="AJ42" s="19">
        <v>6.1491455699999991</v>
      </c>
      <c r="AL42" s="1"/>
      <c r="AM42" s="63">
        <v>3007</v>
      </c>
      <c r="AN42" s="62">
        <v>8</v>
      </c>
      <c r="AO42" s="23">
        <v>1</v>
      </c>
      <c r="AP42" s="23">
        <v>1</v>
      </c>
      <c r="AQ42" s="23">
        <v>1</v>
      </c>
      <c r="AR42" s="23">
        <v>1</v>
      </c>
      <c r="AS42" s="23">
        <v>1</v>
      </c>
      <c r="AT42" s="23">
        <v>1</v>
      </c>
      <c r="AU42" s="23">
        <v>1</v>
      </c>
      <c r="AV42" s="23">
        <v>1</v>
      </c>
      <c r="AW42" s="23">
        <v>1</v>
      </c>
      <c r="AX42" s="23">
        <v>1</v>
      </c>
      <c r="AY42" s="23">
        <v>1</v>
      </c>
      <c r="AZ42" s="23">
        <v>1</v>
      </c>
      <c r="BA42" s="23">
        <v>1</v>
      </c>
      <c r="BB42" s="23">
        <v>1</v>
      </c>
      <c r="BC42" s="23">
        <v>1</v>
      </c>
      <c r="BG42" t="s">
        <v>118</v>
      </c>
      <c r="BH42">
        <v>7</v>
      </c>
      <c r="BI42">
        <v>249</v>
      </c>
    </row>
    <row r="43" spans="1:61" x14ac:dyDescent="0.3">
      <c r="A43" s="18">
        <f t="shared" si="0"/>
        <v>3008</v>
      </c>
      <c r="B43" s="18">
        <f t="shared" si="1"/>
        <v>0</v>
      </c>
      <c r="C43" s="13">
        <f t="shared" si="2"/>
        <v>5273.1360831699985</v>
      </c>
      <c r="D43" s="13">
        <f t="shared" si="3"/>
        <v>1774.8403075399997</v>
      </c>
      <c r="E43" s="13">
        <f t="shared" si="4"/>
        <v>30379.514475459993</v>
      </c>
      <c r="F43" s="13">
        <f t="shared" si="5"/>
        <v>7477.6938189800003</v>
      </c>
      <c r="G43" s="13">
        <f t="shared" si="6"/>
        <v>8160.0336590300012</v>
      </c>
      <c r="H43" s="13">
        <f t="shared" si="7"/>
        <v>7049.1393507800012</v>
      </c>
      <c r="I43" s="13">
        <f t="shared" si="8"/>
        <v>3373.80405359</v>
      </c>
      <c r="J43" s="13">
        <f t="shared" si="9"/>
        <v>150.88069396</v>
      </c>
      <c r="K43" s="13">
        <f t="shared" si="10"/>
        <v>2902.2165583699998</v>
      </c>
      <c r="L43" s="13">
        <f t="shared" si="11"/>
        <v>283.37146457250003</v>
      </c>
      <c r="M43" s="13">
        <f t="shared" si="12"/>
        <v>3289.6217677100003</v>
      </c>
      <c r="N43" s="13">
        <f t="shared" si="13"/>
        <v>26.677847447500003</v>
      </c>
      <c r="O43" s="13">
        <f t="shared" si="14"/>
        <v>479.36214135</v>
      </c>
      <c r="P43" s="13">
        <f t="shared" si="15"/>
        <v>3.9302443700000005</v>
      </c>
      <c r="Q43" s="13">
        <f t="shared" si="16"/>
        <v>2.19</v>
      </c>
      <c r="T43" s="62">
        <v>3008</v>
      </c>
      <c r="U43" s="62">
        <v>0</v>
      </c>
      <c r="V43" s="19">
        <v>5273.1360831699985</v>
      </c>
      <c r="W43" s="19">
        <v>1774.8403075399997</v>
      </c>
      <c r="X43" s="19">
        <v>30379.514475459993</v>
      </c>
      <c r="Y43" s="19">
        <v>7477.6938189800003</v>
      </c>
      <c r="Z43" s="19">
        <v>8160.0336590300012</v>
      </c>
      <c r="AA43" s="19">
        <v>7049.1393507800012</v>
      </c>
      <c r="AB43" s="19">
        <v>3373.80405359</v>
      </c>
      <c r="AC43" s="19">
        <v>150.88069396</v>
      </c>
      <c r="AD43" s="19">
        <v>2902.2165583699998</v>
      </c>
      <c r="AE43" s="19">
        <v>283.37146457250003</v>
      </c>
      <c r="AF43" s="19">
        <v>3289.6217677100003</v>
      </c>
      <c r="AG43" s="19">
        <v>26.677847447500003</v>
      </c>
      <c r="AH43" s="19">
        <v>479.36214135</v>
      </c>
      <c r="AI43" s="19">
        <v>3.9302443700000005</v>
      </c>
      <c r="AJ43" s="19">
        <v>2.19</v>
      </c>
      <c r="AL43" s="1"/>
      <c r="AM43" s="63">
        <v>3008</v>
      </c>
      <c r="AN43" s="62">
        <v>0</v>
      </c>
      <c r="AO43" s="23">
        <v>1</v>
      </c>
      <c r="AP43" s="23">
        <v>1</v>
      </c>
      <c r="AQ43" s="23">
        <v>1</v>
      </c>
      <c r="AR43" s="23">
        <v>1</v>
      </c>
      <c r="AS43" s="23">
        <v>1</v>
      </c>
      <c r="AT43" s="23">
        <v>1</v>
      </c>
      <c r="AU43" s="23">
        <v>1</v>
      </c>
      <c r="AV43" s="23">
        <v>1</v>
      </c>
      <c r="AW43" s="23">
        <v>1</v>
      </c>
      <c r="AX43" s="23">
        <v>1</v>
      </c>
      <c r="AY43" s="23">
        <v>1</v>
      </c>
      <c r="AZ43" s="23">
        <v>1</v>
      </c>
      <c r="BA43" s="23">
        <v>1</v>
      </c>
      <c r="BB43" s="23">
        <v>1</v>
      </c>
      <c r="BC43" s="23">
        <v>1</v>
      </c>
      <c r="BG43" t="s">
        <v>119</v>
      </c>
      <c r="BH43">
        <v>2</v>
      </c>
      <c r="BI43">
        <v>613</v>
      </c>
    </row>
    <row r="44" spans="1:61" x14ac:dyDescent="0.3">
      <c r="A44" s="18">
        <f t="shared" si="0"/>
        <v>3008</v>
      </c>
      <c r="B44" s="18">
        <f t="shared" si="1"/>
        <v>1</v>
      </c>
      <c r="C44" s="13">
        <f t="shared" si="2"/>
        <v>9669.9247505299991</v>
      </c>
      <c r="D44" s="13">
        <f t="shared" si="3"/>
        <v>2432.4062203899994</v>
      </c>
      <c r="E44" s="13">
        <f t="shared" si="4"/>
        <v>18095.211998179999</v>
      </c>
      <c r="F44" s="13">
        <f t="shared" si="5"/>
        <v>8606.1921494900016</v>
      </c>
      <c r="G44" s="13">
        <f t="shared" si="6"/>
        <v>8416.5782935900006</v>
      </c>
      <c r="H44" s="13">
        <f t="shared" si="7"/>
        <v>4554.5842047400001</v>
      </c>
      <c r="I44" s="13">
        <f t="shared" si="8"/>
        <v>2639.6482573199996</v>
      </c>
      <c r="J44" s="13">
        <f t="shared" si="9"/>
        <v>4802.7364433300008</v>
      </c>
      <c r="K44" s="13">
        <f t="shared" si="10"/>
        <v>9346.2341984300001</v>
      </c>
      <c r="L44" s="13">
        <f t="shared" si="11"/>
        <v>364.99484756000004</v>
      </c>
      <c r="M44" s="13">
        <f t="shared" si="12"/>
        <v>1643.4841271299999</v>
      </c>
      <c r="N44" s="13">
        <f t="shared" si="13"/>
        <v>39.887057399999996</v>
      </c>
      <c r="O44" s="13">
        <f t="shared" si="14"/>
        <v>2984.9294047999997</v>
      </c>
      <c r="P44" s="13">
        <f t="shared" si="15"/>
        <v>31.077135819999995</v>
      </c>
      <c r="Q44" s="13">
        <f t="shared" si="16"/>
        <v>104.72697546000001</v>
      </c>
      <c r="T44" s="62">
        <v>3008</v>
      </c>
      <c r="U44" s="62">
        <v>1</v>
      </c>
      <c r="V44" s="19">
        <v>9669.9247505299991</v>
      </c>
      <c r="W44" s="19">
        <v>2432.4062203899994</v>
      </c>
      <c r="X44" s="19">
        <v>18095.211998179999</v>
      </c>
      <c r="Y44" s="19">
        <v>8606.1921494900016</v>
      </c>
      <c r="Z44" s="19">
        <v>8416.5782935900006</v>
      </c>
      <c r="AA44" s="19">
        <v>4554.5842047400001</v>
      </c>
      <c r="AB44" s="19">
        <v>2639.6482573199996</v>
      </c>
      <c r="AC44" s="19">
        <v>4802.7364433300008</v>
      </c>
      <c r="AD44" s="19">
        <v>9346.2341984300001</v>
      </c>
      <c r="AE44" s="19">
        <v>364.99484756000004</v>
      </c>
      <c r="AF44" s="19">
        <v>1643.4841271299999</v>
      </c>
      <c r="AG44" s="19">
        <v>39.887057399999996</v>
      </c>
      <c r="AH44" s="19">
        <v>2984.9294047999997</v>
      </c>
      <c r="AI44" s="19">
        <v>31.077135819999995</v>
      </c>
      <c r="AJ44" s="19">
        <v>104.72697546000001</v>
      </c>
      <c r="AL44" s="1"/>
      <c r="AM44" s="63">
        <v>3008</v>
      </c>
      <c r="AN44" s="62">
        <v>1</v>
      </c>
      <c r="AO44" s="23">
        <v>1</v>
      </c>
      <c r="AP44" s="23">
        <v>1</v>
      </c>
      <c r="AQ44" s="23">
        <v>1</v>
      </c>
      <c r="AR44" s="23">
        <v>1</v>
      </c>
      <c r="AS44" s="23">
        <v>1</v>
      </c>
      <c r="AT44" s="23">
        <v>1</v>
      </c>
      <c r="AU44" s="23">
        <v>1</v>
      </c>
      <c r="AV44" s="23">
        <v>1</v>
      </c>
      <c r="AW44" s="23">
        <v>1</v>
      </c>
      <c r="AX44" s="23">
        <v>1</v>
      </c>
      <c r="AY44" s="23">
        <v>1</v>
      </c>
      <c r="AZ44" s="23">
        <v>1</v>
      </c>
      <c r="BA44" s="23">
        <v>1</v>
      </c>
      <c r="BB44" s="23">
        <v>1</v>
      </c>
      <c r="BC44" s="23">
        <v>1</v>
      </c>
      <c r="BG44" t="s">
        <v>120</v>
      </c>
      <c r="BH44">
        <v>2</v>
      </c>
      <c r="BI44">
        <v>719</v>
      </c>
    </row>
    <row r="45" spans="1:61" x14ac:dyDescent="0.3">
      <c r="A45" s="18">
        <f t="shared" si="0"/>
        <v>3008</v>
      </c>
      <c r="B45" s="18">
        <f t="shared" si="1"/>
        <v>2</v>
      </c>
      <c r="C45" s="13">
        <f t="shared" si="2"/>
        <v>654.31208457999992</v>
      </c>
      <c r="D45" s="13">
        <f t="shared" si="3"/>
        <v>118.29380462</v>
      </c>
      <c r="E45" s="13">
        <f t="shared" si="4"/>
        <v>1060.9933730200003</v>
      </c>
      <c r="F45" s="13">
        <f t="shared" si="5"/>
        <v>542.87359499000002</v>
      </c>
      <c r="G45" s="13">
        <f t="shared" si="6"/>
        <v>895.85481390999996</v>
      </c>
      <c r="H45" s="13">
        <f t="shared" si="7"/>
        <v>277.29999999999995</v>
      </c>
      <c r="I45" s="13">
        <f t="shared" si="8"/>
        <v>57.029999999999994</v>
      </c>
      <c r="J45" s="13">
        <f t="shared" si="9"/>
        <v>67.14</v>
      </c>
      <c r="K45" s="13">
        <f t="shared" si="10"/>
        <v>466.48357792000002</v>
      </c>
      <c r="L45" s="13">
        <f t="shared" si="11"/>
        <v>11.6683954475</v>
      </c>
      <c r="M45" s="13">
        <f t="shared" si="12"/>
        <v>158.50169936</v>
      </c>
      <c r="N45" s="13">
        <f t="shared" si="13"/>
        <v>1.2227984825</v>
      </c>
      <c r="O45" s="13">
        <f t="shared" si="14"/>
        <v>203.33196005000002</v>
      </c>
      <c r="P45" s="13">
        <f t="shared" si="15"/>
        <v>63.314917190000003</v>
      </c>
      <c r="Q45" s="13">
        <f t="shared" si="16"/>
        <v>223.86828510000001</v>
      </c>
      <c r="T45" s="62">
        <v>3008</v>
      </c>
      <c r="U45" s="62">
        <v>2</v>
      </c>
      <c r="V45" s="19">
        <v>654.31208457999992</v>
      </c>
      <c r="W45" s="19">
        <v>118.29380462</v>
      </c>
      <c r="X45" s="19">
        <v>1060.9933730200003</v>
      </c>
      <c r="Y45" s="19">
        <v>542.87359499000002</v>
      </c>
      <c r="Z45" s="19">
        <v>895.85481390999996</v>
      </c>
      <c r="AA45" s="19">
        <v>277.29999999999995</v>
      </c>
      <c r="AB45" s="19">
        <v>57.029999999999994</v>
      </c>
      <c r="AC45" s="19">
        <v>67.14</v>
      </c>
      <c r="AD45" s="19">
        <v>466.48357792000002</v>
      </c>
      <c r="AE45" s="19">
        <v>11.6683954475</v>
      </c>
      <c r="AF45" s="19">
        <v>158.50169936</v>
      </c>
      <c r="AG45" s="19">
        <v>1.2227984825</v>
      </c>
      <c r="AH45" s="19">
        <v>203.33196005000002</v>
      </c>
      <c r="AI45" s="19">
        <v>63.314917190000003</v>
      </c>
      <c r="AJ45" s="19">
        <v>223.86828510000001</v>
      </c>
      <c r="AL45" s="1"/>
      <c r="AM45" s="63">
        <v>3008</v>
      </c>
      <c r="AN45" s="62">
        <v>2</v>
      </c>
      <c r="AO45" s="23">
        <v>1</v>
      </c>
      <c r="AP45" s="23">
        <v>1</v>
      </c>
      <c r="AQ45" s="23">
        <v>1</v>
      </c>
      <c r="AR45" s="23">
        <v>1</v>
      </c>
      <c r="AS45" s="23">
        <v>1</v>
      </c>
      <c r="AT45" s="23">
        <v>1</v>
      </c>
      <c r="AU45" s="23">
        <v>1</v>
      </c>
      <c r="AV45" s="23">
        <v>1</v>
      </c>
      <c r="AW45" s="23">
        <v>1</v>
      </c>
      <c r="AX45" s="23">
        <v>1</v>
      </c>
      <c r="AY45" s="23">
        <v>1</v>
      </c>
      <c r="AZ45" s="23">
        <v>1</v>
      </c>
      <c r="BA45" s="23">
        <v>1</v>
      </c>
      <c r="BB45" s="23">
        <v>1</v>
      </c>
      <c r="BC45" s="23">
        <v>1</v>
      </c>
      <c r="BG45" t="s">
        <v>121</v>
      </c>
      <c r="BH45">
        <v>2</v>
      </c>
      <c r="BI45">
        <v>75</v>
      </c>
    </row>
    <row r="46" spans="1:61" x14ac:dyDescent="0.3">
      <c r="A46" s="18">
        <f t="shared" si="0"/>
        <v>3008</v>
      </c>
      <c r="B46" s="18">
        <f t="shared" si="1"/>
        <v>5</v>
      </c>
      <c r="C46" s="13">
        <f t="shared" si="2"/>
        <v>844.71718896999994</v>
      </c>
      <c r="D46" s="13">
        <f t="shared" si="3"/>
        <v>746.68519480999998</v>
      </c>
      <c r="E46" s="13">
        <f t="shared" si="4"/>
        <v>596.79366012000003</v>
      </c>
      <c r="F46" s="13">
        <f t="shared" si="5"/>
        <v>311.78723685</v>
      </c>
      <c r="G46" s="13">
        <f t="shared" si="6"/>
        <v>93.634912479999997</v>
      </c>
      <c r="H46" s="13">
        <f t="shared" si="7"/>
        <v>89.067123780000003</v>
      </c>
      <c r="I46" s="13">
        <f t="shared" si="8"/>
        <v>436.93177771000001</v>
      </c>
      <c r="J46" s="13">
        <f t="shared" si="9"/>
        <v>20.284009650000002</v>
      </c>
      <c r="K46" s="13">
        <f t="shared" si="10"/>
        <v>28.833409150000001</v>
      </c>
      <c r="L46" s="13">
        <f t="shared" si="11"/>
        <v>102.6734354875</v>
      </c>
      <c r="M46" s="13">
        <f t="shared" si="12"/>
        <v>18.762805639999996</v>
      </c>
      <c r="N46" s="13">
        <f t="shared" si="13"/>
        <v>8.1313421325000004</v>
      </c>
      <c r="O46" s="13">
        <f t="shared" si="14"/>
        <v>8.0559333199999994</v>
      </c>
      <c r="P46" s="13">
        <f t="shared" si="15"/>
        <v>0</v>
      </c>
      <c r="Q46" s="13">
        <f t="shared" si="16"/>
        <v>0</v>
      </c>
      <c r="T46" s="62">
        <v>3008</v>
      </c>
      <c r="U46" s="62">
        <v>5</v>
      </c>
      <c r="V46" s="19">
        <v>844.71718896999994</v>
      </c>
      <c r="W46" s="19">
        <v>746.68519480999998</v>
      </c>
      <c r="X46" s="19">
        <v>596.79366012000003</v>
      </c>
      <c r="Y46" s="19">
        <v>311.78723685</v>
      </c>
      <c r="Z46" s="19">
        <v>93.634912479999997</v>
      </c>
      <c r="AA46" s="19">
        <v>89.067123780000003</v>
      </c>
      <c r="AB46" s="19">
        <v>436.93177771000001</v>
      </c>
      <c r="AC46" s="19">
        <v>20.284009650000002</v>
      </c>
      <c r="AD46" s="19">
        <v>28.833409150000001</v>
      </c>
      <c r="AE46" s="19">
        <v>102.6734354875</v>
      </c>
      <c r="AF46" s="19">
        <v>18.762805639999996</v>
      </c>
      <c r="AG46" s="19">
        <v>8.1313421325000004</v>
      </c>
      <c r="AH46" s="19">
        <v>8.0559333199999994</v>
      </c>
      <c r="AI46" s="19">
        <v>0</v>
      </c>
      <c r="AJ46" s="19">
        <v>0</v>
      </c>
      <c r="AL46" s="1"/>
      <c r="AM46" s="63">
        <v>3008</v>
      </c>
      <c r="AN46" s="62">
        <v>5</v>
      </c>
      <c r="AO46" s="23">
        <v>1</v>
      </c>
      <c r="AP46" s="23">
        <v>1</v>
      </c>
      <c r="AQ46" s="23">
        <v>1</v>
      </c>
      <c r="AR46" s="23">
        <v>1</v>
      </c>
      <c r="AS46" s="23">
        <v>1</v>
      </c>
      <c r="AT46" s="23">
        <v>1</v>
      </c>
      <c r="AU46" s="23">
        <v>1</v>
      </c>
      <c r="AV46" s="23">
        <v>1</v>
      </c>
      <c r="AW46" s="23">
        <v>1</v>
      </c>
      <c r="AX46" s="23">
        <v>1</v>
      </c>
      <c r="AY46" s="23">
        <v>1</v>
      </c>
      <c r="AZ46" s="23">
        <v>1</v>
      </c>
      <c r="BA46" s="23">
        <v>1</v>
      </c>
      <c r="BB46" s="23">
        <v>1</v>
      </c>
      <c r="BC46" s="23">
        <v>1</v>
      </c>
      <c r="BG46" t="s">
        <v>122</v>
      </c>
      <c r="BH46">
        <v>2</v>
      </c>
      <c r="BI46">
        <v>27</v>
      </c>
    </row>
    <row r="47" spans="1:61" x14ac:dyDescent="0.3">
      <c r="A47" s="18">
        <f t="shared" si="0"/>
        <v>3008</v>
      </c>
      <c r="B47" s="18">
        <f t="shared" si="1"/>
        <v>7</v>
      </c>
      <c r="C47" s="13">
        <f t="shared" si="2"/>
        <v>7466.0700541408423</v>
      </c>
      <c r="D47" s="13">
        <f t="shared" si="3"/>
        <v>826.16634137609014</v>
      </c>
      <c r="E47" s="13">
        <f t="shared" si="4"/>
        <v>32.671597640000002</v>
      </c>
      <c r="F47" s="13">
        <f t="shared" si="5"/>
        <v>39.231960839999999</v>
      </c>
      <c r="G47" s="13">
        <f t="shared" si="6"/>
        <v>125.59660150999999</v>
      </c>
      <c r="H47" s="13">
        <f t="shared" si="7"/>
        <v>16.420000000000002</v>
      </c>
      <c r="I47" s="13">
        <f t="shared" si="8"/>
        <v>131.51910322000003</v>
      </c>
      <c r="J47" s="13">
        <f t="shared" si="9"/>
        <v>0</v>
      </c>
      <c r="K47" s="13">
        <f t="shared" si="10"/>
        <v>52.037048539999994</v>
      </c>
      <c r="L47" s="13">
        <f t="shared" si="11"/>
        <v>151.15735759999998</v>
      </c>
      <c r="M47" s="13">
        <f t="shared" si="12"/>
        <v>17.439977750000001</v>
      </c>
      <c r="N47" s="13">
        <f t="shared" si="13"/>
        <v>30.229119199999996</v>
      </c>
      <c r="O47" s="13">
        <f t="shared" si="14"/>
        <v>0</v>
      </c>
      <c r="P47" s="13">
        <f t="shared" si="15"/>
        <v>0.84000000000000008</v>
      </c>
      <c r="Q47" s="13">
        <f t="shared" si="16"/>
        <v>0.14953891000000002</v>
      </c>
      <c r="T47" s="62">
        <v>3008</v>
      </c>
      <c r="U47" s="62">
        <v>7</v>
      </c>
      <c r="V47" s="19">
        <v>7466.0700541408423</v>
      </c>
      <c r="W47" s="19">
        <v>826.16634137609014</v>
      </c>
      <c r="X47" s="19">
        <v>32.671597640000002</v>
      </c>
      <c r="Y47" s="19">
        <v>39.231960839999999</v>
      </c>
      <c r="Z47" s="19">
        <v>125.59660150999999</v>
      </c>
      <c r="AA47" s="19">
        <v>16.420000000000002</v>
      </c>
      <c r="AB47" s="19">
        <v>131.51910322000003</v>
      </c>
      <c r="AC47" s="19">
        <v>0</v>
      </c>
      <c r="AD47" s="19">
        <v>52.037048539999994</v>
      </c>
      <c r="AE47" s="19">
        <v>151.15735759999998</v>
      </c>
      <c r="AF47" s="19">
        <v>17.439977750000001</v>
      </c>
      <c r="AG47" s="19">
        <v>30.229119199999996</v>
      </c>
      <c r="AH47" s="19">
        <v>0</v>
      </c>
      <c r="AI47" s="19">
        <v>0.84000000000000008</v>
      </c>
      <c r="AJ47" s="19">
        <v>0.14953891000000002</v>
      </c>
      <c r="AL47" s="1"/>
      <c r="AM47" s="63">
        <v>3008</v>
      </c>
      <c r="AN47" s="62">
        <v>7</v>
      </c>
      <c r="AO47" s="23">
        <v>1</v>
      </c>
      <c r="AP47" s="23">
        <v>1</v>
      </c>
      <c r="AQ47" s="23">
        <v>1</v>
      </c>
      <c r="AR47" s="23">
        <v>1</v>
      </c>
      <c r="AS47" s="23">
        <v>1</v>
      </c>
      <c r="AT47" s="23">
        <v>1</v>
      </c>
      <c r="AU47" s="23">
        <v>1</v>
      </c>
      <c r="AV47" s="23">
        <v>1</v>
      </c>
      <c r="AW47" s="23">
        <v>1</v>
      </c>
      <c r="AX47" s="23">
        <v>1</v>
      </c>
      <c r="AY47" s="23">
        <v>1</v>
      </c>
      <c r="AZ47" s="23">
        <v>1</v>
      </c>
      <c r="BA47" s="23">
        <v>1</v>
      </c>
      <c r="BB47" s="23">
        <v>1</v>
      </c>
      <c r="BC47" s="23">
        <v>1</v>
      </c>
      <c r="BG47" t="s">
        <v>123</v>
      </c>
      <c r="BH47">
        <v>2</v>
      </c>
      <c r="BI47">
        <v>441</v>
      </c>
    </row>
    <row r="48" spans="1:61" x14ac:dyDescent="0.3">
      <c r="A48" s="18">
        <f t="shared" si="0"/>
        <v>3008</v>
      </c>
      <c r="B48" s="18">
        <f t="shared" si="1"/>
        <v>8</v>
      </c>
      <c r="C48" s="13">
        <f t="shared" si="2"/>
        <v>3194.8310737599995</v>
      </c>
      <c r="D48" s="13">
        <f t="shared" si="3"/>
        <v>921.90227207999988</v>
      </c>
      <c r="E48" s="13">
        <f t="shared" si="4"/>
        <v>5393.48897304</v>
      </c>
      <c r="F48" s="13">
        <f t="shared" si="5"/>
        <v>1894.4140377199999</v>
      </c>
      <c r="G48" s="13">
        <f t="shared" si="6"/>
        <v>2257.7299376399992</v>
      </c>
      <c r="H48" s="13">
        <f t="shared" si="7"/>
        <v>1159.0750093499996</v>
      </c>
      <c r="I48" s="13">
        <f t="shared" si="8"/>
        <v>1216.62480618</v>
      </c>
      <c r="J48" s="13">
        <f t="shared" si="9"/>
        <v>351.45077823999998</v>
      </c>
      <c r="K48" s="13">
        <f t="shared" si="10"/>
        <v>1265.5484201899999</v>
      </c>
      <c r="L48" s="13">
        <f t="shared" si="11"/>
        <v>117.8796055775</v>
      </c>
      <c r="M48" s="13">
        <f t="shared" si="12"/>
        <v>620.12251756000012</v>
      </c>
      <c r="N48" s="13">
        <f t="shared" si="13"/>
        <v>20.6750250025</v>
      </c>
      <c r="O48" s="13">
        <f t="shared" si="14"/>
        <v>221.47797271999997</v>
      </c>
      <c r="P48" s="13">
        <f t="shared" si="15"/>
        <v>2.6098682800000002</v>
      </c>
      <c r="Q48" s="13">
        <f t="shared" si="16"/>
        <v>9.2799999999999976</v>
      </c>
      <c r="T48" s="62">
        <v>3008</v>
      </c>
      <c r="U48" s="62">
        <v>8</v>
      </c>
      <c r="V48" s="19">
        <v>3194.8310737599995</v>
      </c>
      <c r="W48" s="19">
        <v>921.90227207999988</v>
      </c>
      <c r="X48" s="19">
        <v>5393.48897304</v>
      </c>
      <c r="Y48" s="19">
        <v>1894.4140377199999</v>
      </c>
      <c r="Z48" s="19">
        <v>2257.7299376399992</v>
      </c>
      <c r="AA48" s="19">
        <v>1159.0750093499996</v>
      </c>
      <c r="AB48" s="19">
        <v>1216.62480618</v>
      </c>
      <c r="AC48" s="19">
        <v>351.45077823999998</v>
      </c>
      <c r="AD48" s="19">
        <v>1265.5484201899999</v>
      </c>
      <c r="AE48" s="19">
        <v>117.8796055775</v>
      </c>
      <c r="AF48" s="19">
        <v>620.12251756000012</v>
      </c>
      <c r="AG48" s="19">
        <v>20.6750250025</v>
      </c>
      <c r="AH48" s="19">
        <v>221.47797271999997</v>
      </c>
      <c r="AI48" s="19">
        <v>2.6098682800000002</v>
      </c>
      <c r="AJ48" s="19">
        <v>9.2799999999999976</v>
      </c>
      <c r="AL48" s="1"/>
      <c r="AM48" s="63">
        <v>3008</v>
      </c>
      <c r="AN48" s="62">
        <v>8</v>
      </c>
      <c r="AO48" s="23">
        <v>1</v>
      </c>
      <c r="AP48" s="23">
        <v>1</v>
      </c>
      <c r="AQ48" s="23">
        <v>1</v>
      </c>
      <c r="AR48" s="23">
        <v>1</v>
      </c>
      <c r="AS48" s="23">
        <v>1</v>
      </c>
      <c r="AT48" s="23">
        <v>1</v>
      </c>
      <c r="AU48" s="23">
        <v>1</v>
      </c>
      <c r="AV48" s="23">
        <v>1</v>
      </c>
      <c r="AW48" s="23">
        <v>1</v>
      </c>
      <c r="AX48" s="23">
        <v>1</v>
      </c>
      <c r="AY48" s="23">
        <v>1</v>
      </c>
      <c r="AZ48" s="23">
        <v>1</v>
      </c>
      <c r="BA48" s="23">
        <v>1</v>
      </c>
      <c r="BB48" s="23">
        <v>1</v>
      </c>
      <c r="BC48" s="23">
        <v>1</v>
      </c>
      <c r="BG48" t="s">
        <v>124</v>
      </c>
      <c r="BH48">
        <v>2</v>
      </c>
      <c r="BI48">
        <v>174</v>
      </c>
    </row>
    <row r="49" spans="1:61" x14ac:dyDescent="0.3">
      <c r="A49" s="18">
        <f t="shared" si="0"/>
        <v>3009</v>
      </c>
      <c r="B49" s="18">
        <f t="shared" si="1"/>
        <v>0</v>
      </c>
      <c r="C49" s="13">
        <f t="shared" si="2"/>
        <v>4766.2867162499997</v>
      </c>
      <c r="D49" s="13">
        <f t="shared" si="3"/>
        <v>2295.4384258</v>
      </c>
      <c r="E49" s="13">
        <f t="shared" si="4"/>
        <v>50583.573143549998</v>
      </c>
      <c r="F49" s="13">
        <f t="shared" si="5"/>
        <v>10075.41432132</v>
      </c>
      <c r="G49" s="13">
        <f t="shared" si="6"/>
        <v>10347.793365679998</v>
      </c>
      <c r="H49" s="13">
        <f t="shared" si="7"/>
        <v>6592.0461082200009</v>
      </c>
      <c r="I49" s="13">
        <f t="shared" si="8"/>
        <v>4078.0876941999995</v>
      </c>
      <c r="J49" s="13">
        <f t="shared" si="9"/>
        <v>172.06475603000001</v>
      </c>
      <c r="K49" s="13">
        <f t="shared" si="10"/>
        <v>3848.1273841000007</v>
      </c>
      <c r="L49" s="13">
        <f t="shared" si="11"/>
        <v>207.81943595250002</v>
      </c>
      <c r="M49" s="13">
        <f t="shared" si="12"/>
        <v>6566.4571620800007</v>
      </c>
      <c r="N49" s="13">
        <f t="shared" si="13"/>
        <v>44.6265963775</v>
      </c>
      <c r="O49" s="13">
        <f t="shared" si="14"/>
        <v>232.11847661000002</v>
      </c>
      <c r="P49" s="13">
        <f t="shared" si="15"/>
        <v>18.11343686</v>
      </c>
      <c r="Q49" s="13">
        <f t="shared" si="16"/>
        <v>11.041285909999999</v>
      </c>
      <c r="T49" s="62">
        <v>3009</v>
      </c>
      <c r="U49" s="62">
        <v>0</v>
      </c>
      <c r="V49" s="19">
        <v>4766.2867162499997</v>
      </c>
      <c r="W49" s="19">
        <v>2295.4384258</v>
      </c>
      <c r="X49" s="19">
        <v>50583.573143549998</v>
      </c>
      <c r="Y49" s="19">
        <v>10075.41432132</v>
      </c>
      <c r="Z49" s="19">
        <v>10347.793365679998</v>
      </c>
      <c r="AA49" s="19">
        <v>6592.0461082200009</v>
      </c>
      <c r="AB49" s="19">
        <v>4078.0876941999995</v>
      </c>
      <c r="AC49" s="19">
        <v>172.06475603000001</v>
      </c>
      <c r="AD49" s="19">
        <v>3848.1273841000007</v>
      </c>
      <c r="AE49" s="19">
        <v>207.81943595250002</v>
      </c>
      <c r="AF49" s="19">
        <v>6566.4571620800007</v>
      </c>
      <c r="AG49" s="19">
        <v>44.6265963775</v>
      </c>
      <c r="AH49" s="19">
        <v>232.11847661000002</v>
      </c>
      <c r="AI49" s="19">
        <v>18.11343686</v>
      </c>
      <c r="AJ49" s="19">
        <v>11.041285909999999</v>
      </c>
      <c r="AL49" s="1"/>
      <c r="AM49" s="63">
        <v>3009</v>
      </c>
      <c r="AN49" s="62">
        <v>0</v>
      </c>
      <c r="AO49" s="23">
        <v>1</v>
      </c>
      <c r="AP49" s="23">
        <v>1</v>
      </c>
      <c r="AQ49" s="23">
        <v>1</v>
      </c>
      <c r="AR49" s="23">
        <v>1</v>
      </c>
      <c r="AS49" s="23">
        <v>1</v>
      </c>
      <c r="AT49" s="23">
        <v>1</v>
      </c>
      <c r="AU49" s="23">
        <v>1</v>
      </c>
      <c r="AV49" s="23">
        <v>1</v>
      </c>
      <c r="AW49" s="23">
        <v>1</v>
      </c>
      <c r="AX49" s="23">
        <v>1</v>
      </c>
      <c r="AY49" s="23">
        <v>1</v>
      </c>
      <c r="AZ49" s="23">
        <v>1</v>
      </c>
      <c r="BA49" s="23">
        <v>1</v>
      </c>
      <c r="BB49" s="23">
        <v>1</v>
      </c>
      <c r="BC49" s="23">
        <v>1</v>
      </c>
      <c r="BG49" t="s">
        <v>125</v>
      </c>
      <c r="BH49">
        <v>2</v>
      </c>
      <c r="BI49">
        <v>663</v>
      </c>
    </row>
    <row r="50" spans="1:61" x14ac:dyDescent="0.3">
      <c r="A50" s="18">
        <f t="shared" si="0"/>
        <v>3009</v>
      </c>
      <c r="B50" s="18">
        <f t="shared" si="1"/>
        <v>1</v>
      </c>
      <c r="C50" s="13">
        <f t="shared" si="2"/>
        <v>11170.753581229998</v>
      </c>
      <c r="D50" s="13">
        <f t="shared" si="3"/>
        <v>4303.969007740001</v>
      </c>
      <c r="E50" s="13">
        <f t="shared" si="4"/>
        <v>32129.346281899998</v>
      </c>
      <c r="F50" s="13">
        <f t="shared" si="5"/>
        <v>5362.5800486300004</v>
      </c>
      <c r="G50" s="13">
        <f t="shared" si="6"/>
        <v>7150.7363296600015</v>
      </c>
      <c r="H50" s="13">
        <f t="shared" si="7"/>
        <v>2768.8557459399999</v>
      </c>
      <c r="I50" s="13">
        <f t="shared" si="8"/>
        <v>4506.8289976699998</v>
      </c>
      <c r="J50" s="13">
        <f t="shared" si="9"/>
        <v>9815.8410690100009</v>
      </c>
      <c r="K50" s="13">
        <f t="shared" si="10"/>
        <v>11021.09374866</v>
      </c>
      <c r="L50" s="13">
        <f t="shared" si="11"/>
        <v>357.22685032250001</v>
      </c>
      <c r="M50" s="13">
        <f t="shared" si="12"/>
        <v>3344.5236442300006</v>
      </c>
      <c r="N50" s="13">
        <f t="shared" si="13"/>
        <v>61.256678997500003</v>
      </c>
      <c r="O50" s="13">
        <f t="shared" si="14"/>
        <v>6315.432213080001</v>
      </c>
      <c r="P50" s="13">
        <f t="shared" si="15"/>
        <v>5.0801210000000001</v>
      </c>
      <c r="Q50" s="13">
        <f t="shared" si="16"/>
        <v>153.80584005</v>
      </c>
      <c r="T50" s="62">
        <v>3009</v>
      </c>
      <c r="U50" s="62">
        <v>1</v>
      </c>
      <c r="V50" s="19">
        <v>11170.753581229998</v>
      </c>
      <c r="W50" s="19">
        <v>4303.969007740001</v>
      </c>
      <c r="X50" s="19">
        <v>32129.346281899998</v>
      </c>
      <c r="Y50" s="19">
        <v>5362.5800486300004</v>
      </c>
      <c r="Z50" s="19">
        <v>7150.7363296600015</v>
      </c>
      <c r="AA50" s="19">
        <v>2768.8557459399999</v>
      </c>
      <c r="AB50" s="19">
        <v>4506.8289976699998</v>
      </c>
      <c r="AC50" s="19">
        <v>9815.8410690100009</v>
      </c>
      <c r="AD50" s="19">
        <v>11021.09374866</v>
      </c>
      <c r="AE50" s="19">
        <v>357.22685032250001</v>
      </c>
      <c r="AF50" s="19">
        <v>3344.5236442300006</v>
      </c>
      <c r="AG50" s="19">
        <v>61.256678997500003</v>
      </c>
      <c r="AH50" s="19">
        <v>6315.432213080001</v>
      </c>
      <c r="AI50" s="19">
        <v>5.0801210000000001</v>
      </c>
      <c r="AJ50" s="19">
        <v>153.80584005</v>
      </c>
      <c r="AL50" s="1"/>
      <c r="AM50" s="63">
        <v>3009</v>
      </c>
      <c r="AN50" s="62">
        <v>1</v>
      </c>
      <c r="AO50" s="23">
        <v>1</v>
      </c>
      <c r="AP50" s="23">
        <v>1</v>
      </c>
      <c r="AQ50" s="23">
        <v>1</v>
      </c>
      <c r="AR50" s="23">
        <v>1</v>
      </c>
      <c r="AS50" s="23">
        <v>1</v>
      </c>
      <c r="AT50" s="23">
        <v>1</v>
      </c>
      <c r="AU50" s="23">
        <v>1</v>
      </c>
      <c r="AV50" s="23">
        <v>1</v>
      </c>
      <c r="AW50" s="23">
        <v>1</v>
      </c>
      <c r="AX50" s="23">
        <v>1</v>
      </c>
      <c r="AY50" s="23">
        <v>1</v>
      </c>
      <c r="AZ50" s="23">
        <v>1</v>
      </c>
      <c r="BA50" s="23">
        <v>1</v>
      </c>
      <c r="BB50" s="23">
        <v>1</v>
      </c>
      <c r="BC50" s="23">
        <v>1</v>
      </c>
      <c r="BG50" t="s">
        <v>126</v>
      </c>
      <c r="BH50">
        <v>2</v>
      </c>
      <c r="BI50">
        <v>577</v>
      </c>
    </row>
    <row r="51" spans="1:61" x14ac:dyDescent="0.3">
      <c r="A51" s="18">
        <f t="shared" si="0"/>
        <v>3009</v>
      </c>
      <c r="B51" s="18">
        <f t="shared" si="1"/>
        <v>2</v>
      </c>
      <c r="C51" s="13">
        <f t="shared" si="2"/>
        <v>662.54708642999992</v>
      </c>
      <c r="D51" s="13">
        <f t="shared" si="3"/>
        <v>415.25156856000007</v>
      </c>
      <c r="E51" s="13">
        <f t="shared" si="4"/>
        <v>1137.3690466400001</v>
      </c>
      <c r="F51" s="13">
        <f t="shared" si="5"/>
        <v>291.72999999999996</v>
      </c>
      <c r="G51" s="13">
        <f t="shared" si="6"/>
        <v>340.09537031999997</v>
      </c>
      <c r="H51" s="13">
        <f t="shared" si="7"/>
        <v>225.29039194999996</v>
      </c>
      <c r="I51" s="13">
        <f t="shared" si="8"/>
        <v>80.610000000000014</v>
      </c>
      <c r="J51" s="13">
        <f t="shared" si="9"/>
        <v>166.74182044000003</v>
      </c>
      <c r="K51" s="13">
        <f t="shared" si="10"/>
        <v>343.56609242999997</v>
      </c>
      <c r="L51" s="13">
        <f t="shared" si="11"/>
        <v>57.069122327500004</v>
      </c>
      <c r="M51" s="13">
        <f t="shared" si="12"/>
        <v>475.51701715999997</v>
      </c>
      <c r="N51" s="13">
        <f t="shared" si="13"/>
        <v>17.879707442500003</v>
      </c>
      <c r="O51" s="13">
        <f t="shared" si="14"/>
        <v>147.60378993999996</v>
      </c>
      <c r="P51" s="13">
        <f t="shared" si="15"/>
        <v>130.67883469</v>
      </c>
      <c r="Q51" s="13">
        <f t="shared" si="16"/>
        <v>74.616718360000007</v>
      </c>
      <c r="T51" s="62">
        <v>3009</v>
      </c>
      <c r="U51" s="62">
        <v>2</v>
      </c>
      <c r="V51" s="19">
        <v>662.54708642999992</v>
      </c>
      <c r="W51" s="19">
        <v>415.25156856000007</v>
      </c>
      <c r="X51" s="19">
        <v>1137.3690466400001</v>
      </c>
      <c r="Y51" s="19">
        <v>291.72999999999996</v>
      </c>
      <c r="Z51" s="19">
        <v>340.09537031999997</v>
      </c>
      <c r="AA51" s="19">
        <v>225.29039194999996</v>
      </c>
      <c r="AB51" s="19">
        <v>80.610000000000014</v>
      </c>
      <c r="AC51" s="19">
        <v>166.74182044000003</v>
      </c>
      <c r="AD51" s="19">
        <v>343.56609242999997</v>
      </c>
      <c r="AE51" s="19">
        <v>57.069122327500004</v>
      </c>
      <c r="AF51" s="19">
        <v>475.51701715999997</v>
      </c>
      <c r="AG51" s="19">
        <v>17.879707442500003</v>
      </c>
      <c r="AH51" s="19">
        <v>147.60378993999996</v>
      </c>
      <c r="AI51" s="19">
        <v>130.67883469</v>
      </c>
      <c r="AJ51" s="19">
        <v>74.616718360000007</v>
      </c>
      <c r="AL51" s="1"/>
      <c r="AM51" s="63">
        <v>3009</v>
      </c>
      <c r="AN51" s="62">
        <v>2</v>
      </c>
      <c r="AO51" s="23">
        <v>1</v>
      </c>
      <c r="AP51" s="23">
        <v>1</v>
      </c>
      <c r="AQ51" s="23">
        <v>1</v>
      </c>
      <c r="AR51" s="23">
        <v>1</v>
      </c>
      <c r="AS51" s="23">
        <v>1</v>
      </c>
      <c r="AT51" s="23">
        <v>1</v>
      </c>
      <c r="AU51" s="23">
        <v>1</v>
      </c>
      <c r="AV51" s="23">
        <v>1</v>
      </c>
      <c r="AW51" s="23">
        <v>1</v>
      </c>
      <c r="AX51" s="23">
        <v>1</v>
      </c>
      <c r="AY51" s="23">
        <v>1</v>
      </c>
      <c r="AZ51" s="23">
        <v>1</v>
      </c>
      <c r="BA51" s="23">
        <v>1</v>
      </c>
      <c r="BB51" s="23">
        <v>1</v>
      </c>
      <c r="BC51" s="23">
        <v>1</v>
      </c>
      <c r="BG51" t="s">
        <v>127</v>
      </c>
      <c r="BH51">
        <v>2</v>
      </c>
      <c r="BI51">
        <v>80</v>
      </c>
    </row>
    <row r="52" spans="1:61" x14ac:dyDescent="0.3">
      <c r="A52" s="18">
        <f t="shared" si="0"/>
        <v>3009</v>
      </c>
      <c r="B52" s="18">
        <f t="shared" si="1"/>
        <v>5</v>
      </c>
      <c r="C52" s="13">
        <f t="shared" si="2"/>
        <v>251.77342500999998</v>
      </c>
      <c r="D52" s="13">
        <f t="shared" si="3"/>
        <v>269.27413294000002</v>
      </c>
      <c r="E52" s="13">
        <f t="shared" si="4"/>
        <v>360.42492591999996</v>
      </c>
      <c r="F52" s="13">
        <f t="shared" si="5"/>
        <v>43.2</v>
      </c>
      <c r="G52" s="13">
        <f t="shared" si="6"/>
        <v>68.658236090000003</v>
      </c>
      <c r="H52" s="13">
        <f t="shared" si="7"/>
        <v>48.889775529999994</v>
      </c>
      <c r="I52" s="13">
        <f t="shared" si="8"/>
        <v>192.70614544</v>
      </c>
      <c r="J52" s="13">
        <f t="shared" si="9"/>
        <v>25</v>
      </c>
      <c r="K52" s="13">
        <f t="shared" si="10"/>
        <v>81.91</v>
      </c>
      <c r="L52" s="13">
        <f t="shared" si="11"/>
        <v>6.5</v>
      </c>
      <c r="M52" s="13">
        <f t="shared" si="12"/>
        <v>3.16203688</v>
      </c>
      <c r="N52" s="13">
        <f t="shared" si="13"/>
        <v>0</v>
      </c>
      <c r="O52" s="13">
        <f t="shared" si="14"/>
        <v>13.61</v>
      </c>
      <c r="P52" s="13">
        <f t="shared" si="15"/>
        <v>0</v>
      </c>
      <c r="Q52" s="13">
        <f t="shared" si="16"/>
        <v>0</v>
      </c>
      <c r="T52" s="62">
        <v>3009</v>
      </c>
      <c r="U52" s="62">
        <v>5</v>
      </c>
      <c r="V52" s="19">
        <v>251.77342500999998</v>
      </c>
      <c r="W52" s="19">
        <v>269.27413294000002</v>
      </c>
      <c r="X52" s="19">
        <v>360.42492591999996</v>
      </c>
      <c r="Y52" s="19">
        <v>43.2</v>
      </c>
      <c r="Z52" s="19">
        <v>68.658236090000003</v>
      </c>
      <c r="AA52" s="19">
        <v>48.889775529999994</v>
      </c>
      <c r="AB52" s="19">
        <v>192.70614544</v>
      </c>
      <c r="AC52" s="19">
        <v>25</v>
      </c>
      <c r="AD52" s="19">
        <v>81.91</v>
      </c>
      <c r="AE52" s="19">
        <v>6.5</v>
      </c>
      <c r="AF52" s="19">
        <v>3.16203688</v>
      </c>
      <c r="AG52" s="19">
        <v>0</v>
      </c>
      <c r="AH52" s="19">
        <v>13.61</v>
      </c>
      <c r="AI52" s="19">
        <v>0</v>
      </c>
      <c r="AJ52" s="19">
        <v>0</v>
      </c>
      <c r="AL52" s="1"/>
      <c r="AM52" s="63">
        <v>3009</v>
      </c>
      <c r="AN52" s="62">
        <v>5</v>
      </c>
      <c r="AO52" s="23">
        <v>1</v>
      </c>
      <c r="AP52" s="23">
        <v>1</v>
      </c>
      <c r="AQ52" s="23">
        <v>1</v>
      </c>
      <c r="AR52" s="23">
        <v>1</v>
      </c>
      <c r="AS52" s="23">
        <v>1</v>
      </c>
      <c r="AT52" s="23">
        <v>1</v>
      </c>
      <c r="AU52" s="23">
        <v>1</v>
      </c>
      <c r="AV52" s="23">
        <v>1</v>
      </c>
      <c r="AW52" s="23">
        <v>1</v>
      </c>
      <c r="AX52" s="23">
        <v>1</v>
      </c>
      <c r="AY52" s="23">
        <v>1</v>
      </c>
      <c r="AZ52" s="23">
        <v>1</v>
      </c>
      <c r="BA52" s="23">
        <v>1</v>
      </c>
      <c r="BB52" s="23">
        <v>1</v>
      </c>
      <c r="BC52" s="23">
        <v>1</v>
      </c>
      <c r="BG52" t="s">
        <v>128</v>
      </c>
      <c r="BH52">
        <v>2</v>
      </c>
      <c r="BI52">
        <v>9</v>
      </c>
    </row>
    <row r="53" spans="1:61" x14ac:dyDescent="0.3">
      <c r="A53" s="18">
        <f t="shared" si="0"/>
        <v>3009</v>
      </c>
      <c r="B53" s="18">
        <f t="shared" si="1"/>
        <v>7</v>
      </c>
      <c r="C53" s="13">
        <f t="shared" si="2"/>
        <v>13993.600788659929</v>
      </c>
      <c r="D53" s="13">
        <f t="shared" si="3"/>
        <v>1469.1571554583907</v>
      </c>
      <c r="E53" s="13">
        <f t="shared" si="4"/>
        <v>54.019103150000007</v>
      </c>
      <c r="F53" s="13">
        <f t="shared" si="5"/>
        <v>26.918147579999999</v>
      </c>
      <c r="G53" s="13">
        <f t="shared" si="6"/>
        <v>172.42942486999999</v>
      </c>
      <c r="H53" s="13">
        <f t="shared" si="7"/>
        <v>17.367001040000002</v>
      </c>
      <c r="I53" s="13">
        <f t="shared" si="8"/>
        <v>55.091717560000006</v>
      </c>
      <c r="J53" s="13">
        <f t="shared" si="9"/>
        <v>4.4656963899999997</v>
      </c>
      <c r="K53" s="13">
        <f t="shared" si="10"/>
        <v>10.09594596</v>
      </c>
      <c r="L53" s="13">
        <f t="shared" si="11"/>
        <v>349.4375</v>
      </c>
      <c r="M53" s="13">
        <f t="shared" si="12"/>
        <v>59.129125139999999</v>
      </c>
      <c r="N53" s="13">
        <f t="shared" si="13"/>
        <v>6.6825000000000001</v>
      </c>
      <c r="O53" s="13">
        <f t="shared" si="14"/>
        <v>0</v>
      </c>
      <c r="P53" s="13">
        <f t="shared" si="15"/>
        <v>0.1</v>
      </c>
      <c r="Q53" s="13">
        <f t="shared" si="16"/>
        <v>0</v>
      </c>
      <c r="T53" s="62">
        <v>3009</v>
      </c>
      <c r="U53" s="62">
        <v>7</v>
      </c>
      <c r="V53" s="19">
        <v>13993.600788659929</v>
      </c>
      <c r="W53" s="19">
        <v>1469.1571554583907</v>
      </c>
      <c r="X53" s="19">
        <v>54.019103150000007</v>
      </c>
      <c r="Y53" s="19">
        <v>26.918147579999999</v>
      </c>
      <c r="Z53" s="19">
        <v>172.42942486999999</v>
      </c>
      <c r="AA53" s="19">
        <v>17.367001040000002</v>
      </c>
      <c r="AB53" s="19">
        <v>55.091717560000006</v>
      </c>
      <c r="AC53" s="19">
        <v>4.4656963899999997</v>
      </c>
      <c r="AD53" s="19">
        <v>10.09594596</v>
      </c>
      <c r="AE53" s="19">
        <v>349.4375</v>
      </c>
      <c r="AF53" s="19">
        <v>59.129125139999999</v>
      </c>
      <c r="AG53" s="19">
        <v>6.6825000000000001</v>
      </c>
      <c r="AH53" s="19">
        <v>0</v>
      </c>
      <c r="AI53" s="19">
        <v>0.1</v>
      </c>
      <c r="AJ53" s="19">
        <v>0</v>
      </c>
      <c r="AL53" s="1"/>
      <c r="AM53" s="63">
        <v>3009</v>
      </c>
      <c r="AN53" s="62">
        <v>7</v>
      </c>
      <c r="AO53" s="23">
        <v>1</v>
      </c>
      <c r="AP53" s="23">
        <v>1</v>
      </c>
      <c r="AQ53" s="23">
        <v>1</v>
      </c>
      <c r="AR53" s="23">
        <v>1</v>
      </c>
      <c r="AS53" s="23">
        <v>1</v>
      </c>
      <c r="AT53" s="23">
        <v>1</v>
      </c>
      <c r="AU53" s="23">
        <v>1</v>
      </c>
      <c r="AV53" s="23">
        <v>1</v>
      </c>
      <c r="AW53" s="23">
        <v>1</v>
      </c>
      <c r="AX53" s="23">
        <v>1</v>
      </c>
      <c r="AY53" s="23">
        <v>1</v>
      </c>
      <c r="AZ53" s="23">
        <v>1</v>
      </c>
      <c r="BA53" s="23">
        <v>1</v>
      </c>
      <c r="BB53" s="23">
        <v>1</v>
      </c>
      <c r="BC53" s="23">
        <v>1</v>
      </c>
      <c r="BG53" t="s">
        <v>129</v>
      </c>
      <c r="BH53">
        <v>2</v>
      </c>
      <c r="BI53">
        <v>340</v>
      </c>
    </row>
    <row r="54" spans="1:61" x14ac:dyDescent="0.3">
      <c r="A54" s="18">
        <f t="shared" si="0"/>
        <v>3009</v>
      </c>
      <c r="B54" s="18">
        <f t="shared" si="1"/>
        <v>8</v>
      </c>
      <c r="C54" s="13">
        <f t="shared" si="2"/>
        <v>1644.07791236</v>
      </c>
      <c r="D54" s="13">
        <f t="shared" si="3"/>
        <v>468.91488814000007</v>
      </c>
      <c r="E54" s="13">
        <f t="shared" si="4"/>
        <v>2914.3540815499987</v>
      </c>
      <c r="F54" s="13">
        <f t="shared" si="5"/>
        <v>677.09966098999996</v>
      </c>
      <c r="G54" s="13">
        <f t="shared" si="6"/>
        <v>875.37896202000002</v>
      </c>
      <c r="H54" s="13">
        <f t="shared" si="7"/>
        <v>242.60390404</v>
      </c>
      <c r="I54" s="13">
        <f t="shared" si="8"/>
        <v>341.49258359999999</v>
      </c>
      <c r="J54" s="13">
        <f t="shared" si="9"/>
        <v>160.90663774000001</v>
      </c>
      <c r="K54" s="13">
        <f t="shared" si="10"/>
        <v>629.19511708999994</v>
      </c>
      <c r="L54" s="13">
        <f t="shared" si="11"/>
        <v>92.623225367499998</v>
      </c>
      <c r="M54" s="13">
        <f t="shared" si="12"/>
        <v>245.55571578999999</v>
      </c>
      <c r="N54" s="13">
        <f t="shared" si="13"/>
        <v>9.5613273124999996</v>
      </c>
      <c r="O54" s="13">
        <f t="shared" si="14"/>
        <v>54.386164989999997</v>
      </c>
      <c r="P54" s="13">
        <f t="shared" si="15"/>
        <v>2.5099999999999998</v>
      </c>
      <c r="Q54" s="13">
        <f t="shared" si="16"/>
        <v>1.03</v>
      </c>
      <c r="T54" s="62">
        <v>3009</v>
      </c>
      <c r="U54" s="62">
        <v>8</v>
      </c>
      <c r="V54" s="19">
        <v>1644.07791236</v>
      </c>
      <c r="W54" s="19">
        <v>468.91488814000007</v>
      </c>
      <c r="X54" s="19">
        <v>2914.3540815499987</v>
      </c>
      <c r="Y54" s="19">
        <v>677.09966098999996</v>
      </c>
      <c r="Z54" s="19">
        <v>875.37896202000002</v>
      </c>
      <c r="AA54" s="19">
        <v>242.60390404</v>
      </c>
      <c r="AB54" s="19">
        <v>341.49258359999999</v>
      </c>
      <c r="AC54" s="19">
        <v>160.90663774000001</v>
      </c>
      <c r="AD54" s="19">
        <v>629.19511708999994</v>
      </c>
      <c r="AE54" s="19">
        <v>92.623225367499998</v>
      </c>
      <c r="AF54" s="19">
        <v>245.55571578999999</v>
      </c>
      <c r="AG54" s="19">
        <v>9.5613273124999996</v>
      </c>
      <c r="AH54" s="19">
        <v>54.386164989999997</v>
      </c>
      <c r="AI54" s="19">
        <v>2.5099999999999998</v>
      </c>
      <c r="AJ54" s="19">
        <v>1.03</v>
      </c>
      <c r="AL54" s="1"/>
      <c r="AM54" s="63">
        <v>3009</v>
      </c>
      <c r="AN54" s="62">
        <v>8</v>
      </c>
      <c r="AO54" s="23">
        <v>1</v>
      </c>
      <c r="AP54" s="23">
        <v>1</v>
      </c>
      <c r="AQ54" s="23">
        <v>1</v>
      </c>
      <c r="AR54" s="23">
        <v>1</v>
      </c>
      <c r="AS54" s="23">
        <v>1</v>
      </c>
      <c r="AT54" s="23">
        <v>1</v>
      </c>
      <c r="AU54" s="23">
        <v>1</v>
      </c>
      <c r="AV54" s="23">
        <v>1</v>
      </c>
      <c r="AW54" s="23">
        <v>1</v>
      </c>
      <c r="AX54" s="23">
        <v>1</v>
      </c>
      <c r="AY54" s="23">
        <v>1</v>
      </c>
      <c r="AZ54" s="23">
        <v>1</v>
      </c>
      <c r="BA54" s="23">
        <v>1</v>
      </c>
      <c r="BB54" s="23">
        <v>1</v>
      </c>
      <c r="BC54" s="23">
        <v>1</v>
      </c>
      <c r="BG54" t="s">
        <v>130</v>
      </c>
      <c r="BH54">
        <v>2</v>
      </c>
      <c r="BI54">
        <v>74</v>
      </c>
    </row>
    <row r="55" spans="1:61" x14ac:dyDescent="0.3">
      <c r="A55" s="18">
        <f t="shared" si="0"/>
        <v>3012</v>
      </c>
      <c r="B55" s="18">
        <f t="shared" si="1"/>
        <v>0</v>
      </c>
      <c r="C55" s="13">
        <f t="shared" si="2"/>
        <v>4467.4530365299997</v>
      </c>
      <c r="D55" s="13">
        <f t="shared" si="3"/>
        <v>1710.6545111999999</v>
      </c>
      <c r="E55" s="13">
        <f t="shared" si="4"/>
        <v>11219.547652689998</v>
      </c>
      <c r="F55" s="13">
        <f t="shared" si="5"/>
        <v>2053.5058571899999</v>
      </c>
      <c r="G55" s="13">
        <f t="shared" si="6"/>
        <v>2736.7719538200004</v>
      </c>
      <c r="H55" s="13">
        <f t="shared" si="7"/>
        <v>1775.7896866999997</v>
      </c>
      <c r="I55" s="13">
        <f t="shared" si="8"/>
        <v>189.09166386999999</v>
      </c>
      <c r="J55" s="13">
        <f t="shared" si="9"/>
        <v>12.983417680000001</v>
      </c>
      <c r="K55" s="13">
        <f t="shared" si="10"/>
        <v>8.9211252499999993</v>
      </c>
      <c r="L55" s="13">
        <f t="shared" si="11"/>
        <v>0</v>
      </c>
      <c r="M55" s="13">
        <f t="shared" si="12"/>
        <v>2427.65805361</v>
      </c>
      <c r="N55" s="13">
        <f t="shared" si="13"/>
        <v>0</v>
      </c>
      <c r="O55" s="13">
        <f t="shared" si="14"/>
        <v>0</v>
      </c>
      <c r="P55" s="13">
        <f t="shared" si="15"/>
        <v>0</v>
      </c>
      <c r="Q55" s="13">
        <f t="shared" si="16"/>
        <v>0</v>
      </c>
      <c r="T55" s="62">
        <v>3012</v>
      </c>
      <c r="U55" s="62">
        <v>0</v>
      </c>
      <c r="V55" s="19">
        <v>4467.4530365299997</v>
      </c>
      <c r="W55" s="19">
        <v>1710.6545111999999</v>
      </c>
      <c r="X55" s="19">
        <v>11219.547652689998</v>
      </c>
      <c r="Y55" s="19">
        <v>2053.5058571899999</v>
      </c>
      <c r="Z55" s="19">
        <v>2736.7719538200004</v>
      </c>
      <c r="AA55" s="19">
        <v>1775.7896866999997</v>
      </c>
      <c r="AB55" s="19">
        <v>189.09166386999999</v>
      </c>
      <c r="AC55" s="19">
        <v>12.983417680000001</v>
      </c>
      <c r="AD55" s="19">
        <v>8.9211252499999993</v>
      </c>
      <c r="AE55" s="19">
        <v>0</v>
      </c>
      <c r="AF55" s="19">
        <v>2427.65805361</v>
      </c>
      <c r="AG55" s="19">
        <v>0</v>
      </c>
      <c r="AH55" s="19">
        <v>0</v>
      </c>
      <c r="AI55" s="19">
        <v>0</v>
      </c>
      <c r="AJ55" s="19">
        <v>0</v>
      </c>
      <c r="AL55" s="1"/>
      <c r="AM55" s="63">
        <v>3012</v>
      </c>
      <c r="AN55" s="62">
        <v>0</v>
      </c>
      <c r="AO55" s="23">
        <v>1</v>
      </c>
      <c r="AP55" s="23">
        <v>1</v>
      </c>
      <c r="AQ55" s="23">
        <v>1</v>
      </c>
      <c r="AR55" s="23">
        <v>1</v>
      </c>
      <c r="AS55" s="23">
        <v>1</v>
      </c>
      <c r="AT55" s="23">
        <v>1</v>
      </c>
      <c r="AU55" s="23">
        <v>1</v>
      </c>
      <c r="AV55" s="23">
        <v>1</v>
      </c>
      <c r="AW55" s="23">
        <v>1</v>
      </c>
      <c r="AX55" s="23">
        <v>1</v>
      </c>
      <c r="AY55" s="23">
        <v>1</v>
      </c>
      <c r="AZ55" s="23">
        <v>1</v>
      </c>
      <c r="BA55" s="23">
        <v>1</v>
      </c>
      <c r="BB55" s="23">
        <v>1</v>
      </c>
      <c r="BC55" s="23">
        <v>1</v>
      </c>
      <c r="BG55" t="s">
        <v>131</v>
      </c>
      <c r="BH55">
        <v>1</v>
      </c>
      <c r="BI55">
        <v>191</v>
      </c>
    </row>
    <row r="56" spans="1:61" x14ac:dyDescent="0.3">
      <c r="A56" s="18">
        <f t="shared" si="0"/>
        <v>3012</v>
      </c>
      <c r="B56" s="18">
        <f t="shared" si="1"/>
        <v>1</v>
      </c>
      <c r="C56" s="13">
        <f t="shared" si="2"/>
        <v>3119.8115295699995</v>
      </c>
      <c r="D56" s="13">
        <f t="shared" si="3"/>
        <v>537.12519765000002</v>
      </c>
      <c r="E56" s="13">
        <f t="shared" si="4"/>
        <v>932.56355335000001</v>
      </c>
      <c r="F56" s="13">
        <f t="shared" si="5"/>
        <v>194.00413861000001</v>
      </c>
      <c r="G56" s="13">
        <f t="shared" si="6"/>
        <v>134.10154845</v>
      </c>
      <c r="H56" s="13">
        <f t="shared" si="7"/>
        <v>181.40985796000001</v>
      </c>
      <c r="I56" s="13">
        <f t="shared" si="8"/>
        <v>105.18052047999998</v>
      </c>
      <c r="J56" s="13">
        <f t="shared" si="9"/>
        <v>179.10951850999999</v>
      </c>
      <c r="K56" s="13">
        <f t="shared" si="10"/>
        <v>0.63461756999999996</v>
      </c>
      <c r="L56" s="13">
        <f t="shared" si="11"/>
        <v>32.860099160000004</v>
      </c>
      <c r="M56" s="13">
        <f t="shared" si="12"/>
        <v>305.36235691000002</v>
      </c>
      <c r="N56" s="13">
        <f t="shared" si="13"/>
        <v>0.16148834000000001</v>
      </c>
      <c r="O56" s="13">
        <f t="shared" si="14"/>
        <v>48.109444979999999</v>
      </c>
      <c r="P56" s="13">
        <f t="shared" si="15"/>
        <v>6.0963145999999995</v>
      </c>
      <c r="Q56" s="13">
        <f t="shared" si="16"/>
        <v>10.5740348</v>
      </c>
      <c r="T56" s="62">
        <v>3012</v>
      </c>
      <c r="U56" s="62">
        <v>1</v>
      </c>
      <c r="V56" s="19">
        <v>3119.8115295699995</v>
      </c>
      <c r="W56" s="19">
        <v>537.12519765000002</v>
      </c>
      <c r="X56" s="19">
        <v>932.56355335000001</v>
      </c>
      <c r="Y56" s="19">
        <v>194.00413861000001</v>
      </c>
      <c r="Z56" s="19">
        <v>134.10154845</v>
      </c>
      <c r="AA56" s="19">
        <v>181.40985796000001</v>
      </c>
      <c r="AB56" s="19">
        <v>105.18052047999998</v>
      </c>
      <c r="AC56" s="19">
        <v>179.10951850999999</v>
      </c>
      <c r="AD56" s="19">
        <v>0.63461756999999996</v>
      </c>
      <c r="AE56" s="19">
        <v>32.860099160000004</v>
      </c>
      <c r="AF56" s="19">
        <v>305.36235691000002</v>
      </c>
      <c r="AG56" s="19">
        <v>0.16148834000000001</v>
      </c>
      <c r="AH56" s="19">
        <v>48.109444979999999</v>
      </c>
      <c r="AI56" s="19">
        <v>6.0963145999999995</v>
      </c>
      <c r="AJ56" s="19">
        <v>10.5740348</v>
      </c>
      <c r="AL56" s="1"/>
      <c r="AM56" s="63">
        <v>3012</v>
      </c>
      <c r="AN56" s="62">
        <v>1</v>
      </c>
      <c r="AO56" s="23">
        <v>1</v>
      </c>
      <c r="AP56" s="23">
        <v>1</v>
      </c>
      <c r="AQ56" s="23">
        <v>1</v>
      </c>
      <c r="AR56" s="23">
        <v>1</v>
      </c>
      <c r="AS56" s="23">
        <v>1</v>
      </c>
      <c r="AT56" s="23">
        <v>1</v>
      </c>
      <c r="AU56" s="23">
        <v>1</v>
      </c>
      <c r="AV56" s="23">
        <v>1</v>
      </c>
      <c r="AW56" s="23">
        <v>1</v>
      </c>
      <c r="AX56" s="23">
        <v>1</v>
      </c>
      <c r="AY56" s="23">
        <v>1</v>
      </c>
      <c r="AZ56" s="23">
        <v>1</v>
      </c>
      <c r="BA56" s="23">
        <v>1</v>
      </c>
      <c r="BB56" s="23">
        <v>1</v>
      </c>
      <c r="BC56" s="23">
        <v>1</v>
      </c>
      <c r="BG56" t="s">
        <v>132</v>
      </c>
      <c r="BH56">
        <v>1</v>
      </c>
      <c r="BI56">
        <v>145</v>
      </c>
    </row>
    <row r="57" spans="1:61" x14ac:dyDescent="0.3">
      <c r="A57" s="18">
        <f t="shared" si="0"/>
        <v>3012</v>
      </c>
      <c r="B57" s="18">
        <f t="shared" si="1"/>
        <v>2</v>
      </c>
      <c r="C57" s="13">
        <f t="shared" si="2"/>
        <v>115.94748393000002</v>
      </c>
      <c r="D57" s="13">
        <f t="shared" si="3"/>
        <v>96.882549839999996</v>
      </c>
      <c r="E57" s="13">
        <f t="shared" si="4"/>
        <v>305.98</v>
      </c>
      <c r="F57" s="13">
        <f t="shared" si="5"/>
        <v>0</v>
      </c>
      <c r="G57" s="13">
        <f t="shared" si="6"/>
        <v>39.53</v>
      </c>
      <c r="H57" s="13">
        <f t="shared" si="7"/>
        <v>0</v>
      </c>
      <c r="I57" s="13">
        <f t="shared" si="8"/>
        <v>8.6996166499999994</v>
      </c>
      <c r="J57" s="13">
        <f t="shared" si="9"/>
        <v>0</v>
      </c>
      <c r="K57" s="13">
        <f t="shared" si="10"/>
        <v>0</v>
      </c>
      <c r="L57" s="13">
        <f t="shared" si="11"/>
        <v>0</v>
      </c>
      <c r="M57" s="13">
        <f t="shared" si="12"/>
        <v>176.82213605999999</v>
      </c>
      <c r="N57" s="13">
        <f t="shared" si="13"/>
        <v>0</v>
      </c>
      <c r="O57" s="13">
        <f t="shared" si="14"/>
        <v>123.20853244</v>
      </c>
      <c r="P57" s="13">
        <f t="shared" si="15"/>
        <v>2.55983874</v>
      </c>
      <c r="Q57" s="13">
        <f t="shared" si="16"/>
        <v>0.28027877000000001</v>
      </c>
      <c r="T57" s="62">
        <v>3012</v>
      </c>
      <c r="U57" s="62">
        <v>2</v>
      </c>
      <c r="V57" s="19">
        <v>115.94748393000002</v>
      </c>
      <c r="W57" s="19">
        <v>96.882549839999996</v>
      </c>
      <c r="X57" s="19">
        <v>305.98</v>
      </c>
      <c r="Y57" s="19">
        <v>0</v>
      </c>
      <c r="Z57" s="19">
        <v>39.53</v>
      </c>
      <c r="AA57" s="19">
        <v>0</v>
      </c>
      <c r="AB57" s="19">
        <v>8.6996166499999994</v>
      </c>
      <c r="AC57" s="19">
        <v>0</v>
      </c>
      <c r="AD57" s="19">
        <v>0</v>
      </c>
      <c r="AE57" s="19">
        <v>0</v>
      </c>
      <c r="AF57" s="19">
        <v>176.82213605999999</v>
      </c>
      <c r="AG57" s="19">
        <v>0</v>
      </c>
      <c r="AH57" s="19">
        <v>123.20853244</v>
      </c>
      <c r="AI57" s="19">
        <v>2.55983874</v>
      </c>
      <c r="AJ57" s="19">
        <v>0.28027877000000001</v>
      </c>
      <c r="AL57" s="1"/>
      <c r="AM57" s="63">
        <v>3012</v>
      </c>
      <c r="AN57" s="62">
        <v>2</v>
      </c>
      <c r="AO57" s="23">
        <v>1</v>
      </c>
      <c r="AP57" s="23">
        <v>1</v>
      </c>
      <c r="AQ57" s="23">
        <v>1</v>
      </c>
      <c r="AR57" s="23">
        <v>1</v>
      </c>
      <c r="AS57" s="23">
        <v>1</v>
      </c>
      <c r="AT57" s="23">
        <v>1</v>
      </c>
      <c r="AU57" s="23">
        <v>1</v>
      </c>
      <c r="AV57" s="23">
        <v>1</v>
      </c>
      <c r="AW57" s="23">
        <v>1</v>
      </c>
      <c r="AX57" s="23">
        <v>1</v>
      </c>
      <c r="AY57" s="23">
        <v>1</v>
      </c>
      <c r="AZ57" s="23">
        <v>1</v>
      </c>
      <c r="BA57" s="23">
        <v>1</v>
      </c>
      <c r="BB57" s="23">
        <v>1</v>
      </c>
      <c r="BC57" s="23">
        <v>1</v>
      </c>
      <c r="BG57" t="s">
        <v>133</v>
      </c>
      <c r="BH57">
        <v>1</v>
      </c>
      <c r="BI57">
        <v>15</v>
      </c>
    </row>
    <row r="58" spans="1:61" x14ac:dyDescent="0.3">
      <c r="A58" s="18">
        <f t="shared" si="0"/>
        <v>3012</v>
      </c>
      <c r="B58" s="18">
        <f t="shared" si="1"/>
        <v>5</v>
      </c>
      <c r="C58" s="13">
        <f t="shared" si="2"/>
        <v>696.11120617999995</v>
      </c>
      <c r="D58" s="13">
        <f t="shared" si="3"/>
        <v>719.75091282000005</v>
      </c>
      <c r="E58" s="13">
        <f t="shared" si="4"/>
        <v>342.30633813999998</v>
      </c>
      <c r="F58" s="13">
        <f t="shared" si="5"/>
        <v>75.489999999999995</v>
      </c>
      <c r="G58" s="13">
        <f t="shared" si="6"/>
        <v>97.98</v>
      </c>
      <c r="H58" s="13">
        <f t="shared" si="7"/>
        <v>0</v>
      </c>
      <c r="I58" s="13">
        <f t="shared" si="8"/>
        <v>314.49200411999999</v>
      </c>
      <c r="J58" s="13">
        <f t="shared" si="9"/>
        <v>0</v>
      </c>
      <c r="K58" s="13">
        <f t="shared" si="10"/>
        <v>0</v>
      </c>
      <c r="L58" s="13">
        <f t="shared" si="11"/>
        <v>29</v>
      </c>
      <c r="M58" s="13">
        <f t="shared" si="12"/>
        <v>15.45307173</v>
      </c>
      <c r="N58" s="13">
        <f t="shared" si="13"/>
        <v>0</v>
      </c>
      <c r="O58" s="13">
        <f t="shared" si="14"/>
        <v>0</v>
      </c>
      <c r="P58" s="13">
        <f t="shared" si="15"/>
        <v>0</v>
      </c>
      <c r="Q58" s="13">
        <f t="shared" si="16"/>
        <v>0</v>
      </c>
      <c r="T58" s="62">
        <v>3012</v>
      </c>
      <c r="U58" s="62">
        <v>5</v>
      </c>
      <c r="V58" s="19">
        <v>696.11120617999995</v>
      </c>
      <c r="W58" s="19">
        <v>719.75091282000005</v>
      </c>
      <c r="X58" s="19">
        <v>342.30633813999998</v>
      </c>
      <c r="Y58" s="19">
        <v>75.489999999999995</v>
      </c>
      <c r="Z58" s="19">
        <v>97.98</v>
      </c>
      <c r="AA58" s="19">
        <v>0</v>
      </c>
      <c r="AB58" s="19">
        <v>314.49200411999999</v>
      </c>
      <c r="AC58" s="19">
        <v>0</v>
      </c>
      <c r="AD58" s="19">
        <v>0</v>
      </c>
      <c r="AE58" s="19">
        <v>29</v>
      </c>
      <c r="AF58" s="19">
        <v>15.45307173</v>
      </c>
      <c r="AG58" s="19">
        <v>0</v>
      </c>
      <c r="AH58" s="19">
        <v>0</v>
      </c>
      <c r="AI58" s="19">
        <v>0</v>
      </c>
      <c r="AJ58" s="19">
        <v>0</v>
      </c>
      <c r="AL58" s="1"/>
      <c r="AM58" s="63">
        <v>3012</v>
      </c>
      <c r="AN58" s="62">
        <v>5</v>
      </c>
      <c r="AO58" s="23">
        <v>1</v>
      </c>
      <c r="AP58" s="23">
        <v>1</v>
      </c>
      <c r="AQ58" s="23">
        <v>1</v>
      </c>
      <c r="AR58" s="23">
        <v>1</v>
      </c>
      <c r="AS58" s="23">
        <v>1</v>
      </c>
      <c r="AT58" s="23">
        <v>1</v>
      </c>
      <c r="AU58" s="23">
        <v>1</v>
      </c>
      <c r="AV58" s="23">
        <v>1</v>
      </c>
      <c r="AW58" s="23">
        <v>1</v>
      </c>
      <c r="AX58" s="23">
        <v>1</v>
      </c>
      <c r="AY58" s="23">
        <v>1</v>
      </c>
      <c r="AZ58" s="23">
        <v>1</v>
      </c>
      <c r="BA58" s="23">
        <v>1</v>
      </c>
      <c r="BB58" s="23">
        <v>1</v>
      </c>
      <c r="BC58" s="23">
        <v>1</v>
      </c>
      <c r="BG58" t="s">
        <v>134</v>
      </c>
      <c r="BH58">
        <v>1</v>
      </c>
      <c r="BI58">
        <v>11</v>
      </c>
    </row>
    <row r="59" spans="1:61" x14ac:dyDescent="0.3">
      <c r="A59" s="18">
        <f t="shared" si="0"/>
        <v>3012</v>
      </c>
      <c r="B59" s="18">
        <f t="shared" si="1"/>
        <v>7</v>
      </c>
      <c r="C59" s="13">
        <f t="shared" si="2"/>
        <v>11067.516029824257</v>
      </c>
      <c r="D59" s="13">
        <f t="shared" si="3"/>
        <v>1568.0253296908102</v>
      </c>
      <c r="E59" s="13">
        <f t="shared" si="4"/>
        <v>142.45999999999998</v>
      </c>
      <c r="F59" s="13">
        <f t="shared" si="5"/>
        <v>44.57</v>
      </c>
      <c r="G59" s="13">
        <f t="shared" si="6"/>
        <v>129.13821643999998</v>
      </c>
      <c r="H59" s="13">
        <f t="shared" si="7"/>
        <v>0</v>
      </c>
      <c r="I59" s="13">
        <f t="shared" si="8"/>
        <v>109.25709636999999</v>
      </c>
      <c r="J59" s="13">
        <f t="shared" si="9"/>
        <v>0</v>
      </c>
      <c r="K59" s="13">
        <f t="shared" si="10"/>
        <v>0</v>
      </c>
      <c r="L59" s="13">
        <f t="shared" si="11"/>
        <v>21.928842889999999</v>
      </c>
      <c r="M59" s="13">
        <f t="shared" si="12"/>
        <v>59.845977130000001</v>
      </c>
      <c r="N59" s="13">
        <f t="shared" si="13"/>
        <v>4.9375</v>
      </c>
      <c r="O59" s="13">
        <f t="shared" si="14"/>
        <v>2.06</v>
      </c>
      <c r="P59" s="13">
        <f t="shared" si="15"/>
        <v>0.01</v>
      </c>
      <c r="Q59" s="13">
        <f t="shared" si="16"/>
        <v>0</v>
      </c>
      <c r="T59" s="62">
        <v>3012</v>
      </c>
      <c r="U59" s="62">
        <v>7</v>
      </c>
      <c r="V59" s="19">
        <v>11067.516029824257</v>
      </c>
      <c r="W59" s="19">
        <v>1568.0253296908102</v>
      </c>
      <c r="X59" s="19">
        <v>142.45999999999998</v>
      </c>
      <c r="Y59" s="19">
        <v>44.57</v>
      </c>
      <c r="Z59" s="19">
        <v>129.13821643999998</v>
      </c>
      <c r="AA59" s="19">
        <v>0</v>
      </c>
      <c r="AB59" s="19">
        <v>109.25709636999999</v>
      </c>
      <c r="AC59" s="19">
        <v>0</v>
      </c>
      <c r="AD59" s="19">
        <v>0</v>
      </c>
      <c r="AE59" s="19">
        <v>21.928842889999999</v>
      </c>
      <c r="AF59" s="19">
        <v>59.845977130000001</v>
      </c>
      <c r="AG59" s="19">
        <v>4.9375</v>
      </c>
      <c r="AH59" s="19">
        <v>2.06</v>
      </c>
      <c r="AI59" s="19">
        <v>0.01</v>
      </c>
      <c r="AJ59" s="19">
        <v>0</v>
      </c>
      <c r="AL59" s="1"/>
      <c r="AM59" s="63">
        <v>3012</v>
      </c>
      <c r="AN59" s="62">
        <v>7</v>
      </c>
      <c r="AO59" s="23">
        <v>1</v>
      </c>
      <c r="AP59" s="23">
        <v>1</v>
      </c>
      <c r="AQ59" s="23">
        <v>1</v>
      </c>
      <c r="AR59" s="23">
        <v>1</v>
      </c>
      <c r="AS59" s="23">
        <v>1</v>
      </c>
      <c r="AT59" s="23">
        <v>1</v>
      </c>
      <c r="AU59" s="23">
        <v>1</v>
      </c>
      <c r="AV59" s="23">
        <v>1</v>
      </c>
      <c r="AW59" s="23">
        <v>1</v>
      </c>
      <c r="AX59" s="23">
        <v>1</v>
      </c>
      <c r="AY59" s="23">
        <v>1</v>
      </c>
      <c r="AZ59" s="23">
        <v>1</v>
      </c>
      <c r="BA59" s="23">
        <v>1</v>
      </c>
      <c r="BB59" s="23">
        <v>1</v>
      </c>
      <c r="BC59" s="23">
        <v>1</v>
      </c>
      <c r="BG59" t="s">
        <v>135</v>
      </c>
      <c r="BH59">
        <v>1</v>
      </c>
      <c r="BI59">
        <v>300</v>
      </c>
    </row>
    <row r="60" spans="1:61" x14ac:dyDescent="0.3">
      <c r="A60" s="18">
        <f t="shared" si="0"/>
        <v>3012</v>
      </c>
      <c r="B60" s="18">
        <f t="shared" si="1"/>
        <v>8</v>
      </c>
      <c r="C60" s="13">
        <f t="shared" si="2"/>
        <v>3345.0012680599998</v>
      </c>
      <c r="D60" s="13">
        <f t="shared" si="3"/>
        <v>942.16844026000001</v>
      </c>
      <c r="E60" s="13">
        <f t="shared" si="4"/>
        <v>2026.4004319399999</v>
      </c>
      <c r="F60" s="13">
        <f t="shared" si="5"/>
        <v>441.02807483999999</v>
      </c>
      <c r="G60" s="13">
        <f t="shared" si="6"/>
        <v>511.00679512999994</v>
      </c>
      <c r="H60" s="13">
        <f t="shared" si="7"/>
        <v>222.58540447999999</v>
      </c>
      <c r="I60" s="13">
        <f t="shared" si="8"/>
        <v>370.12779407000005</v>
      </c>
      <c r="J60" s="13">
        <f t="shared" si="9"/>
        <v>0</v>
      </c>
      <c r="K60" s="13">
        <f t="shared" si="10"/>
        <v>0</v>
      </c>
      <c r="L60" s="13">
        <f t="shared" si="11"/>
        <v>24.5</v>
      </c>
      <c r="M60" s="13">
        <f t="shared" si="12"/>
        <v>777.71499858000004</v>
      </c>
      <c r="N60" s="13">
        <f t="shared" si="13"/>
        <v>0</v>
      </c>
      <c r="O60" s="13">
        <f t="shared" si="14"/>
        <v>36.129999999999995</v>
      </c>
      <c r="P60" s="13">
        <f t="shared" si="15"/>
        <v>1.6693160899999999</v>
      </c>
      <c r="Q60" s="13">
        <f t="shared" si="16"/>
        <v>0</v>
      </c>
      <c r="T60" s="62">
        <v>3012</v>
      </c>
      <c r="U60" s="62">
        <v>8</v>
      </c>
      <c r="V60" s="19">
        <v>3345.0012680599998</v>
      </c>
      <c r="W60" s="19">
        <v>942.16844026000001</v>
      </c>
      <c r="X60" s="19">
        <v>2026.4004319399999</v>
      </c>
      <c r="Y60" s="19">
        <v>441.02807483999999</v>
      </c>
      <c r="Z60" s="19">
        <v>511.00679512999994</v>
      </c>
      <c r="AA60" s="19">
        <v>222.58540447999999</v>
      </c>
      <c r="AB60" s="19">
        <v>370.12779407000005</v>
      </c>
      <c r="AC60" s="19">
        <v>0</v>
      </c>
      <c r="AD60" s="19">
        <v>0</v>
      </c>
      <c r="AE60" s="19">
        <v>24.5</v>
      </c>
      <c r="AF60" s="19">
        <v>777.71499858000004</v>
      </c>
      <c r="AG60" s="19">
        <v>0</v>
      </c>
      <c r="AH60" s="19">
        <v>36.129999999999995</v>
      </c>
      <c r="AI60" s="19">
        <v>1.6693160899999999</v>
      </c>
      <c r="AJ60" s="19">
        <v>0</v>
      </c>
      <c r="AL60" s="1"/>
      <c r="AM60" s="63">
        <v>3012</v>
      </c>
      <c r="AN60" s="62">
        <v>8</v>
      </c>
      <c r="AO60" s="23">
        <v>1</v>
      </c>
      <c r="AP60" s="23">
        <v>1</v>
      </c>
      <c r="AQ60" s="23">
        <v>1</v>
      </c>
      <c r="AR60" s="23">
        <v>1</v>
      </c>
      <c r="AS60" s="23">
        <v>1</v>
      </c>
      <c r="AT60" s="23">
        <v>1</v>
      </c>
      <c r="AU60" s="23">
        <v>1</v>
      </c>
      <c r="AV60" s="23">
        <v>1</v>
      </c>
      <c r="AW60" s="23">
        <v>1</v>
      </c>
      <c r="AX60" s="23">
        <v>1</v>
      </c>
      <c r="AY60" s="23">
        <v>1</v>
      </c>
      <c r="AZ60" s="23">
        <v>1</v>
      </c>
      <c r="BA60" s="23">
        <v>1</v>
      </c>
      <c r="BB60" s="23">
        <v>1</v>
      </c>
      <c r="BC60" s="23">
        <v>1</v>
      </c>
      <c r="BG60" t="s">
        <v>136</v>
      </c>
      <c r="BH60">
        <v>1</v>
      </c>
      <c r="BI60">
        <v>66</v>
      </c>
    </row>
    <row r="61" spans="1:61" x14ac:dyDescent="0.3">
      <c r="A61" s="18">
        <f t="shared" si="0"/>
        <v>3017</v>
      </c>
      <c r="B61" s="18">
        <f t="shared" si="1"/>
        <v>0</v>
      </c>
      <c r="C61" s="13">
        <f t="shared" si="2"/>
        <v>2718.1961830700002</v>
      </c>
      <c r="D61" s="13">
        <f t="shared" si="3"/>
        <v>1081.05234778</v>
      </c>
      <c r="E61" s="13">
        <f t="shared" si="4"/>
        <v>10837.06051413</v>
      </c>
      <c r="F61" s="13">
        <f t="shared" si="5"/>
        <v>1636.7411341500001</v>
      </c>
      <c r="G61" s="13">
        <f t="shared" si="6"/>
        <v>2689.91954541</v>
      </c>
      <c r="H61" s="13">
        <f t="shared" si="7"/>
        <v>1400.9647136199999</v>
      </c>
      <c r="I61" s="13">
        <f t="shared" si="8"/>
        <v>256.18390724</v>
      </c>
      <c r="J61" s="13">
        <f t="shared" si="9"/>
        <v>10.289859310000001</v>
      </c>
      <c r="K61" s="13">
        <f t="shared" si="10"/>
        <v>2.3682607400000002</v>
      </c>
      <c r="L61" s="13">
        <f t="shared" si="11"/>
        <v>36.299999999999997</v>
      </c>
      <c r="M61" s="13">
        <f t="shared" si="12"/>
        <v>3019.0109020100008</v>
      </c>
      <c r="N61" s="13">
        <f t="shared" si="13"/>
        <v>0</v>
      </c>
      <c r="O61" s="13">
        <f t="shared" si="14"/>
        <v>0</v>
      </c>
      <c r="P61" s="13">
        <f t="shared" si="15"/>
        <v>0.27370116999999999</v>
      </c>
      <c r="Q61" s="13">
        <f t="shared" si="16"/>
        <v>0</v>
      </c>
      <c r="T61" s="62">
        <v>3017</v>
      </c>
      <c r="U61" s="62">
        <v>0</v>
      </c>
      <c r="V61" s="19">
        <v>2718.1961830700002</v>
      </c>
      <c r="W61" s="19">
        <v>1081.05234778</v>
      </c>
      <c r="X61" s="19">
        <v>10837.06051413</v>
      </c>
      <c r="Y61" s="19">
        <v>1636.7411341500001</v>
      </c>
      <c r="Z61" s="19">
        <v>2689.91954541</v>
      </c>
      <c r="AA61" s="19">
        <v>1400.9647136199999</v>
      </c>
      <c r="AB61" s="19">
        <v>256.18390724</v>
      </c>
      <c r="AC61" s="19">
        <v>10.289859310000001</v>
      </c>
      <c r="AD61" s="19">
        <v>2.3682607400000002</v>
      </c>
      <c r="AE61" s="19">
        <v>36.299999999999997</v>
      </c>
      <c r="AF61" s="19">
        <v>3019.0109020100008</v>
      </c>
      <c r="AG61" s="19">
        <v>0</v>
      </c>
      <c r="AH61" s="19">
        <v>0</v>
      </c>
      <c r="AI61" s="19">
        <v>0.27370116999999999</v>
      </c>
      <c r="AJ61" s="19">
        <v>0</v>
      </c>
      <c r="AL61" s="1"/>
      <c r="AM61" s="63">
        <v>3017</v>
      </c>
      <c r="AN61" s="62">
        <v>0</v>
      </c>
      <c r="AO61" s="23">
        <v>1</v>
      </c>
      <c r="AP61" s="23">
        <v>1</v>
      </c>
      <c r="AQ61" s="23">
        <v>1</v>
      </c>
      <c r="AR61" s="23">
        <v>1</v>
      </c>
      <c r="AS61" s="23">
        <v>1</v>
      </c>
      <c r="AT61" s="23">
        <v>1</v>
      </c>
      <c r="AU61" s="23">
        <v>1</v>
      </c>
      <c r="AV61" s="23">
        <v>1</v>
      </c>
      <c r="AW61" s="23">
        <v>1</v>
      </c>
      <c r="AX61" s="23">
        <v>1</v>
      </c>
      <c r="AY61" s="23">
        <v>1</v>
      </c>
      <c r="AZ61" s="23">
        <v>1</v>
      </c>
      <c r="BA61" s="23">
        <v>1</v>
      </c>
      <c r="BB61" s="23">
        <v>1</v>
      </c>
      <c r="BC61" s="23">
        <v>1</v>
      </c>
      <c r="BG61" t="s">
        <v>137</v>
      </c>
      <c r="BH61">
        <v>2</v>
      </c>
      <c r="BI61">
        <v>150</v>
      </c>
    </row>
    <row r="62" spans="1:61" x14ac:dyDescent="0.3">
      <c r="A62" s="18">
        <f t="shared" si="0"/>
        <v>3017</v>
      </c>
      <c r="B62" s="18">
        <f t="shared" si="1"/>
        <v>1</v>
      </c>
      <c r="C62" s="13">
        <f t="shared" si="2"/>
        <v>1993.5466078799998</v>
      </c>
      <c r="D62" s="13">
        <f t="shared" si="3"/>
        <v>357.20487875000003</v>
      </c>
      <c r="E62" s="13">
        <f t="shared" si="4"/>
        <v>1.5</v>
      </c>
      <c r="F62" s="13">
        <f t="shared" si="5"/>
        <v>0</v>
      </c>
      <c r="G62" s="13">
        <f t="shared" si="6"/>
        <v>0</v>
      </c>
      <c r="H62" s="13">
        <f t="shared" si="7"/>
        <v>0</v>
      </c>
      <c r="I62" s="13">
        <f t="shared" si="8"/>
        <v>36.287313019999999</v>
      </c>
      <c r="J62" s="13">
        <f t="shared" si="9"/>
        <v>0</v>
      </c>
      <c r="K62" s="13">
        <f t="shared" si="10"/>
        <v>0</v>
      </c>
      <c r="L62" s="13">
        <f t="shared" si="11"/>
        <v>73.895158649999999</v>
      </c>
      <c r="M62" s="13">
        <f t="shared" si="12"/>
        <v>13.072346510000001</v>
      </c>
      <c r="N62" s="13">
        <f t="shared" si="13"/>
        <v>0</v>
      </c>
      <c r="O62" s="13">
        <f t="shared" si="14"/>
        <v>0</v>
      </c>
      <c r="P62" s="13">
        <f t="shared" si="15"/>
        <v>0</v>
      </c>
      <c r="Q62" s="13">
        <f t="shared" si="16"/>
        <v>0</v>
      </c>
      <c r="T62" s="62">
        <v>3017</v>
      </c>
      <c r="U62" s="62">
        <v>1</v>
      </c>
      <c r="V62" s="19">
        <v>1993.5466078799998</v>
      </c>
      <c r="W62" s="19">
        <v>357.20487875000003</v>
      </c>
      <c r="X62" s="19">
        <v>1.5</v>
      </c>
      <c r="Y62" s="19">
        <v>0</v>
      </c>
      <c r="Z62" s="19">
        <v>0</v>
      </c>
      <c r="AA62" s="19">
        <v>0</v>
      </c>
      <c r="AB62" s="19">
        <v>36.287313019999999</v>
      </c>
      <c r="AC62" s="19">
        <v>0</v>
      </c>
      <c r="AD62" s="19">
        <v>0</v>
      </c>
      <c r="AE62" s="19">
        <v>73.895158649999999</v>
      </c>
      <c r="AF62" s="19">
        <v>13.072346510000001</v>
      </c>
      <c r="AG62" s="19">
        <v>0</v>
      </c>
      <c r="AH62" s="19">
        <v>0</v>
      </c>
      <c r="AI62" s="19">
        <v>0</v>
      </c>
      <c r="AJ62" s="19">
        <v>0</v>
      </c>
      <c r="AL62" s="1"/>
      <c r="AM62" s="63">
        <v>3017</v>
      </c>
      <c r="AN62" s="62">
        <v>1</v>
      </c>
      <c r="AO62" s="23">
        <v>1</v>
      </c>
      <c r="AP62" s="23">
        <v>1</v>
      </c>
      <c r="AQ62" s="23">
        <v>1</v>
      </c>
      <c r="AR62" s="23">
        <v>1</v>
      </c>
      <c r="AS62" s="23">
        <v>1</v>
      </c>
      <c r="AT62" s="23">
        <v>1</v>
      </c>
      <c r="AU62" s="23">
        <v>1</v>
      </c>
      <c r="AV62" s="23">
        <v>1</v>
      </c>
      <c r="AW62" s="23">
        <v>1</v>
      </c>
      <c r="AX62" s="23">
        <v>1</v>
      </c>
      <c r="AY62" s="23">
        <v>1</v>
      </c>
      <c r="AZ62" s="23">
        <v>1</v>
      </c>
      <c r="BA62" s="23">
        <v>1</v>
      </c>
      <c r="BB62" s="23">
        <v>1</v>
      </c>
      <c r="BC62" s="23">
        <v>1</v>
      </c>
      <c r="BG62" t="s">
        <v>138</v>
      </c>
      <c r="BH62">
        <v>2</v>
      </c>
      <c r="BI62">
        <v>96</v>
      </c>
    </row>
    <row r="63" spans="1:61" x14ac:dyDescent="0.3">
      <c r="A63" s="18">
        <f t="shared" si="0"/>
        <v>3017</v>
      </c>
      <c r="B63" s="18">
        <f t="shared" si="1"/>
        <v>2</v>
      </c>
      <c r="C63" s="13">
        <f t="shared" si="2"/>
        <v>164.45623057</v>
      </c>
      <c r="D63" s="13">
        <f t="shared" si="3"/>
        <v>46.310902159999998</v>
      </c>
      <c r="E63" s="13">
        <f t="shared" si="4"/>
        <v>95.918815609999996</v>
      </c>
      <c r="F63" s="13">
        <f t="shared" si="5"/>
        <v>0</v>
      </c>
      <c r="G63" s="13">
        <f t="shared" si="6"/>
        <v>29.896236009999999</v>
      </c>
      <c r="H63" s="13">
        <f t="shared" si="7"/>
        <v>62.561939350000003</v>
      </c>
      <c r="I63" s="13">
        <f t="shared" si="8"/>
        <v>0</v>
      </c>
      <c r="J63" s="13">
        <f t="shared" si="9"/>
        <v>0</v>
      </c>
      <c r="K63" s="13">
        <f t="shared" si="10"/>
        <v>0</v>
      </c>
      <c r="L63" s="13">
        <f t="shared" si="11"/>
        <v>0</v>
      </c>
      <c r="M63" s="13">
        <f t="shared" si="12"/>
        <v>45.103212730000003</v>
      </c>
      <c r="N63" s="13">
        <f t="shared" si="13"/>
        <v>0</v>
      </c>
      <c r="O63" s="13">
        <f t="shared" si="14"/>
        <v>18.528038840000001</v>
      </c>
      <c r="P63" s="13">
        <f t="shared" si="15"/>
        <v>23.824120310000001</v>
      </c>
      <c r="Q63" s="13">
        <f t="shared" si="16"/>
        <v>12.229897569999999</v>
      </c>
      <c r="T63" s="62">
        <v>3017</v>
      </c>
      <c r="U63" s="62">
        <v>2</v>
      </c>
      <c r="V63" s="19">
        <v>164.45623057</v>
      </c>
      <c r="W63" s="19">
        <v>46.310902159999998</v>
      </c>
      <c r="X63" s="19">
        <v>95.918815609999996</v>
      </c>
      <c r="Y63" s="19">
        <v>0</v>
      </c>
      <c r="Z63" s="19">
        <v>29.896236009999999</v>
      </c>
      <c r="AA63" s="19">
        <v>62.561939350000003</v>
      </c>
      <c r="AB63" s="19">
        <v>0</v>
      </c>
      <c r="AC63" s="19">
        <v>0</v>
      </c>
      <c r="AD63" s="19">
        <v>0</v>
      </c>
      <c r="AE63" s="19">
        <v>0</v>
      </c>
      <c r="AF63" s="19">
        <v>45.103212730000003</v>
      </c>
      <c r="AG63" s="19">
        <v>0</v>
      </c>
      <c r="AH63" s="19">
        <v>18.528038840000001</v>
      </c>
      <c r="AI63" s="19">
        <v>23.824120310000001</v>
      </c>
      <c r="AJ63" s="19">
        <v>12.229897569999999</v>
      </c>
      <c r="AL63" s="1"/>
      <c r="AM63" s="63">
        <v>3017</v>
      </c>
      <c r="AN63" s="62">
        <v>2</v>
      </c>
      <c r="AO63" s="23">
        <v>1</v>
      </c>
      <c r="AP63" s="23">
        <v>1</v>
      </c>
      <c r="AQ63" s="23">
        <v>1</v>
      </c>
      <c r="AR63" s="23">
        <v>1</v>
      </c>
      <c r="AS63" s="23">
        <v>1</v>
      </c>
      <c r="AT63" s="23">
        <v>1</v>
      </c>
      <c r="AU63" s="23">
        <v>1</v>
      </c>
      <c r="AV63" s="23">
        <v>1</v>
      </c>
      <c r="AW63" s="23">
        <v>1</v>
      </c>
      <c r="AX63" s="23">
        <v>1</v>
      </c>
      <c r="AY63" s="23">
        <v>1</v>
      </c>
      <c r="AZ63" s="23">
        <v>1</v>
      </c>
      <c r="BA63" s="23">
        <v>1</v>
      </c>
      <c r="BB63" s="23">
        <v>1</v>
      </c>
      <c r="BC63" s="23">
        <v>1</v>
      </c>
      <c r="BG63" t="s">
        <v>139</v>
      </c>
      <c r="BH63">
        <v>2</v>
      </c>
      <c r="BI63">
        <v>26</v>
      </c>
    </row>
    <row r="64" spans="1:61" x14ac:dyDescent="0.3">
      <c r="A64" s="18">
        <f t="shared" si="0"/>
        <v>3017</v>
      </c>
      <c r="B64" s="18">
        <f t="shared" si="1"/>
        <v>5</v>
      </c>
      <c r="C64" s="13">
        <f t="shared" si="2"/>
        <v>200.04192512</v>
      </c>
      <c r="D64" s="13">
        <f t="shared" si="3"/>
        <v>643.85200520000001</v>
      </c>
      <c r="E64" s="13">
        <f t="shared" si="4"/>
        <v>0</v>
      </c>
      <c r="F64" s="13">
        <f t="shared" si="5"/>
        <v>0</v>
      </c>
      <c r="G64" s="13">
        <f t="shared" si="6"/>
        <v>11.00740444</v>
      </c>
      <c r="H64" s="13">
        <f t="shared" si="7"/>
        <v>0</v>
      </c>
      <c r="I64" s="13">
        <f t="shared" si="8"/>
        <v>69.76042498999999</v>
      </c>
      <c r="J64" s="13">
        <f t="shared" si="9"/>
        <v>0.2</v>
      </c>
      <c r="K64" s="13">
        <f t="shared" si="10"/>
        <v>0</v>
      </c>
      <c r="L64" s="13">
        <f t="shared" si="11"/>
        <v>25.474476559999999</v>
      </c>
      <c r="M64" s="13">
        <f t="shared" si="12"/>
        <v>0.1</v>
      </c>
      <c r="N64" s="13">
        <f t="shared" si="13"/>
        <v>0.1</v>
      </c>
      <c r="O64" s="13">
        <f t="shared" si="14"/>
        <v>2.0525697599999999</v>
      </c>
      <c r="P64" s="13">
        <f t="shared" si="15"/>
        <v>0</v>
      </c>
      <c r="Q64" s="13">
        <f t="shared" si="16"/>
        <v>0.1</v>
      </c>
      <c r="T64" s="62">
        <v>3017</v>
      </c>
      <c r="U64" s="62">
        <v>5</v>
      </c>
      <c r="V64" s="19">
        <v>200.04192512</v>
      </c>
      <c r="W64" s="19">
        <v>643.85200520000001</v>
      </c>
      <c r="X64" s="19">
        <v>0</v>
      </c>
      <c r="Y64" s="19">
        <v>0</v>
      </c>
      <c r="Z64" s="19">
        <v>11.00740444</v>
      </c>
      <c r="AA64" s="19">
        <v>0</v>
      </c>
      <c r="AB64" s="19">
        <v>69.76042498999999</v>
      </c>
      <c r="AC64" s="19">
        <v>0.2</v>
      </c>
      <c r="AD64" s="19">
        <v>0</v>
      </c>
      <c r="AE64" s="19">
        <v>25.474476559999999</v>
      </c>
      <c r="AF64" s="19">
        <v>0.1</v>
      </c>
      <c r="AG64" s="19">
        <v>0.1</v>
      </c>
      <c r="AH64" s="19">
        <v>2.0525697599999999</v>
      </c>
      <c r="AI64" s="19">
        <v>0</v>
      </c>
      <c r="AJ64" s="19">
        <v>0.1</v>
      </c>
      <c r="AL64" s="1"/>
      <c r="AM64" s="63">
        <v>3017</v>
      </c>
      <c r="AN64" s="62">
        <v>5</v>
      </c>
      <c r="AO64" s="23">
        <v>1</v>
      </c>
      <c r="AP64" s="23">
        <v>1</v>
      </c>
      <c r="AQ64" s="23">
        <v>1</v>
      </c>
      <c r="AR64" s="23">
        <v>1</v>
      </c>
      <c r="AS64" s="23">
        <v>1</v>
      </c>
      <c r="AT64" s="23">
        <v>1</v>
      </c>
      <c r="AU64" s="23">
        <v>1</v>
      </c>
      <c r="AV64" s="23">
        <v>1</v>
      </c>
      <c r="AW64" s="23">
        <v>1</v>
      </c>
      <c r="AX64" s="23">
        <v>1</v>
      </c>
      <c r="AY64" s="23">
        <v>1</v>
      </c>
      <c r="AZ64" s="23">
        <v>1</v>
      </c>
      <c r="BA64" s="23">
        <v>1</v>
      </c>
      <c r="BB64" s="23">
        <v>1</v>
      </c>
      <c r="BC64" s="23">
        <v>1</v>
      </c>
      <c r="BG64" t="s">
        <v>140</v>
      </c>
      <c r="BH64">
        <v>2</v>
      </c>
      <c r="BI64">
        <v>7</v>
      </c>
    </row>
    <row r="65" spans="1:61" x14ac:dyDescent="0.3">
      <c r="A65" s="18">
        <f t="shared" si="0"/>
        <v>3017</v>
      </c>
      <c r="B65" s="18">
        <f t="shared" si="1"/>
        <v>7</v>
      </c>
      <c r="C65" s="13">
        <f t="shared" si="2"/>
        <v>5371.0041642681781</v>
      </c>
      <c r="D65" s="13">
        <f t="shared" si="3"/>
        <v>929.41762719860367</v>
      </c>
      <c r="E65" s="13">
        <f t="shared" si="4"/>
        <v>7.8</v>
      </c>
      <c r="F65" s="13">
        <f t="shared" si="5"/>
        <v>19.399999999999999</v>
      </c>
      <c r="G65" s="13">
        <f t="shared" si="6"/>
        <v>5.48</v>
      </c>
      <c r="H65" s="13">
        <f t="shared" si="7"/>
        <v>0</v>
      </c>
      <c r="I65" s="13">
        <f t="shared" si="8"/>
        <v>18.690000000000001</v>
      </c>
      <c r="J65" s="13">
        <f t="shared" si="9"/>
        <v>0</v>
      </c>
      <c r="K65" s="13">
        <f t="shared" si="10"/>
        <v>0</v>
      </c>
      <c r="L65" s="13">
        <f t="shared" si="11"/>
        <v>47.919999999999995</v>
      </c>
      <c r="M65" s="13">
        <f t="shared" si="12"/>
        <v>59.031931789999994</v>
      </c>
      <c r="N65" s="13">
        <f t="shared" si="13"/>
        <v>0</v>
      </c>
      <c r="O65" s="13">
        <f t="shared" si="14"/>
        <v>0</v>
      </c>
      <c r="P65" s="13">
        <f t="shared" si="15"/>
        <v>0.01</v>
      </c>
      <c r="Q65" s="13">
        <f t="shared" si="16"/>
        <v>0</v>
      </c>
      <c r="T65" s="62">
        <v>3017</v>
      </c>
      <c r="U65" s="62">
        <v>7</v>
      </c>
      <c r="V65" s="19">
        <v>5371.0041642681781</v>
      </c>
      <c r="W65" s="19">
        <v>929.41762719860367</v>
      </c>
      <c r="X65" s="19">
        <v>7.8</v>
      </c>
      <c r="Y65" s="19">
        <v>19.399999999999999</v>
      </c>
      <c r="Z65" s="19">
        <v>5.48</v>
      </c>
      <c r="AA65" s="19">
        <v>0</v>
      </c>
      <c r="AB65" s="19">
        <v>18.690000000000001</v>
      </c>
      <c r="AC65" s="19">
        <v>0</v>
      </c>
      <c r="AD65" s="19">
        <v>0</v>
      </c>
      <c r="AE65" s="19">
        <v>47.919999999999995</v>
      </c>
      <c r="AF65" s="19">
        <v>59.031931789999994</v>
      </c>
      <c r="AG65" s="19">
        <v>0</v>
      </c>
      <c r="AH65" s="19">
        <v>0</v>
      </c>
      <c r="AI65" s="19">
        <v>0.01</v>
      </c>
      <c r="AJ65" s="19">
        <v>0</v>
      </c>
      <c r="AL65" s="1"/>
      <c r="AM65" s="63">
        <v>3017</v>
      </c>
      <c r="AN65" s="62">
        <v>7</v>
      </c>
      <c r="AO65" s="23">
        <v>1</v>
      </c>
      <c r="AP65" s="23">
        <v>1</v>
      </c>
      <c r="AQ65" s="23">
        <v>1</v>
      </c>
      <c r="AR65" s="23">
        <v>1</v>
      </c>
      <c r="AS65" s="23">
        <v>1</v>
      </c>
      <c r="AT65" s="23">
        <v>1</v>
      </c>
      <c r="AU65" s="23">
        <v>1</v>
      </c>
      <c r="AV65" s="23">
        <v>1</v>
      </c>
      <c r="AW65" s="23">
        <v>1</v>
      </c>
      <c r="AX65" s="23">
        <v>1</v>
      </c>
      <c r="AY65" s="23">
        <v>1</v>
      </c>
      <c r="AZ65" s="23">
        <v>1</v>
      </c>
      <c r="BA65" s="23">
        <v>1</v>
      </c>
      <c r="BB65" s="23">
        <v>1</v>
      </c>
      <c r="BC65" s="23">
        <v>1</v>
      </c>
      <c r="BG65" t="s">
        <v>141</v>
      </c>
      <c r="BH65">
        <v>2</v>
      </c>
      <c r="BI65">
        <v>233</v>
      </c>
    </row>
    <row r="66" spans="1:61" x14ac:dyDescent="0.3">
      <c r="A66" s="18">
        <f t="shared" ref="A66:A129" si="17">AM66</f>
        <v>3017</v>
      </c>
      <c r="B66" s="18">
        <f t="shared" ref="B66:B129" si="18">AN66</f>
        <v>8</v>
      </c>
      <c r="C66" s="13">
        <f t="shared" ref="C66:C129" si="19">V66*AO66</f>
        <v>1082.97345612</v>
      </c>
      <c r="D66" s="13">
        <f t="shared" ref="D66:D129" si="20">W66*AP66</f>
        <v>154.23999999999998</v>
      </c>
      <c r="E66" s="13">
        <f t="shared" ref="E66:E129" si="21">X66*AQ66</f>
        <v>435.18707224999997</v>
      </c>
      <c r="F66" s="13">
        <f t="shared" ref="F66:F129" si="22">Y66*AR66</f>
        <v>29.16997323</v>
      </c>
      <c r="G66" s="13">
        <f t="shared" ref="G66:G129" si="23">Z66*AS66</f>
        <v>142.82616077</v>
      </c>
      <c r="H66" s="13">
        <f t="shared" ref="H66:H129" si="24">AA66*AT66</f>
        <v>36</v>
      </c>
      <c r="I66" s="13">
        <f t="shared" ref="I66:I129" si="25">AB66*AU66</f>
        <v>32.195472240000001</v>
      </c>
      <c r="J66" s="13">
        <f t="shared" ref="J66:J129" si="26">AC66*AV66</f>
        <v>1</v>
      </c>
      <c r="K66" s="13">
        <f t="shared" ref="K66:K129" si="27">AD66*AW66</f>
        <v>0</v>
      </c>
      <c r="L66" s="13">
        <f t="shared" ref="L66:L129" si="28">AE66*AX66</f>
        <v>22</v>
      </c>
      <c r="M66" s="13">
        <f t="shared" ref="M66:M129" si="29">AF66*AY66</f>
        <v>113.84534461</v>
      </c>
      <c r="N66" s="13">
        <f t="shared" ref="N66:N129" si="30">AG66*AZ66</f>
        <v>0</v>
      </c>
      <c r="O66" s="13">
        <f t="shared" ref="O66:O129" si="31">AH66*BA66</f>
        <v>0</v>
      </c>
      <c r="P66" s="13">
        <f t="shared" ref="P66:P129" si="32">AI66*BB66</f>
        <v>0.2</v>
      </c>
      <c r="Q66" s="13">
        <f t="shared" ref="Q66:Q129" si="33">AJ66*BC66</f>
        <v>0</v>
      </c>
      <c r="T66" s="62">
        <v>3017</v>
      </c>
      <c r="U66" s="62">
        <v>8</v>
      </c>
      <c r="V66" s="19">
        <v>1082.97345612</v>
      </c>
      <c r="W66" s="19">
        <v>154.23999999999998</v>
      </c>
      <c r="X66" s="19">
        <v>435.18707224999997</v>
      </c>
      <c r="Y66" s="19">
        <v>29.16997323</v>
      </c>
      <c r="Z66" s="19">
        <v>142.82616077</v>
      </c>
      <c r="AA66" s="19">
        <v>36</v>
      </c>
      <c r="AB66" s="19">
        <v>32.195472240000001</v>
      </c>
      <c r="AC66" s="19">
        <v>1</v>
      </c>
      <c r="AD66" s="19">
        <v>0</v>
      </c>
      <c r="AE66" s="19">
        <v>22</v>
      </c>
      <c r="AF66" s="19">
        <v>113.84534461</v>
      </c>
      <c r="AG66" s="19">
        <v>0</v>
      </c>
      <c r="AH66" s="19">
        <v>0</v>
      </c>
      <c r="AI66" s="19">
        <v>0.2</v>
      </c>
      <c r="AJ66" s="19">
        <v>0</v>
      </c>
      <c r="AL66" s="1"/>
      <c r="AM66" s="63">
        <v>3017</v>
      </c>
      <c r="AN66" s="62">
        <v>8</v>
      </c>
      <c r="AO66" s="23">
        <v>1</v>
      </c>
      <c r="AP66" s="23">
        <v>1</v>
      </c>
      <c r="AQ66" s="23">
        <v>1</v>
      </c>
      <c r="AR66" s="23">
        <v>1</v>
      </c>
      <c r="AS66" s="23">
        <v>1</v>
      </c>
      <c r="AT66" s="23">
        <v>1</v>
      </c>
      <c r="AU66" s="23">
        <v>1</v>
      </c>
      <c r="AV66" s="23">
        <v>1</v>
      </c>
      <c r="AW66" s="23">
        <v>1</v>
      </c>
      <c r="AX66" s="23">
        <v>1</v>
      </c>
      <c r="AY66" s="23">
        <v>1</v>
      </c>
      <c r="AZ66" s="23">
        <v>1</v>
      </c>
      <c r="BA66" s="23">
        <v>1</v>
      </c>
      <c r="BB66" s="23">
        <v>1</v>
      </c>
      <c r="BC66" s="23">
        <v>1</v>
      </c>
      <c r="BG66" t="s">
        <v>142</v>
      </c>
      <c r="BH66">
        <v>2</v>
      </c>
      <c r="BI66">
        <v>28</v>
      </c>
    </row>
    <row r="67" spans="1:61" x14ac:dyDescent="0.3">
      <c r="A67" s="18">
        <f t="shared" si="17"/>
        <v>3018</v>
      </c>
      <c r="B67" s="18">
        <f t="shared" si="18"/>
        <v>0</v>
      </c>
      <c r="C67" s="13">
        <f t="shared" si="19"/>
        <v>6464.3446891399981</v>
      </c>
      <c r="D67" s="13">
        <f t="shared" si="20"/>
        <v>3673.8153283800002</v>
      </c>
      <c r="E67" s="13">
        <f t="shared" si="21"/>
        <v>69455.42474696225</v>
      </c>
      <c r="F67" s="13">
        <f t="shared" si="22"/>
        <v>9085.840769739998</v>
      </c>
      <c r="G67" s="13">
        <f t="shared" si="23"/>
        <v>12891.856977490001</v>
      </c>
      <c r="H67" s="13">
        <f t="shared" si="24"/>
        <v>10260.581895070001</v>
      </c>
      <c r="I67" s="13">
        <f t="shared" si="25"/>
        <v>2206.6670575800003</v>
      </c>
      <c r="J67" s="13">
        <f t="shared" si="26"/>
        <v>569.67046448999997</v>
      </c>
      <c r="K67" s="13">
        <f t="shared" si="27"/>
        <v>1902.3317859199999</v>
      </c>
      <c r="L67" s="13">
        <f t="shared" si="28"/>
        <v>468.56933492500008</v>
      </c>
      <c r="M67" s="13">
        <f t="shared" si="29"/>
        <v>6793.1910755599993</v>
      </c>
      <c r="N67" s="13">
        <f t="shared" si="30"/>
        <v>13.160048365</v>
      </c>
      <c r="O67" s="13">
        <f t="shared" si="31"/>
        <v>1753.24119096</v>
      </c>
      <c r="P67" s="13">
        <f t="shared" si="32"/>
        <v>7.0610931400000005</v>
      </c>
      <c r="Q67" s="13">
        <f t="shared" si="33"/>
        <v>42.216013179999997</v>
      </c>
      <c r="T67" s="62">
        <v>3018</v>
      </c>
      <c r="U67" s="62">
        <v>0</v>
      </c>
      <c r="V67" s="19">
        <v>6464.3446891399981</v>
      </c>
      <c r="W67" s="19">
        <v>3673.8153283800002</v>
      </c>
      <c r="X67" s="19">
        <v>69455.42474696225</v>
      </c>
      <c r="Y67" s="19">
        <v>9085.840769739998</v>
      </c>
      <c r="Z67" s="19">
        <v>12891.856977490001</v>
      </c>
      <c r="AA67" s="19">
        <v>10260.581895070001</v>
      </c>
      <c r="AB67" s="19">
        <v>2206.6670575800003</v>
      </c>
      <c r="AC67" s="19">
        <v>569.67046448999997</v>
      </c>
      <c r="AD67" s="19">
        <v>1902.3317859199999</v>
      </c>
      <c r="AE67" s="19">
        <v>468.56933492500008</v>
      </c>
      <c r="AF67" s="19">
        <v>6793.1910755599993</v>
      </c>
      <c r="AG67" s="19">
        <v>13.160048365</v>
      </c>
      <c r="AH67" s="19">
        <v>1753.24119096</v>
      </c>
      <c r="AI67" s="19">
        <v>7.0610931400000005</v>
      </c>
      <c r="AJ67" s="19">
        <v>42.216013179999997</v>
      </c>
      <c r="AL67" s="1"/>
      <c r="AM67" s="63">
        <v>3018</v>
      </c>
      <c r="AN67" s="62">
        <v>0</v>
      </c>
      <c r="AO67" s="23">
        <v>1</v>
      </c>
      <c r="AP67" s="23">
        <v>1</v>
      </c>
      <c r="AQ67" s="23">
        <v>1</v>
      </c>
      <c r="AR67" s="23">
        <v>1</v>
      </c>
      <c r="AS67" s="23">
        <v>1</v>
      </c>
      <c r="AT67" s="23">
        <v>1</v>
      </c>
      <c r="AU67" s="23">
        <v>1</v>
      </c>
      <c r="AV67" s="23">
        <v>1</v>
      </c>
      <c r="AW67" s="23">
        <v>1</v>
      </c>
      <c r="AX67" s="23">
        <v>1</v>
      </c>
      <c r="AY67" s="23">
        <v>1</v>
      </c>
      <c r="AZ67" s="23">
        <v>1</v>
      </c>
      <c r="BA67" s="23">
        <v>1</v>
      </c>
      <c r="BB67" s="23">
        <v>1</v>
      </c>
      <c r="BC67" s="23">
        <v>1</v>
      </c>
      <c r="BG67" t="s">
        <v>143</v>
      </c>
      <c r="BH67">
        <v>2</v>
      </c>
      <c r="BI67">
        <v>971</v>
      </c>
    </row>
    <row r="68" spans="1:61" x14ac:dyDescent="0.3">
      <c r="A68" s="18">
        <f t="shared" si="17"/>
        <v>3018</v>
      </c>
      <c r="B68" s="18">
        <f t="shared" si="18"/>
        <v>1</v>
      </c>
      <c r="C68" s="13">
        <f t="shared" si="19"/>
        <v>4204.6933832700006</v>
      </c>
      <c r="D68" s="13">
        <f t="shared" si="20"/>
        <v>1803.7853547</v>
      </c>
      <c r="E68" s="13">
        <f t="shared" si="21"/>
        <v>7678.0345672000012</v>
      </c>
      <c r="F68" s="13">
        <f t="shared" si="22"/>
        <v>1796.2067904100004</v>
      </c>
      <c r="G68" s="13">
        <f t="shared" si="23"/>
        <v>1665.57716426</v>
      </c>
      <c r="H68" s="13">
        <f t="shared" si="24"/>
        <v>650.34916243999987</v>
      </c>
      <c r="I68" s="13">
        <f t="shared" si="25"/>
        <v>764.93173150000007</v>
      </c>
      <c r="J68" s="13">
        <f t="shared" si="26"/>
        <v>2201.4678035099996</v>
      </c>
      <c r="K68" s="13">
        <f t="shared" si="27"/>
        <v>1584.8066974499998</v>
      </c>
      <c r="L68" s="13">
        <f t="shared" si="28"/>
        <v>378.71429522250003</v>
      </c>
      <c r="M68" s="13">
        <f t="shared" si="29"/>
        <v>1115.2007585399999</v>
      </c>
      <c r="N68" s="13">
        <f t="shared" si="30"/>
        <v>69.772746757500002</v>
      </c>
      <c r="O68" s="13">
        <f t="shared" si="31"/>
        <v>1107.1813456700002</v>
      </c>
      <c r="P68" s="13">
        <f t="shared" si="32"/>
        <v>53.77452186</v>
      </c>
      <c r="Q68" s="13">
        <f t="shared" si="33"/>
        <v>35.799999999999997</v>
      </c>
      <c r="T68" s="62">
        <v>3018</v>
      </c>
      <c r="U68" s="62">
        <v>1</v>
      </c>
      <c r="V68" s="19">
        <v>4204.6933832700006</v>
      </c>
      <c r="W68" s="19">
        <v>1803.7853547</v>
      </c>
      <c r="X68" s="19">
        <v>7678.0345672000012</v>
      </c>
      <c r="Y68" s="19">
        <v>1796.2067904100004</v>
      </c>
      <c r="Z68" s="19">
        <v>1665.57716426</v>
      </c>
      <c r="AA68" s="19">
        <v>650.34916243999987</v>
      </c>
      <c r="AB68" s="19">
        <v>764.93173150000007</v>
      </c>
      <c r="AC68" s="19">
        <v>2201.4678035099996</v>
      </c>
      <c r="AD68" s="19">
        <v>1584.8066974499998</v>
      </c>
      <c r="AE68" s="19">
        <v>378.71429522250003</v>
      </c>
      <c r="AF68" s="19">
        <v>1115.2007585399999</v>
      </c>
      <c r="AG68" s="19">
        <v>69.772746757500002</v>
      </c>
      <c r="AH68" s="19">
        <v>1107.1813456700002</v>
      </c>
      <c r="AI68" s="19">
        <v>53.77452186</v>
      </c>
      <c r="AJ68" s="19">
        <v>35.799999999999997</v>
      </c>
      <c r="AL68" s="1"/>
      <c r="AM68" s="63">
        <v>3018</v>
      </c>
      <c r="AN68" s="62">
        <v>1</v>
      </c>
      <c r="AO68" s="23">
        <v>1</v>
      </c>
      <c r="AP68" s="23">
        <v>1</v>
      </c>
      <c r="AQ68" s="23">
        <v>1</v>
      </c>
      <c r="AR68" s="23">
        <v>1</v>
      </c>
      <c r="AS68" s="23">
        <v>1</v>
      </c>
      <c r="AT68" s="23">
        <v>1</v>
      </c>
      <c r="AU68" s="23">
        <v>1</v>
      </c>
      <c r="AV68" s="23">
        <v>1</v>
      </c>
      <c r="AW68" s="23">
        <v>1</v>
      </c>
      <c r="AX68" s="23">
        <v>1</v>
      </c>
      <c r="AY68" s="23">
        <v>1</v>
      </c>
      <c r="AZ68" s="23">
        <v>1</v>
      </c>
      <c r="BA68" s="23">
        <v>1</v>
      </c>
      <c r="BB68" s="23">
        <v>1</v>
      </c>
      <c r="BC68" s="23">
        <v>1</v>
      </c>
      <c r="BG68" t="s">
        <v>144</v>
      </c>
      <c r="BH68">
        <v>2</v>
      </c>
      <c r="BI68">
        <v>399</v>
      </c>
    </row>
    <row r="69" spans="1:61" x14ac:dyDescent="0.3">
      <c r="A69" s="18">
        <f t="shared" si="17"/>
        <v>3018</v>
      </c>
      <c r="B69" s="18">
        <f t="shared" si="18"/>
        <v>2</v>
      </c>
      <c r="C69" s="13">
        <f t="shared" si="19"/>
        <v>453.54622468000002</v>
      </c>
      <c r="D69" s="13">
        <f t="shared" si="20"/>
        <v>116.72068862</v>
      </c>
      <c r="E69" s="13">
        <f t="shared" si="21"/>
        <v>769.62186784999994</v>
      </c>
      <c r="F69" s="13">
        <f t="shared" si="22"/>
        <v>90.132188009999993</v>
      </c>
      <c r="G69" s="13">
        <f t="shared" si="23"/>
        <v>278.55641659000003</v>
      </c>
      <c r="H69" s="13">
        <f t="shared" si="24"/>
        <v>10.119999999999999</v>
      </c>
      <c r="I69" s="13">
        <f t="shared" si="25"/>
        <v>28.150903790000001</v>
      </c>
      <c r="J69" s="13">
        <f t="shared" si="26"/>
        <v>42.550000000000004</v>
      </c>
      <c r="K69" s="13">
        <f t="shared" si="27"/>
        <v>12.97031129</v>
      </c>
      <c r="L69" s="13">
        <f t="shared" si="28"/>
        <v>3.6875</v>
      </c>
      <c r="M69" s="13">
        <f t="shared" si="29"/>
        <v>230.79047563</v>
      </c>
      <c r="N69" s="13">
        <f t="shared" si="30"/>
        <v>6.25E-2</v>
      </c>
      <c r="O69" s="13">
        <f t="shared" si="31"/>
        <v>198.30254990999998</v>
      </c>
      <c r="P69" s="13">
        <f t="shared" si="32"/>
        <v>285.42856947000001</v>
      </c>
      <c r="Q69" s="13">
        <f t="shared" si="33"/>
        <v>191.22349997000001</v>
      </c>
      <c r="T69" s="62">
        <v>3018</v>
      </c>
      <c r="U69" s="62">
        <v>2</v>
      </c>
      <c r="V69" s="19">
        <v>453.54622468000002</v>
      </c>
      <c r="W69" s="19">
        <v>116.72068862</v>
      </c>
      <c r="X69" s="19">
        <v>769.62186784999994</v>
      </c>
      <c r="Y69" s="19">
        <v>90.132188009999993</v>
      </c>
      <c r="Z69" s="19">
        <v>278.55641659000003</v>
      </c>
      <c r="AA69" s="19">
        <v>10.119999999999999</v>
      </c>
      <c r="AB69" s="19">
        <v>28.150903790000001</v>
      </c>
      <c r="AC69" s="19">
        <v>42.550000000000004</v>
      </c>
      <c r="AD69" s="19">
        <v>12.97031129</v>
      </c>
      <c r="AE69" s="19">
        <v>3.6875</v>
      </c>
      <c r="AF69" s="19">
        <v>230.79047563</v>
      </c>
      <c r="AG69" s="19">
        <v>6.25E-2</v>
      </c>
      <c r="AH69" s="19">
        <v>198.30254990999998</v>
      </c>
      <c r="AI69" s="19">
        <v>285.42856947000001</v>
      </c>
      <c r="AJ69" s="19">
        <v>191.22349997000001</v>
      </c>
      <c r="AL69" s="1"/>
      <c r="AM69" s="63">
        <v>3018</v>
      </c>
      <c r="AN69" s="62">
        <v>2</v>
      </c>
      <c r="AO69" s="23">
        <v>1</v>
      </c>
      <c r="AP69" s="23">
        <v>1</v>
      </c>
      <c r="AQ69" s="23">
        <v>1</v>
      </c>
      <c r="AR69" s="23">
        <v>1</v>
      </c>
      <c r="AS69" s="23">
        <v>1</v>
      </c>
      <c r="AT69" s="23">
        <v>1</v>
      </c>
      <c r="AU69" s="23">
        <v>1</v>
      </c>
      <c r="AV69" s="23">
        <v>1</v>
      </c>
      <c r="AW69" s="23">
        <v>1</v>
      </c>
      <c r="AX69" s="23">
        <v>1</v>
      </c>
      <c r="AY69" s="23">
        <v>1</v>
      </c>
      <c r="AZ69" s="23">
        <v>1</v>
      </c>
      <c r="BA69" s="23">
        <v>1</v>
      </c>
      <c r="BB69" s="23">
        <v>1</v>
      </c>
      <c r="BC69" s="23">
        <v>1</v>
      </c>
      <c r="BG69" t="s">
        <v>145</v>
      </c>
      <c r="BH69">
        <v>2</v>
      </c>
      <c r="BI69">
        <v>113</v>
      </c>
    </row>
    <row r="70" spans="1:61" x14ac:dyDescent="0.3">
      <c r="A70" s="18">
        <f t="shared" si="17"/>
        <v>3018</v>
      </c>
      <c r="B70" s="18">
        <f t="shared" si="18"/>
        <v>5</v>
      </c>
      <c r="C70" s="13">
        <f t="shared" si="19"/>
        <v>54.950590550000001</v>
      </c>
      <c r="D70" s="13">
        <f t="shared" si="20"/>
        <v>105.03612283</v>
      </c>
      <c r="E70" s="13">
        <f t="shared" si="21"/>
        <v>40.988272680000001</v>
      </c>
      <c r="F70" s="13">
        <f t="shared" si="22"/>
        <v>0</v>
      </c>
      <c r="G70" s="13">
        <f t="shared" si="23"/>
        <v>0</v>
      </c>
      <c r="H70" s="13">
        <f t="shared" si="24"/>
        <v>0</v>
      </c>
      <c r="I70" s="13">
        <f t="shared" si="25"/>
        <v>18.12531989</v>
      </c>
      <c r="J70" s="13">
        <f t="shared" si="26"/>
        <v>0</v>
      </c>
      <c r="K70" s="13">
        <f t="shared" si="27"/>
        <v>0</v>
      </c>
      <c r="L70" s="13">
        <f t="shared" si="28"/>
        <v>0</v>
      </c>
      <c r="M70" s="13">
        <f t="shared" si="29"/>
        <v>0</v>
      </c>
      <c r="N70" s="13">
        <f t="shared" si="30"/>
        <v>0</v>
      </c>
      <c r="O70" s="13">
        <f t="shared" si="31"/>
        <v>0</v>
      </c>
      <c r="P70" s="13">
        <f t="shared" si="32"/>
        <v>0</v>
      </c>
      <c r="Q70" s="13">
        <f t="shared" si="33"/>
        <v>0</v>
      </c>
      <c r="T70" s="62">
        <v>3018</v>
      </c>
      <c r="U70" s="62">
        <v>5</v>
      </c>
      <c r="V70" s="19">
        <v>54.950590550000001</v>
      </c>
      <c r="W70" s="19">
        <v>105.03612283</v>
      </c>
      <c r="X70" s="19">
        <v>40.988272680000001</v>
      </c>
      <c r="Y70" s="19">
        <v>0</v>
      </c>
      <c r="Z70" s="19">
        <v>0</v>
      </c>
      <c r="AA70" s="19">
        <v>0</v>
      </c>
      <c r="AB70" s="19">
        <v>18.12531989</v>
      </c>
      <c r="AC70" s="19">
        <v>0</v>
      </c>
      <c r="AD70" s="19">
        <v>0</v>
      </c>
      <c r="AE70" s="19">
        <v>0</v>
      </c>
      <c r="AF70" s="19">
        <v>0</v>
      </c>
      <c r="AG70" s="19">
        <v>0</v>
      </c>
      <c r="AH70" s="19">
        <v>0</v>
      </c>
      <c r="AI70" s="19">
        <v>0</v>
      </c>
      <c r="AJ70" s="19">
        <v>0</v>
      </c>
      <c r="AL70" s="1"/>
      <c r="AM70" s="63">
        <v>3018</v>
      </c>
      <c r="AN70" s="62">
        <v>5</v>
      </c>
      <c r="AO70" s="23">
        <v>1</v>
      </c>
      <c r="AP70" s="23">
        <v>1</v>
      </c>
      <c r="AQ70" s="23">
        <v>1</v>
      </c>
      <c r="AR70" s="23">
        <v>1</v>
      </c>
      <c r="AS70" s="23">
        <v>1</v>
      </c>
      <c r="AT70" s="23">
        <v>1</v>
      </c>
      <c r="AU70" s="23">
        <v>1</v>
      </c>
      <c r="AV70" s="23">
        <v>1</v>
      </c>
      <c r="AW70" s="23">
        <v>1</v>
      </c>
      <c r="AX70" s="23">
        <v>1</v>
      </c>
      <c r="AY70" s="23">
        <v>1</v>
      </c>
      <c r="AZ70" s="23">
        <v>1</v>
      </c>
      <c r="BA70" s="23">
        <v>1</v>
      </c>
      <c r="BB70" s="23">
        <v>1</v>
      </c>
      <c r="BC70" s="23">
        <v>1</v>
      </c>
      <c r="BG70" t="s">
        <v>146</v>
      </c>
      <c r="BH70">
        <v>2</v>
      </c>
      <c r="BI70">
        <v>3</v>
      </c>
    </row>
    <row r="71" spans="1:61" x14ac:dyDescent="0.3">
      <c r="A71" s="18">
        <f t="shared" si="17"/>
        <v>3018</v>
      </c>
      <c r="B71" s="18">
        <f t="shared" si="18"/>
        <v>7</v>
      </c>
      <c r="C71" s="13">
        <f t="shared" si="19"/>
        <v>7152.8531474744732</v>
      </c>
      <c r="D71" s="13">
        <f t="shared" si="20"/>
        <v>990.37477118036804</v>
      </c>
      <c r="E71" s="13">
        <f t="shared" si="21"/>
        <v>120.15680358</v>
      </c>
      <c r="F71" s="13">
        <f t="shared" si="22"/>
        <v>25.22</v>
      </c>
      <c r="G71" s="13">
        <f t="shared" si="23"/>
        <v>46.283064289999999</v>
      </c>
      <c r="H71" s="13">
        <f t="shared" si="24"/>
        <v>0</v>
      </c>
      <c r="I71" s="13">
        <f t="shared" si="25"/>
        <v>50.439597069999998</v>
      </c>
      <c r="J71" s="13">
        <f t="shared" si="26"/>
        <v>0.12253383</v>
      </c>
      <c r="K71" s="13">
        <f t="shared" si="27"/>
        <v>1</v>
      </c>
      <c r="L71" s="13">
        <f t="shared" si="28"/>
        <v>7.5</v>
      </c>
      <c r="M71" s="13">
        <f t="shared" si="29"/>
        <v>13.54518054</v>
      </c>
      <c r="N71" s="13">
        <f t="shared" si="30"/>
        <v>2.5</v>
      </c>
      <c r="O71" s="13">
        <f t="shared" si="31"/>
        <v>35.840000000000003</v>
      </c>
      <c r="P71" s="13">
        <f t="shared" si="32"/>
        <v>0.18</v>
      </c>
      <c r="Q71" s="13">
        <f t="shared" si="33"/>
        <v>0</v>
      </c>
      <c r="T71" s="62">
        <v>3018</v>
      </c>
      <c r="U71" s="62">
        <v>7</v>
      </c>
      <c r="V71" s="19">
        <v>7152.8531474744732</v>
      </c>
      <c r="W71" s="19">
        <v>990.37477118036804</v>
      </c>
      <c r="X71" s="19">
        <v>120.15680358</v>
      </c>
      <c r="Y71" s="19">
        <v>25.22</v>
      </c>
      <c r="Z71" s="19">
        <v>46.283064289999999</v>
      </c>
      <c r="AA71" s="19">
        <v>0</v>
      </c>
      <c r="AB71" s="19">
        <v>50.439597069999998</v>
      </c>
      <c r="AC71" s="19">
        <v>0.12253383</v>
      </c>
      <c r="AD71" s="19">
        <v>1</v>
      </c>
      <c r="AE71" s="19">
        <v>7.5</v>
      </c>
      <c r="AF71" s="19">
        <v>13.54518054</v>
      </c>
      <c r="AG71" s="19">
        <v>2.5</v>
      </c>
      <c r="AH71" s="19">
        <v>35.840000000000003</v>
      </c>
      <c r="AI71" s="19">
        <v>0.18</v>
      </c>
      <c r="AJ71" s="19">
        <v>0</v>
      </c>
      <c r="AL71" s="1"/>
      <c r="AM71" s="63">
        <v>3018</v>
      </c>
      <c r="AN71" s="62">
        <v>7</v>
      </c>
      <c r="AO71" s="23">
        <v>1</v>
      </c>
      <c r="AP71" s="23">
        <v>1</v>
      </c>
      <c r="AQ71" s="23">
        <v>1</v>
      </c>
      <c r="AR71" s="23">
        <v>1</v>
      </c>
      <c r="AS71" s="23">
        <v>1</v>
      </c>
      <c r="AT71" s="23">
        <v>1</v>
      </c>
      <c r="AU71" s="23">
        <v>1</v>
      </c>
      <c r="AV71" s="23">
        <v>1</v>
      </c>
      <c r="AW71" s="23">
        <v>1</v>
      </c>
      <c r="AX71" s="23">
        <v>1</v>
      </c>
      <c r="AY71" s="23">
        <v>1</v>
      </c>
      <c r="AZ71" s="23">
        <v>1</v>
      </c>
      <c r="BA71" s="23">
        <v>1</v>
      </c>
      <c r="BB71" s="23">
        <v>1</v>
      </c>
      <c r="BC71" s="23">
        <v>1</v>
      </c>
      <c r="BG71" t="s">
        <v>147</v>
      </c>
      <c r="BH71">
        <v>2</v>
      </c>
      <c r="BI71">
        <v>413</v>
      </c>
    </row>
    <row r="72" spans="1:61" x14ac:dyDescent="0.3">
      <c r="A72" s="18">
        <f t="shared" si="17"/>
        <v>3018</v>
      </c>
      <c r="B72" s="18">
        <f t="shared" si="18"/>
        <v>8</v>
      </c>
      <c r="C72" s="13">
        <f t="shared" si="19"/>
        <v>1156.4421887800002</v>
      </c>
      <c r="D72" s="13">
        <f t="shared" si="20"/>
        <v>666.46765511999979</v>
      </c>
      <c r="E72" s="13">
        <f t="shared" si="21"/>
        <v>1561.9910176200001</v>
      </c>
      <c r="F72" s="13">
        <f t="shared" si="22"/>
        <v>548.43196769999997</v>
      </c>
      <c r="G72" s="13">
        <f t="shared" si="23"/>
        <v>473.01130315999995</v>
      </c>
      <c r="H72" s="13">
        <f t="shared" si="24"/>
        <v>151.03998410999998</v>
      </c>
      <c r="I72" s="13">
        <f t="shared" si="25"/>
        <v>66.329673020000001</v>
      </c>
      <c r="J72" s="13">
        <f t="shared" si="26"/>
        <v>24.323818559999999</v>
      </c>
      <c r="K72" s="13">
        <f t="shared" si="27"/>
        <v>152.02444419</v>
      </c>
      <c r="L72" s="13">
        <f t="shared" si="28"/>
        <v>110.86342267250001</v>
      </c>
      <c r="M72" s="13">
        <f t="shared" si="29"/>
        <v>360.07810495000007</v>
      </c>
      <c r="N72" s="13">
        <f t="shared" si="30"/>
        <v>4.0378075574999999</v>
      </c>
      <c r="O72" s="13">
        <f t="shared" si="31"/>
        <v>125.02515014000001</v>
      </c>
      <c r="P72" s="13">
        <f t="shared" si="32"/>
        <v>4.4329920400000002</v>
      </c>
      <c r="Q72" s="13">
        <f t="shared" si="33"/>
        <v>0</v>
      </c>
      <c r="T72" s="62">
        <v>3018</v>
      </c>
      <c r="U72" s="62">
        <v>8</v>
      </c>
      <c r="V72" s="19">
        <v>1156.4421887800002</v>
      </c>
      <c r="W72" s="19">
        <v>666.46765511999979</v>
      </c>
      <c r="X72" s="19">
        <v>1561.9910176200001</v>
      </c>
      <c r="Y72" s="19">
        <v>548.43196769999997</v>
      </c>
      <c r="Z72" s="19">
        <v>473.01130315999995</v>
      </c>
      <c r="AA72" s="19">
        <v>151.03998410999998</v>
      </c>
      <c r="AB72" s="19">
        <v>66.329673020000001</v>
      </c>
      <c r="AC72" s="19">
        <v>24.323818559999999</v>
      </c>
      <c r="AD72" s="19">
        <v>152.02444419</v>
      </c>
      <c r="AE72" s="19">
        <v>110.86342267250001</v>
      </c>
      <c r="AF72" s="19">
        <v>360.07810495000007</v>
      </c>
      <c r="AG72" s="19">
        <v>4.0378075574999999</v>
      </c>
      <c r="AH72" s="19">
        <v>125.02515014000001</v>
      </c>
      <c r="AI72" s="19">
        <v>4.4329920400000002</v>
      </c>
      <c r="AJ72" s="19">
        <v>0</v>
      </c>
      <c r="AL72" s="1"/>
      <c r="AM72" s="63">
        <v>3018</v>
      </c>
      <c r="AN72" s="62">
        <v>8</v>
      </c>
      <c r="AO72" s="23">
        <v>1</v>
      </c>
      <c r="AP72" s="23">
        <v>1</v>
      </c>
      <c r="AQ72" s="23">
        <v>1</v>
      </c>
      <c r="AR72" s="23">
        <v>1</v>
      </c>
      <c r="AS72" s="23">
        <v>1</v>
      </c>
      <c r="AT72" s="23">
        <v>1</v>
      </c>
      <c r="AU72" s="23">
        <v>1</v>
      </c>
      <c r="AV72" s="23">
        <v>1</v>
      </c>
      <c r="AW72" s="23">
        <v>1</v>
      </c>
      <c r="AX72" s="23">
        <v>1</v>
      </c>
      <c r="AY72" s="23">
        <v>1</v>
      </c>
      <c r="AZ72" s="23">
        <v>1</v>
      </c>
      <c r="BA72" s="23">
        <v>1</v>
      </c>
      <c r="BB72" s="23">
        <v>1</v>
      </c>
      <c r="BC72" s="23">
        <v>1</v>
      </c>
      <c r="BG72" t="s">
        <v>148</v>
      </c>
      <c r="BH72">
        <v>2</v>
      </c>
      <c r="BI72">
        <v>86</v>
      </c>
    </row>
    <row r="73" spans="1:61" x14ac:dyDescent="0.3">
      <c r="A73" s="18">
        <f t="shared" si="17"/>
        <v>3021</v>
      </c>
      <c r="B73" s="18">
        <f t="shared" si="18"/>
        <v>0</v>
      </c>
      <c r="C73" s="13">
        <f t="shared" si="19"/>
        <v>9018.4619842700013</v>
      </c>
      <c r="D73" s="13">
        <f t="shared" si="20"/>
        <v>4338.16448838</v>
      </c>
      <c r="E73" s="13">
        <f t="shared" si="21"/>
        <v>20357.189228306557</v>
      </c>
      <c r="F73" s="13">
        <f t="shared" si="22"/>
        <v>5291.9265083499986</v>
      </c>
      <c r="G73" s="13">
        <f t="shared" si="23"/>
        <v>9827.1157103106234</v>
      </c>
      <c r="H73" s="13">
        <f t="shared" si="24"/>
        <v>4247.9574430511566</v>
      </c>
      <c r="I73" s="13">
        <f t="shared" si="25"/>
        <v>1025.5801089000001</v>
      </c>
      <c r="J73" s="13">
        <f t="shared" si="26"/>
        <v>164.87</v>
      </c>
      <c r="K73" s="13">
        <f t="shared" si="27"/>
        <v>44.633955846997743</v>
      </c>
      <c r="L73" s="13">
        <f t="shared" si="28"/>
        <v>240.7054403475</v>
      </c>
      <c r="M73" s="13">
        <f t="shared" si="29"/>
        <v>5287.754133200001</v>
      </c>
      <c r="N73" s="13">
        <f t="shared" si="30"/>
        <v>38.586903992499998</v>
      </c>
      <c r="O73" s="13">
        <f t="shared" si="31"/>
        <v>12.22</v>
      </c>
      <c r="P73" s="13">
        <f t="shared" si="32"/>
        <v>2.6089111499999995</v>
      </c>
      <c r="Q73" s="13">
        <f t="shared" si="33"/>
        <v>0</v>
      </c>
      <c r="T73" s="62">
        <v>3021</v>
      </c>
      <c r="U73" s="62">
        <v>0</v>
      </c>
      <c r="V73" s="19">
        <v>9018.4619842700013</v>
      </c>
      <c r="W73" s="19">
        <v>4338.16448838</v>
      </c>
      <c r="X73" s="19">
        <v>20357.189228306557</v>
      </c>
      <c r="Y73" s="19">
        <v>5291.9265083499986</v>
      </c>
      <c r="Z73" s="19">
        <v>9827.1157103106234</v>
      </c>
      <c r="AA73" s="19">
        <v>4247.9574430511566</v>
      </c>
      <c r="AB73" s="19">
        <v>1025.5801089000001</v>
      </c>
      <c r="AC73" s="19">
        <v>164.87</v>
      </c>
      <c r="AD73" s="19">
        <v>44.633955846997743</v>
      </c>
      <c r="AE73" s="19">
        <v>240.7054403475</v>
      </c>
      <c r="AF73" s="19">
        <v>5287.754133200001</v>
      </c>
      <c r="AG73" s="19">
        <v>38.586903992499998</v>
      </c>
      <c r="AH73" s="19">
        <v>12.22</v>
      </c>
      <c r="AI73" s="19">
        <v>2.6089111499999995</v>
      </c>
      <c r="AJ73" s="19">
        <v>0</v>
      </c>
      <c r="AL73" s="1"/>
      <c r="AM73" s="63">
        <v>3021</v>
      </c>
      <c r="AN73" s="62">
        <v>0</v>
      </c>
      <c r="AO73" s="23">
        <v>1</v>
      </c>
      <c r="AP73" s="23">
        <v>1</v>
      </c>
      <c r="AQ73" s="23">
        <v>1</v>
      </c>
      <c r="AR73" s="23">
        <v>1</v>
      </c>
      <c r="AS73" s="23">
        <v>1</v>
      </c>
      <c r="AT73" s="23">
        <v>1</v>
      </c>
      <c r="AU73" s="23">
        <v>1</v>
      </c>
      <c r="AV73" s="23">
        <v>1</v>
      </c>
      <c r="AW73" s="23">
        <v>1</v>
      </c>
      <c r="AX73" s="23">
        <v>1</v>
      </c>
      <c r="AY73" s="23">
        <v>1</v>
      </c>
      <c r="AZ73" s="23">
        <v>1</v>
      </c>
      <c r="BA73" s="23">
        <v>1</v>
      </c>
      <c r="BB73" s="23">
        <v>1</v>
      </c>
      <c r="BC73" s="23">
        <v>1</v>
      </c>
      <c r="BG73" t="s">
        <v>149</v>
      </c>
      <c r="BH73">
        <v>5</v>
      </c>
      <c r="BI73">
        <v>209</v>
      </c>
    </row>
    <row r="74" spans="1:61" x14ac:dyDescent="0.3">
      <c r="A74" s="18">
        <f t="shared" si="17"/>
        <v>3021</v>
      </c>
      <c r="B74" s="18">
        <f t="shared" si="18"/>
        <v>1</v>
      </c>
      <c r="C74" s="13">
        <f t="shared" si="19"/>
        <v>3835.0793589</v>
      </c>
      <c r="D74" s="13">
        <f t="shared" si="20"/>
        <v>1755.3196931700002</v>
      </c>
      <c r="E74" s="13">
        <f t="shared" si="21"/>
        <v>247.90741501000002</v>
      </c>
      <c r="F74" s="13">
        <f t="shared" si="22"/>
        <v>131.07181882</v>
      </c>
      <c r="G74" s="13">
        <f t="shared" si="23"/>
        <v>279.29389741</v>
      </c>
      <c r="H74" s="13">
        <f t="shared" si="24"/>
        <v>40.673713730000003</v>
      </c>
      <c r="I74" s="13">
        <f t="shared" si="25"/>
        <v>75.124843350000006</v>
      </c>
      <c r="J74" s="13">
        <f t="shared" si="26"/>
        <v>62.013212620000004</v>
      </c>
      <c r="K74" s="13">
        <f t="shared" si="27"/>
        <v>1.41721641</v>
      </c>
      <c r="L74" s="13">
        <f t="shared" si="28"/>
        <v>138.48761788499999</v>
      </c>
      <c r="M74" s="13">
        <f t="shared" si="29"/>
        <v>260.76104533</v>
      </c>
      <c r="N74" s="13">
        <f t="shared" si="30"/>
        <v>3.692539295</v>
      </c>
      <c r="O74" s="13">
        <f t="shared" si="31"/>
        <v>45.550581739999998</v>
      </c>
      <c r="P74" s="13">
        <f t="shared" si="32"/>
        <v>3.0864549700000001</v>
      </c>
      <c r="Q74" s="13">
        <f t="shared" si="33"/>
        <v>0.01</v>
      </c>
      <c r="T74" s="62">
        <v>3021</v>
      </c>
      <c r="U74" s="62">
        <v>1</v>
      </c>
      <c r="V74" s="19">
        <v>3835.0793589</v>
      </c>
      <c r="W74" s="19">
        <v>1755.3196931700002</v>
      </c>
      <c r="X74" s="19">
        <v>247.90741501000002</v>
      </c>
      <c r="Y74" s="19">
        <v>131.07181882</v>
      </c>
      <c r="Z74" s="19">
        <v>279.29389741</v>
      </c>
      <c r="AA74" s="19">
        <v>40.673713730000003</v>
      </c>
      <c r="AB74" s="19">
        <v>75.124843350000006</v>
      </c>
      <c r="AC74" s="19">
        <v>62.013212620000004</v>
      </c>
      <c r="AD74" s="19">
        <v>1.41721641</v>
      </c>
      <c r="AE74" s="19">
        <v>138.48761788499999</v>
      </c>
      <c r="AF74" s="19">
        <v>260.76104533</v>
      </c>
      <c r="AG74" s="19">
        <v>3.692539295</v>
      </c>
      <c r="AH74" s="19">
        <v>45.550581739999998</v>
      </c>
      <c r="AI74" s="19">
        <v>3.0864549700000001</v>
      </c>
      <c r="AJ74" s="19">
        <v>0.01</v>
      </c>
      <c r="AL74" s="1"/>
      <c r="AM74" s="63">
        <v>3021</v>
      </c>
      <c r="AN74" s="62">
        <v>1</v>
      </c>
      <c r="AO74" s="23">
        <v>1</v>
      </c>
      <c r="AP74" s="23">
        <v>1</v>
      </c>
      <c r="AQ74" s="23">
        <v>1</v>
      </c>
      <c r="AR74" s="23">
        <v>1</v>
      </c>
      <c r="AS74" s="23">
        <v>1</v>
      </c>
      <c r="AT74" s="23">
        <v>1</v>
      </c>
      <c r="AU74" s="23">
        <v>1</v>
      </c>
      <c r="AV74" s="23">
        <v>1</v>
      </c>
      <c r="AW74" s="23">
        <v>1</v>
      </c>
      <c r="AX74" s="23">
        <v>1</v>
      </c>
      <c r="AY74" s="23">
        <v>1</v>
      </c>
      <c r="AZ74" s="23">
        <v>1</v>
      </c>
      <c r="BA74" s="23">
        <v>1</v>
      </c>
      <c r="BB74" s="23">
        <v>1</v>
      </c>
      <c r="BC74" s="23">
        <v>1</v>
      </c>
      <c r="BG74" t="s">
        <v>150</v>
      </c>
      <c r="BH74">
        <v>5</v>
      </c>
      <c r="BI74">
        <v>125</v>
      </c>
    </row>
    <row r="75" spans="1:61" x14ac:dyDescent="0.3">
      <c r="A75" s="18">
        <f t="shared" si="17"/>
        <v>3021</v>
      </c>
      <c r="B75" s="18">
        <f t="shared" si="18"/>
        <v>2</v>
      </c>
      <c r="C75" s="13">
        <f t="shared" si="19"/>
        <v>100.50456299000001</v>
      </c>
      <c r="D75" s="13">
        <f t="shared" si="20"/>
        <v>42.142521880000004</v>
      </c>
      <c r="E75" s="13">
        <f t="shared" si="21"/>
        <v>1</v>
      </c>
      <c r="F75" s="13">
        <f t="shared" si="22"/>
        <v>0</v>
      </c>
      <c r="G75" s="13">
        <f t="shared" si="23"/>
        <v>10</v>
      </c>
      <c r="H75" s="13">
        <f t="shared" si="24"/>
        <v>0</v>
      </c>
      <c r="I75" s="13">
        <f t="shared" si="25"/>
        <v>0</v>
      </c>
      <c r="J75" s="13">
        <f t="shared" si="26"/>
        <v>0.1</v>
      </c>
      <c r="K75" s="13">
        <f t="shared" si="27"/>
        <v>0</v>
      </c>
      <c r="L75" s="13">
        <f t="shared" si="28"/>
        <v>0</v>
      </c>
      <c r="M75" s="13">
        <f t="shared" si="29"/>
        <v>4.2959370300000002</v>
      </c>
      <c r="N75" s="13">
        <f t="shared" si="30"/>
        <v>0</v>
      </c>
      <c r="O75" s="13">
        <f t="shared" si="31"/>
        <v>25.326544550000001</v>
      </c>
      <c r="P75" s="13">
        <f t="shared" si="32"/>
        <v>20.117321390000001</v>
      </c>
      <c r="Q75" s="13">
        <f t="shared" si="33"/>
        <v>3.6</v>
      </c>
      <c r="T75" s="62">
        <v>3021</v>
      </c>
      <c r="U75" s="62">
        <v>2</v>
      </c>
      <c r="V75" s="19">
        <v>100.50456299000001</v>
      </c>
      <c r="W75" s="19">
        <v>42.142521880000004</v>
      </c>
      <c r="X75" s="19">
        <v>1</v>
      </c>
      <c r="Y75" s="19">
        <v>0</v>
      </c>
      <c r="Z75" s="19">
        <v>10</v>
      </c>
      <c r="AA75" s="19">
        <v>0</v>
      </c>
      <c r="AB75" s="19">
        <v>0</v>
      </c>
      <c r="AC75" s="19">
        <v>0.1</v>
      </c>
      <c r="AD75" s="19">
        <v>0</v>
      </c>
      <c r="AE75" s="19">
        <v>0</v>
      </c>
      <c r="AF75" s="19">
        <v>4.2959370300000002</v>
      </c>
      <c r="AG75" s="19">
        <v>0</v>
      </c>
      <c r="AH75" s="19">
        <v>25.326544550000001</v>
      </c>
      <c r="AI75" s="19">
        <v>20.117321390000001</v>
      </c>
      <c r="AJ75" s="19">
        <v>3.6</v>
      </c>
      <c r="AL75" s="1"/>
      <c r="AM75" s="63">
        <v>3021</v>
      </c>
      <c r="AN75" s="62">
        <v>2</v>
      </c>
      <c r="AO75" s="23">
        <v>1</v>
      </c>
      <c r="AP75" s="23">
        <v>1</v>
      </c>
      <c r="AQ75" s="23">
        <v>1</v>
      </c>
      <c r="AR75" s="23">
        <v>1</v>
      </c>
      <c r="AS75" s="23">
        <v>1</v>
      </c>
      <c r="AT75" s="23">
        <v>1</v>
      </c>
      <c r="AU75" s="23">
        <v>1</v>
      </c>
      <c r="AV75" s="23">
        <v>1</v>
      </c>
      <c r="AW75" s="23">
        <v>1</v>
      </c>
      <c r="AX75" s="23">
        <v>1</v>
      </c>
      <c r="AY75" s="23">
        <v>1</v>
      </c>
      <c r="AZ75" s="23">
        <v>1</v>
      </c>
      <c r="BA75" s="23">
        <v>1</v>
      </c>
      <c r="BB75" s="23">
        <v>1</v>
      </c>
      <c r="BC75" s="23">
        <v>1</v>
      </c>
      <c r="BG75" t="s">
        <v>151</v>
      </c>
      <c r="BH75">
        <v>5</v>
      </c>
      <c r="BI75">
        <v>17</v>
      </c>
    </row>
    <row r="76" spans="1:61" x14ac:dyDescent="0.3">
      <c r="A76" s="18">
        <f t="shared" si="17"/>
        <v>3021</v>
      </c>
      <c r="B76" s="18">
        <f t="shared" si="18"/>
        <v>5</v>
      </c>
      <c r="C76" s="13">
        <f t="shared" si="19"/>
        <v>1285.0752561899999</v>
      </c>
      <c r="D76" s="13">
        <f t="shared" si="20"/>
        <v>1141.60214709</v>
      </c>
      <c r="E76" s="13">
        <f t="shared" si="21"/>
        <v>556.92499338000005</v>
      </c>
      <c r="F76" s="13">
        <f t="shared" si="22"/>
        <v>74.98</v>
      </c>
      <c r="G76" s="13">
        <f t="shared" si="23"/>
        <v>315.45821996999996</v>
      </c>
      <c r="H76" s="13">
        <f t="shared" si="24"/>
        <v>155.75777819000001</v>
      </c>
      <c r="I76" s="13">
        <f t="shared" si="25"/>
        <v>331.97700496000004</v>
      </c>
      <c r="J76" s="13">
        <f t="shared" si="26"/>
        <v>0</v>
      </c>
      <c r="K76" s="13">
        <f t="shared" si="27"/>
        <v>14.01</v>
      </c>
      <c r="L76" s="13">
        <f t="shared" si="28"/>
        <v>138.55358784000003</v>
      </c>
      <c r="M76" s="13">
        <f t="shared" si="29"/>
        <v>69.884453500000006</v>
      </c>
      <c r="N76" s="13">
        <f t="shared" si="30"/>
        <v>33.113235170000003</v>
      </c>
      <c r="O76" s="13">
        <f t="shared" si="31"/>
        <v>0</v>
      </c>
      <c r="P76" s="13">
        <f t="shared" si="32"/>
        <v>0</v>
      </c>
      <c r="Q76" s="13">
        <f t="shared" si="33"/>
        <v>0</v>
      </c>
      <c r="T76" s="62">
        <v>3021</v>
      </c>
      <c r="U76" s="62">
        <v>5</v>
      </c>
      <c r="V76" s="19">
        <v>1285.0752561899999</v>
      </c>
      <c r="W76" s="19">
        <v>1141.60214709</v>
      </c>
      <c r="X76" s="19">
        <v>556.92499338000005</v>
      </c>
      <c r="Y76" s="19">
        <v>74.98</v>
      </c>
      <c r="Z76" s="19">
        <v>315.45821996999996</v>
      </c>
      <c r="AA76" s="19">
        <v>155.75777819000001</v>
      </c>
      <c r="AB76" s="19">
        <v>331.97700496000004</v>
      </c>
      <c r="AC76" s="19">
        <v>0</v>
      </c>
      <c r="AD76" s="19">
        <v>14.01</v>
      </c>
      <c r="AE76" s="19">
        <v>138.55358784000003</v>
      </c>
      <c r="AF76" s="19">
        <v>69.884453500000006</v>
      </c>
      <c r="AG76" s="19">
        <v>33.113235170000003</v>
      </c>
      <c r="AH76" s="19">
        <v>0</v>
      </c>
      <c r="AI76" s="19">
        <v>0</v>
      </c>
      <c r="AJ76" s="19">
        <v>0</v>
      </c>
      <c r="AL76" s="1"/>
      <c r="AM76" s="63">
        <v>3021</v>
      </c>
      <c r="AN76" s="62">
        <v>5</v>
      </c>
      <c r="AO76" s="23">
        <v>1</v>
      </c>
      <c r="AP76" s="23">
        <v>1</v>
      </c>
      <c r="AQ76" s="23">
        <v>1</v>
      </c>
      <c r="AR76" s="23">
        <v>1</v>
      </c>
      <c r="AS76" s="23">
        <v>1</v>
      </c>
      <c r="AT76" s="23">
        <v>1</v>
      </c>
      <c r="AU76" s="23">
        <v>1</v>
      </c>
      <c r="AV76" s="23">
        <v>1</v>
      </c>
      <c r="AW76" s="23">
        <v>1</v>
      </c>
      <c r="AX76" s="23">
        <v>1</v>
      </c>
      <c r="AY76" s="23">
        <v>1</v>
      </c>
      <c r="AZ76" s="23">
        <v>1</v>
      </c>
      <c r="BA76" s="23">
        <v>1</v>
      </c>
      <c r="BB76" s="23">
        <v>1</v>
      </c>
      <c r="BC76" s="23">
        <v>1</v>
      </c>
      <c r="BG76" t="s">
        <v>152</v>
      </c>
      <c r="BH76">
        <v>5</v>
      </c>
      <c r="BI76">
        <v>15</v>
      </c>
    </row>
    <row r="77" spans="1:61" x14ac:dyDescent="0.3">
      <c r="A77" s="18">
        <f t="shared" si="17"/>
        <v>3021</v>
      </c>
      <c r="B77" s="18">
        <f t="shared" si="18"/>
        <v>7</v>
      </c>
      <c r="C77" s="13">
        <f t="shared" si="19"/>
        <v>12647.955548763039</v>
      </c>
      <c r="D77" s="13">
        <f t="shared" si="20"/>
        <v>2515.1966161945925</v>
      </c>
      <c r="E77" s="13">
        <f t="shared" si="21"/>
        <v>115.03057566</v>
      </c>
      <c r="F77" s="13">
        <f t="shared" si="22"/>
        <v>60.129999999999995</v>
      </c>
      <c r="G77" s="13">
        <f t="shared" si="23"/>
        <v>152.61638581</v>
      </c>
      <c r="H77" s="13">
        <f t="shared" si="24"/>
        <v>6.9090564999999993</v>
      </c>
      <c r="I77" s="13">
        <f t="shared" si="25"/>
        <v>9.3415935999999995</v>
      </c>
      <c r="J77" s="13">
        <f t="shared" si="26"/>
        <v>0</v>
      </c>
      <c r="K77" s="13">
        <f t="shared" si="27"/>
        <v>4.9837503300000003</v>
      </c>
      <c r="L77" s="13">
        <f t="shared" si="28"/>
        <v>355.25663442000001</v>
      </c>
      <c r="M77" s="13">
        <f t="shared" si="29"/>
        <v>143.13187972</v>
      </c>
      <c r="N77" s="13">
        <f t="shared" si="30"/>
        <v>17.637373350000001</v>
      </c>
      <c r="O77" s="13">
        <f t="shared" si="31"/>
        <v>14.95</v>
      </c>
      <c r="P77" s="13">
        <f t="shared" si="32"/>
        <v>0.56060993999999997</v>
      </c>
      <c r="Q77" s="13">
        <f t="shared" si="33"/>
        <v>4.5999999999999996</v>
      </c>
      <c r="T77" s="62">
        <v>3021</v>
      </c>
      <c r="U77" s="62">
        <v>7</v>
      </c>
      <c r="V77" s="19">
        <v>12647.955548763039</v>
      </c>
      <c r="W77" s="19">
        <v>2515.1966161945925</v>
      </c>
      <c r="X77" s="19">
        <v>115.03057566</v>
      </c>
      <c r="Y77" s="19">
        <v>60.129999999999995</v>
      </c>
      <c r="Z77" s="19">
        <v>152.61638581</v>
      </c>
      <c r="AA77" s="19">
        <v>6.9090564999999993</v>
      </c>
      <c r="AB77" s="19">
        <v>9.3415935999999995</v>
      </c>
      <c r="AC77" s="19">
        <v>0</v>
      </c>
      <c r="AD77" s="19">
        <v>4.9837503300000003</v>
      </c>
      <c r="AE77" s="19">
        <v>355.25663442000001</v>
      </c>
      <c r="AF77" s="19">
        <v>143.13187972</v>
      </c>
      <c r="AG77" s="19">
        <v>17.637373350000001</v>
      </c>
      <c r="AH77" s="19">
        <v>14.95</v>
      </c>
      <c r="AI77" s="19">
        <v>0.56060993999999997</v>
      </c>
      <c r="AJ77" s="19">
        <v>4.5999999999999996</v>
      </c>
      <c r="AL77" s="1"/>
      <c r="AM77" s="63">
        <v>3021</v>
      </c>
      <c r="AN77" s="62">
        <v>7</v>
      </c>
      <c r="AO77" s="23">
        <v>1</v>
      </c>
      <c r="AP77" s="23">
        <v>1</v>
      </c>
      <c r="AQ77" s="23">
        <v>1</v>
      </c>
      <c r="AR77" s="23">
        <v>1</v>
      </c>
      <c r="AS77" s="23">
        <v>1</v>
      </c>
      <c r="AT77" s="23">
        <v>1</v>
      </c>
      <c r="AU77" s="23">
        <v>1</v>
      </c>
      <c r="AV77" s="23">
        <v>1</v>
      </c>
      <c r="AW77" s="23">
        <v>1</v>
      </c>
      <c r="AX77" s="23">
        <v>1</v>
      </c>
      <c r="AY77" s="23">
        <v>1</v>
      </c>
      <c r="AZ77" s="23">
        <v>1</v>
      </c>
      <c r="BA77" s="23">
        <v>1</v>
      </c>
      <c r="BB77" s="23">
        <v>1</v>
      </c>
      <c r="BC77" s="23">
        <v>1</v>
      </c>
      <c r="BG77" t="s">
        <v>153</v>
      </c>
      <c r="BH77">
        <v>5</v>
      </c>
      <c r="BI77">
        <v>252</v>
      </c>
    </row>
    <row r="78" spans="1:61" x14ac:dyDescent="0.3">
      <c r="A78" s="18">
        <f t="shared" si="17"/>
        <v>3021</v>
      </c>
      <c r="B78" s="18">
        <f t="shared" si="18"/>
        <v>8</v>
      </c>
      <c r="C78" s="13">
        <f t="shared" si="19"/>
        <v>5177.383313209999</v>
      </c>
      <c r="D78" s="13">
        <f t="shared" si="20"/>
        <v>2992.5745723000005</v>
      </c>
      <c r="E78" s="13">
        <f t="shared" si="21"/>
        <v>3378.6459084900007</v>
      </c>
      <c r="F78" s="13">
        <f t="shared" si="22"/>
        <v>708.16852266000012</v>
      </c>
      <c r="G78" s="13">
        <f t="shared" si="23"/>
        <v>1505.9528403000004</v>
      </c>
      <c r="H78" s="13">
        <f t="shared" si="24"/>
        <v>497.90530276000004</v>
      </c>
      <c r="I78" s="13">
        <f t="shared" si="25"/>
        <v>350.31487060000001</v>
      </c>
      <c r="J78" s="13">
        <f t="shared" si="26"/>
        <v>19.61</v>
      </c>
      <c r="K78" s="13">
        <f t="shared" si="27"/>
        <v>23.643495170000001</v>
      </c>
      <c r="L78" s="13">
        <f t="shared" si="28"/>
        <v>91.158250082500004</v>
      </c>
      <c r="M78" s="13">
        <f t="shared" si="29"/>
        <v>1232.1039534399999</v>
      </c>
      <c r="N78" s="13">
        <f t="shared" si="30"/>
        <v>12.082750027500001</v>
      </c>
      <c r="O78" s="13">
        <f t="shared" si="31"/>
        <v>26.371446370000001</v>
      </c>
      <c r="P78" s="13">
        <f t="shared" si="32"/>
        <v>4.8</v>
      </c>
      <c r="Q78" s="13">
        <f t="shared" si="33"/>
        <v>4.26</v>
      </c>
      <c r="T78" s="62">
        <v>3021</v>
      </c>
      <c r="U78" s="62">
        <v>8</v>
      </c>
      <c r="V78" s="19">
        <v>5177.383313209999</v>
      </c>
      <c r="W78" s="19">
        <v>2992.5745723000005</v>
      </c>
      <c r="X78" s="19">
        <v>3378.6459084900007</v>
      </c>
      <c r="Y78" s="19">
        <v>708.16852266000012</v>
      </c>
      <c r="Z78" s="19">
        <v>1505.9528403000004</v>
      </c>
      <c r="AA78" s="19">
        <v>497.90530276000004</v>
      </c>
      <c r="AB78" s="19">
        <v>350.31487060000001</v>
      </c>
      <c r="AC78" s="19">
        <v>19.61</v>
      </c>
      <c r="AD78" s="19">
        <v>23.643495170000001</v>
      </c>
      <c r="AE78" s="19">
        <v>91.158250082500004</v>
      </c>
      <c r="AF78" s="19">
        <v>1232.1039534399999</v>
      </c>
      <c r="AG78" s="19">
        <v>12.082750027500001</v>
      </c>
      <c r="AH78" s="19">
        <v>26.371446370000001</v>
      </c>
      <c r="AI78" s="19">
        <v>4.8</v>
      </c>
      <c r="AJ78" s="19">
        <v>4.26</v>
      </c>
      <c r="AL78" s="1"/>
      <c r="AM78" s="63">
        <v>3021</v>
      </c>
      <c r="AN78" s="62">
        <v>8</v>
      </c>
      <c r="AO78" s="23">
        <v>1</v>
      </c>
      <c r="AP78" s="23">
        <v>1</v>
      </c>
      <c r="AQ78" s="23">
        <v>1</v>
      </c>
      <c r="AR78" s="23">
        <v>1</v>
      </c>
      <c r="AS78" s="23">
        <v>1</v>
      </c>
      <c r="AT78" s="23">
        <v>1</v>
      </c>
      <c r="AU78" s="23">
        <v>1</v>
      </c>
      <c r="AV78" s="23">
        <v>1</v>
      </c>
      <c r="AW78" s="23">
        <v>1</v>
      </c>
      <c r="AX78" s="23">
        <v>1</v>
      </c>
      <c r="AY78" s="23">
        <v>1</v>
      </c>
      <c r="AZ78" s="23">
        <v>1</v>
      </c>
      <c r="BA78" s="23">
        <v>1</v>
      </c>
      <c r="BB78" s="23">
        <v>1</v>
      </c>
      <c r="BC78" s="23">
        <v>1</v>
      </c>
      <c r="BG78" t="s">
        <v>154</v>
      </c>
      <c r="BH78">
        <v>5</v>
      </c>
      <c r="BI78">
        <v>68</v>
      </c>
    </row>
    <row r="79" spans="1:61" x14ac:dyDescent="0.3">
      <c r="A79" s="18">
        <f t="shared" si="17"/>
        <v>3022</v>
      </c>
      <c r="B79" s="18">
        <f t="shared" si="18"/>
        <v>0</v>
      </c>
      <c r="C79" s="13">
        <f t="shared" si="19"/>
        <v>1543.0873686699999</v>
      </c>
      <c r="D79" s="13">
        <f t="shared" si="20"/>
        <v>320.92781272000002</v>
      </c>
      <c r="E79" s="13">
        <f t="shared" si="21"/>
        <v>1854.09378386</v>
      </c>
      <c r="F79" s="13">
        <f t="shared" si="22"/>
        <v>106.20203579</v>
      </c>
      <c r="G79" s="13">
        <f t="shared" si="23"/>
        <v>712.91445545999989</v>
      </c>
      <c r="H79" s="13">
        <f t="shared" si="24"/>
        <v>390.36600270999998</v>
      </c>
      <c r="I79" s="13">
        <f t="shared" si="25"/>
        <v>61.066261949999998</v>
      </c>
      <c r="J79" s="13">
        <f t="shared" si="26"/>
        <v>0.39</v>
      </c>
      <c r="K79" s="13">
        <f t="shared" si="27"/>
        <v>0</v>
      </c>
      <c r="L79" s="13">
        <f t="shared" si="28"/>
        <v>0</v>
      </c>
      <c r="M79" s="13">
        <f t="shared" si="29"/>
        <v>528.98398366999993</v>
      </c>
      <c r="N79" s="13">
        <f t="shared" si="30"/>
        <v>0</v>
      </c>
      <c r="O79" s="13">
        <f t="shared" si="31"/>
        <v>0</v>
      </c>
      <c r="P79" s="13">
        <f t="shared" si="32"/>
        <v>0</v>
      </c>
      <c r="Q79" s="13">
        <f t="shared" si="33"/>
        <v>0</v>
      </c>
      <c r="T79" s="62">
        <v>3022</v>
      </c>
      <c r="U79" s="62">
        <v>0</v>
      </c>
      <c r="V79" s="19">
        <v>1543.0873686699999</v>
      </c>
      <c r="W79" s="19">
        <v>320.92781272000002</v>
      </c>
      <c r="X79" s="19">
        <v>1854.09378386</v>
      </c>
      <c r="Y79" s="19">
        <v>106.20203579</v>
      </c>
      <c r="Z79" s="19">
        <v>712.91445545999989</v>
      </c>
      <c r="AA79" s="19">
        <v>390.36600270999998</v>
      </c>
      <c r="AB79" s="19">
        <v>61.066261949999998</v>
      </c>
      <c r="AC79" s="19">
        <v>0.39</v>
      </c>
      <c r="AD79" s="19">
        <v>0</v>
      </c>
      <c r="AE79" s="19">
        <v>0</v>
      </c>
      <c r="AF79" s="19">
        <v>528.98398366999993</v>
      </c>
      <c r="AG79" s="19">
        <v>0</v>
      </c>
      <c r="AH79" s="19">
        <v>0</v>
      </c>
      <c r="AI79" s="19">
        <v>0</v>
      </c>
      <c r="AJ79" s="19">
        <v>0</v>
      </c>
      <c r="AL79" s="1"/>
      <c r="AM79" s="63">
        <v>3022</v>
      </c>
      <c r="AN79" s="62">
        <v>0</v>
      </c>
      <c r="AO79" s="23">
        <v>1</v>
      </c>
      <c r="AP79" s="23">
        <v>1</v>
      </c>
      <c r="AQ79" s="23">
        <v>1</v>
      </c>
      <c r="AR79" s="23">
        <v>1</v>
      </c>
      <c r="AS79" s="23">
        <v>1</v>
      </c>
      <c r="AT79" s="23">
        <v>1</v>
      </c>
      <c r="AU79" s="23">
        <v>1</v>
      </c>
      <c r="AV79" s="23">
        <v>1</v>
      </c>
      <c r="AW79" s="23">
        <v>1</v>
      </c>
      <c r="AX79" s="23">
        <v>1</v>
      </c>
      <c r="AY79" s="23">
        <v>1</v>
      </c>
      <c r="AZ79" s="23">
        <v>1</v>
      </c>
      <c r="BA79" s="23">
        <v>1</v>
      </c>
      <c r="BB79" s="23">
        <v>1</v>
      </c>
      <c r="BC79" s="23">
        <v>1</v>
      </c>
      <c r="BG79" t="s">
        <v>155</v>
      </c>
      <c r="BH79">
        <v>5</v>
      </c>
      <c r="BI79">
        <v>37</v>
      </c>
    </row>
    <row r="80" spans="1:61" x14ac:dyDescent="0.3">
      <c r="A80" s="18">
        <f t="shared" si="17"/>
        <v>3022</v>
      </c>
      <c r="B80" s="18">
        <f t="shared" si="18"/>
        <v>1</v>
      </c>
      <c r="C80" s="13">
        <f t="shared" si="19"/>
        <v>1781.4246661299999</v>
      </c>
      <c r="D80" s="13">
        <f t="shared" si="20"/>
        <v>141.84012729</v>
      </c>
      <c r="E80" s="13">
        <f t="shared" si="21"/>
        <v>2.7</v>
      </c>
      <c r="F80" s="13">
        <f t="shared" si="22"/>
        <v>0</v>
      </c>
      <c r="G80" s="13">
        <f t="shared" si="23"/>
        <v>7</v>
      </c>
      <c r="H80" s="13">
        <f t="shared" si="24"/>
        <v>0</v>
      </c>
      <c r="I80" s="13">
        <f t="shared" si="25"/>
        <v>30.012839759999999</v>
      </c>
      <c r="J80" s="13">
        <f t="shared" si="26"/>
        <v>39.872589480000002</v>
      </c>
      <c r="K80" s="13">
        <f t="shared" si="27"/>
        <v>0</v>
      </c>
      <c r="L80" s="13">
        <f t="shared" si="28"/>
        <v>6.9075000000000006</v>
      </c>
      <c r="M80" s="13">
        <f t="shared" si="29"/>
        <v>0</v>
      </c>
      <c r="N80" s="13">
        <f t="shared" si="30"/>
        <v>2.3025000000000002</v>
      </c>
      <c r="O80" s="13">
        <f t="shared" si="31"/>
        <v>0</v>
      </c>
      <c r="P80" s="13">
        <f t="shared" si="32"/>
        <v>0</v>
      </c>
      <c r="Q80" s="13">
        <f t="shared" si="33"/>
        <v>0</v>
      </c>
      <c r="T80" s="62">
        <v>3022</v>
      </c>
      <c r="U80" s="62">
        <v>1</v>
      </c>
      <c r="V80" s="19">
        <v>1781.4246661299999</v>
      </c>
      <c r="W80" s="19">
        <v>141.84012729</v>
      </c>
      <c r="X80" s="19">
        <v>2.7</v>
      </c>
      <c r="Y80" s="19">
        <v>0</v>
      </c>
      <c r="Z80" s="19">
        <v>7</v>
      </c>
      <c r="AA80" s="19">
        <v>0</v>
      </c>
      <c r="AB80" s="19">
        <v>30.012839759999999</v>
      </c>
      <c r="AC80" s="19">
        <v>39.872589480000002</v>
      </c>
      <c r="AD80" s="19">
        <v>0</v>
      </c>
      <c r="AE80" s="19">
        <v>6.9075000000000006</v>
      </c>
      <c r="AF80" s="19">
        <v>0</v>
      </c>
      <c r="AG80" s="19">
        <v>2.3025000000000002</v>
      </c>
      <c r="AH80" s="19">
        <v>0</v>
      </c>
      <c r="AI80" s="19">
        <v>0</v>
      </c>
      <c r="AJ80" s="19">
        <v>0</v>
      </c>
      <c r="AL80" s="1"/>
      <c r="AM80" s="63">
        <v>3022</v>
      </c>
      <c r="AN80" s="62">
        <v>1</v>
      </c>
      <c r="AO80" s="23">
        <v>1</v>
      </c>
      <c r="AP80" s="23">
        <v>1</v>
      </c>
      <c r="AQ80" s="23">
        <v>1</v>
      </c>
      <c r="AR80" s="23">
        <v>1</v>
      </c>
      <c r="AS80" s="23">
        <v>1</v>
      </c>
      <c r="AT80" s="23">
        <v>1</v>
      </c>
      <c r="AU80" s="23">
        <v>1</v>
      </c>
      <c r="AV80" s="23">
        <v>1</v>
      </c>
      <c r="AW80" s="23">
        <v>1</v>
      </c>
      <c r="AX80" s="23">
        <v>1</v>
      </c>
      <c r="AY80" s="23">
        <v>1</v>
      </c>
      <c r="AZ80" s="23">
        <v>1</v>
      </c>
      <c r="BA80" s="23">
        <v>1</v>
      </c>
      <c r="BB80" s="23">
        <v>1</v>
      </c>
      <c r="BC80" s="23">
        <v>1</v>
      </c>
      <c r="BG80" t="s">
        <v>156</v>
      </c>
      <c r="BH80">
        <v>5</v>
      </c>
      <c r="BI80">
        <v>98</v>
      </c>
    </row>
    <row r="81" spans="1:61" x14ac:dyDescent="0.3">
      <c r="A81" s="18">
        <f t="shared" si="17"/>
        <v>3022</v>
      </c>
      <c r="B81" s="18">
        <f t="shared" si="18"/>
        <v>2</v>
      </c>
      <c r="C81" s="13">
        <f t="shared" si="19"/>
        <v>81.097842799999995</v>
      </c>
      <c r="D81" s="13">
        <f t="shared" si="20"/>
        <v>1.2029339100000001</v>
      </c>
      <c r="E81" s="13">
        <f t="shared" si="21"/>
        <v>0</v>
      </c>
      <c r="F81" s="13">
        <f t="shared" si="22"/>
        <v>0</v>
      </c>
      <c r="G81" s="13">
        <f t="shared" si="23"/>
        <v>0</v>
      </c>
      <c r="H81" s="13">
        <f t="shared" si="24"/>
        <v>0</v>
      </c>
      <c r="I81" s="13">
        <f t="shared" si="25"/>
        <v>0</v>
      </c>
      <c r="J81" s="13">
        <f t="shared" si="26"/>
        <v>0.25</v>
      </c>
      <c r="K81" s="13">
        <f t="shared" si="27"/>
        <v>0</v>
      </c>
      <c r="L81" s="13">
        <f t="shared" si="28"/>
        <v>0</v>
      </c>
      <c r="M81" s="13">
        <f t="shared" si="29"/>
        <v>0.2</v>
      </c>
      <c r="N81" s="13">
        <f t="shared" si="30"/>
        <v>0</v>
      </c>
      <c r="O81" s="13">
        <f t="shared" si="31"/>
        <v>8.1909813000000007</v>
      </c>
      <c r="P81" s="13">
        <f t="shared" si="32"/>
        <v>51.110996639999996</v>
      </c>
      <c r="Q81" s="13">
        <f t="shared" si="33"/>
        <v>16.262851400000002</v>
      </c>
      <c r="T81" s="62">
        <v>3022</v>
      </c>
      <c r="U81" s="62">
        <v>2</v>
      </c>
      <c r="V81" s="19">
        <v>81.097842799999995</v>
      </c>
      <c r="W81" s="19">
        <v>1.2029339100000001</v>
      </c>
      <c r="X81" s="19">
        <v>0</v>
      </c>
      <c r="Y81" s="19">
        <v>0</v>
      </c>
      <c r="Z81" s="19">
        <v>0</v>
      </c>
      <c r="AA81" s="19">
        <v>0</v>
      </c>
      <c r="AB81" s="19">
        <v>0</v>
      </c>
      <c r="AC81" s="19">
        <v>0.25</v>
      </c>
      <c r="AD81" s="19">
        <v>0</v>
      </c>
      <c r="AE81" s="19">
        <v>0</v>
      </c>
      <c r="AF81" s="19">
        <v>0.2</v>
      </c>
      <c r="AG81" s="19">
        <v>0</v>
      </c>
      <c r="AH81" s="19">
        <v>8.1909813000000007</v>
      </c>
      <c r="AI81" s="19">
        <v>51.110996639999996</v>
      </c>
      <c r="AJ81" s="19">
        <v>16.262851400000002</v>
      </c>
      <c r="AL81" s="1"/>
      <c r="AM81" s="63">
        <v>3022</v>
      </c>
      <c r="AN81" s="62">
        <v>2</v>
      </c>
      <c r="AO81" s="23">
        <v>1</v>
      </c>
      <c r="AP81" s="23">
        <v>1</v>
      </c>
      <c r="AQ81" s="23">
        <v>1</v>
      </c>
      <c r="AR81" s="23">
        <v>1</v>
      </c>
      <c r="AS81" s="23">
        <v>1</v>
      </c>
      <c r="AT81" s="23">
        <v>1</v>
      </c>
      <c r="AU81" s="23">
        <v>1</v>
      </c>
      <c r="AV81" s="23">
        <v>1</v>
      </c>
      <c r="AW81" s="23">
        <v>1</v>
      </c>
      <c r="AX81" s="23">
        <v>1</v>
      </c>
      <c r="AY81" s="23">
        <v>1</v>
      </c>
      <c r="AZ81" s="23">
        <v>1</v>
      </c>
      <c r="BA81" s="23">
        <v>1</v>
      </c>
      <c r="BB81" s="23">
        <v>1</v>
      </c>
      <c r="BC81" s="23">
        <v>1</v>
      </c>
      <c r="BG81" t="s">
        <v>157</v>
      </c>
      <c r="BH81">
        <v>5</v>
      </c>
      <c r="BI81">
        <v>25</v>
      </c>
    </row>
    <row r="82" spans="1:61" x14ac:dyDescent="0.3">
      <c r="A82" s="18">
        <f t="shared" si="17"/>
        <v>3022</v>
      </c>
      <c r="B82" s="18">
        <f t="shared" si="18"/>
        <v>5</v>
      </c>
      <c r="C82" s="13">
        <f t="shared" si="19"/>
        <v>830.89826116000006</v>
      </c>
      <c r="D82" s="13">
        <f t="shared" si="20"/>
        <v>402.98043860000001</v>
      </c>
      <c r="E82" s="13">
        <f t="shared" si="21"/>
        <v>38.85</v>
      </c>
      <c r="F82" s="13">
        <f t="shared" si="22"/>
        <v>0</v>
      </c>
      <c r="G82" s="13">
        <f t="shared" si="23"/>
        <v>0</v>
      </c>
      <c r="H82" s="13">
        <f t="shared" si="24"/>
        <v>0</v>
      </c>
      <c r="I82" s="13">
        <f t="shared" si="25"/>
        <v>191.59950208000001</v>
      </c>
      <c r="J82" s="13">
        <f t="shared" si="26"/>
        <v>0</v>
      </c>
      <c r="K82" s="13">
        <f t="shared" si="27"/>
        <v>0</v>
      </c>
      <c r="L82" s="13">
        <f t="shared" si="28"/>
        <v>16.600000000000001</v>
      </c>
      <c r="M82" s="13">
        <f t="shared" si="29"/>
        <v>17.12</v>
      </c>
      <c r="N82" s="13">
        <f t="shared" si="30"/>
        <v>0</v>
      </c>
      <c r="O82" s="13">
        <f t="shared" si="31"/>
        <v>0.25</v>
      </c>
      <c r="P82" s="13">
        <f t="shared" si="32"/>
        <v>0</v>
      </c>
      <c r="Q82" s="13">
        <f t="shared" si="33"/>
        <v>0</v>
      </c>
      <c r="T82" s="62">
        <v>3022</v>
      </c>
      <c r="U82" s="62">
        <v>5</v>
      </c>
      <c r="V82" s="19">
        <v>830.89826116000006</v>
      </c>
      <c r="W82" s="19">
        <v>402.98043860000001</v>
      </c>
      <c r="X82" s="19">
        <v>38.85</v>
      </c>
      <c r="Y82" s="19">
        <v>0</v>
      </c>
      <c r="Z82" s="19">
        <v>0</v>
      </c>
      <c r="AA82" s="19">
        <v>0</v>
      </c>
      <c r="AB82" s="19">
        <v>191.59950208000001</v>
      </c>
      <c r="AC82" s="19">
        <v>0</v>
      </c>
      <c r="AD82" s="19">
        <v>0</v>
      </c>
      <c r="AE82" s="19">
        <v>16.600000000000001</v>
      </c>
      <c r="AF82" s="19">
        <v>17.12</v>
      </c>
      <c r="AG82" s="19">
        <v>0</v>
      </c>
      <c r="AH82" s="19">
        <v>0.25</v>
      </c>
      <c r="AI82" s="19">
        <v>0</v>
      </c>
      <c r="AJ82" s="19">
        <v>0</v>
      </c>
      <c r="AL82" s="1"/>
      <c r="AM82" s="63">
        <v>3022</v>
      </c>
      <c r="AN82" s="62">
        <v>5</v>
      </c>
      <c r="AO82" s="23">
        <v>1</v>
      </c>
      <c r="AP82" s="23">
        <v>1</v>
      </c>
      <c r="AQ82" s="23">
        <v>1</v>
      </c>
      <c r="AR82" s="23">
        <v>1</v>
      </c>
      <c r="AS82" s="23">
        <v>1</v>
      </c>
      <c r="AT82" s="23">
        <v>1</v>
      </c>
      <c r="AU82" s="23">
        <v>1</v>
      </c>
      <c r="AV82" s="23">
        <v>1</v>
      </c>
      <c r="AW82" s="23">
        <v>1</v>
      </c>
      <c r="AX82" s="23">
        <v>1</v>
      </c>
      <c r="AY82" s="23">
        <v>1</v>
      </c>
      <c r="AZ82" s="23">
        <v>1</v>
      </c>
      <c r="BA82" s="23">
        <v>1</v>
      </c>
      <c r="BB82" s="23">
        <v>1</v>
      </c>
      <c r="BC82" s="23">
        <v>1</v>
      </c>
      <c r="BG82" t="s">
        <v>158</v>
      </c>
      <c r="BH82">
        <v>5</v>
      </c>
      <c r="BI82">
        <v>10</v>
      </c>
    </row>
    <row r="83" spans="1:61" x14ac:dyDescent="0.3">
      <c r="A83" s="18">
        <f t="shared" si="17"/>
        <v>3022</v>
      </c>
      <c r="B83" s="18">
        <f t="shared" si="18"/>
        <v>7</v>
      </c>
      <c r="C83" s="13">
        <f t="shared" si="19"/>
        <v>8543.7867039359135</v>
      </c>
      <c r="D83" s="13">
        <f t="shared" si="20"/>
        <v>473.77743664186136</v>
      </c>
      <c r="E83" s="13">
        <f t="shared" si="21"/>
        <v>74.618718659999999</v>
      </c>
      <c r="F83" s="13">
        <f t="shared" si="22"/>
        <v>64.648793620000006</v>
      </c>
      <c r="G83" s="13">
        <f t="shared" si="23"/>
        <v>75.183152539999995</v>
      </c>
      <c r="H83" s="13">
        <f t="shared" si="24"/>
        <v>0</v>
      </c>
      <c r="I83" s="13">
        <f t="shared" si="25"/>
        <v>106.81765908</v>
      </c>
      <c r="J83" s="13">
        <f t="shared" si="26"/>
        <v>0</v>
      </c>
      <c r="K83" s="13">
        <f t="shared" si="27"/>
        <v>0</v>
      </c>
      <c r="L83" s="13">
        <f t="shared" si="28"/>
        <v>18.100000000000001</v>
      </c>
      <c r="M83" s="13">
        <f t="shared" si="29"/>
        <v>74.026077229999999</v>
      </c>
      <c r="N83" s="13">
        <f t="shared" si="30"/>
        <v>5</v>
      </c>
      <c r="O83" s="13">
        <f t="shared" si="31"/>
        <v>0.04</v>
      </c>
      <c r="P83" s="13">
        <f t="shared" si="32"/>
        <v>0.36</v>
      </c>
      <c r="Q83" s="13">
        <f t="shared" si="33"/>
        <v>0.11</v>
      </c>
      <c r="T83" s="62">
        <v>3022</v>
      </c>
      <c r="U83" s="62">
        <v>7</v>
      </c>
      <c r="V83" s="19">
        <v>8543.7867039359135</v>
      </c>
      <c r="W83" s="19">
        <v>473.77743664186136</v>
      </c>
      <c r="X83" s="19">
        <v>74.618718659999999</v>
      </c>
      <c r="Y83" s="19">
        <v>64.648793620000006</v>
      </c>
      <c r="Z83" s="19">
        <v>75.183152539999995</v>
      </c>
      <c r="AA83" s="19">
        <v>0</v>
      </c>
      <c r="AB83" s="19">
        <v>106.81765908</v>
      </c>
      <c r="AC83" s="19">
        <v>0</v>
      </c>
      <c r="AD83" s="19">
        <v>0</v>
      </c>
      <c r="AE83" s="19">
        <v>18.100000000000001</v>
      </c>
      <c r="AF83" s="19">
        <v>74.026077229999999</v>
      </c>
      <c r="AG83" s="19">
        <v>5</v>
      </c>
      <c r="AH83" s="19">
        <v>0.04</v>
      </c>
      <c r="AI83" s="19">
        <v>0.36</v>
      </c>
      <c r="AJ83" s="19">
        <v>0.11</v>
      </c>
      <c r="AL83" s="1"/>
      <c r="AM83" s="63">
        <v>3022</v>
      </c>
      <c r="AN83" s="62">
        <v>7</v>
      </c>
      <c r="AO83" s="23">
        <v>1</v>
      </c>
      <c r="AP83" s="23">
        <v>1</v>
      </c>
      <c r="AQ83" s="23">
        <v>1</v>
      </c>
      <c r="AR83" s="23">
        <v>1</v>
      </c>
      <c r="AS83" s="23">
        <v>1</v>
      </c>
      <c r="AT83" s="23">
        <v>1</v>
      </c>
      <c r="AU83" s="23">
        <v>1</v>
      </c>
      <c r="AV83" s="23">
        <v>1</v>
      </c>
      <c r="AW83" s="23">
        <v>1</v>
      </c>
      <c r="AX83" s="23">
        <v>1</v>
      </c>
      <c r="AY83" s="23">
        <v>1</v>
      </c>
      <c r="AZ83" s="23">
        <v>1</v>
      </c>
      <c r="BA83" s="23">
        <v>1</v>
      </c>
      <c r="BB83" s="23">
        <v>1</v>
      </c>
      <c r="BC83" s="23">
        <v>1</v>
      </c>
      <c r="BG83" t="s">
        <v>159</v>
      </c>
      <c r="BH83">
        <v>5</v>
      </c>
      <c r="BI83">
        <v>261</v>
      </c>
    </row>
    <row r="84" spans="1:61" x14ac:dyDescent="0.3">
      <c r="A84" s="18">
        <f t="shared" si="17"/>
        <v>3022</v>
      </c>
      <c r="B84" s="18">
        <f t="shared" si="18"/>
        <v>8</v>
      </c>
      <c r="C84" s="13">
        <f t="shared" si="19"/>
        <v>954.36992518000011</v>
      </c>
      <c r="D84" s="13">
        <f t="shared" si="20"/>
        <v>130.55435417999999</v>
      </c>
      <c r="E84" s="13">
        <f t="shared" si="21"/>
        <v>231.87803932</v>
      </c>
      <c r="F84" s="13">
        <f t="shared" si="22"/>
        <v>25.04</v>
      </c>
      <c r="G84" s="13">
        <f t="shared" si="23"/>
        <v>104.40548735000002</v>
      </c>
      <c r="H84" s="13">
        <f t="shared" si="24"/>
        <v>20.68</v>
      </c>
      <c r="I84" s="13">
        <f t="shared" si="25"/>
        <v>79.98</v>
      </c>
      <c r="J84" s="13">
        <f t="shared" si="26"/>
        <v>0.19</v>
      </c>
      <c r="K84" s="13">
        <f t="shared" si="27"/>
        <v>0</v>
      </c>
      <c r="L84" s="13">
        <f t="shared" si="28"/>
        <v>4.0562120700000008</v>
      </c>
      <c r="M84" s="13">
        <f t="shared" si="29"/>
        <v>81.01485765999999</v>
      </c>
      <c r="N84" s="13">
        <f t="shared" si="30"/>
        <v>1.3520706900000001</v>
      </c>
      <c r="O84" s="13">
        <f t="shared" si="31"/>
        <v>8.6169882500000003</v>
      </c>
      <c r="P84" s="13">
        <f t="shared" si="32"/>
        <v>1.38437119</v>
      </c>
      <c r="Q84" s="13">
        <f t="shared" si="33"/>
        <v>0.76057961000000007</v>
      </c>
      <c r="T84" s="62">
        <v>3022</v>
      </c>
      <c r="U84" s="62">
        <v>8</v>
      </c>
      <c r="V84" s="19">
        <v>954.36992518000011</v>
      </c>
      <c r="W84" s="19">
        <v>130.55435417999999</v>
      </c>
      <c r="X84" s="19">
        <v>231.87803932</v>
      </c>
      <c r="Y84" s="19">
        <v>25.04</v>
      </c>
      <c r="Z84" s="19">
        <v>104.40548735000002</v>
      </c>
      <c r="AA84" s="19">
        <v>20.68</v>
      </c>
      <c r="AB84" s="19">
        <v>79.98</v>
      </c>
      <c r="AC84" s="19">
        <v>0.19</v>
      </c>
      <c r="AD84" s="19">
        <v>0</v>
      </c>
      <c r="AE84" s="19">
        <v>4.0562120700000008</v>
      </c>
      <c r="AF84" s="19">
        <v>81.01485765999999</v>
      </c>
      <c r="AG84" s="19">
        <v>1.3520706900000001</v>
      </c>
      <c r="AH84" s="19">
        <v>8.6169882500000003</v>
      </c>
      <c r="AI84" s="19">
        <v>1.38437119</v>
      </c>
      <c r="AJ84" s="19">
        <v>0.76057961000000007</v>
      </c>
      <c r="AL84" s="1"/>
      <c r="AM84" s="63">
        <v>3022</v>
      </c>
      <c r="AN84" s="62">
        <v>8</v>
      </c>
      <c r="AO84" s="23">
        <v>1</v>
      </c>
      <c r="AP84" s="23">
        <v>1</v>
      </c>
      <c r="AQ84" s="23">
        <v>1</v>
      </c>
      <c r="AR84" s="23">
        <v>1</v>
      </c>
      <c r="AS84" s="23">
        <v>1</v>
      </c>
      <c r="AT84" s="23">
        <v>1</v>
      </c>
      <c r="AU84" s="23">
        <v>1</v>
      </c>
      <c r="AV84" s="23">
        <v>1</v>
      </c>
      <c r="AW84" s="23">
        <v>1</v>
      </c>
      <c r="AX84" s="23">
        <v>1</v>
      </c>
      <c r="AY84" s="23">
        <v>1</v>
      </c>
      <c r="AZ84" s="23">
        <v>1</v>
      </c>
      <c r="BA84" s="23">
        <v>1</v>
      </c>
      <c r="BB84" s="23">
        <v>1</v>
      </c>
      <c r="BC84" s="23">
        <v>1</v>
      </c>
      <c r="BG84" t="s">
        <v>160</v>
      </c>
      <c r="BH84">
        <v>5</v>
      </c>
      <c r="BI84">
        <v>37</v>
      </c>
    </row>
    <row r="85" spans="1:61" x14ac:dyDescent="0.3">
      <c r="A85" s="18">
        <f t="shared" si="17"/>
        <v>3023</v>
      </c>
      <c r="B85" s="18">
        <f t="shared" si="18"/>
        <v>0</v>
      </c>
      <c r="C85" s="13">
        <f t="shared" si="19"/>
        <v>754.84641800999998</v>
      </c>
      <c r="D85" s="13">
        <f t="shared" si="20"/>
        <v>163.26687826</v>
      </c>
      <c r="E85" s="13">
        <f t="shared" si="21"/>
        <v>2311.6145649099999</v>
      </c>
      <c r="F85" s="13">
        <f t="shared" si="22"/>
        <v>164.45722022000001</v>
      </c>
      <c r="G85" s="13">
        <f t="shared" si="23"/>
        <v>216.25222517999998</v>
      </c>
      <c r="H85" s="13">
        <f t="shared" si="24"/>
        <v>369.58429474000002</v>
      </c>
      <c r="I85" s="13">
        <f t="shared" si="25"/>
        <v>15.536193169999999</v>
      </c>
      <c r="J85" s="13">
        <f t="shared" si="26"/>
        <v>0</v>
      </c>
      <c r="K85" s="13">
        <f t="shared" si="27"/>
        <v>0</v>
      </c>
      <c r="L85" s="13">
        <f t="shared" si="28"/>
        <v>0</v>
      </c>
      <c r="M85" s="13">
        <f t="shared" si="29"/>
        <v>506.17500101999997</v>
      </c>
      <c r="N85" s="13">
        <f t="shared" si="30"/>
        <v>0</v>
      </c>
      <c r="O85" s="13">
        <f t="shared" si="31"/>
        <v>0</v>
      </c>
      <c r="P85" s="13">
        <f t="shared" si="32"/>
        <v>0</v>
      </c>
      <c r="Q85" s="13">
        <f t="shared" si="33"/>
        <v>0</v>
      </c>
      <c r="T85" s="62">
        <v>3023</v>
      </c>
      <c r="U85" s="62">
        <v>0</v>
      </c>
      <c r="V85" s="19">
        <v>754.84641800999998</v>
      </c>
      <c r="W85" s="19">
        <v>163.26687826</v>
      </c>
      <c r="X85" s="19">
        <v>2311.6145649099999</v>
      </c>
      <c r="Y85" s="19">
        <v>164.45722022000001</v>
      </c>
      <c r="Z85" s="19">
        <v>216.25222517999998</v>
      </c>
      <c r="AA85" s="19">
        <v>369.58429474000002</v>
      </c>
      <c r="AB85" s="19">
        <v>15.536193169999999</v>
      </c>
      <c r="AC85" s="19">
        <v>0</v>
      </c>
      <c r="AD85" s="19">
        <v>0</v>
      </c>
      <c r="AE85" s="19">
        <v>0</v>
      </c>
      <c r="AF85" s="19">
        <v>506.17500101999997</v>
      </c>
      <c r="AG85" s="19">
        <v>0</v>
      </c>
      <c r="AH85" s="19">
        <v>0</v>
      </c>
      <c r="AI85" s="19">
        <v>0</v>
      </c>
      <c r="AJ85" s="19">
        <v>0</v>
      </c>
      <c r="AL85" s="1"/>
      <c r="AM85" s="63">
        <v>3023</v>
      </c>
      <c r="AN85" s="62">
        <v>0</v>
      </c>
      <c r="AO85" s="23">
        <v>1</v>
      </c>
      <c r="AP85" s="23">
        <v>1</v>
      </c>
      <c r="AQ85" s="23">
        <v>1</v>
      </c>
      <c r="AR85" s="23">
        <v>1</v>
      </c>
      <c r="AS85" s="23">
        <v>1</v>
      </c>
      <c r="AT85" s="23">
        <v>1</v>
      </c>
      <c r="AU85" s="23">
        <v>1</v>
      </c>
      <c r="AV85" s="23">
        <v>1</v>
      </c>
      <c r="AW85" s="23">
        <v>1</v>
      </c>
      <c r="AX85" s="23">
        <v>1</v>
      </c>
      <c r="AY85" s="23">
        <v>1</v>
      </c>
      <c r="AZ85" s="23">
        <v>1</v>
      </c>
      <c r="BA85" s="23">
        <v>1</v>
      </c>
      <c r="BB85" s="23">
        <v>1</v>
      </c>
      <c r="BC85" s="23">
        <v>1</v>
      </c>
      <c r="BG85" t="s">
        <v>161</v>
      </c>
      <c r="BH85">
        <v>5</v>
      </c>
      <c r="BI85">
        <v>33</v>
      </c>
    </row>
    <row r="86" spans="1:61" x14ac:dyDescent="0.3">
      <c r="A86" s="18">
        <f t="shared" si="17"/>
        <v>3023</v>
      </c>
      <c r="B86" s="18">
        <f t="shared" si="18"/>
        <v>1</v>
      </c>
      <c r="C86" s="13">
        <f t="shared" si="19"/>
        <v>1551.2355569700001</v>
      </c>
      <c r="D86" s="13">
        <f t="shared" si="20"/>
        <v>141.647167</v>
      </c>
      <c r="E86" s="13">
        <f t="shared" si="21"/>
        <v>309.31674795999999</v>
      </c>
      <c r="F86" s="13">
        <f t="shared" si="22"/>
        <v>22.53</v>
      </c>
      <c r="G86" s="13">
        <f t="shared" si="23"/>
        <v>0</v>
      </c>
      <c r="H86" s="13">
        <f t="shared" si="24"/>
        <v>31.62</v>
      </c>
      <c r="I86" s="13">
        <f t="shared" si="25"/>
        <v>143.58622630000002</v>
      </c>
      <c r="J86" s="13">
        <f t="shared" si="26"/>
        <v>19.29284869</v>
      </c>
      <c r="K86" s="13">
        <f t="shared" si="27"/>
        <v>0</v>
      </c>
      <c r="L86" s="13">
        <f t="shared" si="28"/>
        <v>8</v>
      </c>
      <c r="M86" s="13">
        <f t="shared" si="29"/>
        <v>58.878841489999999</v>
      </c>
      <c r="N86" s="13">
        <f t="shared" si="30"/>
        <v>0</v>
      </c>
      <c r="O86" s="13">
        <f t="shared" si="31"/>
        <v>19.69718679</v>
      </c>
      <c r="P86" s="13">
        <f t="shared" si="32"/>
        <v>0.79577704000000005</v>
      </c>
      <c r="Q86" s="13">
        <f t="shared" si="33"/>
        <v>44.418853679999998</v>
      </c>
      <c r="T86" s="62">
        <v>3023</v>
      </c>
      <c r="U86" s="62">
        <v>1</v>
      </c>
      <c r="V86" s="19">
        <v>1551.2355569700001</v>
      </c>
      <c r="W86" s="19">
        <v>141.647167</v>
      </c>
      <c r="X86" s="19">
        <v>309.31674795999999</v>
      </c>
      <c r="Y86" s="19">
        <v>22.53</v>
      </c>
      <c r="Z86" s="19">
        <v>0</v>
      </c>
      <c r="AA86" s="19">
        <v>31.62</v>
      </c>
      <c r="AB86" s="19">
        <v>143.58622630000002</v>
      </c>
      <c r="AC86" s="19">
        <v>19.29284869</v>
      </c>
      <c r="AD86" s="19">
        <v>0</v>
      </c>
      <c r="AE86" s="19">
        <v>8</v>
      </c>
      <c r="AF86" s="19">
        <v>58.878841489999999</v>
      </c>
      <c r="AG86" s="19">
        <v>0</v>
      </c>
      <c r="AH86" s="19">
        <v>19.69718679</v>
      </c>
      <c r="AI86" s="19">
        <v>0.79577704000000005</v>
      </c>
      <c r="AJ86" s="19">
        <v>44.418853679999998</v>
      </c>
      <c r="AL86" s="1"/>
      <c r="AM86" s="63">
        <v>3023</v>
      </c>
      <c r="AN86" s="62">
        <v>1</v>
      </c>
      <c r="AO86" s="23">
        <v>1</v>
      </c>
      <c r="AP86" s="23">
        <v>1</v>
      </c>
      <c r="AQ86" s="23">
        <v>1</v>
      </c>
      <c r="AR86" s="23">
        <v>1</v>
      </c>
      <c r="AS86" s="23">
        <v>1</v>
      </c>
      <c r="AT86" s="23">
        <v>1</v>
      </c>
      <c r="AU86" s="23">
        <v>1</v>
      </c>
      <c r="AV86" s="23">
        <v>1</v>
      </c>
      <c r="AW86" s="23">
        <v>1</v>
      </c>
      <c r="AX86" s="23">
        <v>1</v>
      </c>
      <c r="AY86" s="23">
        <v>1</v>
      </c>
      <c r="AZ86" s="23">
        <v>1</v>
      </c>
      <c r="BA86" s="23">
        <v>1</v>
      </c>
      <c r="BB86" s="23">
        <v>1</v>
      </c>
      <c r="BC86" s="23">
        <v>1</v>
      </c>
      <c r="BG86" t="s">
        <v>162</v>
      </c>
      <c r="BH86">
        <v>5</v>
      </c>
      <c r="BI86">
        <v>50</v>
      </c>
    </row>
    <row r="87" spans="1:61" x14ac:dyDescent="0.3">
      <c r="A87" s="18">
        <f t="shared" si="17"/>
        <v>3023</v>
      </c>
      <c r="B87" s="18">
        <f t="shared" si="18"/>
        <v>2</v>
      </c>
      <c r="C87" s="13">
        <f t="shared" si="19"/>
        <v>14.35746994</v>
      </c>
      <c r="D87" s="13">
        <f t="shared" si="20"/>
        <v>33.409750090000003</v>
      </c>
      <c r="E87" s="13">
        <f t="shared" si="21"/>
        <v>88.739829159999999</v>
      </c>
      <c r="F87" s="13">
        <f t="shared" si="22"/>
        <v>0</v>
      </c>
      <c r="G87" s="13">
        <f t="shared" si="23"/>
        <v>5.3258748899999997</v>
      </c>
      <c r="H87" s="13">
        <f t="shared" si="24"/>
        <v>0</v>
      </c>
      <c r="I87" s="13">
        <f t="shared" si="25"/>
        <v>7.2665088400000002</v>
      </c>
      <c r="J87" s="13">
        <f t="shared" si="26"/>
        <v>0</v>
      </c>
      <c r="K87" s="13">
        <f t="shared" si="27"/>
        <v>0</v>
      </c>
      <c r="L87" s="13">
        <f t="shared" si="28"/>
        <v>1</v>
      </c>
      <c r="M87" s="13">
        <f t="shared" si="29"/>
        <v>12.57746466</v>
      </c>
      <c r="N87" s="13">
        <f t="shared" si="30"/>
        <v>0</v>
      </c>
      <c r="O87" s="13">
        <f t="shared" si="31"/>
        <v>44.370869350000007</v>
      </c>
      <c r="P87" s="13">
        <f t="shared" si="32"/>
        <v>24.366019990000002</v>
      </c>
      <c r="Q87" s="13">
        <f t="shared" si="33"/>
        <v>9.0464864999999985</v>
      </c>
      <c r="T87" s="62">
        <v>3023</v>
      </c>
      <c r="U87" s="62">
        <v>2</v>
      </c>
      <c r="V87" s="19">
        <v>14.35746994</v>
      </c>
      <c r="W87" s="19">
        <v>33.409750090000003</v>
      </c>
      <c r="X87" s="19">
        <v>88.739829159999999</v>
      </c>
      <c r="Y87" s="19">
        <v>0</v>
      </c>
      <c r="Z87" s="19">
        <v>5.3258748899999997</v>
      </c>
      <c r="AA87" s="19">
        <v>0</v>
      </c>
      <c r="AB87" s="19">
        <v>7.2665088400000002</v>
      </c>
      <c r="AC87" s="19">
        <v>0</v>
      </c>
      <c r="AD87" s="19">
        <v>0</v>
      </c>
      <c r="AE87" s="19">
        <v>1</v>
      </c>
      <c r="AF87" s="19">
        <v>12.57746466</v>
      </c>
      <c r="AG87" s="19">
        <v>0</v>
      </c>
      <c r="AH87" s="19">
        <v>44.370869350000007</v>
      </c>
      <c r="AI87" s="19">
        <v>24.366019990000002</v>
      </c>
      <c r="AJ87" s="19">
        <v>9.0464864999999985</v>
      </c>
      <c r="AL87" s="1"/>
      <c r="AM87" s="63">
        <v>3023</v>
      </c>
      <c r="AN87" s="62">
        <v>2</v>
      </c>
      <c r="AO87" s="23">
        <v>1</v>
      </c>
      <c r="AP87" s="23">
        <v>1</v>
      </c>
      <c r="AQ87" s="23">
        <v>1</v>
      </c>
      <c r="AR87" s="23">
        <v>1</v>
      </c>
      <c r="AS87" s="23">
        <v>1</v>
      </c>
      <c r="AT87" s="23">
        <v>1</v>
      </c>
      <c r="AU87" s="23">
        <v>1</v>
      </c>
      <c r="AV87" s="23">
        <v>1</v>
      </c>
      <c r="AW87" s="23">
        <v>1</v>
      </c>
      <c r="AX87" s="23">
        <v>1</v>
      </c>
      <c r="AY87" s="23">
        <v>1</v>
      </c>
      <c r="AZ87" s="23">
        <v>1</v>
      </c>
      <c r="BA87" s="23">
        <v>1</v>
      </c>
      <c r="BB87" s="23">
        <v>1</v>
      </c>
      <c r="BC87" s="23">
        <v>1</v>
      </c>
      <c r="BG87" t="s">
        <v>163</v>
      </c>
      <c r="BH87">
        <v>5</v>
      </c>
      <c r="BI87">
        <v>15</v>
      </c>
    </row>
    <row r="88" spans="1:61" x14ac:dyDescent="0.3">
      <c r="A88" s="18">
        <f t="shared" si="17"/>
        <v>3023</v>
      </c>
      <c r="B88" s="18">
        <f t="shared" si="18"/>
        <v>5</v>
      </c>
      <c r="C88" s="13">
        <f t="shared" si="19"/>
        <v>268.50983740000004</v>
      </c>
      <c r="D88" s="13">
        <f t="shared" si="20"/>
        <v>90.15645069</v>
      </c>
      <c r="E88" s="13">
        <f t="shared" si="21"/>
        <v>78.636255730000002</v>
      </c>
      <c r="F88" s="13">
        <f t="shared" si="22"/>
        <v>0</v>
      </c>
      <c r="G88" s="13">
        <f t="shared" si="23"/>
        <v>0</v>
      </c>
      <c r="H88" s="13">
        <f t="shared" si="24"/>
        <v>0</v>
      </c>
      <c r="I88" s="13">
        <f t="shared" si="25"/>
        <v>48.219313339999999</v>
      </c>
      <c r="J88" s="13">
        <f t="shared" si="26"/>
        <v>0</v>
      </c>
      <c r="K88" s="13">
        <f t="shared" si="27"/>
        <v>0</v>
      </c>
      <c r="L88" s="13">
        <f t="shared" si="28"/>
        <v>16.7147876475</v>
      </c>
      <c r="M88" s="13">
        <f t="shared" si="29"/>
        <v>0</v>
      </c>
      <c r="N88" s="13">
        <f t="shared" si="30"/>
        <v>0.66799102249999998</v>
      </c>
      <c r="O88" s="13">
        <f t="shared" si="31"/>
        <v>0</v>
      </c>
      <c r="P88" s="13">
        <f t="shared" si="32"/>
        <v>0</v>
      </c>
      <c r="Q88" s="13">
        <f t="shared" si="33"/>
        <v>0</v>
      </c>
      <c r="T88" s="62">
        <v>3023</v>
      </c>
      <c r="U88" s="62">
        <v>5</v>
      </c>
      <c r="V88" s="19">
        <v>268.50983740000004</v>
      </c>
      <c r="W88" s="19">
        <v>90.15645069</v>
      </c>
      <c r="X88" s="19">
        <v>78.636255730000002</v>
      </c>
      <c r="Y88" s="19">
        <v>0</v>
      </c>
      <c r="Z88" s="19">
        <v>0</v>
      </c>
      <c r="AA88" s="19">
        <v>0</v>
      </c>
      <c r="AB88" s="19">
        <v>48.219313339999999</v>
      </c>
      <c r="AC88" s="19">
        <v>0</v>
      </c>
      <c r="AD88" s="19">
        <v>0</v>
      </c>
      <c r="AE88" s="19">
        <v>16.7147876475</v>
      </c>
      <c r="AF88" s="19">
        <v>0</v>
      </c>
      <c r="AG88" s="19">
        <v>0.66799102249999998</v>
      </c>
      <c r="AH88" s="19">
        <v>0</v>
      </c>
      <c r="AI88" s="19">
        <v>0</v>
      </c>
      <c r="AJ88" s="19">
        <v>0</v>
      </c>
      <c r="AL88" s="1"/>
      <c r="AM88" s="63">
        <v>3023</v>
      </c>
      <c r="AN88" s="62">
        <v>5</v>
      </c>
      <c r="AO88" s="23">
        <v>1</v>
      </c>
      <c r="AP88" s="23">
        <v>1</v>
      </c>
      <c r="AQ88" s="23">
        <v>1</v>
      </c>
      <c r="AR88" s="23">
        <v>1</v>
      </c>
      <c r="AS88" s="23">
        <v>1</v>
      </c>
      <c r="AT88" s="23">
        <v>1</v>
      </c>
      <c r="AU88" s="23">
        <v>1</v>
      </c>
      <c r="AV88" s="23">
        <v>1</v>
      </c>
      <c r="AW88" s="23">
        <v>1</v>
      </c>
      <c r="AX88" s="23">
        <v>1</v>
      </c>
      <c r="AY88" s="23">
        <v>1</v>
      </c>
      <c r="AZ88" s="23">
        <v>1</v>
      </c>
      <c r="BA88" s="23">
        <v>1</v>
      </c>
      <c r="BB88" s="23">
        <v>1</v>
      </c>
      <c r="BC88" s="23">
        <v>1</v>
      </c>
      <c r="BG88" t="s">
        <v>164</v>
      </c>
      <c r="BH88">
        <v>5</v>
      </c>
      <c r="BI88">
        <v>6</v>
      </c>
    </row>
    <row r="89" spans="1:61" x14ac:dyDescent="0.3">
      <c r="A89" s="18">
        <f t="shared" si="17"/>
        <v>3023</v>
      </c>
      <c r="B89" s="18">
        <f t="shared" si="18"/>
        <v>7</v>
      </c>
      <c r="C89" s="13">
        <f t="shared" si="19"/>
        <v>1208.4746046928487</v>
      </c>
      <c r="D89" s="13">
        <f t="shared" si="20"/>
        <v>128.33454791641839</v>
      </c>
      <c r="E89" s="13">
        <f t="shared" si="21"/>
        <v>0</v>
      </c>
      <c r="F89" s="13">
        <f t="shared" si="22"/>
        <v>0</v>
      </c>
      <c r="G89" s="13">
        <f t="shared" si="23"/>
        <v>0</v>
      </c>
      <c r="H89" s="13">
        <f t="shared" si="24"/>
        <v>0</v>
      </c>
      <c r="I89" s="13">
        <f t="shared" si="25"/>
        <v>13.533232790000001</v>
      </c>
      <c r="J89" s="13">
        <f t="shared" si="26"/>
        <v>0</v>
      </c>
      <c r="K89" s="13">
        <f t="shared" si="27"/>
        <v>0</v>
      </c>
      <c r="L89" s="13">
        <f t="shared" si="28"/>
        <v>0</v>
      </c>
      <c r="M89" s="13">
        <f t="shared" si="29"/>
        <v>16</v>
      </c>
      <c r="N89" s="13">
        <f t="shared" si="30"/>
        <v>0</v>
      </c>
      <c r="O89" s="13">
        <f t="shared" si="31"/>
        <v>0</v>
      </c>
      <c r="P89" s="13">
        <f t="shared" si="32"/>
        <v>7.0000000000000007E-2</v>
      </c>
      <c r="Q89" s="13">
        <f t="shared" si="33"/>
        <v>0.03</v>
      </c>
      <c r="T89" s="62">
        <v>3023</v>
      </c>
      <c r="U89" s="62">
        <v>7</v>
      </c>
      <c r="V89" s="19">
        <v>1208.4746046928487</v>
      </c>
      <c r="W89" s="19">
        <v>128.33454791641839</v>
      </c>
      <c r="X89" s="19">
        <v>0</v>
      </c>
      <c r="Y89" s="19">
        <v>0</v>
      </c>
      <c r="Z89" s="19">
        <v>0</v>
      </c>
      <c r="AA89" s="19">
        <v>0</v>
      </c>
      <c r="AB89" s="19">
        <v>13.533232790000001</v>
      </c>
      <c r="AC89" s="19">
        <v>0</v>
      </c>
      <c r="AD89" s="19">
        <v>0</v>
      </c>
      <c r="AE89" s="19">
        <v>0</v>
      </c>
      <c r="AF89" s="19">
        <v>16</v>
      </c>
      <c r="AG89" s="19">
        <v>0</v>
      </c>
      <c r="AH89" s="19">
        <v>0</v>
      </c>
      <c r="AI89" s="19">
        <v>7.0000000000000007E-2</v>
      </c>
      <c r="AJ89" s="19">
        <v>0.03</v>
      </c>
      <c r="AL89" s="1"/>
      <c r="AM89" s="63">
        <v>3023</v>
      </c>
      <c r="AN89" s="62">
        <v>7</v>
      </c>
      <c r="AO89" s="23">
        <v>1</v>
      </c>
      <c r="AP89" s="23">
        <v>1</v>
      </c>
      <c r="AQ89" s="23">
        <v>1</v>
      </c>
      <c r="AR89" s="23">
        <v>1</v>
      </c>
      <c r="AS89" s="23">
        <v>1</v>
      </c>
      <c r="AT89" s="23">
        <v>1</v>
      </c>
      <c r="AU89" s="23">
        <v>1</v>
      </c>
      <c r="AV89" s="23">
        <v>1</v>
      </c>
      <c r="AW89" s="23">
        <v>1</v>
      </c>
      <c r="AX89" s="23">
        <v>1</v>
      </c>
      <c r="AY89" s="23">
        <v>1</v>
      </c>
      <c r="AZ89" s="23">
        <v>1</v>
      </c>
      <c r="BA89" s="23">
        <v>1</v>
      </c>
      <c r="BB89" s="23">
        <v>1</v>
      </c>
      <c r="BC89" s="23">
        <v>1</v>
      </c>
      <c r="BG89" t="s">
        <v>165</v>
      </c>
      <c r="BH89">
        <v>5</v>
      </c>
      <c r="BI89">
        <v>63</v>
      </c>
    </row>
    <row r="90" spans="1:61" x14ac:dyDescent="0.3">
      <c r="A90" s="18">
        <f t="shared" si="17"/>
        <v>3023</v>
      </c>
      <c r="B90" s="18">
        <f t="shared" si="18"/>
        <v>8</v>
      </c>
      <c r="C90" s="13">
        <f t="shared" si="19"/>
        <v>797.30932255000005</v>
      </c>
      <c r="D90" s="13">
        <f t="shared" si="20"/>
        <v>373.00774819999998</v>
      </c>
      <c r="E90" s="13">
        <f t="shared" si="21"/>
        <v>997.05491514999994</v>
      </c>
      <c r="F90" s="13">
        <f t="shared" si="22"/>
        <v>108.12228748999999</v>
      </c>
      <c r="G90" s="13">
        <f t="shared" si="23"/>
        <v>81.153747659999993</v>
      </c>
      <c r="H90" s="13">
        <f t="shared" si="24"/>
        <v>77.203706530000005</v>
      </c>
      <c r="I90" s="13">
        <f t="shared" si="25"/>
        <v>307.48123470999997</v>
      </c>
      <c r="J90" s="13">
        <f t="shared" si="26"/>
        <v>0</v>
      </c>
      <c r="K90" s="13">
        <f t="shared" si="27"/>
        <v>0</v>
      </c>
      <c r="L90" s="13">
        <f t="shared" si="28"/>
        <v>30.37916418</v>
      </c>
      <c r="M90" s="13">
        <f t="shared" si="29"/>
        <v>177.00221948000001</v>
      </c>
      <c r="N90" s="13">
        <f t="shared" si="30"/>
        <v>3.2555025</v>
      </c>
      <c r="O90" s="13">
        <f t="shared" si="31"/>
        <v>0</v>
      </c>
      <c r="P90" s="13">
        <f t="shared" si="32"/>
        <v>7.4930269200000001</v>
      </c>
      <c r="Q90" s="13">
        <f t="shared" si="33"/>
        <v>13.273199979999999</v>
      </c>
      <c r="T90" s="62">
        <v>3023</v>
      </c>
      <c r="U90" s="62">
        <v>8</v>
      </c>
      <c r="V90" s="19">
        <v>797.30932255000005</v>
      </c>
      <c r="W90" s="19">
        <v>373.00774819999998</v>
      </c>
      <c r="X90" s="19">
        <v>997.05491514999994</v>
      </c>
      <c r="Y90" s="19">
        <v>108.12228748999999</v>
      </c>
      <c r="Z90" s="19">
        <v>81.153747659999993</v>
      </c>
      <c r="AA90" s="19">
        <v>77.203706530000005</v>
      </c>
      <c r="AB90" s="19">
        <v>307.48123470999997</v>
      </c>
      <c r="AC90" s="19">
        <v>0</v>
      </c>
      <c r="AD90" s="19">
        <v>0</v>
      </c>
      <c r="AE90" s="19">
        <v>30.37916418</v>
      </c>
      <c r="AF90" s="19">
        <v>177.00221948000001</v>
      </c>
      <c r="AG90" s="19">
        <v>3.2555025</v>
      </c>
      <c r="AH90" s="19">
        <v>0</v>
      </c>
      <c r="AI90" s="19">
        <v>7.4930269200000001</v>
      </c>
      <c r="AJ90" s="19">
        <v>13.273199979999999</v>
      </c>
      <c r="AL90" s="1"/>
      <c r="AM90" s="63">
        <v>3023</v>
      </c>
      <c r="AN90" s="62">
        <v>8</v>
      </c>
      <c r="AO90" s="23">
        <v>1</v>
      </c>
      <c r="AP90" s="23">
        <v>1</v>
      </c>
      <c r="AQ90" s="23">
        <v>1</v>
      </c>
      <c r="AR90" s="23">
        <v>1</v>
      </c>
      <c r="AS90" s="23">
        <v>1</v>
      </c>
      <c r="AT90" s="23">
        <v>1</v>
      </c>
      <c r="AU90" s="23">
        <v>1</v>
      </c>
      <c r="AV90" s="23">
        <v>1</v>
      </c>
      <c r="AW90" s="23">
        <v>1</v>
      </c>
      <c r="AX90" s="23">
        <v>1</v>
      </c>
      <c r="AY90" s="23">
        <v>1</v>
      </c>
      <c r="AZ90" s="23">
        <v>1</v>
      </c>
      <c r="BA90" s="23">
        <v>1</v>
      </c>
      <c r="BB90" s="23">
        <v>1</v>
      </c>
      <c r="BC90" s="23">
        <v>1</v>
      </c>
      <c r="BG90" t="s">
        <v>166</v>
      </c>
      <c r="BH90">
        <v>5</v>
      </c>
      <c r="BI90">
        <v>16</v>
      </c>
    </row>
    <row r="91" spans="1:61" x14ac:dyDescent="0.3">
      <c r="A91" s="18">
        <f t="shared" si="17"/>
        <v>3026</v>
      </c>
      <c r="B91" s="18">
        <f t="shared" si="18"/>
        <v>0</v>
      </c>
      <c r="C91" s="13">
        <f t="shared" si="19"/>
        <v>612.19715302000009</v>
      </c>
      <c r="D91" s="13">
        <f t="shared" si="20"/>
        <v>388.78033457000004</v>
      </c>
      <c r="E91" s="13">
        <f t="shared" si="21"/>
        <v>1180.5754434199998</v>
      </c>
      <c r="F91" s="13">
        <f t="shared" si="22"/>
        <v>269.38337727999999</v>
      </c>
      <c r="G91" s="13">
        <f t="shared" si="23"/>
        <v>602.82410236999999</v>
      </c>
      <c r="H91" s="13">
        <f t="shared" si="24"/>
        <v>143.96214290000003</v>
      </c>
      <c r="I91" s="13">
        <f t="shared" si="25"/>
        <v>169.18992626000002</v>
      </c>
      <c r="J91" s="13">
        <f t="shared" si="26"/>
        <v>6.0180067399999997</v>
      </c>
      <c r="K91" s="13">
        <f t="shared" si="27"/>
        <v>0</v>
      </c>
      <c r="L91" s="13">
        <f t="shared" si="28"/>
        <v>0</v>
      </c>
      <c r="M91" s="13">
        <f t="shared" si="29"/>
        <v>137.44</v>
      </c>
      <c r="N91" s="13">
        <f t="shared" si="30"/>
        <v>0</v>
      </c>
      <c r="O91" s="13">
        <f t="shared" si="31"/>
        <v>0</v>
      </c>
      <c r="P91" s="13">
        <f t="shared" si="32"/>
        <v>0</v>
      </c>
      <c r="Q91" s="13">
        <f t="shared" si="33"/>
        <v>0</v>
      </c>
      <c r="T91" s="62">
        <v>3026</v>
      </c>
      <c r="U91" s="62">
        <v>0</v>
      </c>
      <c r="V91" s="19">
        <v>612.19715302000009</v>
      </c>
      <c r="W91" s="19">
        <v>388.78033457000004</v>
      </c>
      <c r="X91" s="19">
        <v>1180.5754434199998</v>
      </c>
      <c r="Y91" s="19">
        <v>269.38337727999999</v>
      </c>
      <c r="Z91" s="19">
        <v>602.82410236999999</v>
      </c>
      <c r="AA91" s="19">
        <v>143.96214290000003</v>
      </c>
      <c r="AB91" s="19">
        <v>169.18992626000002</v>
      </c>
      <c r="AC91" s="19">
        <v>6.0180067399999997</v>
      </c>
      <c r="AD91" s="19">
        <v>0</v>
      </c>
      <c r="AE91" s="19">
        <v>0</v>
      </c>
      <c r="AF91" s="19">
        <v>137.44</v>
      </c>
      <c r="AG91" s="19">
        <v>0</v>
      </c>
      <c r="AH91" s="19">
        <v>0</v>
      </c>
      <c r="AI91" s="19">
        <v>0</v>
      </c>
      <c r="AJ91" s="19">
        <v>0</v>
      </c>
      <c r="AL91" s="1"/>
      <c r="AM91" s="63">
        <v>3026</v>
      </c>
      <c r="AN91" s="62">
        <v>0</v>
      </c>
      <c r="AO91" s="23">
        <v>1</v>
      </c>
      <c r="AP91" s="23">
        <v>1</v>
      </c>
      <c r="AQ91" s="23">
        <v>1</v>
      </c>
      <c r="AR91" s="23">
        <v>1</v>
      </c>
      <c r="AS91" s="23">
        <v>1</v>
      </c>
      <c r="AT91" s="23">
        <v>1</v>
      </c>
      <c r="AU91" s="23">
        <v>1</v>
      </c>
      <c r="AV91" s="23">
        <v>1</v>
      </c>
      <c r="AW91" s="23">
        <v>1</v>
      </c>
      <c r="AX91" s="23">
        <v>1</v>
      </c>
      <c r="AY91" s="23">
        <v>1</v>
      </c>
      <c r="AZ91" s="23">
        <v>1</v>
      </c>
      <c r="BA91" s="23">
        <v>1</v>
      </c>
      <c r="BB91" s="23">
        <v>1</v>
      </c>
      <c r="BC91" s="23">
        <v>1</v>
      </c>
      <c r="BG91" t="s">
        <v>167</v>
      </c>
      <c r="BH91">
        <v>1</v>
      </c>
      <c r="BI91">
        <v>47</v>
      </c>
    </row>
    <row r="92" spans="1:61" x14ac:dyDescent="0.3">
      <c r="A92" s="18">
        <f t="shared" si="17"/>
        <v>3026</v>
      </c>
      <c r="B92" s="18">
        <f t="shared" si="18"/>
        <v>1</v>
      </c>
      <c r="C92" s="13">
        <f t="shared" si="19"/>
        <v>4221.3429237199998</v>
      </c>
      <c r="D92" s="13">
        <f t="shared" si="20"/>
        <v>361.96189052</v>
      </c>
      <c r="E92" s="13">
        <f t="shared" si="21"/>
        <v>13.010000000000002</v>
      </c>
      <c r="F92" s="13">
        <f t="shared" si="22"/>
        <v>81.820000000000007</v>
      </c>
      <c r="G92" s="13">
        <f t="shared" si="23"/>
        <v>48.038378010000002</v>
      </c>
      <c r="H92" s="13">
        <f t="shared" si="24"/>
        <v>0</v>
      </c>
      <c r="I92" s="13">
        <f t="shared" si="25"/>
        <v>19.75</v>
      </c>
      <c r="J92" s="13">
        <f t="shared" si="26"/>
        <v>2</v>
      </c>
      <c r="K92" s="13">
        <f t="shared" si="27"/>
        <v>0</v>
      </c>
      <c r="L92" s="13">
        <f t="shared" si="28"/>
        <v>0</v>
      </c>
      <c r="M92" s="13">
        <f t="shared" si="29"/>
        <v>44.221474450000002</v>
      </c>
      <c r="N92" s="13">
        <f t="shared" si="30"/>
        <v>0</v>
      </c>
      <c r="O92" s="13">
        <f t="shared" si="31"/>
        <v>0</v>
      </c>
      <c r="P92" s="13">
        <f t="shared" si="32"/>
        <v>0.14000000000000001</v>
      </c>
      <c r="Q92" s="13">
        <f t="shared" si="33"/>
        <v>0</v>
      </c>
      <c r="T92" s="62">
        <v>3026</v>
      </c>
      <c r="U92" s="62">
        <v>1</v>
      </c>
      <c r="V92" s="19">
        <v>4221.3429237199998</v>
      </c>
      <c r="W92" s="19">
        <v>361.96189052</v>
      </c>
      <c r="X92" s="19">
        <v>13.010000000000002</v>
      </c>
      <c r="Y92" s="19">
        <v>81.820000000000007</v>
      </c>
      <c r="Z92" s="19">
        <v>48.038378010000002</v>
      </c>
      <c r="AA92" s="19">
        <v>0</v>
      </c>
      <c r="AB92" s="19">
        <v>19.75</v>
      </c>
      <c r="AC92" s="19">
        <v>2</v>
      </c>
      <c r="AD92" s="19">
        <v>0</v>
      </c>
      <c r="AE92" s="19">
        <v>0</v>
      </c>
      <c r="AF92" s="19">
        <v>44.221474450000002</v>
      </c>
      <c r="AG92" s="19">
        <v>0</v>
      </c>
      <c r="AH92" s="19">
        <v>0</v>
      </c>
      <c r="AI92" s="19">
        <v>0.14000000000000001</v>
      </c>
      <c r="AJ92" s="19">
        <v>0</v>
      </c>
      <c r="AL92" s="1"/>
      <c r="AM92" s="63">
        <v>3026</v>
      </c>
      <c r="AN92" s="62">
        <v>1</v>
      </c>
      <c r="AO92" s="23">
        <v>1</v>
      </c>
      <c r="AP92" s="23">
        <v>1</v>
      </c>
      <c r="AQ92" s="23">
        <v>1</v>
      </c>
      <c r="AR92" s="23">
        <v>1</v>
      </c>
      <c r="AS92" s="23">
        <v>1</v>
      </c>
      <c r="AT92" s="23">
        <v>1</v>
      </c>
      <c r="AU92" s="23">
        <v>1</v>
      </c>
      <c r="AV92" s="23">
        <v>1</v>
      </c>
      <c r="AW92" s="23">
        <v>1</v>
      </c>
      <c r="AX92" s="23">
        <v>1</v>
      </c>
      <c r="AY92" s="23">
        <v>1</v>
      </c>
      <c r="AZ92" s="23">
        <v>1</v>
      </c>
      <c r="BA92" s="23">
        <v>1</v>
      </c>
      <c r="BB92" s="23">
        <v>1</v>
      </c>
      <c r="BC92" s="23">
        <v>1</v>
      </c>
      <c r="BG92" t="s">
        <v>168</v>
      </c>
      <c r="BH92">
        <v>1</v>
      </c>
      <c r="BI92">
        <v>181</v>
      </c>
    </row>
    <row r="93" spans="1:61" x14ac:dyDescent="0.3">
      <c r="A93" s="18">
        <f t="shared" si="17"/>
        <v>3026</v>
      </c>
      <c r="B93" s="18">
        <f t="shared" si="18"/>
        <v>2</v>
      </c>
      <c r="C93" s="13">
        <f t="shared" si="19"/>
        <v>67.905094160000004</v>
      </c>
      <c r="D93" s="13">
        <f t="shared" si="20"/>
        <v>23.25</v>
      </c>
      <c r="E93" s="13">
        <f t="shared" si="21"/>
        <v>0</v>
      </c>
      <c r="F93" s="13">
        <f t="shared" si="22"/>
        <v>0</v>
      </c>
      <c r="G93" s="13">
        <f t="shared" si="23"/>
        <v>0</v>
      </c>
      <c r="H93" s="13">
        <f t="shared" si="24"/>
        <v>0</v>
      </c>
      <c r="I93" s="13">
        <f t="shared" si="25"/>
        <v>0</v>
      </c>
      <c r="J93" s="13">
        <f t="shared" si="26"/>
        <v>0</v>
      </c>
      <c r="K93" s="13">
        <f t="shared" si="27"/>
        <v>0</v>
      </c>
      <c r="L93" s="13">
        <f t="shared" si="28"/>
        <v>0</v>
      </c>
      <c r="M93" s="13">
        <f t="shared" si="29"/>
        <v>25.5396362</v>
      </c>
      <c r="N93" s="13">
        <f t="shared" si="30"/>
        <v>0</v>
      </c>
      <c r="O93" s="13">
        <f t="shared" si="31"/>
        <v>3.17</v>
      </c>
      <c r="P93" s="13">
        <f t="shared" si="32"/>
        <v>1.1100000000000001</v>
      </c>
      <c r="Q93" s="13">
        <f t="shared" si="33"/>
        <v>0</v>
      </c>
      <c r="T93" s="62">
        <v>3026</v>
      </c>
      <c r="U93" s="62">
        <v>2</v>
      </c>
      <c r="V93" s="19">
        <v>67.905094160000004</v>
      </c>
      <c r="W93" s="19">
        <v>23.25</v>
      </c>
      <c r="X93" s="19">
        <v>0</v>
      </c>
      <c r="Y93" s="19">
        <v>0</v>
      </c>
      <c r="Z93" s="19">
        <v>0</v>
      </c>
      <c r="AA93" s="19">
        <v>0</v>
      </c>
      <c r="AB93" s="19">
        <v>0</v>
      </c>
      <c r="AC93" s="19">
        <v>0</v>
      </c>
      <c r="AD93" s="19">
        <v>0</v>
      </c>
      <c r="AE93" s="19">
        <v>0</v>
      </c>
      <c r="AF93" s="19">
        <v>25.5396362</v>
      </c>
      <c r="AG93" s="19">
        <v>0</v>
      </c>
      <c r="AH93" s="19">
        <v>3.17</v>
      </c>
      <c r="AI93" s="19">
        <v>1.1100000000000001</v>
      </c>
      <c r="AJ93" s="19">
        <v>0</v>
      </c>
      <c r="AL93" s="1"/>
      <c r="AM93" s="63">
        <v>3026</v>
      </c>
      <c r="AN93" s="62">
        <v>2</v>
      </c>
      <c r="AO93" s="23">
        <v>1</v>
      </c>
      <c r="AP93" s="23">
        <v>1</v>
      </c>
      <c r="AQ93" s="23">
        <v>1</v>
      </c>
      <c r="AR93" s="23">
        <v>1</v>
      </c>
      <c r="AS93" s="23">
        <v>1</v>
      </c>
      <c r="AT93" s="23">
        <v>1</v>
      </c>
      <c r="AU93" s="23">
        <v>1</v>
      </c>
      <c r="AV93" s="23">
        <v>1</v>
      </c>
      <c r="AW93" s="23">
        <v>1</v>
      </c>
      <c r="AX93" s="23">
        <v>1</v>
      </c>
      <c r="AY93" s="23">
        <v>1</v>
      </c>
      <c r="AZ93" s="23">
        <v>1</v>
      </c>
      <c r="BA93" s="23">
        <v>1</v>
      </c>
      <c r="BB93" s="23">
        <v>1</v>
      </c>
      <c r="BC93" s="23">
        <v>1</v>
      </c>
      <c r="BG93" t="s">
        <v>169</v>
      </c>
      <c r="BH93">
        <v>1</v>
      </c>
      <c r="BI93">
        <v>11</v>
      </c>
    </row>
    <row r="94" spans="1:61" x14ac:dyDescent="0.3">
      <c r="A94" s="18">
        <f t="shared" si="17"/>
        <v>3026</v>
      </c>
      <c r="B94" s="18">
        <f t="shared" si="18"/>
        <v>5</v>
      </c>
      <c r="C94" s="13">
        <f t="shared" si="19"/>
        <v>9306.4880537400004</v>
      </c>
      <c r="D94" s="13">
        <f t="shared" si="20"/>
        <v>1887.3654882200003</v>
      </c>
      <c r="E94" s="13">
        <f t="shared" si="21"/>
        <v>489.03417537000001</v>
      </c>
      <c r="F94" s="13">
        <f t="shared" si="22"/>
        <v>206.40712313</v>
      </c>
      <c r="G94" s="13">
        <f t="shared" si="23"/>
        <v>118.02243487000001</v>
      </c>
      <c r="H94" s="13">
        <f t="shared" si="24"/>
        <v>18.309656889999999</v>
      </c>
      <c r="I94" s="13">
        <f t="shared" si="25"/>
        <v>120.79846701000001</v>
      </c>
      <c r="J94" s="13">
        <f t="shared" si="26"/>
        <v>8.9314018199999996</v>
      </c>
      <c r="K94" s="13">
        <f t="shared" si="27"/>
        <v>8.2899999999999991</v>
      </c>
      <c r="L94" s="13">
        <f t="shared" si="28"/>
        <v>35.910238454999998</v>
      </c>
      <c r="M94" s="13">
        <f t="shared" si="29"/>
        <v>408.22169455000005</v>
      </c>
      <c r="N94" s="13">
        <f t="shared" si="30"/>
        <v>4.3807408949999997</v>
      </c>
      <c r="O94" s="13">
        <f t="shared" si="31"/>
        <v>2.4</v>
      </c>
      <c r="P94" s="13">
        <f t="shared" si="32"/>
        <v>0.11871216</v>
      </c>
      <c r="Q94" s="13">
        <f t="shared" si="33"/>
        <v>0</v>
      </c>
      <c r="T94" s="62">
        <v>3026</v>
      </c>
      <c r="U94" s="62">
        <v>5</v>
      </c>
      <c r="V94" s="19">
        <v>9306.4880537400004</v>
      </c>
      <c r="W94" s="19">
        <v>1887.3654882200003</v>
      </c>
      <c r="X94" s="19">
        <v>489.03417537000001</v>
      </c>
      <c r="Y94" s="19">
        <v>206.40712313</v>
      </c>
      <c r="Z94" s="19">
        <v>118.02243487000001</v>
      </c>
      <c r="AA94" s="19">
        <v>18.309656889999999</v>
      </c>
      <c r="AB94" s="19">
        <v>120.79846701000001</v>
      </c>
      <c r="AC94" s="19">
        <v>8.9314018199999996</v>
      </c>
      <c r="AD94" s="19">
        <v>8.2899999999999991</v>
      </c>
      <c r="AE94" s="19">
        <v>35.910238454999998</v>
      </c>
      <c r="AF94" s="19">
        <v>408.22169455000005</v>
      </c>
      <c r="AG94" s="19">
        <v>4.3807408949999997</v>
      </c>
      <c r="AH94" s="19">
        <v>2.4</v>
      </c>
      <c r="AI94" s="19">
        <v>0.11871216</v>
      </c>
      <c r="AJ94" s="19">
        <v>0</v>
      </c>
      <c r="AL94" s="1"/>
      <c r="AM94" s="63">
        <v>3026</v>
      </c>
      <c r="AN94" s="62">
        <v>5</v>
      </c>
      <c r="AO94" s="23">
        <v>1</v>
      </c>
      <c r="AP94" s="23">
        <v>1</v>
      </c>
      <c r="AQ94" s="23">
        <v>1</v>
      </c>
      <c r="AR94" s="23">
        <v>1</v>
      </c>
      <c r="AS94" s="23">
        <v>1</v>
      </c>
      <c r="AT94" s="23">
        <v>1</v>
      </c>
      <c r="AU94" s="23">
        <v>1</v>
      </c>
      <c r="AV94" s="23">
        <v>1</v>
      </c>
      <c r="AW94" s="23">
        <v>1</v>
      </c>
      <c r="AX94" s="23">
        <v>1</v>
      </c>
      <c r="AY94" s="23">
        <v>1</v>
      </c>
      <c r="AZ94" s="23">
        <v>1</v>
      </c>
      <c r="BA94" s="23">
        <v>1</v>
      </c>
      <c r="BB94" s="23">
        <v>1</v>
      </c>
      <c r="BC94" s="23">
        <v>1</v>
      </c>
      <c r="BG94" t="s">
        <v>170</v>
      </c>
      <c r="BH94">
        <v>1</v>
      </c>
      <c r="BI94">
        <v>112</v>
      </c>
    </row>
    <row r="95" spans="1:61" x14ac:dyDescent="0.3">
      <c r="A95" s="18">
        <f t="shared" si="17"/>
        <v>3026</v>
      </c>
      <c r="B95" s="18">
        <f t="shared" si="18"/>
        <v>7</v>
      </c>
      <c r="C95" s="13">
        <f t="shared" si="19"/>
        <v>7405.2233368190282</v>
      </c>
      <c r="D95" s="13">
        <f t="shared" si="20"/>
        <v>843.97009379947326</v>
      </c>
      <c r="E95" s="13">
        <f t="shared" si="21"/>
        <v>213.85754158999998</v>
      </c>
      <c r="F95" s="13">
        <f t="shared" si="22"/>
        <v>73.614104340000011</v>
      </c>
      <c r="G95" s="13">
        <f t="shared" si="23"/>
        <v>64.727691729999989</v>
      </c>
      <c r="H95" s="13">
        <f t="shared" si="24"/>
        <v>0</v>
      </c>
      <c r="I95" s="13">
        <f t="shared" si="25"/>
        <v>36.520510509999994</v>
      </c>
      <c r="J95" s="13">
        <f t="shared" si="26"/>
        <v>0</v>
      </c>
      <c r="K95" s="13">
        <f t="shared" si="27"/>
        <v>0</v>
      </c>
      <c r="L95" s="13">
        <f t="shared" si="28"/>
        <v>7.6743854774999996</v>
      </c>
      <c r="M95" s="13">
        <f t="shared" si="29"/>
        <v>46.034169130000002</v>
      </c>
      <c r="N95" s="13">
        <f t="shared" si="30"/>
        <v>2.5581284924999999</v>
      </c>
      <c r="O95" s="13">
        <f t="shared" si="31"/>
        <v>0</v>
      </c>
      <c r="P95" s="13">
        <f t="shared" si="32"/>
        <v>0.16</v>
      </c>
      <c r="Q95" s="13">
        <f t="shared" si="33"/>
        <v>0</v>
      </c>
      <c r="T95" s="62">
        <v>3026</v>
      </c>
      <c r="U95" s="62">
        <v>7</v>
      </c>
      <c r="V95" s="19">
        <v>7405.2233368190282</v>
      </c>
      <c r="W95" s="19">
        <v>843.97009379947326</v>
      </c>
      <c r="X95" s="19">
        <v>213.85754158999998</v>
      </c>
      <c r="Y95" s="19">
        <v>73.614104340000011</v>
      </c>
      <c r="Z95" s="19">
        <v>64.727691729999989</v>
      </c>
      <c r="AA95" s="19">
        <v>0</v>
      </c>
      <c r="AB95" s="19">
        <v>36.520510509999994</v>
      </c>
      <c r="AC95" s="19">
        <v>0</v>
      </c>
      <c r="AD95" s="19">
        <v>0</v>
      </c>
      <c r="AE95" s="19">
        <v>7.6743854774999996</v>
      </c>
      <c r="AF95" s="19">
        <v>46.034169130000002</v>
      </c>
      <c r="AG95" s="19">
        <v>2.5581284924999999</v>
      </c>
      <c r="AH95" s="19">
        <v>0</v>
      </c>
      <c r="AI95" s="19">
        <v>0.16</v>
      </c>
      <c r="AJ95" s="19">
        <v>0</v>
      </c>
      <c r="AL95" s="1"/>
      <c r="AM95" s="63">
        <v>3026</v>
      </c>
      <c r="AN95" s="62">
        <v>7</v>
      </c>
      <c r="AO95" s="23">
        <v>1</v>
      </c>
      <c r="AP95" s="23">
        <v>1</v>
      </c>
      <c r="AQ95" s="23">
        <v>1</v>
      </c>
      <c r="AR95" s="23">
        <v>1</v>
      </c>
      <c r="AS95" s="23">
        <v>1</v>
      </c>
      <c r="AT95" s="23">
        <v>1</v>
      </c>
      <c r="AU95" s="23">
        <v>1</v>
      </c>
      <c r="AV95" s="23">
        <v>1</v>
      </c>
      <c r="AW95" s="23">
        <v>1</v>
      </c>
      <c r="AX95" s="23">
        <v>1</v>
      </c>
      <c r="AY95" s="23">
        <v>1</v>
      </c>
      <c r="AZ95" s="23">
        <v>1</v>
      </c>
      <c r="BA95" s="23">
        <v>1</v>
      </c>
      <c r="BB95" s="23">
        <v>1</v>
      </c>
      <c r="BC95" s="23">
        <v>1</v>
      </c>
      <c r="BG95" t="s">
        <v>171</v>
      </c>
      <c r="BH95">
        <v>1</v>
      </c>
      <c r="BI95">
        <v>275</v>
      </c>
    </row>
    <row r="96" spans="1:61" x14ac:dyDescent="0.3">
      <c r="A96" s="18">
        <f t="shared" si="17"/>
        <v>3026</v>
      </c>
      <c r="B96" s="18">
        <f t="shared" si="18"/>
        <v>8</v>
      </c>
      <c r="C96" s="13">
        <f t="shared" si="19"/>
        <v>1752.9495445900002</v>
      </c>
      <c r="D96" s="13">
        <f t="shared" si="20"/>
        <v>392.95414684999992</v>
      </c>
      <c r="E96" s="13">
        <f t="shared" si="21"/>
        <v>486.88516350999998</v>
      </c>
      <c r="F96" s="13">
        <f t="shared" si="22"/>
        <v>189.58067597000002</v>
      </c>
      <c r="G96" s="13">
        <f t="shared" si="23"/>
        <v>298.74631887999999</v>
      </c>
      <c r="H96" s="13">
        <f t="shared" si="24"/>
        <v>54.54</v>
      </c>
      <c r="I96" s="13">
        <f t="shared" si="25"/>
        <v>48.787491220000007</v>
      </c>
      <c r="J96" s="13">
        <f t="shared" si="26"/>
        <v>2</v>
      </c>
      <c r="K96" s="13">
        <f t="shared" si="27"/>
        <v>0</v>
      </c>
      <c r="L96" s="13">
        <f t="shared" si="28"/>
        <v>12.208772639999999</v>
      </c>
      <c r="M96" s="13">
        <f t="shared" si="29"/>
        <v>86.895581570000004</v>
      </c>
      <c r="N96" s="13">
        <f t="shared" si="30"/>
        <v>4.0695908799999998</v>
      </c>
      <c r="O96" s="13">
        <f t="shared" si="31"/>
        <v>1</v>
      </c>
      <c r="P96" s="13">
        <f t="shared" si="32"/>
        <v>2.1090263299999998</v>
      </c>
      <c r="Q96" s="13">
        <f t="shared" si="33"/>
        <v>9.6109999999999998E-3</v>
      </c>
      <c r="T96" s="62">
        <v>3026</v>
      </c>
      <c r="U96" s="62">
        <v>8</v>
      </c>
      <c r="V96" s="19">
        <v>1752.9495445900002</v>
      </c>
      <c r="W96" s="19">
        <v>392.95414684999992</v>
      </c>
      <c r="X96" s="19">
        <v>486.88516350999998</v>
      </c>
      <c r="Y96" s="19">
        <v>189.58067597000002</v>
      </c>
      <c r="Z96" s="19">
        <v>298.74631887999999</v>
      </c>
      <c r="AA96" s="19">
        <v>54.54</v>
      </c>
      <c r="AB96" s="19">
        <v>48.787491220000007</v>
      </c>
      <c r="AC96" s="19">
        <v>2</v>
      </c>
      <c r="AD96" s="19">
        <v>0</v>
      </c>
      <c r="AE96" s="19">
        <v>12.208772639999999</v>
      </c>
      <c r="AF96" s="19">
        <v>86.895581570000004</v>
      </c>
      <c r="AG96" s="19">
        <v>4.0695908799999998</v>
      </c>
      <c r="AH96" s="19">
        <v>1</v>
      </c>
      <c r="AI96" s="19">
        <v>2.1090263299999998</v>
      </c>
      <c r="AJ96" s="19">
        <v>9.6109999999999998E-3</v>
      </c>
      <c r="AL96" s="1"/>
      <c r="AM96" s="63">
        <v>3026</v>
      </c>
      <c r="AN96" s="62">
        <v>8</v>
      </c>
      <c r="AO96" s="23">
        <v>1</v>
      </c>
      <c r="AP96" s="23">
        <v>1</v>
      </c>
      <c r="AQ96" s="23">
        <v>1</v>
      </c>
      <c r="AR96" s="23">
        <v>1</v>
      </c>
      <c r="AS96" s="23">
        <v>1</v>
      </c>
      <c r="AT96" s="23">
        <v>1</v>
      </c>
      <c r="AU96" s="23">
        <v>1</v>
      </c>
      <c r="AV96" s="23">
        <v>1</v>
      </c>
      <c r="AW96" s="23">
        <v>1</v>
      </c>
      <c r="AX96" s="23">
        <v>1</v>
      </c>
      <c r="AY96" s="23">
        <v>1</v>
      </c>
      <c r="AZ96" s="23">
        <v>1</v>
      </c>
      <c r="BA96" s="23">
        <v>1</v>
      </c>
      <c r="BB96" s="23">
        <v>1</v>
      </c>
      <c r="BC96" s="23">
        <v>1</v>
      </c>
      <c r="BG96" t="s">
        <v>172</v>
      </c>
      <c r="BH96">
        <v>1</v>
      </c>
      <c r="BI96">
        <v>67</v>
      </c>
    </row>
    <row r="97" spans="1:61" x14ac:dyDescent="0.3">
      <c r="A97" s="18">
        <f t="shared" si="17"/>
        <v>3027</v>
      </c>
      <c r="B97" s="18">
        <f t="shared" si="18"/>
        <v>0</v>
      </c>
      <c r="C97" s="13">
        <f t="shared" si="19"/>
        <v>3637.782183459999</v>
      </c>
      <c r="D97" s="13">
        <f t="shared" si="20"/>
        <v>2094.92329251</v>
      </c>
      <c r="E97" s="13">
        <f t="shared" si="21"/>
        <v>14871.088803029998</v>
      </c>
      <c r="F97" s="13">
        <f t="shared" si="22"/>
        <v>4247.3179070899996</v>
      </c>
      <c r="G97" s="13">
        <f t="shared" si="23"/>
        <v>5426.4355536500016</v>
      </c>
      <c r="H97" s="13">
        <f t="shared" si="24"/>
        <v>2340.4458159500009</v>
      </c>
      <c r="I97" s="13">
        <f t="shared" si="25"/>
        <v>223.44790123999999</v>
      </c>
      <c r="J97" s="13">
        <f t="shared" si="26"/>
        <v>205.03105607000001</v>
      </c>
      <c r="K97" s="13">
        <f t="shared" si="27"/>
        <v>194.85876069</v>
      </c>
      <c r="L97" s="13">
        <f t="shared" si="28"/>
        <v>171.4923978425</v>
      </c>
      <c r="M97" s="13">
        <f t="shared" si="29"/>
        <v>1799.4261739800002</v>
      </c>
      <c r="N97" s="13">
        <f t="shared" si="30"/>
        <v>40.897465947499995</v>
      </c>
      <c r="O97" s="13">
        <f t="shared" si="31"/>
        <v>273.50088245999996</v>
      </c>
      <c r="P97" s="13">
        <f t="shared" si="32"/>
        <v>0.29510872999999999</v>
      </c>
      <c r="Q97" s="13">
        <f t="shared" si="33"/>
        <v>0.37</v>
      </c>
      <c r="T97" s="62">
        <v>3027</v>
      </c>
      <c r="U97" s="62">
        <v>0</v>
      </c>
      <c r="V97" s="19">
        <v>3637.782183459999</v>
      </c>
      <c r="W97" s="19">
        <v>2094.92329251</v>
      </c>
      <c r="X97" s="19">
        <v>14871.088803029998</v>
      </c>
      <c r="Y97" s="19">
        <v>4247.3179070899996</v>
      </c>
      <c r="Z97" s="19">
        <v>5426.4355536500016</v>
      </c>
      <c r="AA97" s="19">
        <v>2340.4458159500009</v>
      </c>
      <c r="AB97" s="19">
        <v>223.44790123999999</v>
      </c>
      <c r="AC97" s="19">
        <v>205.03105607000001</v>
      </c>
      <c r="AD97" s="19">
        <v>194.85876069</v>
      </c>
      <c r="AE97" s="19">
        <v>171.4923978425</v>
      </c>
      <c r="AF97" s="19">
        <v>1799.4261739800002</v>
      </c>
      <c r="AG97" s="19">
        <v>40.897465947499995</v>
      </c>
      <c r="AH97" s="19">
        <v>273.50088245999996</v>
      </c>
      <c r="AI97" s="19">
        <v>0.29510872999999999</v>
      </c>
      <c r="AJ97" s="19">
        <v>0.37</v>
      </c>
      <c r="AL97" s="1"/>
      <c r="AM97" s="63">
        <v>3027</v>
      </c>
      <c r="AN97" s="62">
        <v>0</v>
      </c>
      <c r="AO97" s="23">
        <v>1</v>
      </c>
      <c r="AP97" s="23">
        <v>1</v>
      </c>
      <c r="AQ97" s="23">
        <v>1</v>
      </c>
      <c r="AR97" s="23">
        <v>1</v>
      </c>
      <c r="AS97" s="23">
        <v>1</v>
      </c>
      <c r="AT97" s="23">
        <v>1</v>
      </c>
      <c r="AU97" s="23">
        <v>1</v>
      </c>
      <c r="AV97" s="23">
        <v>1</v>
      </c>
      <c r="AW97" s="23">
        <v>1</v>
      </c>
      <c r="AX97" s="23">
        <v>1</v>
      </c>
      <c r="AY97" s="23">
        <v>1</v>
      </c>
      <c r="AZ97" s="23">
        <v>1</v>
      </c>
      <c r="BA97" s="23">
        <v>1</v>
      </c>
      <c r="BB97" s="23">
        <v>1</v>
      </c>
      <c r="BC97" s="23">
        <v>1</v>
      </c>
      <c r="BG97" t="s">
        <v>173</v>
      </c>
      <c r="BH97">
        <v>8</v>
      </c>
      <c r="BI97">
        <v>307</v>
      </c>
    </row>
    <row r="98" spans="1:61" x14ac:dyDescent="0.3">
      <c r="A98" s="18">
        <f t="shared" si="17"/>
        <v>3027</v>
      </c>
      <c r="B98" s="18">
        <f t="shared" si="18"/>
        <v>1</v>
      </c>
      <c r="C98" s="13">
        <f t="shared" si="19"/>
        <v>5785.0109160399979</v>
      </c>
      <c r="D98" s="13">
        <f t="shared" si="20"/>
        <v>1777.3085856799996</v>
      </c>
      <c r="E98" s="13">
        <f t="shared" si="21"/>
        <v>7859.6034303299975</v>
      </c>
      <c r="F98" s="13">
        <f t="shared" si="22"/>
        <v>1853.04983042</v>
      </c>
      <c r="G98" s="13">
        <f t="shared" si="23"/>
        <v>3288.7822475299999</v>
      </c>
      <c r="H98" s="13">
        <f t="shared" si="24"/>
        <v>1604.6292646400004</v>
      </c>
      <c r="I98" s="13">
        <f t="shared" si="25"/>
        <v>547.45309552000003</v>
      </c>
      <c r="J98" s="13">
        <f t="shared" si="26"/>
        <v>3289.8139817900005</v>
      </c>
      <c r="K98" s="13">
        <f t="shared" si="27"/>
        <v>567.58557339000015</v>
      </c>
      <c r="L98" s="13">
        <f t="shared" si="28"/>
        <v>199.48351105249998</v>
      </c>
      <c r="M98" s="13">
        <f t="shared" si="29"/>
        <v>975.89940571000011</v>
      </c>
      <c r="N98" s="13">
        <f t="shared" si="30"/>
        <v>56.600323257500001</v>
      </c>
      <c r="O98" s="13">
        <f t="shared" si="31"/>
        <v>1200.09357905</v>
      </c>
      <c r="P98" s="13">
        <f t="shared" si="32"/>
        <v>0.83122256000000005</v>
      </c>
      <c r="Q98" s="13">
        <f t="shared" si="33"/>
        <v>3.4595284800000004</v>
      </c>
      <c r="T98" s="62">
        <v>3027</v>
      </c>
      <c r="U98" s="62">
        <v>1</v>
      </c>
      <c r="V98" s="19">
        <v>5785.0109160399979</v>
      </c>
      <c r="W98" s="19">
        <v>1777.3085856799996</v>
      </c>
      <c r="X98" s="19">
        <v>7859.6034303299975</v>
      </c>
      <c r="Y98" s="19">
        <v>1853.04983042</v>
      </c>
      <c r="Z98" s="19">
        <v>3288.7822475299999</v>
      </c>
      <c r="AA98" s="19">
        <v>1604.6292646400004</v>
      </c>
      <c r="AB98" s="19">
        <v>547.45309552000003</v>
      </c>
      <c r="AC98" s="19">
        <v>3289.8139817900005</v>
      </c>
      <c r="AD98" s="19">
        <v>567.58557339000015</v>
      </c>
      <c r="AE98" s="19">
        <v>199.48351105249998</v>
      </c>
      <c r="AF98" s="19">
        <v>975.89940571000011</v>
      </c>
      <c r="AG98" s="19">
        <v>56.600323257500001</v>
      </c>
      <c r="AH98" s="19">
        <v>1200.09357905</v>
      </c>
      <c r="AI98" s="19">
        <v>0.83122256000000005</v>
      </c>
      <c r="AJ98" s="19">
        <v>3.4595284800000004</v>
      </c>
      <c r="AL98" s="1"/>
      <c r="AM98" s="63">
        <v>3027</v>
      </c>
      <c r="AN98" s="62">
        <v>1</v>
      </c>
      <c r="AO98" s="23">
        <v>1</v>
      </c>
      <c r="AP98" s="23">
        <v>1</v>
      </c>
      <c r="AQ98" s="23">
        <v>1</v>
      </c>
      <c r="AR98" s="23">
        <v>1</v>
      </c>
      <c r="AS98" s="23">
        <v>1</v>
      </c>
      <c r="AT98" s="23">
        <v>1</v>
      </c>
      <c r="AU98" s="23">
        <v>1</v>
      </c>
      <c r="AV98" s="23">
        <v>1</v>
      </c>
      <c r="AW98" s="23">
        <v>1</v>
      </c>
      <c r="AX98" s="23">
        <v>1</v>
      </c>
      <c r="AY98" s="23">
        <v>1</v>
      </c>
      <c r="AZ98" s="23">
        <v>1</v>
      </c>
      <c r="BA98" s="23">
        <v>1</v>
      </c>
      <c r="BB98" s="23">
        <v>1</v>
      </c>
      <c r="BC98" s="23">
        <v>1</v>
      </c>
      <c r="BG98" t="s">
        <v>174</v>
      </c>
      <c r="BH98">
        <v>8</v>
      </c>
      <c r="BI98">
        <v>282</v>
      </c>
    </row>
    <row r="99" spans="1:61" x14ac:dyDescent="0.3">
      <c r="A99" s="18">
        <f t="shared" si="17"/>
        <v>3027</v>
      </c>
      <c r="B99" s="18">
        <f t="shared" si="18"/>
        <v>2</v>
      </c>
      <c r="C99" s="13">
        <f t="shared" si="19"/>
        <v>146.32539940000001</v>
      </c>
      <c r="D99" s="13">
        <f t="shared" si="20"/>
        <v>254.49967489000002</v>
      </c>
      <c r="E99" s="13">
        <f t="shared" si="21"/>
        <v>279.73747782999999</v>
      </c>
      <c r="F99" s="13">
        <f t="shared" si="22"/>
        <v>70.722116569999997</v>
      </c>
      <c r="G99" s="13">
        <f t="shared" si="23"/>
        <v>298.31710678999997</v>
      </c>
      <c r="H99" s="13">
        <f t="shared" si="24"/>
        <v>16.588343179999999</v>
      </c>
      <c r="I99" s="13">
        <f t="shared" si="25"/>
        <v>8.9918539299999996</v>
      </c>
      <c r="J99" s="13">
        <f t="shared" si="26"/>
        <v>38.486819419999996</v>
      </c>
      <c r="K99" s="13">
        <f t="shared" si="27"/>
        <v>5</v>
      </c>
      <c r="L99" s="13">
        <f t="shared" si="28"/>
        <v>17.537878254999999</v>
      </c>
      <c r="M99" s="13">
        <f t="shared" si="29"/>
        <v>70.028292360000009</v>
      </c>
      <c r="N99" s="13">
        <f t="shared" si="30"/>
        <v>1.612626085</v>
      </c>
      <c r="O99" s="13">
        <f t="shared" si="31"/>
        <v>84.141230209999989</v>
      </c>
      <c r="P99" s="13">
        <f t="shared" si="32"/>
        <v>2.8016293499999998</v>
      </c>
      <c r="Q99" s="13">
        <f t="shared" si="33"/>
        <v>10.02707345</v>
      </c>
      <c r="T99" s="62">
        <v>3027</v>
      </c>
      <c r="U99" s="62">
        <v>2</v>
      </c>
      <c r="V99" s="19">
        <v>146.32539940000001</v>
      </c>
      <c r="W99" s="19">
        <v>254.49967489000002</v>
      </c>
      <c r="X99" s="19">
        <v>279.73747782999999</v>
      </c>
      <c r="Y99" s="19">
        <v>70.722116569999997</v>
      </c>
      <c r="Z99" s="19">
        <v>298.31710678999997</v>
      </c>
      <c r="AA99" s="19">
        <v>16.588343179999999</v>
      </c>
      <c r="AB99" s="19">
        <v>8.9918539299999996</v>
      </c>
      <c r="AC99" s="19">
        <v>38.486819419999996</v>
      </c>
      <c r="AD99" s="19">
        <v>5</v>
      </c>
      <c r="AE99" s="19">
        <v>17.537878254999999</v>
      </c>
      <c r="AF99" s="19">
        <v>70.028292360000009</v>
      </c>
      <c r="AG99" s="19">
        <v>1.612626085</v>
      </c>
      <c r="AH99" s="19">
        <v>84.141230209999989</v>
      </c>
      <c r="AI99" s="19">
        <v>2.8016293499999998</v>
      </c>
      <c r="AJ99" s="19">
        <v>10.02707345</v>
      </c>
      <c r="AL99" s="1"/>
      <c r="AM99" s="63">
        <v>3027</v>
      </c>
      <c r="AN99" s="62">
        <v>2</v>
      </c>
      <c r="AO99" s="23">
        <v>1</v>
      </c>
      <c r="AP99" s="23">
        <v>1</v>
      </c>
      <c r="AQ99" s="23">
        <v>1</v>
      </c>
      <c r="AR99" s="23">
        <v>1</v>
      </c>
      <c r="AS99" s="23">
        <v>1</v>
      </c>
      <c r="AT99" s="23">
        <v>1</v>
      </c>
      <c r="AU99" s="23">
        <v>1</v>
      </c>
      <c r="AV99" s="23">
        <v>1</v>
      </c>
      <c r="AW99" s="23">
        <v>1</v>
      </c>
      <c r="AX99" s="23">
        <v>1</v>
      </c>
      <c r="AY99" s="23">
        <v>1</v>
      </c>
      <c r="AZ99" s="23">
        <v>1</v>
      </c>
      <c r="BA99" s="23">
        <v>1</v>
      </c>
      <c r="BB99" s="23">
        <v>1</v>
      </c>
      <c r="BC99" s="23">
        <v>1</v>
      </c>
      <c r="BG99" t="s">
        <v>175</v>
      </c>
      <c r="BH99">
        <v>8</v>
      </c>
      <c r="BI99">
        <v>25</v>
      </c>
    </row>
    <row r="100" spans="1:61" x14ac:dyDescent="0.3">
      <c r="A100" s="18">
        <f t="shared" si="17"/>
        <v>3027</v>
      </c>
      <c r="B100" s="18">
        <f t="shared" si="18"/>
        <v>5</v>
      </c>
      <c r="C100" s="13">
        <f t="shared" si="19"/>
        <v>2472.3515851399998</v>
      </c>
      <c r="D100" s="13">
        <f t="shared" si="20"/>
        <v>1761.3970027599999</v>
      </c>
      <c r="E100" s="13">
        <f t="shared" si="21"/>
        <v>685.12001635000013</v>
      </c>
      <c r="F100" s="13">
        <f t="shared" si="22"/>
        <v>282.54408802</v>
      </c>
      <c r="G100" s="13">
        <f t="shared" si="23"/>
        <v>242.98311153</v>
      </c>
      <c r="H100" s="13">
        <f t="shared" si="24"/>
        <v>8.6492009599999999</v>
      </c>
      <c r="I100" s="13">
        <f t="shared" si="25"/>
        <v>212.60107115999998</v>
      </c>
      <c r="J100" s="13">
        <f t="shared" si="26"/>
        <v>7.88</v>
      </c>
      <c r="K100" s="13">
        <f t="shared" si="27"/>
        <v>8.52</v>
      </c>
      <c r="L100" s="13">
        <f t="shared" si="28"/>
        <v>159.69976130499998</v>
      </c>
      <c r="M100" s="13">
        <f t="shared" si="29"/>
        <v>131.86133115999999</v>
      </c>
      <c r="N100" s="13">
        <f t="shared" si="30"/>
        <v>5.2781254749999995</v>
      </c>
      <c r="O100" s="13">
        <f t="shared" si="31"/>
        <v>0</v>
      </c>
      <c r="P100" s="13">
        <f t="shared" si="32"/>
        <v>0</v>
      </c>
      <c r="Q100" s="13">
        <f t="shared" si="33"/>
        <v>0</v>
      </c>
      <c r="T100" s="62">
        <v>3027</v>
      </c>
      <c r="U100" s="62">
        <v>5</v>
      </c>
      <c r="V100" s="19">
        <v>2472.3515851399998</v>
      </c>
      <c r="W100" s="19">
        <v>1761.3970027599999</v>
      </c>
      <c r="X100" s="19">
        <v>685.12001635000013</v>
      </c>
      <c r="Y100" s="19">
        <v>282.54408802</v>
      </c>
      <c r="Z100" s="19">
        <v>242.98311153</v>
      </c>
      <c r="AA100" s="19">
        <v>8.6492009599999999</v>
      </c>
      <c r="AB100" s="19">
        <v>212.60107115999998</v>
      </c>
      <c r="AC100" s="19">
        <v>7.88</v>
      </c>
      <c r="AD100" s="19">
        <v>8.52</v>
      </c>
      <c r="AE100" s="19">
        <v>159.69976130499998</v>
      </c>
      <c r="AF100" s="19">
        <v>131.86133115999999</v>
      </c>
      <c r="AG100" s="19">
        <v>5.2781254749999995</v>
      </c>
      <c r="AH100" s="19">
        <v>0</v>
      </c>
      <c r="AI100" s="19">
        <v>0</v>
      </c>
      <c r="AJ100" s="19">
        <v>0</v>
      </c>
      <c r="AL100" s="1"/>
      <c r="AM100" s="63">
        <v>3027</v>
      </c>
      <c r="AN100" s="62">
        <v>5</v>
      </c>
      <c r="AO100" s="23">
        <v>1</v>
      </c>
      <c r="AP100" s="23">
        <v>1</v>
      </c>
      <c r="AQ100" s="23">
        <v>1</v>
      </c>
      <c r="AR100" s="23">
        <v>1</v>
      </c>
      <c r="AS100" s="23">
        <v>1</v>
      </c>
      <c r="AT100" s="23">
        <v>1</v>
      </c>
      <c r="AU100" s="23">
        <v>1</v>
      </c>
      <c r="AV100" s="23">
        <v>1</v>
      </c>
      <c r="AW100" s="23">
        <v>1</v>
      </c>
      <c r="AX100" s="23">
        <v>1</v>
      </c>
      <c r="AY100" s="23">
        <v>1</v>
      </c>
      <c r="AZ100" s="23">
        <v>1</v>
      </c>
      <c r="BA100" s="23">
        <v>1</v>
      </c>
      <c r="BB100" s="23">
        <v>1</v>
      </c>
      <c r="BC100" s="23">
        <v>1</v>
      </c>
      <c r="BG100" t="s">
        <v>176</v>
      </c>
      <c r="BH100">
        <v>8</v>
      </c>
      <c r="BI100">
        <v>34</v>
      </c>
    </row>
    <row r="101" spans="1:61" x14ac:dyDescent="0.3">
      <c r="A101" s="18">
        <f t="shared" si="17"/>
        <v>3027</v>
      </c>
      <c r="B101" s="18">
        <f t="shared" si="18"/>
        <v>7</v>
      </c>
      <c r="C101" s="13">
        <f t="shared" si="19"/>
        <v>8959.1246245027414</v>
      </c>
      <c r="D101" s="13">
        <f t="shared" si="20"/>
        <v>2867.4544188511222</v>
      </c>
      <c r="E101" s="13">
        <f t="shared" si="21"/>
        <v>343.76760406000011</v>
      </c>
      <c r="F101" s="13">
        <f t="shared" si="22"/>
        <v>372.36086474999996</v>
      </c>
      <c r="G101" s="13">
        <f t="shared" si="23"/>
        <v>436.03549701999992</v>
      </c>
      <c r="H101" s="13">
        <f t="shared" si="24"/>
        <v>12.47911977</v>
      </c>
      <c r="I101" s="13">
        <f t="shared" si="25"/>
        <v>65.539167610000007</v>
      </c>
      <c r="J101" s="13">
        <f t="shared" si="26"/>
        <v>21.82785762</v>
      </c>
      <c r="K101" s="13">
        <f t="shared" si="27"/>
        <v>25.261695499999998</v>
      </c>
      <c r="L101" s="13">
        <f t="shared" si="28"/>
        <v>91.409883217499981</v>
      </c>
      <c r="M101" s="13">
        <f t="shared" si="29"/>
        <v>145.41888173999999</v>
      </c>
      <c r="N101" s="13">
        <f t="shared" si="30"/>
        <v>22.945335902499998</v>
      </c>
      <c r="O101" s="13">
        <f t="shared" si="31"/>
        <v>0.26436990999999999</v>
      </c>
      <c r="P101" s="13">
        <f t="shared" si="32"/>
        <v>1.0049215899999999</v>
      </c>
      <c r="Q101" s="13">
        <f t="shared" si="33"/>
        <v>0</v>
      </c>
      <c r="T101" s="62">
        <v>3027</v>
      </c>
      <c r="U101" s="62">
        <v>7</v>
      </c>
      <c r="V101" s="19">
        <v>8959.1246245027414</v>
      </c>
      <c r="W101" s="19">
        <v>2867.4544188511222</v>
      </c>
      <c r="X101" s="19">
        <v>343.76760406000011</v>
      </c>
      <c r="Y101" s="19">
        <v>372.36086474999996</v>
      </c>
      <c r="Z101" s="19">
        <v>436.03549701999992</v>
      </c>
      <c r="AA101" s="19">
        <v>12.47911977</v>
      </c>
      <c r="AB101" s="19">
        <v>65.539167610000007</v>
      </c>
      <c r="AC101" s="19">
        <v>21.82785762</v>
      </c>
      <c r="AD101" s="19">
        <v>25.261695499999998</v>
      </c>
      <c r="AE101" s="19">
        <v>91.409883217499981</v>
      </c>
      <c r="AF101" s="19">
        <v>145.41888173999999</v>
      </c>
      <c r="AG101" s="19">
        <v>22.945335902499998</v>
      </c>
      <c r="AH101" s="19">
        <v>0.26436990999999999</v>
      </c>
      <c r="AI101" s="19">
        <v>1.0049215899999999</v>
      </c>
      <c r="AJ101" s="19">
        <v>0</v>
      </c>
      <c r="AL101" s="1"/>
      <c r="AM101" s="63">
        <v>3027</v>
      </c>
      <c r="AN101" s="62">
        <v>7</v>
      </c>
      <c r="AO101" s="23">
        <v>1</v>
      </c>
      <c r="AP101" s="23">
        <v>1</v>
      </c>
      <c r="AQ101" s="23">
        <v>1</v>
      </c>
      <c r="AR101" s="23">
        <v>1</v>
      </c>
      <c r="AS101" s="23">
        <v>1</v>
      </c>
      <c r="AT101" s="23">
        <v>1</v>
      </c>
      <c r="AU101" s="23">
        <v>1</v>
      </c>
      <c r="AV101" s="23">
        <v>1</v>
      </c>
      <c r="AW101" s="23">
        <v>1</v>
      </c>
      <c r="AX101" s="23">
        <v>1</v>
      </c>
      <c r="AY101" s="23">
        <v>1</v>
      </c>
      <c r="AZ101" s="23">
        <v>1</v>
      </c>
      <c r="BA101" s="23">
        <v>1</v>
      </c>
      <c r="BB101" s="23">
        <v>1</v>
      </c>
      <c r="BC101" s="23">
        <v>1</v>
      </c>
      <c r="BG101" t="s">
        <v>177</v>
      </c>
      <c r="BH101">
        <v>8</v>
      </c>
      <c r="BI101">
        <v>439</v>
      </c>
    </row>
    <row r="102" spans="1:61" x14ac:dyDescent="0.3">
      <c r="A102" s="18">
        <f t="shared" si="17"/>
        <v>3027</v>
      </c>
      <c r="B102" s="18">
        <f t="shared" si="18"/>
        <v>8</v>
      </c>
      <c r="C102" s="13">
        <f t="shared" si="19"/>
        <v>7765.6274950899988</v>
      </c>
      <c r="D102" s="13">
        <f t="shared" si="20"/>
        <v>3276.2357961899997</v>
      </c>
      <c r="E102" s="13">
        <f t="shared" si="21"/>
        <v>6014.14510582</v>
      </c>
      <c r="F102" s="13">
        <f t="shared" si="22"/>
        <v>2832.8774023600004</v>
      </c>
      <c r="G102" s="13">
        <f t="shared" si="23"/>
        <v>2995.8798562800002</v>
      </c>
      <c r="H102" s="13">
        <f t="shared" si="24"/>
        <v>833.61743784000021</v>
      </c>
      <c r="I102" s="13">
        <f t="shared" si="25"/>
        <v>288.44758445000002</v>
      </c>
      <c r="J102" s="13">
        <f t="shared" si="26"/>
        <v>542.75262514999997</v>
      </c>
      <c r="K102" s="13">
        <f t="shared" si="27"/>
        <v>140.1553006</v>
      </c>
      <c r="L102" s="13">
        <f t="shared" si="28"/>
        <v>454.53473684999994</v>
      </c>
      <c r="M102" s="13">
        <f t="shared" si="29"/>
        <v>1270.6493458899999</v>
      </c>
      <c r="N102" s="13">
        <f t="shared" si="30"/>
        <v>130.90929269999998</v>
      </c>
      <c r="O102" s="13">
        <f t="shared" si="31"/>
        <v>79.207696249999998</v>
      </c>
      <c r="P102" s="13">
        <f t="shared" si="32"/>
        <v>0.74093448000000006</v>
      </c>
      <c r="Q102" s="13">
        <f t="shared" si="33"/>
        <v>0</v>
      </c>
      <c r="T102" s="62">
        <v>3027</v>
      </c>
      <c r="U102" s="62">
        <v>8</v>
      </c>
      <c r="V102" s="19">
        <v>7765.6274950899988</v>
      </c>
      <c r="W102" s="19">
        <v>3276.2357961899997</v>
      </c>
      <c r="X102" s="19">
        <v>6014.14510582</v>
      </c>
      <c r="Y102" s="19">
        <v>2832.8774023600004</v>
      </c>
      <c r="Z102" s="19">
        <v>2995.8798562800002</v>
      </c>
      <c r="AA102" s="19">
        <v>833.61743784000021</v>
      </c>
      <c r="AB102" s="19">
        <v>288.44758445000002</v>
      </c>
      <c r="AC102" s="19">
        <v>542.75262514999997</v>
      </c>
      <c r="AD102" s="19">
        <v>140.1553006</v>
      </c>
      <c r="AE102" s="19">
        <v>454.53473684999994</v>
      </c>
      <c r="AF102" s="19">
        <v>1270.6493458899999</v>
      </c>
      <c r="AG102" s="19">
        <v>130.90929269999998</v>
      </c>
      <c r="AH102" s="19">
        <v>79.207696249999998</v>
      </c>
      <c r="AI102" s="19">
        <v>0.74093448000000006</v>
      </c>
      <c r="AJ102" s="19">
        <v>0</v>
      </c>
      <c r="AL102" s="1"/>
      <c r="AM102" s="63">
        <v>3027</v>
      </c>
      <c r="AN102" s="62">
        <v>8</v>
      </c>
      <c r="AO102" s="23">
        <v>1</v>
      </c>
      <c r="AP102" s="23">
        <v>1</v>
      </c>
      <c r="AQ102" s="23">
        <v>1</v>
      </c>
      <c r="AR102" s="23">
        <v>1</v>
      </c>
      <c r="AS102" s="23">
        <v>1</v>
      </c>
      <c r="AT102" s="23">
        <v>1</v>
      </c>
      <c r="AU102" s="23">
        <v>1</v>
      </c>
      <c r="AV102" s="23">
        <v>1</v>
      </c>
      <c r="AW102" s="23">
        <v>1</v>
      </c>
      <c r="AX102" s="23">
        <v>1</v>
      </c>
      <c r="AY102" s="23">
        <v>1</v>
      </c>
      <c r="AZ102" s="23">
        <v>1</v>
      </c>
      <c r="BA102" s="23">
        <v>1</v>
      </c>
      <c r="BB102" s="23">
        <v>1</v>
      </c>
      <c r="BC102" s="23">
        <v>1</v>
      </c>
      <c r="BG102" t="s">
        <v>178</v>
      </c>
      <c r="BH102">
        <v>8</v>
      </c>
      <c r="BI102">
        <v>218</v>
      </c>
    </row>
    <row r="103" spans="1:61" x14ac:dyDescent="0.3">
      <c r="A103" s="18">
        <f t="shared" si="17"/>
        <v>3028</v>
      </c>
      <c r="B103" s="18">
        <f t="shared" si="18"/>
        <v>0</v>
      </c>
      <c r="C103" s="13">
        <f t="shared" si="19"/>
        <v>254.84651561999996</v>
      </c>
      <c r="D103" s="13">
        <f t="shared" si="20"/>
        <v>57.369789729999994</v>
      </c>
      <c r="E103" s="13">
        <f t="shared" si="21"/>
        <v>152.27978229999999</v>
      </c>
      <c r="F103" s="13">
        <f t="shared" si="22"/>
        <v>192.79785458999999</v>
      </c>
      <c r="G103" s="13">
        <f t="shared" si="23"/>
        <v>202.22559516999999</v>
      </c>
      <c r="H103" s="13">
        <f t="shared" si="24"/>
        <v>63.104313380000001</v>
      </c>
      <c r="I103" s="13">
        <f t="shared" si="25"/>
        <v>0</v>
      </c>
      <c r="J103" s="13">
        <f t="shared" si="26"/>
        <v>11.155311749999999</v>
      </c>
      <c r="K103" s="13">
        <f t="shared" si="27"/>
        <v>0</v>
      </c>
      <c r="L103" s="13">
        <f t="shared" si="28"/>
        <v>0</v>
      </c>
      <c r="M103" s="13">
        <f t="shared" si="29"/>
        <v>0</v>
      </c>
      <c r="N103" s="13">
        <f t="shared" si="30"/>
        <v>0</v>
      </c>
      <c r="O103" s="13">
        <f t="shared" si="31"/>
        <v>0</v>
      </c>
      <c r="P103" s="13">
        <f t="shared" si="32"/>
        <v>0</v>
      </c>
      <c r="Q103" s="13">
        <f t="shared" si="33"/>
        <v>0</v>
      </c>
      <c r="T103" s="62">
        <v>3028</v>
      </c>
      <c r="U103" s="62">
        <v>0</v>
      </c>
      <c r="V103" s="19">
        <v>254.84651561999996</v>
      </c>
      <c r="W103" s="19">
        <v>57.369789729999994</v>
      </c>
      <c r="X103" s="19">
        <v>152.27978229999999</v>
      </c>
      <c r="Y103" s="19">
        <v>192.79785458999999</v>
      </c>
      <c r="Z103" s="19">
        <v>202.22559516999999</v>
      </c>
      <c r="AA103" s="19">
        <v>63.104313380000001</v>
      </c>
      <c r="AB103" s="19">
        <v>0</v>
      </c>
      <c r="AC103" s="19">
        <v>11.155311749999999</v>
      </c>
      <c r="AD103" s="19">
        <v>0</v>
      </c>
      <c r="AE103" s="19">
        <v>0</v>
      </c>
      <c r="AF103" s="19">
        <v>0</v>
      </c>
      <c r="AG103" s="19">
        <v>0</v>
      </c>
      <c r="AH103" s="19">
        <v>0</v>
      </c>
      <c r="AI103" s="19">
        <v>0</v>
      </c>
      <c r="AJ103" s="19">
        <v>0</v>
      </c>
      <c r="AL103" s="1"/>
      <c r="AM103" s="63">
        <v>3028</v>
      </c>
      <c r="AN103" s="62">
        <v>0</v>
      </c>
      <c r="AO103" s="23">
        <v>1</v>
      </c>
      <c r="AP103" s="23">
        <v>1</v>
      </c>
      <c r="AQ103" s="23">
        <v>1</v>
      </c>
      <c r="AR103" s="23">
        <v>1</v>
      </c>
      <c r="AS103" s="23">
        <v>1</v>
      </c>
      <c r="AT103" s="23">
        <v>1</v>
      </c>
      <c r="AU103" s="23">
        <v>1</v>
      </c>
      <c r="AV103" s="23">
        <v>1</v>
      </c>
      <c r="AW103" s="23">
        <v>1</v>
      </c>
      <c r="AX103" s="23">
        <v>1</v>
      </c>
      <c r="AY103" s="23">
        <v>1</v>
      </c>
      <c r="AZ103" s="23">
        <v>1</v>
      </c>
      <c r="BA103" s="23">
        <v>1</v>
      </c>
      <c r="BB103" s="23">
        <v>1</v>
      </c>
      <c r="BC103" s="23">
        <v>1</v>
      </c>
      <c r="BG103" t="s">
        <v>179</v>
      </c>
      <c r="BH103">
        <v>4</v>
      </c>
      <c r="BI103">
        <v>10</v>
      </c>
    </row>
    <row r="104" spans="1:61" x14ac:dyDescent="0.3">
      <c r="A104" s="18">
        <f t="shared" si="17"/>
        <v>3028</v>
      </c>
      <c r="B104" s="18">
        <f t="shared" si="18"/>
        <v>1</v>
      </c>
      <c r="C104" s="13">
        <f t="shared" si="19"/>
        <v>2038.9707463999998</v>
      </c>
      <c r="D104" s="13">
        <f t="shared" si="20"/>
        <v>259.23899376999998</v>
      </c>
      <c r="E104" s="13">
        <f t="shared" si="21"/>
        <v>19.939999999999998</v>
      </c>
      <c r="F104" s="13">
        <f t="shared" si="22"/>
        <v>14.16</v>
      </c>
      <c r="G104" s="13">
        <f t="shared" si="23"/>
        <v>30.776543570000001</v>
      </c>
      <c r="H104" s="13">
        <f t="shared" si="24"/>
        <v>12.14</v>
      </c>
      <c r="I104" s="13">
        <f t="shared" si="25"/>
        <v>0</v>
      </c>
      <c r="J104" s="13">
        <f t="shared" si="26"/>
        <v>0</v>
      </c>
      <c r="K104" s="13">
        <f t="shared" si="27"/>
        <v>0</v>
      </c>
      <c r="L104" s="13">
        <f t="shared" si="28"/>
        <v>0</v>
      </c>
      <c r="M104" s="13">
        <f t="shared" si="29"/>
        <v>13.482085600000001</v>
      </c>
      <c r="N104" s="13">
        <f t="shared" si="30"/>
        <v>0</v>
      </c>
      <c r="O104" s="13">
        <f t="shared" si="31"/>
        <v>0</v>
      </c>
      <c r="P104" s="13">
        <f t="shared" si="32"/>
        <v>2.4300000000000002</v>
      </c>
      <c r="Q104" s="13">
        <f t="shared" si="33"/>
        <v>0</v>
      </c>
      <c r="T104" s="62">
        <v>3028</v>
      </c>
      <c r="U104" s="62">
        <v>1</v>
      </c>
      <c r="V104" s="19">
        <v>2038.9707463999998</v>
      </c>
      <c r="W104" s="19">
        <v>259.23899376999998</v>
      </c>
      <c r="X104" s="19">
        <v>19.939999999999998</v>
      </c>
      <c r="Y104" s="19">
        <v>14.16</v>
      </c>
      <c r="Z104" s="19">
        <v>30.776543570000001</v>
      </c>
      <c r="AA104" s="19">
        <v>12.14</v>
      </c>
      <c r="AB104" s="19">
        <v>0</v>
      </c>
      <c r="AC104" s="19">
        <v>0</v>
      </c>
      <c r="AD104" s="19">
        <v>0</v>
      </c>
      <c r="AE104" s="19">
        <v>0</v>
      </c>
      <c r="AF104" s="19">
        <v>13.482085600000001</v>
      </c>
      <c r="AG104" s="19">
        <v>0</v>
      </c>
      <c r="AH104" s="19">
        <v>0</v>
      </c>
      <c r="AI104" s="19">
        <v>2.4300000000000002</v>
      </c>
      <c r="AJ104" s="19">
        <v>0</v>
      </c>
      <c r="AL104" s="1"/>
      <c r="AM104" s="63">
        <v>3028</v>
      </c>
      <c r="AN104" s="62">
        <v>1</v>
      </c>
      <c r="AO104" s="23">
        <v>1</v>
      </c>
      <c r="AP104" s="23">
        <v>1</v>
      </c>
      <c r="AQ104" s="23">
        <v>1</v>
      </c>
      <c r="AR104" s="23">
        <v>1</v>
      </c>
      <c r="AS104" s="23">
        <v>1</v>
      </c>
      <c r="AT104" s="23">
        <v>1</v>
      </c>
      <c r="AU104" s="23">
        <v>1</v>
      </c>
      <c r="AV104" s="23">
        <v>1</v>
      </c>
      <c r="AW104" s="23">
        <v>1</v>
      </c>
      <c r="AX104" s="23">
        <v>1</v>
      </c>
      <c r="AY104" s="23">
        <v>1</v>
      </c>
      <c r="AZ104" s="23">
        <v>1</v>
      </c>
      <c r="BA104" s="23">
        <v>1</v>
      </c>
      <c r="BB104" s="23">
        <v>1</v>
      </c>
      <c r="BC104" s="23">
        <v>1</v>
      </c>
      <c r="BG104" t="s">
        <v>180</v>
      </c>
      <c r="BH104">
        <v>4</v>
      </c>
      <c r="BI104">
        <v>98</v>
      </c>
    </row>
    <row r="105" spans="1:61" x14ac:dyDescent="0.3">
      <c r="A105" s="18">
        <f t="shared" si="17"/>
        <v>3028</v>
      </c>
      <c r="B105" s="18">
        <f t="shared" si="18"/>
        <v>2</v>
      </c>
      <c r="C105" s="13">
        <f t="shared" si="19"/>
        <v>71.38</v>
      </c>
      <c r="D105" s="13">
        <f t="shared" si="20"/>
        <v>11.36</v>
      </c>
      <c r="E105" s="13">
        <f t="shared" si="21"/>
        <v>10.94</v>
      </c>
      <c r="F105" s="13">
        <f t="shared" si="22"/>
        <v>0</v>
      </c>
      <c r="G105" s="13">
        <f t="shared" si="23"/>
        <v>4.25</v>
      </c>
      <c r="H105" s="13">
        <f t="shared" si="24"/>
        <v>0</v>
      </c>
      <c r="I105" s="13">
        <f t="shared" si="25"/>
        <v>0</v>
      </c>
      <c r="J105" s="13">
        <f t="shared" si="26"/>
        <v>0.25</v>
      </c>
      <c r="K105" s="13">
        <f t="shared" si="27"/>
        <v>0</v>
      </c>
      <c r="L105" s="13">
        <f t="shared" si="28"/>
        <v>0.1875</v>
      </c>
      <c r="M105" s="13">
        <f t="shared" si="29"/>
        <v>0.5</v>
      </c>
      <c r="N105" s="13">
        <f t="shared" si="30"/>
        <v>6.25E-2</v>
      </c>
      <c r="O105" s="13">
        <f t="shared" si="31"/>
        <v>1.5</v>
      </c>
      <c r="P105" s="13">
        <f t="shared" si="32"/>
        <v>1.2</v>
      </c>
      <c r="Q105" s="13">
        <f t="shared" si="33"/>
        <v>0</v>
      </c>
      <c r="T105" s="62">
        <v>3028</v>
      </c>
      <c r="U105" s="62">
        <v>2</v>
      </c>
      <c r="V105" s="19">
        <v>71.38</v>
      </c>
      <c r="W105" s="19">
        <v>11.36</v>
      </c>
      <c r="X105" s="19">
        <v>10.94</v>
      </c>
      <c r="Y105" s="19">
        <v>0</v>
      </c>
      <c r="Z105" s="19">
        <v>4.25</v>
      </c>
      <c r="AA105" s="19">
        <v>0</v>
      </c>
      <c r="AB105" s="19">
        <v>0</v>
      </c>
      <c r="AC105" s="19">
        <v>0.25</v>
      </c>
      <c r="AD105" s="19">
        <v>0</v>
      </c>
      <c r="AE105" s="19">
        <v>0.1875</v>
      </c>
      <c r="AF105" s="19">
        <v>0.5</v>
      </c>
      <c r="AG105" s="19">
        <v>6.25E-2</v>
      </c>
      <c r="AH105" s="19">
        <v>1.5</v>
      </c>
      <c r="AI105" s="19">
        <v>1.2</v>
      </c>
      <c r="AJ105" s="19">
        <v>0</v>
      </c>
      <c r="AL105" s="1"/>
      <c r="AM105" s="63">
        <v>3028</v>
      </c>
      <c r="AN105" s="62">
        <v>2</v>
      </c>
      <c r="AO105" s="23">
        <v>1</v>
      </c>
      <c r="AP105" s="23">
        <v>1</v>
      </c>
      <c r="AQ105" s="23">
        <v>1</v>
      </c>
      <c r="AR105" s="23">
        <v>1</v>
      </c>
      <c r="AS105" s="23">
        <v>1</v>
      </c>
      <c r="AT105" s="23">
        <v>1</v>
      </c>
      <c r="AU105" s="23">
        <v>1</v>
      </c>
      <c r="AV105" s="23">
        <v>1</v>
      </c>
      <c r="AW105" s="23">
        <v>1</v>
      </c>
      <c r="AX105" s="23">
        <v>1</v>
      </c>
      <c r="AY105" s="23">
        <v>1</v>
      </c>
      <c r="AZ105" s="23">
        <v>1</v>
      </c>
      <c r="BA105" s="23">
        <v>1</v>
      </c>
      <c r="BB105" s="23">
        <v>1</v>
      </c>
      <c r="BC105" s="23">
        <v>1</v>
      </c>
      <c r="BG105" t="s">
        <v>181</v>
      </c>
      <c r="BH105">
        <v>4</v>
      </c>
      <c r="BI105">
        <v>4</v>
      </c>
    </row>
    <row r="106" spans="1:61" x14ac:dyDescent="0.3">
      <c r="A106" s="18">
        <f t="shared" si="17"/>
        <v>3028</v>
      </c>
      <c r="B106" s="18">
        <f t="shared" si="18"/>
        <v>5</v>
      </c>
      <c r="C106" s="13">
        <f t="shared" si="19"/>
        <v>5894.7042803300001</v>
      </c>
      <c r="D106" s="13">
        <f t="shared" si="20"/>
        <v>1585.7242888599997</v>
      </c>
      <c r="E106" s="13">
        <f t="shared" si="21"/>
        <v>286.08495152</v>
      </c>
      <c r="F106" s="13">
        <f t="shared" si="22"/>
        <v>146.23391677000001</v>
      </c>
      <c r="G106" s="13">
        <f t="shared" si="23"/>
        <v>644.18816343999993</v>
      </c>
      <c r="H106" s="13">
        <f t="shared" si="24"/>
        <v>0</v>
      </c>
      <c r="I106" s="13">
        <f t="shared" si="25"/>
        <v>51.870000000000005</v>
      </c>
      <c r="J106" s="13">
        <f t="shared" si="26"/>
        <v>0</v>
      </c>
      <c r="K106" s="13">
        <f t="shared" si="27"/>
        <v>0</v>
      </c>
      <c r="L106" s="13">
        <f t="shared" si="28"/>
        <v>0</v>
      </c>
      <c r="M106" s="13">
        <f t="shared" si="29"/>
        <v>20.26104492</v>
      </c>
      <c r="N106" s="13">
        <f t="shared" si="30"/>
        <v>0</v>
      </c>
      <c r="O106" s="13">
        <f t="shared" si="31"/>
        <v>0</v>
      </c>
      <c r="P106" s="13">
        <f t="shared" si="32"/>
        <v>0.05</v>
      </c>
      <c r="Q106" s="13">
        <f t="shared" si="33"/>
        <v>0</v>
      </c>
      <c r="T106" s="62">
        <v>3028</v>
      </c>
      <c r="U106" s="62">
        <v>5</v>
      </c>
      <c r="V106" s="19">
        <v>5894.7042803300001</v>
      </c>
      <c r="W106" s="19">
        <v>1585.7242888599997</v>
      </c>
      <c r="X106" s="19">
        <v>286.08495152</v>
      </c>
      <c r="Y106" s="19">
        <v>146.23391677000001</v>
      </c>
      <c r="Z106" s="19">
        <v>644.18816343999993</v>
      </c>
      <c r="AA106" s="19">
        <v>0</v>
      </c>
      <c r="AB106" s="19">
        <v>51.870000000000005</v>
      </c>
      <c r="AC106" s="19">
        <v>0</v>
      </c>
      <c r="AD106" s="19">
        <v>0</v>
      </c>
      <c r="AE106" s="19">
        <v>0</v>
      </c>
      <c r="AF106" s="19">
        <v>20.26104492</v>
      </c>
      <c r="AG106" s="19">
        <v>0</v>
      </c>
      <c r="AH106" s="19">
        <v>0</v>
      </c>
      <c r="AI106" s="19">
        <v>0.05</v>
      </c>
      <c r="AJ106" s="19">
        <v>0</v>
      </c>
      <c r="AL106" s="1"/>
      <c r="AM106" s="63">
        <v>3028</v>
      </c>
      <c r="AN106" s="62">
        <v>5</v>
      </c>
      <c r="AO106" s="23">
        <v>1</v>
      </c>
      <c r="AP106" s="23">
        <v>1</v>
      </c>
      <c r="AQ106" s="23">
        <v>1</v>
      </c>
      <c r="AR106" s="23">
        <v>1</v>
      </c>
      <c r="AS106" s="23">
        <v>1</v>
      </c>
      <c r="AT106" s="23">
        <v>1</v>
      </c>
      <c r="AU106" s="23">
        <v>1</v>
      </c>
      <c r="AV106" s="23">
        <v>1</v>
      </c>
      <c r="AW106" s="23">
        <v>1</v>
      </c>
      <c r="AX106" s="23">
        <v>1</v>
      </c>
      <c r="AY106" s="23">
        <v>1</v>
      </c>
      <c r="AZ106" s="23">
        <v>1</v>
      </c>
      <c r="BA106" s="23">
        <v>1</v>
      </c>
      <c r="BB106" s="23">
        <v>1</v>
      </c>
      <c r="BC106" s="23">
        <v>1</v>
      </c>
      <c r="BG106" t="s">
        <v>182</v>
      </c>
      <c r="BH106">
        <v>4</v>
      </c>
      <c r="BI106">
        <v>64</v>
      </c>
    </row>
    <row r="107" spans="1:61" x14ac:dyDescent="0.3">
      <c r="A107" s="18">
        <f t="shared" si="17"/>
        <v>3028</v>
      </c>
      <c r="B107" s="18">
        <f t="shared" si="18"/>
        <v>7</v>
      </c>
      <c r="C107" s="13">
        <f t="shared" si="19"/>
        <v>9290.5468880673579</v>
      </c>
      <c r="D107" s="13">
        <f t="shared" si="20"/>
        <v>955.28638242970374</v>
      </c>
      <c r="E107" s="13">
        <f t="shared" si="21"/>
        <v>47.536767400000002</v>
      </c>
      <c r="F107" s="13">
        <f t="shared" si="22"/>
        <v>177.77819572000001</v>
      </c>
      <c r="G107" s="13">
        <f t="shared" si="23"/>
        <v>367.14968262000008</v>
      </c>
      <c r="H107" s="13">
        <f t="shared" si="24"/>
        <v>0</v>
      </c>
      <c r="I107" s="13">
        <f t="shared" si="25"/>
        <v>1.56522209</v>
      </c>
      <c r="J107" s="13">
        <f t="shared" si="26"/>
        <v>2.4249329799999999</v>
      </c>
      <c r="K107" s="13">
        <f t="shared" si="27"/>
        <v>1.4423647100000001</v>
      </c>
      <c r="L107" s="13">
        <f t="shared" si="28"/>
        <v>30.745600462500004</v>
      </c>
      <c r="M107" s="13">
        <f t="shared" si="29"/>
        <v>0</v>
      </c>
      <c r="N107" s="13">
        <f t="shared" si="30"/>
        <v>10.248533487500001</v>
      </c>
      <c r="O107" s="13">
        <f t="shared" si="31"/>
        <v>0</v>
      </c>
      <c r="P107" s="13">
        <f t="shared" si="32"/>
        <v>0.25824002000000001</v>
      </c>
      <c r="Q107" s="13">
        <f t="shared" si="33"/>
        <v>0</v>
      </c>
      <c r="T107" s="62">
        <v>3028</v>
      </c>
      <c r="U107" s="62">
        <v>7</v>
      </c>
      <c r="V107" s="19">
        <v>9290.5468880673579</v>
      </c>
      <c r="W107" s="19">
        <v>955.28638242970374</v>
      </c>
      <c r="X107" s="19">
        <v>47.536767400000002</v>
      </c>
      <c r="Y107" s="19">
        <v>177.77819572000001</v>
      </c>
      <c r="Z107" s="19">
        <v>367.14968262000008</v>
      </c>
      <c r="AA107" s="19">
        <v>0</v>
      </c>
      <c r="AB107" s="19">
        <v>1.56522209</v>
      </c>
      <c r="AC107" s="19">
        <v>2.4249329799999999</v>
      </c>
      <c r="AD107" s="19">
        <v>1.4423647100000001</v>
      </c>
      <c r="AE107" s="19">
        <v>30.745600462500004</v>
      </c>
      <c r="AF107" s="19">
        <v>0</v>
      </c>
      <c r="AG107" s="19">
        <v>10.248533487500001</v>
      </c>
      <c r="AH107" s="19">
        <v>0</v>
      </c>
      <c r="AI107" s="19">
        <v>0.25824002000000001</v>
      </c>
      <c r="AJ107" s="19">
        <v>0</v>
      </c>
      <c r="AL107" s="1"/>
      <c r="AM107" s="63">
        <v>3028</v>
      </c>
      <c r="AN107" s="62">
        <v>7</v>
      </c>
      <c r="AO107" s="23">
        <v>1</v>
      </c>
      <c r="AP107" s="23">
        <v>1</v>
      </c>
      <c r="AQ107" s="23">
        <v>1</v>
      </c>
      <c r="AR107" s="23">
        <v>1</v>
      </c>
      <c r="AS107" s="23">
        <v>1</v>
      </c>
      <c r="AT107" s="23">
        <v>1</v>
      </c>
      <c r="AU107" s="23">
        <v>1</v>
      </c>
      <c r="AV107" s="23">
        <v>1</v>
      </c>
      <c r="AW107" s="23">
        <v>1</v>
      </c>
      <c r="AX107" s="23">
        <v>1</v>
      </c>
      <c r="AY107" s="23">
        <v>1</v>
      </c>
      <c r="AZ107" s="23">
        <v>1</v>
      </c>
      <c r="BA107" s="23">
        <v>1</v>
      </c>
      <c r="BB107" s="23">
        <v>1</v>
      </c>
      <c r="BC107" s="23">
        <v>1</v>
      </c>
      <c r="BG107" t="s">
        <v>183</v>
      </c>
      <c r="BH107">
        <v>4</v>
      </c>
      <c r="BI107">
        <v>213</v>
      </c>
    </row>
    <row r="108" spans="1:61" x14ac:dyDescent="0.3">
      <c r="A108" s="18">
        <f t="shared" si="17"/>
        <v>3028</v>
      </c>
      <c r="B108" s="18">
        <f t="shared" si="18"/>
        <v>8</v>
      </c>
      <c r="C108" s="13">
        <f t="shared" si="19"/>
        <v>1095.4393820799999</v>
      </c>
      <c r="D108" s="13">
        <f t="shared" si="20"/>
        <v>249.48925808999999</v>
      </c>
      <c r="E108" s="13">
        <f t="shared" si="21"/>
        <v>89.54</v>
      </c>
      <c r="F108" s="13">
        <f t="shared" si="22"/>
        <v>63.791637469999998</v>
      </c>
      <c r="G108" s="13">
        <f t="shared" si="23"/>
        <v>159.77398349000001</v>
      </c>
      <c r="H108" s="13">
        <f t="shared" si="24"/>
        <v>19</v>
      </c>
      <c r="I108" s="13">
        <f t="shared" si="25"/>
        <v>3.1049188700000001</v>
      </c>
      <c r="J108" s="13">
        <f t="shared" si="26"/>
        <v>1.21</v>
      </c>
      <c r="K108" s="13">
        <f t="shared" si="27"/>
        <v>0</v>
      </c>
      <c r="L108" s="13">
        <f t="shared" si="28"/>
        <v>3.0354834000000004</v>
      </c>
      <c r="M108" s="13">
        <f t="shared" si="29"/>
        <v>193.52708868000002</v>
      </c>
      <c r="N108" s="13">
        <f t="shared" si="30"/>
        <v>1.0118278000000001</v>
      </c>
      <c r="O108" s="13">
        <f t="shared" si="31"/>
        <v>0.93</v>
      </c>
      <c r="P108" s="13">
        <f t="shared" si="32"/>
        <v>0.08</v>
      </c>
      <c r="Q108" s="13">
        <f t="shared" si="33"/>
        <v>1</v>
      </c>
      <c r="T108" s="62">
        <v>3028</v>
      </c>
      <c r="U108" s="62">
        <v>8</v>
      </c>
      <c r="V108" s="19">
        <v>1095.4393820799999</v>
      </c>
      <c r="W108" s="19">
        <v>249.48925808999999</v>
      </c>
      <c r="X108" s="19">
        <v>89.54</v>
      </c>
      <c r="Y108" s="19">
        <v>63.791637469999998</v>
      </c>
      <c r="Z108" s="19">
        <v>159.77398349000001</v>
      </c>
      <c r="AA108" s="19">
        <v>19</v>
      </c>
      <c r="AB108" s="19">
        <v>3.1049188700000001</v>
      </c>
      <c r="AC108" s="19">
        <v>1.21</v>
      </c>
      <c r="AD108" s="19">
        <v>0</v>
      </c>
      <c r="AE108" s="19">
        <v>3.0354834000000004</v>
      </c>
      <c r="AF108" s="19">
        <v>193.52708868000002</v>
      </c>
      <c r="AG108" s="19">
        <v>1.0118278000000001</v>
      </c>
      <c r="AH108" s="19">
        <v>0.93</v>
      </c>
      <c r="AI108" s="19">
        <v>0.08</v>
      </c>
      <c r="AJ108" s="19">
        <v>1</v>
      </c>
      <c r="AL108" s="1"/>
      <c r="AM108" s="63">
        <v>3028</v>
      </c>
      <c r="AN108" s="62">
        <v>8</v>
      </c>
      <c r="AO108" s="23">
        <v>1</v>
      </c>
      <c r="AP108" s="23">
        <v>1</v>
      </c>
      <c r="AQ108" s="23">
        <v>1</v>
      </c>
      <c r="AR108" s="23">
        <v>1</v>
      </c>
      <c r="AS108" s="23">
        <v>1</v>
      </c>
      <c r="AT108" s="23">
        <v>1</v>
      </c>
      <c r="AU108" s="23">
        <v>1</v>
      </c>
      <c r="AV108" s="23">
        <v>1</v>
      </c>
      <c r="AW108" s="23">
        <v>1</v>
      </c>
      <c r="AX108" s="23">
        <v>1</v>
      </c>
      <c r="AY108" s="23">
        <v>1</v>
      </c>
      <c r="AZ108" s="23">
        <v>1</v>
      </c>
      <c r="BA108" s="23">
        <v>1</v>
      </c>
      <c r="BB108" s="23">
        <v>1</v>
      </c>
      <c r="BC108" s="23">
        <v>1</v>
      </c>
      <c r="BG108" t="s">
        <v>184</v>
      </c>
      <c r="BH108">
        <v>4</v>
      </c>
      <c r="BI108">
        <v>24</v>
      </c>
    </row>
    <row r="109" spans="1:61" x14ac:dyDescent="0.3">
      <c r="A109" s="18">
        <f t="shared" si="17"/>
        <v>3029</v>
      </c>
      <c r="B109" s="18">
        <f t="shared" si="18"/>
        <v>0</v>
      </c>
      <c r="C109" s="13">
        <f t="shared" si="19"/>
        <v>3319.4982313699998</v>
      </c>
      <c r="D109" s="13">
        <f t="shared" si="20"/>
        <v>1540.3053309600004</v>
      </c>
      <c r="E109" s="13">
        <f t="shared" si="21"/>
        <v>15078.332057480004</v>
      </c>
      <c r="F109" s="13">
        <f t="shared" si="22"/>
        <v>3328.1455179200007</v>
      </c>
      <c r="G109" s="13">
        <f t="shared" si="23"/>
        <v>3267.51029548</v>
      </c>
      <c r="H109" s="13">
        <f t="shared" si="24"/>
        <v>3177.6478538499996</v>
      </c>
      <c r="I109" s="13">
        <f t="shared" si="25"/>
        <v>349.17117762999999</v>
      </c>
      <c r="J109" s="13">
        <f t="shared" si="26"/>
        <v>216.74650739</v>
      </c>
      <c r="K109" s="13">
        <f t="shared" si="27"/>
        <v>338.55277008000002</v>
      </c>
      <c r="L109" s="13">
        <f t="shared" si="28"/>
        <v>187.2471236275</v>
      </c>
      <c r="M109" s="13">
        <f t="shared" si="29"/>
        <v>1964.5998762199997</v>
      </c>
      <c r="N109" s="13">
        <f t="shared" si="30"/>
        <v>16.587871292500001</v>
      </c>
      <c r="O109" s="13">
        <f t="shared" si="31"/>
        <v>74.241493820000002</v>
      </c>
      <c r="P109" s="13">
        <f t="shared" si="32"/>
        <v>1.87950061</v>
      </c>
      <c r="Q109" s="13">
        <f t="shared" si="33"/>
        <v>0</v>
      </c>
      <c r="T109" s="62">
        <v>3029</v>
      </c>
      <c r="U109" s="62">
        <v>0</v>
      </c>
      <c r="V109" s="19">
        <v>3319.4982313699998</v>
      </c>
      <c r="W109" s="19">
        <v>1540.3053309600004</v>
      </c>
      <c r="X109" s="19">
        <v>15078.332057480004</v>
      </c>
      <c r="Y109" s="19">
        <v>3328.1455179200007</v>
      </c>
      <c r="Z109" s="19">
        <v>3267.51029548</v>
      </c>
      <c r="AA109" s="19">
        <v>3177.6478538499996</v>
      </c>
      <c r="AB109" s="19">
        <v>349.17117762999999</v>
      </c>
      <c r="AC109" s="19">
        <v>216.74650739</v>
      </c>
      <c r="AD109" s="19">
        <v>338.55277008000002</v>
      </c>
      <c r="AE109" s="19">
        <v>187.2471236275</v>
      </c>
      <c r="AF109" s="19">
        <v>1964.5998762199997</v>
      </c>
      <c r="AG109" s="19">
        <v>16.587871292500001</v>
      </c>
      <c r="AH109" s="19">
        <v>74.241493820000002</v>
      </c>
      <c r="AI109" s="19">
        <v>1.87950061</v>
      </c>
      <c r="AJ109" s="19">
        <v>0</v>
      </c>
      <c r="AL109" s="1"/>
      <c r="AM109" s="63">
        <v>3029</v>
      </c>
      <c r="AN109" s="62">
        <v>0</v>
      </c>
      <c r="AO109" s="23">
        <v>1</v>
      </c>
      <c r="AP109" s="23">
        <v>1</v>
      </c>
      <c r="AQ109" s="23">
        <v>1</v>
      </c>
      <c r="AR109" s="23">
        <v>1</v>
      </c>
      <c r="AS109" s="23">
        <v>1</v>
      </c>
      <c r="AT109" s="23">
        <v>1</v>
      </c>
      <c r="AU109" s="23">
        <v>1</v>
      </c>
      <c r="AV109" s="23">
        <v>1</v>
      </c>
      <c r="AW109" s="23">
        <v>1</v>
      </c>
      <c r="AX109" s="23">
        <v>1</v>
      </c>
      <c r="AY109" s="23">
        <v>1</v>
      </c>
      <c r="AZ109" s="23">
        <v>1</v>
      </c>
      <c r="BA109" s="23">
        <v>1</v>
      </c>
      <c r="BB109" s="23">
        <v>1</v>
      </c>
      <c r="BC109" s="23">
        <v>1</v>
      </c>
      <c r="BG109" t="s">
        <v>185</v>
      </c>
      <c r="BH109">
        <v>8</v>
      </c>
      <c r="BI109">
        <v>304</v>
      </c>
    </row>
    <row r="110" spans="1:61" x14ac:dyDescent="0.3">
      <c r="A110" s="18">
        <f t="shared" si="17"/>
        <v>3029</v>
      </c>
      <c r="B110" s="18">
        <f t="shared" si="18"/>
        <v>1</v>
      </c>
      <c r="C110" s="13">
        <f t="shared" si="19"/>
        <v>3293.4673145100001</v>
      </c>
      <c r="D110" s="13">
        <f t="shared" si="20"/>
        <v>1123.0363841900003</v>
      </c>
      <c r="E110" s="13">
        <f t="shared" si="21"/>
        <v>4937.2452026800001</v>
      </c>
      <c r="F110" s="13">
        <f t="shared" si="22"/>
        <v>720.91595273999997</v>
      </c>
      <c r="G110" s="13">
        <f t="shared" si="23"/>
        <v>452.56334090999997</v>
      </c>
      <c r="H110" s="13">
        <f t="shared" si="24"/>
        <v>1068.3864398400001</v>
      </c>
      <c r="I110" s="13">
        <f t="shared" si="25"/>
        <v>337.33333104999997</v>
      </c>
      <c r="J110" s="13">
        <f t="shared" si="26"/>
        <v>1597.17420969</v>
      </c>
      <c r="K110" s="13">
        <f t="shared" si="27"/>
        <v>748.07072442999993</v>
      </c>
      <c r="L110" s="13">
        <f t="shared" si="28"/>
        <v>36.201020749999998</v>
      </c>
      <c r="M110" s="13">
        <f t="shared" si="29"/>
        <v>296.47530049999995</v>
      </c>
      <c r="N110" s="13">
        <f t="shared" si="30"/>
        <v>2.4249999999999998</v>
      </c>
      <c r="O110" s="13">
        <f t="shared" si="31"/>
        <v>518.84065497999995</v>
      </c>
      <c r="P110" s="13">
        <f t="shared" si="32"/>
        <v>0.01</v>
      </c>
      <c r="Q110" s="13">
        <f t="shared" si="33"/>
        <v>0.01</v>
      </c>
      <c r="T110" s="62">
        <v>3029</v>
      </c>
      <c r="U110" s="62">
        <v>1</v>
      </c>
      <c r="V110" s="19">
        <v>3293.4673145100001</v>
      </c>
      <c r="W110" s="19">
        <v>1123.0363841900003</v>
      </c>
      <c r="X110" s="19">
        <v>4937.2452026800001</v>
      </c>
      <c r="Y110" s="19">
        <v>720.91595273999997</v>
      </c>
      <c r="Z110" s="19">
        <v>452.56334090999997</v>
      </c>
      <c r="AA110" s="19">
        <v>1068.3864398400001</v>
      </c>
      <c r="AB110" s="19">
        <v>337.33333104999997</v>
      </c>
      <c r="AC110" s="19">
        <v>1597.17420969</v>
      </c>
      <c r="AD110" s="19">
        <v>748.07072442999993</v>
      </c>
      <c r="AE110" s="19">
        <v>36.201020749999998</v>
      </c>
      <c r="AF110" s="19">
        <v>296.47530049999995</v>
      </c>
      <c r="AG110" s="19">
        <v>2.4249999999999998</v>
      </c>
      <c r="AH110" s="19">
        <v>518.84065497999995</v>
      </c>
      <c r="AI110" s="19">
        <v>0.01</v>
      </c>
      <c r="AJ110" s="19">
        <v>0.01</v>
      </c>
      <c r="AL110" s="1"/>
      <c r="AM110" s="63">
        <v>3029</v>
      </c>
      <c r="AN110" s="62">
        <v>1</v>
      </c>
      <c r="AO110" s="23">
        <v>1</v>
      </c>
      <c r="AP110" s="23">
        <v>1</v>
      </c>
      <c r="AQ110" s="23">
        <v>1</v>
      </c>
      <c r="AR110" s="23">
        <v>1</v>
      </c>
      <c r="AS110" s="23">
        <v>1</v>
      </c>
      <c r="AT110" s="23">
        <v>1</v>
      </c>
      <c r="AU110" s="23">
        <v>1</v>
      </c>
      <c r="AV110" s="23">
        <v>1</v>
      </c>
      <c r="AW110" s="23">
        <v>1</v>
      </c>
      <c r="AX110" s="23">
        <v>1</v>
      </c>
      <c r="AY110" s="23">
        <v>1</v>
      </c>
      <c r="AZ110" s="23">
        <v>1</v>
      </c>
      <c r="BA110" s="23">
        <v>1</v>
      </c>
      <c r="BB110" s="23">
        <v>1</v>
      </c>
      <c r="BC110" s="23">
        <v>1</v>
      </c>
      <c r="BG110" t="s">
        <v>186</v>
      </c>
      <c r="BH110">
        <v>8</v>
      </c>
      <c r="BI110">
        <v>233</v>
      </c>
    </row>
    <row r="111" spans="1:61" x14ac:dyDescent="0.3">
      <c r="A111" s="18">
        <f t="shared" si="17"/>
        <v>3029</v>
      </c>
      <c r="B111" s="18">
        <f t="shared" si="18"/>
        <v>2</v>
      </c>
      <c r="C111" s="13">
        <f t="shared" si="19"/>
        <v>127.58121224999999</v>
      </c>
      <c r="D111" s="13">
        <f t="shared" si="20"/>
        <v>93.541470289999992</v>
      </c>
      <c r="E111" s="13">
        <f t="shared" si="21"/>
        <v>115.90842765000001</v>
      </c>
      <c r="F111" s="13">
        <f t="shared" si="22"/>
        <v>47.86</v>
      </c>
      <c r="G111" s="13">
        <f t="shared" si="23"/>
        <v>54.93</v>
      </c>
      <c r="H111" s="13">
        <f t="shared" si="24"/>
        <v>46</v>
      </c>
      <c r="I111" s="13">
        <f t="shared" si="25"/>
        <v>6.1598544400000002</v>
      </c>
      <c r="J111" s="13">
        <f t="shared" si="26"/>
        <v>1.9000000000000001</v>
      </c>
      <c r="K111" s="13">
        <f t="shared" si="27"/>
        <v>0</v>
      </c>
      <c r="L111" s="13">
        <f t="shared" si="28"/>
        <v>0</v>
      </c>
      <c r="M111" s="13">
        <f t="shared" si="29"/>
        <v>0.01</v>
      </c>
      <c r="N111" s="13">
        <f t="shared" si="30"/>
        <v>0</v>
      </c>
      <c r="O111" s="13">
        <f t="shared" si="31"/>
        <v>30.757705479999998</v>
      </c>
      <c r="P111" s="13">
        <f t="shared" si="32"/>
        <v>0.7</v>
      </c>
      <c r="Q111" s="13">
        <f t="shared" si="33"/>
        <v>18.08558227</v>
      </c>
      <c r="T111" s="62">
        <v>3029</v>
      </c>
      <c r="U111" s="62">
        <v>2</v>
      </c>
      <c r="V111" s="19">
        <v>127.58121224999999</v>
      </c>
      <c r="W111" s="19">
        <v>93.541470289999992</v>
      </c>
      <c r="X111" s="19">
        <v>115.90842765000001</v>
      </c>
      <c r="Y111" s="19">
        <v>47.86</v>
      </c>
      <c r="Z111" s="19">
        <v>54.93</v>
      </c>
      <c r="AA111" s="19">
        <v>46</v>
      </c>
      <c r="AB111" s="19">
        <v>6.1598544400000002</v>
      </c>
      <c r="AC111" s="19">
        <v>1.9000000000000001</v>
      </c>
      <c r="AD111" s="19">
        <v>0</v>
      </c>
      <c r="AE111" s="19">
        <v>0</v>
      </c>
      <c r="AF111" s="19">
        <v>0.01</v>
      </c>
      <c r="AG111" s="19">
        <v>0</v>
      </c>
      <c r="AH111" s="19">
        <v>30.757705479999998</v>
      </c>
      <c r="AI111" s="19">
        <v>0.7</v>
      </c>
      <c r="AJ111" s="19">
        <v>18.08558227</v>
      </c>
      <c r="AL111" s="1"/>
      <c r="AM111" s="63">
        <v>3029</v>
      </c>
      <c r="AN111" s="62">
        <v>2</v>
      </c>
      <c r="AO111" s="23">
        <v>1</v>
      </c>
      <c r="AP111" s="23">
        <v>1</v>
      </c>
      <c r="AQ111" s="23">
        <v>1</v>
      </c>
      <c r="AR111" s="23">
        <v>1</v>
      </c>
      <c r="AS111" s="23">
        <v>1</v>
      </c>
      <c r="AT111" s="23">
        <v>1</v>
      </c>
      <c r="AU111" s="23">
        <v>1</v>
      </c>
      <c r="AV111" s="23">
        <v>1</v>
      </c>
      <c r="AW111" s="23">
        <v>1</v>
      </c>
      <c r="AX111" s="23">
        <v>1</v>
      </c>
      <c r="AY111" s="23">
        <v>1</v>
      </c>
      <c r="AZ111" s="23">
        <v>1</v>
      </c>
      <c r="BA111" s="23">
        <v>1</v>
      </c>
      <c r="BB111" s="23">
        <v>1</v>
      </c>
      <c r="BC111" s="23">
        <v>1</v>
      </c>
      <c r="BG111" t="s">
        <v>187</v>
      </c>
      <c r="BH111">
        <v>8</v>
      </c>
      <c r="BI111">
        <v>21</v>
      </c>
    </row>
    <row r="112" spans="1:61" x14ac:dyDescent="0.3">
      <c r="A112" s="18">
        <f t="shared" si="17"/>
        <v>3029</v>
      </c>
      <c r="B112" s="18">
        <f t="shared" si="18"/>
        <v>5</v>
      </c>
      <c r="C112" s="13">
        <f t="shared" si="19"/>
        <v>3181.5773034567665</v>
      </c>
      <c r="D112" s="13">
        <f t="shared" si="20"/>
        <v>1540.2517226132211</v>
      </c>
      <c r="E112" s="13">
        <f t="shared" si="21"/>
        <v>718.38669965000008</v>
      </c>
      <c r="F112" s="13">
        <f t="shared" si="22"/>
        <v>377.6985297299999</v>
      </c>
      <c r="G112" s="13">
        <f t="shared" si="23"/>
        <v>225.52197329000006</v>
      </c>
      <c r="H112" s="13">
        <f t="shared" si="24"/>
        <v>8.6213680900000007</v>
      </c>
      <c r="I112" s="13">
        <f t="shared" si="25"/>
        <v>186.04565015999998</v>
      </c>
      <c r="J112" s="13">
        <f t="shared" si="26"/>
        <v>16.599999999999998</v>
      </c>
      <c r="K112" s="13">
        <f t="shared" si="27"/>
        <v>70.209999999999994</v>
      </c>
      <c r="L112" s="13">
        <f t="shared" si="28"/>
        <v>14.6356642975</v>
      </c>
      <c r="M112" s="13">
        <f t="shared" si="29"/>
        <v>99.633917269999998</v>
      </c>
      <c r="N112" s="13">
        <f t="shared" si="30"/>
        <v>4.5452214325</v>
      </c>
      <c r="O112" s="13">
        <f t="shared" si="31"/>
        <v>2.4</v>
      </c>
      <c r="P112" s="13">
        <f t="shared" si="32"/>
        <v>0</v>
      </c>
      <c r="Q112" s="13">
        <f t="shared" si="33"/>
        <v>0</v>
      </c>
      <c r="T112" s="62">
        <v>3029</v>
      </c>
      <c r="U112" s="62">
        <v>5</v>
      </c>
      <c r="V112" s="19">
        <v>3181.5773034567665</v>
      </c>
      <c r="W112" s="19">
        <v>1540.2517226132211</v>
      </c>
      <c r="X112" s="19">
        <v>718.38669965000008</v>
      </c>
      <c r="Y112" s="19">
        <v>377.6985297299999</v>
      </c>
      <c r="Z112" s="19">
        <v>225.52197329000006</v>
      </c>
      <c r="AA112" s="19">
        <v>8.6213680900000007</v>
      </c>
      <c r="AB112" s="19">
        <v>186.04565015999998</v>
      </c>
      <c r="AC112" s="19">
        <v>16.599999999999998</v>
      </c>
      <c r="AD112" s="19">
        <v>70.209999999999994</v>
      </c>
      <c r="AE112" s="19">
        <v>14.6356642975</v>
      </c>
      <c r="AF112" s="19">
        <v>99.633917269999998</v>
      </c>
      <c r="AG112" s="19">
        <v>4.5452214325</v>
      </c>
      <c r="AH112" s="19">
        <v>2.4</v>
      </c>
      <c r="AI112" s="19">
        <v>0</v>
      </c>
      <c r="AJ112" s="19">
        <v>0</v>
      </c>
      <c r="AL112" s="1"/>
      <c r="AM112" s="63">
        <v>3029</v>
      </c>
      <c r="AN112" s="62">
        <v>5</v>
      </c>
      <c r="AO112" s="23">
        <v>1</v>
      </c>
      <c r="AP112" s="23">
        <v>1</v>
      </c>
      <c r="AQ112" s="23">
        <v>1</v>
      </c>
      <c r="AR112" s="23">
        <v>1</v>
      </c>
      <c r="AS112" s="23">
        <v>1</v>
      </c>
      <c r="AT112" s="23">
        <v>1</v>
      </c>
      <c r="AU112" s="23">
        <v>1</v>
      </c>
      <c r="AV112" s="23">
        <v>1</v>
      </c>
      <c r="AW112" s="23">
        <v>1</v>
      </c>
      <c r="AX112" s="23">
        <v>1</v>
      </c>
      <c r="AY112" s="23">
        <v>1</v>
      </c>
      <c r="AZ112" s="23">
        <v>1</v>
      </c>
      <c r="BA112" s="23">
        <v>1</v>
      </c>
      <c r="BB112" s="23">
        <v>1</v>
      </c>
      <c r="BC112" s="23">
        <v>1</v>
      </c>
      <c r="BG112" t="s">
        <v>188</v>
      </c>
      <c r="BH112">
        <v>8</v>
      </c>
      <c r="BI112">
        <v>61</v>
      </c>
    </row>
    <row r="113" spans="1:61" x14ac:dyDescent="0.3">
      <c r="A113" s="18">
        <f t="shared" si="17"/>
        <v>3029</v>
      </c>
      <c r="B113" s="18">
        <f t="shared" si="18"/>
        <v>7</v>
      </c>
      <c r="C113" s="13">
        <f t="shared" si="19"/>
        <v>4722.8174051783772</v>
      </c>
      <c r="D113" s="13">
        <f t="shared" si="20"/>
        <v>629.80534844298791</v>
      </c>
      <c r="E113" s="13">
        <f t="shared" si="21"/>
        <v>133.32448401999997</v>
      </c>
      <c r="F113" s="13">
        <f t="shared" si="22"/>
        <v>111.65674199000001</v>
      </c>
      <c r="G113" s="13">
        <f t="shared" si="23"/>
        <v>101.02248109</v>
      </c>
      <c r="H113" s="13">
        <f t="shared" si="24"/>
        <v>0</v>
      </c>
      <c r="I113" s="13">
        <f t="shared" si="25"/>
        <v>0</v>
      </c>
      <c r="J113" s="13">
        <f t="shared" si="26"/>
        <v>1.62</v>
      </c>
      <c r="K113" s="13">
        <f t="shared" si="27"/>
        <v>3.35</v>
      </c>
      <c r="L113" s="13">
        <f t="shared" si="28"/>
        <v>0.15000000000000002</v>
      </c>
      <c r="M113" s="13">
        <f t="shared" si="29"/>
        <v>27.12309527</v>
      </c>
      <c r="N113" s="13">
        <f t="shared" si="30"/>
        <v>0.05</v>
      </c>
      <c r="O113" s="13">
        <f t="shared" si="31"/>
        <v>0</v>
      </c>
      <c r="P113" s="13">
        <f t="shared" si="32"/>
        <v>0</v>
      </c>
      <c r="Q113" s="13">
        <f t="shared" si="33"/>
        <v>0</v>
      </c>
      <c r="T113" s="62">
        <v>3029</v>
      </c>
      <c r="U113" s="62">
        <v>7</v>
      </c>
      <c r="V113" s="19">
        <v>4722.8174051783772</v>
      </c>
      <c r="W113" s="19">
        <v>629.80534844298791</v>
      </c>
      <c r="X113" s="19">
        <v>133.32448401999997</v>
      </c>
      <c r="Y113" s="19">
        <v>111.65674199000001</v>
      </c>
      <c r="Z113" s="19">
        <v>101.02248109</v>
      </c>
      <c r="AA113" s="19">
        <v>0</v>
      </c>
      <c r="AB113" s="19">
        <v>0</v>
      </c>
      <c r="AC113" s="19">
        <v>1.62</v>
      </c>
      <c r="AD113" s="19">
        <v>3.35</v>
      </c>
      <c r="AE113" s="19">
        <v>0.15000000000000002</v>
      </c>
      <c r="AF113" s="19">
        <v>27.12309527</v>
      </c>
      <c r="AG113" s="19">
        <v>0.05</v>
      </c>
      <c r="AH113" s="19">
        <v>0</v>
      </c>
      <c r="AI113" s="19">
        <v>0</v>
      </c>
      <c r="AJ113" s="19">
        <v>0</v>
      </c>
      <c r="AL113" s="1"/>
      <c r="AM113" s="63">
        <v>3029</v>
      </c>
      <c r="AN113" s="62">
        <v>7</v>
      </c>
      <c r="AO113" s="23">
        <v>1</v>
      </c>
      <c r="AP113" s="23">
        <v>1</v>
      </c>
      <c r="AQ113" s="23">
        <v>1</v>
      </c>
      <c r="AR113" s="23">
        <v>1</v>
      </c>
      <c r="AS113" s="23">
        <v>1</v>
      </c>
      <c r="AT113" s="23">
        <v>1</v>
      </c>
      <c r="AU113" s="23">
        <v>1</v>
      </c>
      <c r="AV113" s="23">
        <v>1</v>
      </c>
      <c r="AW113" s="23">
        <v>1</v>
      </c>
      <c r="AX113" s="23">
        <v>1</v>
      </c>
      <c r="AY113" s="23">
        <v>1</v>
      </c>
      <c r="AZ113" s="23">
        <v>1</v>
      </c>
      <c r="BA113" s="23">
        <v>1</v>
      </c>
      <c r="BB113" s="23">
        <v>1</v>
      </c>
      <c r="BC113" s="23">
        <v>1</v>
      </c>
      <c r="BG113" t="s">
        <v>189</v>
      </c>
      <c r="BH113">
        <v>8</v>
      </c>
      <c r="BI113">
        <v>264</v>
      </c>
    </row>
    <row r="114" spans="1:61" x14ac:dyDescent="0.3">
      <c r="A114" s="18">
        <f t="shared" si="17"/>
        <v>3029</v>
      </c>
      <c r="B114" s="18">
        <f t="shared" si="18"/>
        <v>8</v>
      </c>
      <c r="C114" s="13">
        <f t="shared" si="19"/>
        <v>2729.1948871299996</v>
      </c>
      <c r="D114" s="13">
        <f t="shared" si="20"/>
        <v>1055.9789945900002</v>
      </c>
      <c r="E114" s="13">
        <f t="shared" si="21"/>
        <v>2011.3384388400002</v>
      </c>
      <c r="F114" s="13">
        <f t="shared" si="22"/>
        <v>849.9532116900001</v>
      </c>
      <c r="G114" s="13">
        <f t="shared" si="23"/>
        <v>1018.52031754</v>
      </c>
      <c r="H114" s="13">
        <f t="shared" si="24"/>
        <v>266.37747743</v>
      </c>
      <c r="I114" s="13">
        <f t="shared" si="25"/>
        <v>85.647795190000011</v>
      </c>
      <c r="J114" s="13">
        <f t="shared" si="26"/>
        <v>239.43999554999999</v>
      </c>
      <c r="K114" s="13">
        <f t="shared" si="27"/>
        <v>116.20607137</v>
      </c>
      <c r="L114" s="13">
        <f t="shared" si="28"/>
        <v>30.751476212500002</v>
      </c>
      <c r="M114" s="13">
        <f t="shared" si="29"/>
        <v>150.33517654999997</v>
      </c>
      <c r="N114" s="13">
        <f t="shared" si="30"/>
        <v>3.0996829275</v>
      </c>
      <c r="O114" s="13">
        <f t="shared" si="31"/>
        <v>5.9698859400000002</v>
      </c>
      <c r="P114" s="13">
        <f t="shared" si="32"/>
        <v>0.92</v>
      </c>
      <c r="Q114" s="13">
        <f t="shared" si="33"/>
        <v>2.1</v>
      </c>
      <c r="T114" s="62">
        <v>3029</v>
      </c>
      <c r="U114" s="62">
        <v>8</v>
      </c>
      <c r="V114" s="19">
        <v>2729.1948871299996</v>
      </c>
      <c r="W114" s="19">
        <v>1055.9789945900002</v>
      </c>
      <c r="X114" s="19">
        <v>2011.3384388400002</v>
      </c>
      <c r="Y114" s="19">
        <v>849.9532116900001</v>
      </c>
      <c r="Z114" s="19">
        <v>1018.52031754</v>
      </c>
      <c r="AA114" s="19">
        <v>266.37747743</v>
      </c>
      <c r="AB114" s="19">
        <v>85.647795190000011</v>
      </c>
      <c r="AC114" s="19">
        <v>239.43999554999999</v>
      </c>
      <c r="AD114" s="19">
        <v>116.20607137</v>
      </c>
      <c r="AE114" s="19">
        <v>30.751476212500002</v>
      </c>
      <c r="AF114" s="19">
        <v>150.33517654999997</v>
      </c>
      <c r="AG114" s="19">
        <v>3.0996829275</v>
      </c>
      <c r="AH114" s="19">
        <v>5.9698859400000002</v>
      </c>
      <c r="AI114" s="19">
        <v>0.92</v>
      </c>
      <c r="AJ114" s="19">
        <v>2.1</v>
      </c>
      <c r="AL114" s="1"/>
      <c r="AM114" s="63">
        <v>3029</v>
      </c>
      <c r="AN114" s="62">
        <v>8</v>
      </c>
      <c r="AO114" s="23">
        <v>1</v>
      </c>
      <c r="AP114" s="23">
        <v>1</v>
      </c>
      <c r="AQ114" s="23">
        <v>1</v>
      </c>
      <c r="AR114" s="23">
        <v>1</v>
      </c>
      <c r="AS114" s="23">
        <v>1</v>
      </c>
      <c r="AT114" s="23">
        <v>1</v>
      </c>
      <c r="AU114" s="23">
        <v>1</v>
      </c>
      <c r="AV114" s="23">
        <v>1</v>
      </c>
      <c r="AW114" s="23">
        <v>1</v>
      </c>
      <c r="AX114" s="23">
        <v>1</v>
      </c>
      <c r="AY114" s="23">
        <v>1</v>
      </c>
      <c r="AZ114" s="23">
        <v>1</v>
      </c>
      <c r="BA114" s="23">
        <v>1</v>
      </c>
      <c r="BB114" s="23">
        <v>1</v>
      </c>
      <c r="BC114" s="23">
        <v>1</v>
      </c>
      <c r="BG114" t="s">
        <v>190</v>
      </c>
      <c r="BH114">
        <v>8</v>
      </c>
      <c r="BI114">
        <v>112</v>
      </c>
    </row>
    <row r="115" spans="1:61" x14ac:dyDescent="0.3">
      <c r="A115" s="18">
        <f t="shared" si="17"/>
        <v>3030</v>
      </c>
      <c r="B115" s="18">
        <f t="shared" si="18"/>
        <v>0</v>
      </c>
      <c r="C115" s="13">
        <f t="shared" si="19"/>
        <v>6510.5613249399994</v>
      </c>
      <c r="D115" s="13">
        <f t="shared" si="20"/>
        <v>3175.8278709700003</v>
      </c>
      <c r="E115" s="13">
        <f t="shared" si="21"/>
        <v>14772.357010489997</v>
      </c>
      <c r="F115" s="13">
        <f t="shared" si="22"/>
        <v>3609.8992196600002</v>
      </c>
      <c r="G115" s="13">
        <f t="shared" si="23"/>
        <v>7526.8786489500008</v>
      </c>
      <c r="H115" s="13">
        <f t="shared" si="24"/>
        <v>2805.7495597699999</v>
      </c>
      <c r="I115" s="13">
        <f t="shared" si="25"/>
        <v>3240.3562839200004</v>
      </c>
      <c r="J115" s="13">
        <f t="shared" si="26"/>
        <v>0.01</v>
      </c>
      <c r="K115" s="13">
        <f t="shared" si="27"/>
        <v>0.01</v>
      </c>
      <c r="L115" s="13">
        <f t="shared" si="28"/>
        <v>376.28585873750001</v>
      </c>
      <c r="M115" s="13">
        <f t="shared" si="29"/>
        <v>4270.3422298200003</v>
      </c>
      <c r="N115" s="13">
        <f t="shared" si="30"/>
        <v>47.661615312499997</v>
      </c>
      <c r="O115" s="13">
        <f t="shared" si="31"/>
        <v>65.27334725</v>
      </c>
      <c r="P115" s="13">
        <f t="shared" si="32"/>
        <v>0.48</v>
      </c>
      <c r="Q115" s="13">
        <f t="shared" si="33"/>
        <v>3.0577209399999998</v>
      </c>
      <c r="T115" s="62">
        <v>3030</v>
      </c>
      <c r="U115" s="62">
        <v>0</v>
      </c>
      <c r="V115" s="19">
        <v>6510.5613249399994</v>
      </c>
      <c r="W115" s="19">
        <v>3175.8278709700003</v>
      </c>
      <c r="X115" s="19">
        <v>14772.357010489997</v>
      </c>
      <c r="Y115" s="19">
        <v>3609.8992196600002</v>
      </c>
      <c r="Z115" s="19">
        <v>7526.8786489500008</v>
      </c>
      <c r="AA115" s="19">
        <v>2805.7495597699999</v>
      </c>
      <c r="AB115" s="19">
        <v>3240.3562839200004</v>
      </c>
      <c r="AC115" s="19">
        <v>0.01</v>
      </c>
      <c r="AD115" s="19">
        <v>0.01</v>
      </c>
      <c r="AE115" s="19">
        <v>376.28585873750001</v>
      </c>
      <c r="AF115" s="19">
        <v>4270.3422298200003</v>
      </c>
      <c r="AG115" s="19">
        <v>47.661615312499997</v>
      </c>
      <c r="AH115" s="19">
        <v>65.27334725</v>
      </c>
      <c r="AI115" s="19">
        <v>0.48</v>
      </c>
      <c r="AJ115" s="19">
        <v>3.0577209399999998</v>
      </c>
      <c r="AL115" s="1"/>
      <c r="AM115" s="63">
        <v>3030</v>
      </c>
      <c r="AN115" s="62">
        <v>0</v>
      </c>
      <c r="AO115" s="23">
        <v>1</v>
      </c>
      <c r="AP115" s="23">
        <v>1</v>
      </c>
      <c r="AQ115" s="23">
        <v>1</v>
      </c>
      <c r="AR115" s="23">
        <v>1</v>
      </c>
      <c r="AS115" s="23">
        <v>1</v>
      </c>
      <c r="AT115" s="23">
        <v>1</v>
      </c>
      <c r="AU115" s="23">
        <v>1</v>
      </c>
      <c r="AV115" s="23">
        <v>1</v>
      </c>
      <c r="AW115" s="23">
        <v>1</v>
      </c>
      <c r="AX115" s="23">
        <v>1</v>
      </c>
      <c r="AY115" s="23">
        <v>1</v>
      </c>
      <c r="AZ115" s="23">
        <v>1</v>
      </c>
      <c r="BA115" s="23">
        <v>1</v>
      </c>
      <c r="BB115" s="23">
        <v>1</v>
      </c>
      <c r="BC115" s="23">
        <v>1</v>
      </c>
      <c r="BG115" t="s">
        <v>191</v>
      </c>
      <c r="BH115">
        <v>6</v>
      </c>
      <c r="BI115">
        <v>240</v>
      </c>
    </row>
    <row r="116" spans="1:61" x14ac:dyDescent="0.3">
      <c r="A116" s="18">
        <f t="shared" si="17"/>
        <v>3030</v>
      </c>
      <c r="B116" s="18">
        <f t="shared" si="18"/>
        <v>1</v>
      </c>
      <c r="C116" s="13">
        <f t="shared" si="19"/>
        <v>7735.6854027000018</v>
      </c>
      <c r="D116" s="13">
        <f t="shared" si="20"/>
        <v>2820.0832955500005</v>
      </c>
      <c r="E116" s="13">
        <f t="shared" si="21"/>
        <v>715.79394877000004</v>
      </c>
      <c r="F116" s="13">
        <f t="shared" si="22"/>
        <v>260.05965655</v>
      </c>
      <c r="G116" s="13">
        <f t="shared" si="23"/>
        <v>538.07363745000009</v>
      </c>
      <c r="H116" s="13">
        <f t="shared" si="24"/>
        <v>103.67691991</v>
      </c>
      <c r="I116" s="13">
        <f t="shared" si="25"/>
        <v>826.46345564000001</v>
      </c>
      <c r="J116" s="13">
        <f t="shared" si="26"/>
        <v>92.021011210000012</v>
      </c>
      <c r="K116" s="13">
        <f t="shared" si="27"/>
        <v>0</v>
      </c>
      <c r="L116" s="13">
        <f t="shared" si="28"/>
        <v>76.177134620000004</v>
      </c>
      <c r="M116" s="13">
        <f t="shared" si="29"/>
        <v>282.38815374000001</v>
      </c>
      <c r="N116" s="13">
        <f t="shared" si="30"/>
        <v>24.908604180000001</v>
      </c>
      <c r="O116" s="13">
        <f t="shared" si="31"/>
        <v>76.280802890000004</v>
      </c>
      <c r="P116" s="13">
        <f t="shared" si="32"/>
        <v>4.1999999999999993</v>
      </c>
      <c r="Q116" s="13">
        <f t="shared" si="33"/>
        <v>20.977079850000003</v>
      </c>
      <c r="T116" s="62">
        <v>3030</v>
      </c>
      <c r="U116" s="62">
        <v>1</v>
      </c>
      <c r="V116" s="19">
        <v>7735.6854027000018</v>
      </c>
      <c r="W116" s="19">
        <v>2820.0832955500005</v>
      </c>
      <c r="X116" s="19">
        <v>715.79394877000004</v>
      </c>
      <c r="Y116" s="19">
        <v>260.05965655</v>
      </c>
      <c r="Z116" s="19">
        <v>538.07363745000009</v>
      </c>
      <c r="AA116" s="19">
        <v>103.67691991</v>
      </c>
      <c r="AB116" s="19">
        <v>826.46345564000001</v>
      </c>
      <c r="AC116" s="19">
        <v>92.021011210000012</v>
      </c>
      <c r="AD116" s="19">
        <v>0</v>
      </c>
      <c r="AE116" s="19">
        <v>76.177134620000004</v>
      </c>
      <c r="AF116" s="19">
        <v>282.38815374000001</v>
      </c>
      <c r="AG116" s="19">
        <v>24.908604180000001</v>
      </c>
      <c r="AH116" s="19">
        <v>76.280802890000004</v>
      </c>
      <c r="AI116" s="19">
        <v>4.1999999999999993</v>
      </c>
      <c r="AJ116" s="19">
        <v>20.977079850000003</v>
      </c>
      <c r="AL116" s="1"/>
      <c r="AM116" s="63">
        <v>3030</v>
      </c>
      <c r="AN116" s="62">
        <v>1</v>
      </c>
      <c r="AO116" s="23">
        <v>1</v>
      </c>
      <c r="AP116" s="23">
        <v>1</v>
      </c>
      <c r="AQ116" s="23">
        <v>1</v>
      </c>
      <c r="AR116" s="23">
        <v>1</v>
      </c>
      <c r="AS116" s="23">
        <v>1</v>
      </c>
      <c r="AT116" s="23">
        <v>1</v>
      </c>
      <c r="AU116" s="23">
        <v>1</v>
      </c>
      <c r="AV116" s="23">
        <v>1</v>
      </c>
      <c r="AW116" s="23">
        <v>1</v>
      </c>
      <c r="AX116" s="23">
        <v>1</v>
      </c>
      <c r="AY116" s="23">
        <v>1</v>
      </c>
      <c r="AZ116" s="23">
        <v>1</v>
      </c>
      <c r="BA116" s="23">
        <v>1</v>
      </c>
      <c r="BB116" s="23">
        <v>1</v>
      </c>
      <c r="BC116" s="23">
        <v>1</v>
      </c>
      <c r="BG116" t="s">
        <v>192</v>
      </c>
      <c r="BH116">
        <v>6</v>
      </c>
      <c r="BI116">
        <v>395</v>
      </c>
    </row>
    <row r="117" spans="1:61" x14ac:dyDescent="0.3">
      <c r="A117" s="18">
        <f t="shared" si="17"/>
        <v>3030</v>
      </c>
      <c r="B117" s="18">
        <f t="shared" si="18"/>
        <v>2</v>
      </c>
      <c r="C117" s="13">
        <f t="shared" si="19"/>
        <v>603.30204737000008</v>
      </c>
      <c r="D117" s="13">
        <f t="shared" si="20"/>
        <v>62.50479928</v>
      </c>
      <c r="E117" s="13">
        <f t="shared" si="21"/>
        <v>67.239999999999995</v>
      </c>
      <c r="F117" s="13">
        <f t="shared" si="22"/>
        <v>0</v>
      </c>
      <c r="G117" s="13">
        <f t="shared" si="23"/>
        <v>28.604573729999998</v>
      </c>
      <c r="H117" s="13">
        <f t="shared" si="24"/>
        <v>0</v>
      </c>
      <c r="I117" s="13">
        <f t="shared" si="25"/>
        <v>88.095009869999998</v>
      </c>
      <c r="J117" s="13">
        <f t="shared" si="26"/>
        <v>0.26362943999999999</v>
      </c>
      <c r="K117" s="13">
        <f t="shared" si="27"/>
        <v>0</v>
      </c>
      <c r="L117" s="13">
        <f t="shared" si="28"/>
        <v>1.6711544549999999</v>
      </c>
      <c r="M117" s="13">
        <f t="shared" si="29"/>
        <v>123.10915349</v>
      </c>
      <c r="N117" s="13">
        <f t="shared" si="30"/>
        <v>0.39509755499999999</v>
      </c>
      <c r="O117" s="13">
        <f t="shared" si="31"/>
        <v>51.366954610000008</v>
      </c>
      <c r="P117" s="13">
        <f t="shared" si="32"/>
        <v>111.4267478</v>
      </c>
      <c r="Q117" s="13">
        <f t="shared" si="33"/>
        <v>67.706596520000005</v>
      </c>
      <c r="T117" s="62">
        <v>3030</v>
      </c>
      <c r="U117" s="62">
        <v>2</v>
      </c>
      <c r="V117" s="19">
        <v>603.30204737000008</v>
      </c>
      <c r="W117" s="19">
        <v>62.50479928</v>
      </c>
      <c r="X117" s="19">
        <v>67.239999999999995</v>
      </c>
      <c r="Y117" s="19">
        <v>0</v>
      </c>
      <c r="Z117" s="19">
        <v>28.604573729999998</v>
      </c>
      <c r="AA117" s="19">
        <v>0</v>
      </c>
      <c r="AB117" s="19">
        <v>88.095009869999998</v>
      </c>
      <c r="AC117" s="19">
        <v>0.26362943999999999</v>
      </c>
      <c r="AD117" s="19">
        <v>0</v>
      </c>
      <c r="AE117" s="19">
        <v>1.6711544549999999</v>
      </c>
      <c r="AF117" s="19">
        <v>123.10915349</v>
      </c>
      <c r="AG117" s="19">
        <v>0.39509755499999999</v>
      </c>
      <c r="AH117" s="19">
        <v>51.366954610000008</v>
      </c>
      <c r="AI117" s="19">
        <v>111.4267478</v>
      </c>
      <c r="AJ117" s="19">
        <v>67.706596520000005</v>
      </c>
      <c r="AL117" s="1"/>
      <c r="AM117" s="63">
        <v>3030</v>
      </c>
      <c r="AN117" s="62">
        <v>2</v>
      </c>
      <c r="AO117" s="23">
        <v>1</v>
      </c>
      <c r="AP117" s="23">
        <v>1</v>
      </c>
      <c r="AQ117" s="23">
        <v>1</v>
      </c>
      <c r="AR117" s="23">
        <v>1</v>
      </c>
      <c r="AS117" s="23">
        <v>1</v>
      </c>
      <c r="AT117" s="23">
        <v>1</v>
      </c>
      <c r="AU117" s="23">
        <v>1</v>
      </c>
      <c r="AV117" s="23">
        <v>1</v>
      </c>
      <c r="AW117" s="23">
        <v>1</v>
      </c>
      <c r="AX117" s="23">
        <v>1</v>
      </c>
      <c r="AY117" s="23">
        <v>1</v>
      </c>
      <c r="AZ117" s="23">
        <v>1</v>
      </c>
      <c r="BA117" s="23">
        <v>1</v>
      </c>
      <c r="BB117" s="23">
        <v>1</v>
      </c>
      <c r="BC117" s="23">
        <v>1</v>
      </c>
      <c r="BG117" t="s">
        <v>193</v>
      </c>
      <c r="BH117">
        <v>6</v>
      </c>
      <c r="BI117">
        <v>67</v>
      </c>
    </row>
    <row r="118" spans="1:61" x14ac:dyDescent="0.3">
      <c r="A118" s="18">
        <f t="shared" si="17"/>
        <v>3030</v>
      </c>
      <c r="B118" s="18">
        <f t="shared" si="18"/>
        <v>5</v>
      </c>
      <c r="C118" s="13">
        <f t="shared" si="19"/>
        <v>17646.526463029997</v>
      </c>
      <c r="D118" s="13">
        <f t="shared" si="20"/>
        <v>12511.85415626</v>
      </c>
      <c r="E118" s="13">
        <f t="shared" si="21"/>
        <v>2280.1796252100003</v>
      </c>
      <c r="F118" s="13">
        <f t="shared" si="22"/>
        <v>601.06818542999997</v>
      </c>
      <c r="G118" s="13">
        <f t="shared" si="23"/>
        <v>1149.5245945899999</v>
      </c>
      <c r="H118" s="13">
        <f t="shared" si="24"/>
        <v>40.550590229999997</v>
      </c>
      <c r="I118" s="13">
        <f t="shared" si="25"/>
        <v>2759.3314869000005</v>
      </c>
      <c r="J118" s="13">
        <f t="shared" si="26"/>
        <v>0</v>
      </c>
      <c r="K118" s="13">
        <f t="shared" si="27"/>
        <v>0</v>
      </c>
      <c r="L118" s="13">
        <f t="shared" si="28"/>
        <v>330.80413908999998</v>
      </c>
      <c r="M118" s="13">
        <f t="shared" si="29"/>
        <v>789.03898745000004</v>
      </c>
      <c r="N118" s="13">
        <f t="shared" si="30"/>
        <v>17.026985199999999</v>
      </c>
      <c r="O118" s="13">
        <f t="shared" si="31"/>
        <v>16.756113469999999</v>
      </c>
      <c r="P118" s="13">
        <f t="shared" si="32"/>
        <v>3.0050180000000003E-2</v>
      </c>
      <c r="Q118" s="13">
        <f t="shared" si="33"/>
        <v>0</v>
      </c>
      <c r="T118" s="62">
        <v>3030</v>
      </c>
      <c r="U118" s="62">
        <v>5</v>
      </c>
      <c r="V118" s="19">
        <v>17646.526463029997</v>
      </c>
      <c r="W118" s="19">
        <v>12511.85415626</v>
      </c>
      <c r="X118" s="19">
        <v>2280.1796252100003</v>
      </c>
      <c r="Y118" s="19">
        <v>601.06818542999997</v>
      </c>
      <c r="Z118" s="19">
        <v>1149.5245945899999</v>
      </c>
      <c r="AA118" s="19">
        <v>40.550590229999997</v>
      </c>
      <c r="AB118" s="19">
        <v>2759.3314869000005</v>
      </c>
      <c r="AC118" s="19">
        <v>0</v>
      </c>
      <c r="AD118" s="19">
        <v>0</v>
      </c>
      <c r="AE118" s="19">
        <v>330.80413908999998</v>
      </c>
      <c r="AF118" s="19">
        <v>789.03898745000004</v>
      </c>
      <c r="AG118" s="19">
        <v>17.026985199999999</v>
      </c>
      <c r="AH118" s="19">
        <v>16.756113469999999</v>
      </c>
      <c r="AI118" s="19">
        <v>3.0050180000000003E-2</v>
      </c>
      <c r="AJ118" s="19">
        <v>0</v>
      </c>
      <c r="AL118" s="1"/>
      <c r="AM118" s="63">
        <v>3030</v>
      </c>
      <c r="AN118" s="62">
        <v>5</v>
      </c>
      <c r="AO118" s="23">
        <v>1</v>
      </c>
      <c r="AP118" s="23">
        <v>1</v>
      </c>
      <c r="AQ118" s="23">
        <v>1</v>
      </c>
      <c r="AR118" s="23">
        <v>1</v>
      </c>
      <c r="AS118" s="23">
        <v>1</v>
      </c>
      <c r="AT118" s="23">
        <v>1</v>
      </c>
      <c r="AU118" s="23">
        <v>1</v>
      </c>
      <c r="AV118" s="23">
        <v>1</v>
      </c>
      <c r="AW118" s="23">
        <v>1</v>
      </c>
      <c r="AX118" s="23">
        <v>1</v>
      </c>
      <c r="AY118" s="23">
        <v>1</v>
      </c>
      <c r="AZ118" s="23">
        <v>1</v>
      </c>
      <c r="BA118" s="23">
        <v>1</v>
      </c>
      <c r="BB118" s="23">
        <v>1</v>
      </c>
      <c r="BC118" s="23">
        <v>1</v>
      </c>
      <c r="BG118" t="s">
        <v>194</v>
      </c>
      <c r="BH118">
        <v>6</v>
      </c>
      <c r="BI118">
        <v>214</v>
      </c>
    </row>
    <row r="119" spans="1:61" x14ac:dyDescent="0.3">
      <c r="A119" s="18">
        <f t="shared" si="17"/>
        <v>3030</v>
      </c>
      <c r="B119" s="18">
        <f t="shared" si="18"/>
        <v>7</v>
      </c>
      <c r="C119" s="13">
        <f t="shared" si="19"/>
        <v>31398.771580004191</v>
      </c>
      <c r="D119" s="13">
        <f t="shared" si="20"/>
        <v>5915.4088858107452</v>
      </c>
      <c r="E119" s="13">
        <f t="shared" si="21"/>
        <v>515.35600024000007</v>
      </c>
      <c r="F119" s="13">
        <f t="shared" si="22"/>
        <v>233.22429567</v>
      </c>
      <c r="G119" s="13">
        <f t="shared" si="23"/>
        <v>350.91430487999997</v>
      </c>
      <c r="H119" s="13">
        <f t="shared" si="24"/>
        <v>32.76</v>
      </c>
      <c r="I119" s="13">
        <f t="shared" si="25"/>
        <v>518.59628521000002</v>
      </c>
      <c r="J119" s="13">
        <f t="shared" si="26"/>
        <v>0.1</v>
      </c>
      <c r="K119" s="13">
        <f t="shared" si="27"/>
        <v>0</v>
      </c>
      <c r="L119" s="13">
        <f t="shared" si="28"/>
        <v>192.4389173925</v>
      </c>
      <c r="M119" s="13">
        <f t="shared" si="29"/>
        <v>394.32039630000003</v>
      </c>
      <c r="N119" s="13">
        <f t="shared" si="30"/>
        <v>34.407562327500003</v>
      </c>
      <c r="O119" s="13">
        <f t="shared" si="31"/>
        <v>1.65307391</v>
      </c>
      <c r="P119" s="13">
        <f t="shared" si="32"/>
        <v>7.5101493699999997</v>
      </c>
      <c r="Q119" s="13">
        <f t="shared" si="33"/>
        <v>0.01</v>
      </c>
      <c r="T119" s="62">
        <v>3030</v>
      </c>
      <c r="U119" s="62">
        <v>7</v>
      </c>
      <c r="V119" s="19">
        <v>31398.771580004191</v>
      </c>
      <c r="W119" s="19">
        <v>5915.4088858107452</v>
      </c>
      <c r="X119" s="19">
        <v>515.35600024000007</v>
      </c>
      <c r="Y119" s="19">
        <v>233.22429567</v>
      </c>
      <c r="Z119" s="19">
        <v>350.91430487999997</v>
      </c>
      <c r="AA119" s="19">
        <v>32.76</v>
      </c>
      <c r="AB119" s="19">
        <v>518.59628521000002</v>
      </c>
      <c r="AC119" s="19">
        <v>0.1</v>
      </c>
      <c r="AD119" s="19">
        <v>0</v>
      </c>
      <c r="AE119" s="19">
        <v>192.4389173925</v>
      </c>
      <c r="AF119" s="19">
        <v>394.32039630000003</v>
      </c>
      <c r="AG119" s="19">
        <v>34.407562327500003</v>
      </c>
      <c r="AH119" s="19">
        <v>1.65307391</v>
      </c>
      <c r="AI119" s="19">
        <v>7.5101493699999997</v>
      </c>
      <c r="AJ119" s="19">
        <v>0.01</v>
      </c>
      <c r="AL119" s="1"/>
      <c r="AM119" s="63">
        <v>3030</v>
      </c>
      <c r="AN119" s="62">
        <v>7</v>
      </c>
      <c r="AO119" s="23">
        <v>1</v>
      </c>
      <c r="AP119" s="23">
        <v>1</v>
      </c>
      <c r="AQ119" s="23">
        <v>1</v>
      </c>
      <c r="AR119" s="23">
        <v>1</v>
      </c>
      <c r="AS119" s="23">
        <v>1</v>
      </c>
      <c r="AT119" s="23">
        <v>1</v>
      </c>
      <c r="AU119" s="23">
        <v>1</v>
      </c>
      <c r="AV119" s="23">
        <v>1</v>
      </c>
      <c r="AW119" s="23">
        <v>1</v>
      </c>
      <c r="AX119" s="23">
        <v>1</v>
      </c>
      <c r="AY119" s="23">
        <v>1</v>
      </c>
      <c r="AZ119" s="23">
        <v>1</v>
      </c>
      <c r="BA119" s="23">
        <v>1</v>
      </c>
      <c r="BB119" s="23">
        <v>1</v>
      </c>
      <c r="BC119" s="23">
        <v>1</v>
      </c>
      <c r="BG119" t="s">
        <v>195</v>
      </c>
      <c r="BH119">
        <v>6</v>
      </c>
      <c r="BI119">
        <v>967</v>
      </c>
    </row>
    <row r="120" spans="1:61" x14ac:dyDescent="0.3">
      <c r="A120" s="18">
        <f t="shared" si="17"/>
        <v>3030</v>
      </c>
      <c r="B120" s="18">
        <f t="shared" si="18"/>
        <v>8</v>
      </c>
      <c r="C120" s="13">
        <f t="shared" si="19"/>
        <v>4895.616861219999</v>
      </c>
      <c r="D120" s="13">
        <f t="shared" si="20"/>
        <v>2700.0841862799989</v>
      </c>
      <c r="E120" s="13">
        <f t="shared" si="21"/>
        <v>2229.0618293099997</v>
      </c>
      <c r="F120" s="13">
        <f t="shared" si="22"/>
        <v>744.41752439000004</v>
      </c>
      <c r="G120" s="13">
        <f t="shared" si="23"/>
        <v>1035.7542127300001</v>
      </c>
      <c r="H120" s="13">
        <f t="shared" si="24"/>
        <v>271.47017449999998</v>
      </c>
      <c r="I120" s="13">
        <f t="shared" si="25"/>
        <v>633.40925300000004</v>
      </c>
      <c r="J120" s="13">
        <f t="shared" si="26"/>
        <v>2.38</v>
      </c>
      <c r="K120" s="13">
        <f t="shared" si="27"/>
        <v>0</v>
      </c>
      <c r="L120" s="13">
        <f t="shared" si="28"/>
        <v>94.603149707499995</v>
      </c>
      <c r="M120" s="13">
        <f t="shared" si="29"/>
        <v>990.21764496000003</v>
      </c>
      <c r="N120" s="13">
        <f t="shared" si="30"/>
        <v>12.201049902499999</v>
      </c>
      <c r="O120" s="13">
        <f t="shared" si="31"/>
        <v>24.710000000000004</v>
      </c>
      <c r="P120" s="13">
        <f t="shared" si="32"/>
        <v>28.861644820000002</v>
      </c>
      <c r="Q120" s="13">
        <f t="shared" si="33"/>
        <v>1.21</v>
      </c>
      <c r="T120" s="62">
        <v>3030</v>
      </c>
      <c r="U120" s="62">
        <v>8</v>
      </c>
      <c r="V120" s="19">
        <v>4895.616861219999</v>
      </c>
      <c r="W120" s="19">
        <v>2700.0841862799989</v>
      </c>
      <c r="X120" s="19">
        <v>2229.0618293099997</v>
      </c>
      <c r="Y120" s="19">
        <v>744.41752439000004</v>
      </c>
      <c r="Z120" s="19">
        <v>1035.7542127300001</v>
      </c>
      <c r="AA120" s="19">
        <v>271.47017449999998</v>
      </c>
      <c r="AB120" s="19">
        <v>633.40925300000004</v>
      </c>
      <c r="AC120" s="19">
        <v>2.38</v>
      </c>
      <c r="AD120" s="19">
        <v>0</v>
      </c>
      <c r="AE120" s="19">
        <v>94.603149707499995</v>
      </c>
      <c r="AF120" s="19">
        <v>990.21764496000003</v>
      </c>
      <c r="AG120" s="19">
        <v>12.201049902499999</v>
      </c>
      <c r="AH120" s="19">
        <v>24.710000000000004</v>
      </c>
      <c r="AI120" s="19">
        <v>28.861644820000002</v>
      </c>
      <c r="AJ120" s="19">
        <v>1.21</v>
      </c>
      <c r="AL120" s="1"/>
      <c r="AM120" s="63">
        <v>3030</v>
      </c>
      <c r="AN120" s="62">
        <v>8</v>
      </c>
      <c r="AO120" s="23">
        <v>1</v>
      </c>
      <c r="AP120" s="23">
        <v>1</v>
      </c>
      <c r="AQ120" s="23">
        <v>1</v>
      </c>
      <c r="AR120" s="23">
        <v>1</v>
      </c>
      <c r="AS120" s="23">
        <v>1</v>
      </c>
      <c r="AT120" s="23">
        <v>1</v>
      </c>
      <c r="AU120" s="23">
        <v>1</v>
      </c>
      <c r="AV120" s="23">
        <v>1</v>
      </c>
      <c r="AW120" s="23">
        <v>1</v>
      </c>
      <c r="AX120" s="23">
        <v>1</v>
      </c>
      <c r="AY120" s="23">
        <v>1</v>
      </c>
      <c r="AZ120" s="23">
        <v>1</v>
      </c>
      <c r="BA120" s="23">
        <v>1</v>
      </c>
      <c r="BB120" s="23">
        <v>1</v>
      </c>
      <c r="BC120" s="23">
        <v>1</v>
      </c>
      <c r="BG120" t="s">
        <v>196</v>
      </c>
      <c r="BH120">
        <v>6</v>
      </c>
      <c r="BI120">
        <v>131</v>
      </c>
    </row>
    <row r="121" spans="1:61" x14ac:dyDescent="0.3">
      <c r="A121" s="18">
        <f t="shared" si="17"/>
        <v>3031</v>
      </c>
      <c r="B121" s="18">
        <f t="shared" si="18"/>
        <v>0</v>
      </c>
      <c r="C121" s="13">
        <f t="shared" si="19"/>
        <v>373.46925405000007</v>
      </c>
      <c r="D121" s="13">
        <f t="shared" si="20"/>
        <v>139.18616236</v>
      </c>
      <c r="E121" s="13">
        <f t="shared" si="21"/>
        <v>1216.7340306900001</v>
      </c>
      <c r="F121" s="13">
        <f t="shared" si="22"/>
        <v>246.00192010999999</v>
      </c>
      <c r="G121" s="13">
        <f t="shared" si="23"/>
        <v>399.72021169999994</v>
      </c>
      <c r="H121" s="13">
        <f t="shared" si="24"/>
        <v>172.70525108000001</v>
      </c>
      <c r="I121" s="13">
        <f t="shared" si="25"/>
        <v>13.10207441</v>
      </c>
      <c r="J121" s="13">
        <f t="shared" si="26"/>
        <v>35.996361989999997</v>
      </c>
      <c r="K121" s="13">
        <f t="shared" si="27"/>
        <v>4.2650143199999997</v>
      </c>
      <c r="L121" s="13">
        <f t="shared" si="28"/>
        <v>62.298570427499996</v>
      </c>
      <c r="M121" s="13">
        <f t="shared" si="29"/>
        <v>107.03117345</v>
      </c>
      <c r="N121" s="13">
        <f t="shared" si="30"/>
        <v>20.766190142499998</v>
      </c>
      <c r="O121" s="13">
        <f t="shared" si="31"/>
        <v>4.3976016400000004</v>
      </c>
      <c r="P121" s="13">
        <f t="shared" si="32"/>
        <v>0.22081510999999998</v>
      </c>
      <c r="Q121" s="13">
        <f t="shared" si="33"/>
        <v>0</v>
      </c>
      <c r="T121" s="62">
        <v>3031</v>
      </c>
      <c r="U121" s="62">
        <v>0</v>
      </c>
      <c r="V121" s="19">
        <v>373.46925405000007</v>
      </c>
      <c r="W121" s="19">
        <v>139.18616236</v>
      </c>
      <c r="X121" s="19">
        <v>1216.7340306900001</v>
      </c>
      <c r="Y121" s="19">
        <v>246.00192010999999</v>
      </c>
      <c r="Z121" s="19">
        <v>399.72021169999994</v>
      </c>
      <c r="AA121" s="19">
        <v>172.70525108000001</v>
      </c>
      <c r="AB121" s="19">
        <v>13.10207441</v>
      </c>
      <c r="AC121" s="19">
        <v>35.996361989999997</v>
      </c>
      <c r="AD121" s="19">
        <v>4.2650143199999997</v>
      </c>
      <c r="AE121" s="19">
        <v>62.298570427499996</v>
      </c>
      <c r="AF121" s="19">
        <v>107.03117345</v>
      </c>
      <c r="AG121" s="19">
        <v>20.766190142499998</v>
      </c>
      <c r="AH121" s="19">
        <v>4.3976016400000004</v>
      </c>
      <c r="AI121" s="19">
        <v>0.22081510999999998</v>
      </c>
      <c r="AJ121" s="19">
        <v>0</v>
      </c>
      <c r="AL121" s="1"/>
      <c r="AM121" s="63">
        <v>3031</v>
      </c>
      <c r="AN121" s="62">
        <v>0</v>
      </c>
      <c r="AO121" s="23">
        <v>1</v>
      </c>
      <c r="AP121" s="23">
        <v>1</v>
      </c>
      <c r="AQ121" s="23">
        <v>1</v>
      </c>
      <c r="AR121" s="23">
        <v>1</v>
      </c>
      <c r="AS121" s="23">
        <v>1</v>
      </c>
      <c r="AT121" s="23">
        <v>1</v>
      </c>
      <c r="AU121" s="23">
        <v>1</v>
      </c>
      <c r="AV121" s="23">
        <v>1</v>
      </c>
      <c r="AW121" s="23">
        <v>1</v>
      </c>
      <c r="AX121" s="23">
        <v>1</v>
      </c>
      <c r="AY121" s="23">
        <v>1</v>
      </c>
      <c r="AZ121" s="23">
        <v>1</v>
      </c>
      <c r="BA121" s="23">
        <v>1</v>
      </c>
      <c r="BB121" s="23">
        <v>1</v>
      </c>
      <c r="BC121" s="23">
        <v>1</v>
      </c>
      <c r="BG121" t="s">
        <v>197</v>
      </c>
      <c r="BH121">
        <v>4</v>
      </c>
      <c r="BI121">
        <v>55</v>
      </c>
    </row>
    <row r="122" spans="1:61" x14ac:dyDescent="0.3">
      <c r="A122" s="18">
        <f t="shared" si="17"/>
        <v>3031</v>
      </c>
      <c r="B122" s="18">
        <f t="shared" si="18"/>
        <v>1</v>
      </c>
      <c r="C122" s="13">
        <f t="shared" si="19"/>
        <v>1059.85432203</v>
      </c>
      <c r="D122" s="13">
        <f t="shared" si="20"/>
        <v>586.78768910000008</v>
      </c>
      <c r="E122" s="13">
        <f t="shared" si="21"/>
        <v>76.88</v>
      </c>
      <c r="F122" s="13">
        <f t="shared" si="22"/>
        <v>33.200000000000003</v>
      </c>
      <c r="G122" s="13">
        <f t="shared" si="23"/>
        <v>221.6</v>
      </c>
      <c r="H122" s="13">
        <f t="shared" si="24"/>
        <v>16.420000000000002</v>
      </c>
      <c r="I122" s="13">
        <f t="shared" si="25"/>
        <v>35.972738539999995</v>
      </c>
      <c r="J122" s="13">
        <f t="shared" si="26"/>
        <v>94.208503520000008</v>
      </c>
      <c r="K122" s="13">
        <f t="shared" si="27"/>
        <v>13.9610913</v>
      </c>
      <c r="L122" s="13">
        <f t="shared" si="28"/>
        <v>23.867510017500003</v>
      </c>
      <c r="M122" s="13">
        <f t="shared" si="29"/>
        <v>67.780987039999999</v>
      </c>
      <c r="N122" s="13">
        <f t="shared" si="30"/>
        <v>7.9558366725000003</v>
      </c>
      <c r="O122" s="13">
        <f t="shared" si="31"/>
        <v>179.45999999999998</v>
      </c>
      <c r="P122" s="13">
        <f t="shared" si="32"/>
        <v>0</v>
      </c>
      <c r="Q122" s="13">
        <f t="shared" si="33"/>
        <v>0</v>
      </c>
      <c r="T122" s="62">
        <v>3031</v>
      </c>
      <c r="U122" s="62">
        <v>1</v>
      </c>
      <c r="V122" s="19">
        <v>1059.85432203</v>
      </c>
      <c r="W122" s="19">
        <v>586.78768910000008</v>
      </c>
      <c r="X122" s="19">
        <v>76.88</v>
      </c>
      <c r="Y122" s="19">
        <v>33.200000000000003</v>
      </c>
      <c r="Z122" s="19">
        <v>221.6</v>
      </c>
      <c r="AA122" s="19">
        <v>16.420000000000002</v>
      </c>
      <c r="AB122" s="19">
        <v>35.972738539999995</v>
      </c>
      <c r="AC122" s="19">
        <v>94.208503520000008</v>
      </c>
      <c r="AD122" s="19">
        <v>13.9610913</v>
      </c>
      <c r="AE122" s="19">
        <v>23.867510017500003</v>
      </c>
      <c r="AF122" s="19">
        <v>67.780987039999999</v>
      </c>
      <c r="AG122" s="19">
        <v>7.9558366725000003</v>
      </c>
      <c r="AH122" s="19">
        <v>179.45999999999998</v>
      </c>
      <c r="AI122" s="19">
        <v>0</v>
      </c>
      <c r="AJ122" s="19">
        <v>0</v>
      </c>
      <c r="AL122" s="1"/>
      <c r="AM122" s="63">
        <v>3031</v>
      </c>
      <c r="AN122" s="62">
        <v>1</v>
      </c>
      <c r="AO122" s="23">
        <v>1</v>
      </c>
      <c r="AP122" s="23">
        <v>1</v>
      </c>
      <c r="AQ122" s="23">
        <v>1</v>
      </c>
      <c r="AR122" s="23">
        <v>1</v>
      </c>
      <c r="AS122" s="23">
        <v>1</v>
      </c>
      <c r="AT122" s="23">
        <v>1</v>
      </c>
      <c r="AU122" s="23">
        <v>1</v>
      </c>
      <c r="AV122" s="23">
        <v>1</v>
      </c>
      <c r="AW122" s="23">
        <v>1</v>
      </c>
      <c r="AX122" s="23">
        <v>1</v>
      </c>
      <c r="AY122" s="23">
        <v>1</v>
      </c>
      <c r="AZ122" s="23">
        <v>1</v>
      </c>
      <c r="BA122" s="23">
        <v>1</v>
      </c>
      <c r="BB122" s="23">
        <v>1</v>
      </c>
      <c r="BC122" s="23">
        <v>1</v>
      </c>
      <c r="BG122" t="s">
        <v>198</v>
      </c>
      <c r="BH122">
        <v>4</v>
      </c>
      <c r="BI122">
        <v>119</v>
      </c>
    </row>
    <row r="123" spans="1:61" x14ac:dyDescent="0.3">
      <c r="A123" s="18">
        <f t="shared" si="17"/>
        <v>3031</v>
      </c>
      <c r="B123" s="18">
        <f t="shared" si="18"/>
        <v>2</v>
      </c>
      <c r="C123" s="13">
        <f t="shared" si="19"/>
        <v>18.398963169999998</v>
      </c>
      <c r="D123" s="13">
        <f t="shared" si="20"/>
        <v>65.931049940000008</v>
      </c>
      <c r="E123" s="13">
        <f t="shared" si="21"/>
        <v>38.400064440000001</v>
      </c>
      <c r="F123" s="13">
        <f t="shared" si="22"/>
        <v>0</v>
      </c>
      <c r="G123" s="13">
        <f t="shared" si="23"/>
        <v>182.66548877000002</v>
      </c>
      <c r="H123" s="13">
        <f t="shared" si="24"/>
        <v>0</v>
      </c>
      <c r="I123" s="13">
        <f t="shared" si="25"/>
        <v>23.033134500000003</v>
      </c>
      <c r="J123" s="13">
        <f t="shared" si="26"/>
        <v>29.189209300000002</v>
      </c>
      <c r="K123" s="13">
        <f t="shared" si="27"/>
        <v>3.1</v>
      </c>
      <c r="L123" s="13">
        <f t="shared" si="28"/>
        <v>5.0999999999999996</v>
      </c>
      <c r="M123" s="13">
        <f t="shared" si="29"/>
        <v>0.91554862000000004</v>
      </c>
      <c r="N123" s="13">
        <f t="shared" si="30"/>
        <v>1.7</v>
      </c>
      <c r="O123" s="13">
        <f t="shared" si="31"/>
        <v>78.378443220000008</v>
      </c>
      <c r="P123" s="13">
        <f t="shared" si="32"/>
        <v>1.1000000000000001</v>
      </c>
      <c r="Q123" s="13">
        <f t="shared" si="33"/>
        <v>0</v>
      </c>
      <c r="T123" s="62">
        <v>3031</v>
      </c>
      <c r="U123" s="62">
        <v>2</v>
      </c>
      <c r="V123" s="19">
        <v>18.398963169999998</v>
      </c>
      <c r="W123" s="19">
        <v>65.931049940000008</v>
      </c>
      <c r="X123" s="19">
        <v>38.400064440000001</v>
      </c>
      <c r="Y123" s="19">
        <v>0</v>
      </c>
      <c r="Z123" s="19">
        <v>182.66548877000002</v>
      </c>
      <c r="AA123" s="19">
        <v>0</v>
      </c>
      <c r="AB123" s="19">
        <v>23.033134500000003</v>
      </c>
      <c r="AC123" s="19">
        <v>29.189209300000002</v>
      </c>
      <c r="AD123" s="19">
        <v>3.1</v>
      </c>
      <c r="AE123" s="19">
        <v>5.0999999999999996</v>
      </c>
      <c r="AF123" s="19">
        <v>0.91554862000000004</v>
      </c>
      <c r="AG123" s="19">
        <v>1.7</v>
      </c>
      <c r="AH123" s="19">
        <v>78.378443220000008</v>
      </c>
      <c r="AI123" s="19">
        <v>1.1000000000000001</v>
      </c>
      <c r="AJ123" s="19">
        <v>0</v>
      </c>
      <c r="AL123" s="1"/>
      <c r="AM123" s="63">
        <v>3031</v>
      </c>
      <c r="AN123" s="62">
        <v>2</v>
      </c>
      <c r="AO123" s="23">
        <v>1</v>
      </c>
      <c r="AP123" s="23">
        <v>1</v>
      </c>
      <c r="AQ123" s="23">
        <v>1</v>
      </c>
      <c r="AR123" s="23">
        <v>1</v>
      </c>
      <c r="AS123" s="23">
        <v>1</v>
      </c>
      <c r="AT123" s="23">
        <v>1</v>
      </c>
      <c r="AU123" s="23">
        <v>1</v>
      </c>
      <c r="AV123" s="23">
        <v>1</v>
      </c>
      <c r="AW123" s="23">
        <v>1</v>
      </c>
      <c r="AX123" s="23">
        <v>1</v>
      </c>
      <c r="AY123" s="23">
        <v>1</v>
      </c>
      <c r="AZ123" s="23">
        <v>1</v>
      </c>
      <c r="BA123" s="23">
        <v>1</v>
      </c>
      <c r="BB123" s="23">
        <v>1</v>
      </c>
      <c r="BC123" s="23">
        <v>1</v>
      </c>
      <c r="BG123" t="s">
        <v>199</v>
      </c>
      <c r="BH123">
        <v>4</v>
      </c>
      <c r="BI123">
        <v>51</v>
      </c>
    </row>
    <row r="124" spans="1:61" x14ac:dyDescent="0.3">
      <c r="A124" s="18">
        <f t="shared" si="17"/>
        <v>3031</v>
      </c>
      <c r="B124" s="18">
        <f t="shared" si="18"/>
        <v>5</v>
      </c>
      <c r="C124" s="13">
        <f t="shared" si="19"/>
        <v>2364.5766651200001</v>
      </c>
      <c r="D124" s="13">
        <f t="shared" si="20"/>
        <v>469.87593661999995</v>
      </c>
      <c r="E124" s="13">
        <f t="shared" si="21"/>
        <v>128.02176062999999</v>
      </c>
      <c r="F124" s="13">
        <f t="shared" si="22"/>
        <v>43.913575170000001</v>
      </c>
      <c r="G124" s="13">
        <f t="shared" si="23"/>
        <v>94.078507829999992</v>
      </c>
      <c r="H124" s="13">
        <f t="shared" si="24"/>
        <v>0</v>
      </c>
      <c r="I124" s="13">
        <f t="shared" si="25"/>
        <v>65.157107409999995</v>
      </c>
      <c r="J124" s="13">
        <f t="shared" si="26"/>
        <v>8.0382679699999997</v>
      </c>
      <c r="K124" s="13">
        <f t="shared" si="27"/>
        <v>8.2696040800000006</v>
      </c>
      <c r="L124" s="13">
        <f t="shared" si="28"/>
        <v>1.2000000000000002</v>
      </c>
      <c r="M124" s="13">
        <f t="shared" si="29"/>
        <v>65.496162919999989</v>
      </c>
      <c r="N124" s="13">
        <f t="shared" si="30"/>
        <v>0.4</v>
      </c>
      <c r="O124" s="13">
        <f t="shared" si="31"/>
        <v>0</v>
      </c>
      <c r="P124" s="13">
        <f t="shared" si="32"/>
        <v>0</v>
      </c>
      <c r="Q124" s="13">
        <f t="shared" si="33"/>
        <v>0</v>
      </c>
      <c r="T124" s="62">
        <v>3031</v>
      </c>
      <c r="U124" s="62">
        <v>5</v>
      </c>
      <c r="V124" s="19">
        <v>2364.5766651200001</v>
      </c>
      <c r="W124" s="19">
        <v>469.87593661999995</v>
      </c>
      <c r="X124" s="19">
        <v>128.02176062999999</v>
      </c>
      <c r="Y124" s="19">
        <v>43.913575170000001</v>
      </c>
      <c r="Z124" s="19">
        <v>94.078507829999992</v>
      </c>
      <c r="AA124" s="19">
        <v>0</v>
      </c>
      <c r="AB124" s="19">
        <v>65.157107409999995</v>
      </c>
      <c r="AC124" s="19">
        <v>8.0382679699999997</v>
      </c>
      <c r="AD124" s="19">
        <v>8.2696040800000006</v>
      </c>
      <c r="AE124" s="19">
        <v>1.2000000000000002</v>
      </c>
      <c r="AF124" s="19">
        <v>65.496162919999989</v>
      </c>
      <c r="AG124" s="19">
        <v>0.4</v>
      </c>
      <c r="AH124" s="19">
        <v>0</v>
      </c>
      <c r="AI124" s="19">
        <v>0</v>
      </c>
      <c r="AJ124" s="19">
        <v>0</v>
      </c>
      <c r="AL124" s="1"/>
      <c r="AM124" s="63">
        <v>3031</v>
      </c>
      <c r="AN124" s="62">
        <v>5</v>
      </c>
      <c r="AO124" s="23">
        <v>1</v>
      </c>
      <c r="AP124" s="23">
        <v>1</v>
      </c>
      <c r="AQ124" s="23">
        <v>1</v>
      </c>
      <c r="AR124" s="23">
        <v>1</v>
      </c>
      <c r="AS124" s="23">
        <v>1</v>
      </c>
      <c r="AT124" s="23">
        <v>1</v>
      </c>
      <c r="AU124" s="23">
        <v>1</v>
      </c>
      <c r="AV124" s="23">
        <v>1</v>
      </c>
      <c r="AW124" s="23">
        <v>1</v>
      </c>
      <c r="AX124" s="23">
        <v>1</v>
      </c>
      <c r="AY124" s="23">
        <v>1</v>
      </c>
      <c r="AZ124" s="23">
        <v>1</v>
      </c>
      <c r="BA124" s="23">
        <v>1</v>
      </c>
      <c r="BB124" s="23">
        <v>1</v>
      </c>
      <c r="BC124" s="23">
        <v>1</v>
      </c>
      <c r="BG124" t="s">
        <v>200</v>
      </c>
      <c r="BH124">
        <v>4</v>
      </c>
      <c r="BI124">
        <v>40</v>
      </c>
    </row>
    <row r="125" spans="1:61" x14ac:dyDescent="0.3">
      <c r="A125" s="18">
        <f t="shared" si="17"/>
        <v>3031</v>
      </c>
      <c r="B125" s="18">
        <f t="shared" si="18"/>
        <v>7</v>
      </c>
      <c r="C125" s="13">
        <f t="shared" si="19"/>
        <v>4285.4637784970701</v>
      </c>
      <c r="D125" s="13">
        <f t="shared" si="20"/>
        <v>503.86722407803484</v>
      </c>
      <c r="E125" s="13">
        <f t="shared" si="21"/>
        <v>57.28</v>
      </c>
      <c r="F125" s="13">
        <f t="shared" si="22"/>
        <v>0</v>
      </c>
      <c r="G125" s="13">
        <f t="shared" si="23"/>
        <v>51.449319330000002</v>
      </c>
      <c r="H125" s="13">
        <f t="shared" si="24"/>
        <v>0</v>
      </c>
      <c r="I125" s="13">
        <f t="shared" si="25"/>
        <v>71.298146290000005</v>
      </c>
      <c r="J125" s="13">
        <f t="shared" si="26"/>
        <v>0</v>
      </c>
      <c r="K125" s="13">
        <f t="shared" si="27"/>
        <v>0</v>
      </c>
      <c r="L125" s="13">
        <f t="shared" si="28"/>
        <v>12.080403845000001</v>
      </c>
      <c r="M125" s="13">
        <f t="shared" si="29"/>
        <v>26.419395860000002</v>
      </c>
      <c r="N125" s="13">
        <f t="shared" si="30"/>
        <v>0.42461580500000001</v>
      </c>
      <c r="O125" s="13">
        <f t="shared" si="31"/>
        <v>0</v>
      </c>
      <c r="P125" s="13">
        <f t="shared" si="32"/>
        <v>0.2</v>
      </c>
      <c r="Q125" s="13">
        <f t="shared" si="33"/>
        <v>0</v>
      </c>
      <c r="T125" s="62">
        <v>3031</v>
      </c>
      <c r="U125" s="62">
        <v>7</v>
      </c>
      <c r="V125" s="19">
        <v>4285.4637784970701</v>
      </c>
      <c r="W125" s="19">
        <v>503.86722407803484</v>
      </c>
      <c r="X125" s="19">
        <v>57.28</v>
      </c>
      <c r="Y125" s="19">
        <v>0</v>
      </c>
      <c r="Z125" s="19">
        <v>51.449319330000002</v>
      </c>
      <c r="AA125" s="19">
        <v>0</v>
      </c>
      <c r="AB125" s="19">
        <v>71.298146290000005</v>
      </c>
      <c r="AC125" s="19">
        <v>0</v>
      </c>
      <c r="AD125" s="19">
        <v>0</v>
      </c>
      <c r="AE125" s="19">
        <v>12.080403845000001</v>
      </c>
      <c r="AF125" s="19">
        <v>26.419395860000002</v>
      </c>
      <c r="AG125" s="19">
        <v>0.42461580500000001</v>
      </c>
      <c r="AH125" s="19">
        <v>0</v>
      </c>
      <c r="AI125" s="19">
        <v>0.2</v>
      </c>
      <c r="AJ125" s="19">
        <v>0</v>
      </c>
      <c r="AL125" s="1"/>
      <c r="AM125" s="63">
        <v>3031</v>
      </c>
      <c r="AN125" s="62">
        <v>7</v>
      </c>
      <c r="AO125" s="23">
        <v>1</v>
      </c>
      <c r="AP125" s="23">
        <v>1</v>
      </c>
      <c r="AQ125" s="23">
        <v>1</v>
      </c>
      <c r="AR125" s="23">
        <v>1</v>
      </c>
      <c r="AS125" s="23">
        <v>1</v>
      </c>
      <c r="AT125" s="23">
        <v>1</v>
      </c>
      <c r="AU125" s="23">
        <v>1</v>
      </c>
      <c r="AV125" s="23">
        <v>1</v>
      </c>
      <c r="AW125" s="23">
        <v>1</v>
      </c>
      <c r="AX125" s="23">
        <v>1</v>
      </c>
      <c r="AY125" s="23">
        <v>1</v>
      </c>
      <c r="AZ125" s="23">
        <v>1</v>
      </c>
      <c r="BA125" s="23">
        <v>1</v>
      </c>
      <c r="BB125" s="23">
        <v>1</v>
      </c>
      <c r="BC125" s="23">
        <v>1</v>
      </c>
      <c r="BG125" t="s">
        <v>201</v>
      </c>
      <c r="BH125">
        <v>4</v>
      </c>
      <c r="BI125">
        <v>188</v>
      </c>
    </row>
    <row r="126" spans="1:61" x14ac:dyDescent="0.3">
      <c r="A126" s="18">
        <f t="shared" si="17"/>
        <v>3031</v>
      </c>
      <c r="B126" s="18">
        <f t="shared" si="18"/>
        <v>8</v>
      </c>
      <c r="C126" s="13">
        <f t="shared" si="19"/>
        <v>237.44231769000001</v>
      </c>
      <c r="D126" s="13">
        <f t="shared" si="20"/>
        <v>144.78554291999998</v>
      </c>
      <c r="E126" s="13">
        <f t="shared" si="21"/>
        <v>182.19870287999998</v>
      </c>
      <c r="F126" s="13">
        <f t="shared" si="22"/>
        <v>28.957537039999998</v>
      </c>
      <c r="G126" s="13">
        <f t="shared" si="23"/>
        <v>56.998253609999999</v>
      </c>
      <c r="H126" s="13">
        <f t="shared" si="24"/>
        <v>1.9598887899999999</v>
      </c>
      <c r="I126" s="13">
        <f t="shared" si="25"/>
        <v>29.989025469999998</v>
      </c>
      <c r="J126" s="13">
        <f t="shared" si="26"/>
        <v>0</v>
      </c>
      <c r="K126" s="13">
        <f t="shared" si="27"/>
        <v>0</v>
      </c>
      <c r="L126" s="13">
        <f t="shared" si="28"/>
        <v>0</v>
      </c>
      <c r="M126" s="13">
        <f t="shared" si="29"/>
        <v>18.223773739999999</v>
      </c>
      <c r="N126" s="13">
        <f t="shared" si="30"/>
        <v>0</v>
      </c>
      <c r="O126" s="13">
        <f t="shared" si="31"/>
        <v>0.59783465000000002</v>
      </c>
      <c r="P126" s="13">
        <f t="shared" si="32"/>
        <v>0</v>
      </c>
      <c r="Q126" s="13">
        <f t="shared" si="33"/>
        <v>0</v>
      </c>
      <c r="T126" s="62">
        <v>3031</v>
      </c>
      <c r="U126" s="62">
        <v>8</v>
      </c>
      <c r="V126" s="19">
        <v>237.44231769000001</v>
      </c>
      <c r="W126" s="19">
        <v>144.78554291999998</v>
      </c>
      <c r="X126" s="19">
        <v>182.19870287999998</v>
      </c>
      <c r="Y126" s="19">
        <v>28.957537039999998</v>
      </c>
      <c r="Z126" s="19">
        <v>56.998253609999999</v>
      </c>
      <c r="AA126" s="19">
        <v>1.9598887899999999</v>
      </c>
      <c r="AB126" s="19">
        <v>29.989025469999998</v>
      </c>
      <c r="AC126" s="19">
        <v>0</v>
      </c>
      <c r="AD126" s="19">
        <v>0</v>
      </c>
      <c r="AE126" s="19">
        <v>0</v>
      </c>
      <c r="AF126" s="19">
        <v>18.223773739999999</v>
      </c>
      <c r="AG126" s="19">
        <v>0</v>
      </c>
      <c r="AH126" s="19">
        <v>0.59783465000000002</v>
      </c>
      <c r="AI126" s="19">
        <v>0</v>
      </c>
      <c r="AJ126" s="19">
        <v>0</v>
      </c>
      <c r="AL126" s="1"/>
      <c r="AM126" s="63">
        <v>3031</v>
      </c>
      <c r="AN126" s="62">
        <v>8</v>
      </c>
      <c r="AO126" s="23">
        <v>1</v>
      </c>
      <c r="AP126" s="23">
        <v>1</v>
      </c>
      <c r="AQ126" s="23">
        <v>1</v>
      </c>
      <c r="AR126" s="23">
        <v>1</v>
      </c>
      <c r="AS126" s="23">
        <v>1</v>
      </c>
      <c r="AT126" s="23">
        <v>1</v>
      </c>
      <c r="AU126" s="23">
        <v>1</v>
      </c>
      <c r="AV126" s="23">
        <v>1</v>
      </c>
      <c r="AW126" s="23">
        <v>1</v>
      </c>
      <c r="AX126" s="23">
        <v>1</v>
      </c>
      <c r="AY126" s="23">
        <v>1</v>
      </c>
      <c r="AZ126" s="23">
        <v>1</v>
      </c>
      <c r="BA126" s="23">
        <v>1</v>
      </c>
      <c r="BB126" s="23">
        <v>1</v>
      </c>
      <c r="BC126" s="23">
        <v>1</v>
      </c>
      <c r="BG126" t="s">
        <v>202</v>
      </c>
      <c r="BH126">
        <v>4</v>
      </c>
      <c r="BI126">
        <v>20</v>
      </c>
    </row>
    <row r="127" spans="1:61" x14ac:dyDescent="0.3">
      <c r="A127" s="18">
        <f t="shared" si="17"/>
        <v>3032</v>
      </c>
      <c r="B127" s="18">
        <f t="shared" si="18"/>
        <v>0</v>
      </c>
      <c r="C127" s="13">
        <f t="shared" si="19"/>
        <v>799.55976197999996</v>
      </c>
      <c r="D127" s="13">
        <f t="shared" si="20"/>
        <v>577.43241043</v>
      </c>
      <c r="E127" s="13">
        <f t="shared" si="21"/>
        <v>2004.4589684800003</v>
      </c>
      <c r="F127" s="13">
        <f t="shared" si="22"/>
        <v>459.50212401000005</v>
      </c>
      <c r="G127" s="13">
        <f t="shared" si="23"/>
        <v>513.9795316200001</v>
      </c>
      <c r="H127" s="13">
        <f t="shared" si="24"/>
        <v>433.91760061999997</v>
      </c>
      <c r="I127" s="13">
        <f t="shared" si="25"/>
        <v>97.986899410000007</v>
      </c>
      <c r="J127" s="13">
        <f t="shared" si="26"/>
        <v>6.7840005699999999</v>
      </c>
      <c r="K127" s="13">
        <f t="shared" si="27"/>
        <v>0</v>
      </c>
      <c r="L127" s="13">
        <f t="shared" si="28"/>
        <v>31.568711050000001</v>
      </c>
      <c r="M127" s="13">
        <f t="shared" si="29"/>
        <v>260.85761818000003</v>
      </c>
      <c r="N127" s="13">
        <f t="shared" si="30"/>
        <v>3.37</v>
      </c>
      <c r="O127" s="13">
        <f t="shared" si="31"/>
        <v>0</v>
      </c>
      <c r="P127" s="13">
        <f t="shared" si="32"/>
        <v>0.12</v>
      </c>
      <c r="Q127" s="13">
        <f t="shared" si="33"/>
        <v>0</v>
      </c>
      <c r="T127" s="62">
        <v>3032</v>
      </c>
      <c r="U127" s="62">
        <v>0</v>
      </c>
      <c r="V127" s="19">
        <v>799.55976197999996</v>
      </c>
      <c r="W127" s="19">
        <v>577.43241043</v>
      </c>
      <c r="X127" s="19">
        <v>2004.4589684800003</v>
      </c>
      <c r="Y127" s="19">
        <v>459.50212401000005</v>
      </c>
      <c r="Z127" s="19">
        <v>513.9795316200001</v>
      </c>
      <c r="AA127" s="19">
        <v>433.91760061999997</v>
      </c>
      <c r="AB127" s="19">
        <v>97.986899410000007</v>
      </c>
      <c r="AC127" s="19">
        <v>6.7840005699999999</v>
      </c>
      <c r="AD127" s="19">
        <v>0</v>
      </c>
      <c r="AE127" s="19">
        <v>31.568711050000001</v>
      </c>
      <c r="AF127" s="19">
        <v>260.85761818000003</v>
      </c>
      <c r="AG127" s="19">
        <v>3.37</v>
      </c>
      <c r="AH127" s="19">
        <v>0</v>
      </c>
      <c r="AI127" s="19">
        <v>0.12</v>
      </c>
      <c r="AJ127" s="19">
        <v>0</v>
      </c>
      <c r="AL127" s="1"/>
      <c r="AM127" s="63">
        <v>3032</v>
      </c>
      <c r="AN127" s="62">
        <v>0</v>
      </c>
      <c r="AO127" s="23">
        <v>1</v>
      </c>
      <c r="AP127" s="23">
        <v>1</v>
      </c>
      <c r="AQ127" s="23">
        <v>1</v>
      </c>
      <c r="AR127" s="23">
        <v>1</v>
      </c>
      <c r="AS127" s="23">
        <v>1</v>
      </c>
      <c r="AT127" s="23">
        <v>1</v>
      </c>
      <c r="AU127" s="23">
        <v>1</v>
      </c>
      <c r="AV127" s="23">
        <v>1</v>
      </c>
      <c r="AW127" s="23">
        <v>1</v>
      </c>
      <c r="AX127" s="23">
        <v>1</v>
      </c>
      <c r="AY127" s="23">
        <v>1</v>
      </c>
      <c r="AZ127" s="23">
        <v>1</v>
      </c>
      <c r="BA127" s="23">
        <v>1</v>
      </c>
      <c r="BB127" s="23">
        <v>1</v>
      </c>
      <c r="BC127" s="23">
        <v>1</v>
      </c>
      <c r="BG127" t="s">
        <v>203</v>
      </c>
      <c r="BH127">
        <v>7</v>
      </c>
      <c r="BI127">
        <v>54</v>
      </c>
    </row>
    <row r="128" spans="1:61" x14ac:dyDescent="0.3">
      <c r="A128" s="18">
        <f t="shared" si="17"/>
        <v>3032</v>
      </c>
      <c r="B128" s="18">
        <f t="shared" si="18"/>
        <v>1</v>
      </c>
      <c r="C128" s="13">
        <f t="shared" si="19"/>
        <v>5895.7308239099993</v>
      </c>
      <c r="D128" s="13">
        <f t="shared" si="20"/>
        <v>623.70292189000008</v>
      </c>
      <c r="E128" s="13">
        <f t="shared" si="21"/>
        <v>50.692463930000002</v>
      </c>
      <c r="F128" s="13">
        <f t="shared" si="22"/>
        <v>7.22172459</v>
      </c>
      <c r="G128" s="13">
        <f t="shared" si="23"/>
        <v>52.202568960000001</v>
      </c>
      <c r="H128" s="13">
        <f t="shared" si="24"/>
        <v>0.96266700999999999</v>
      </c>
      <c r="I128" s="13">
        <f t="shared" si="25"/>
        <v>176.14575661000001</v>
      </c>
      <c r="J128" s="13">
        <f t="shared" si="26"/>
        <v>0</v>
      </c>
      <c r="K128" s="13">
        <f t="shared" si="27"/>
        <v>11.04286536</v>
      </c>
      <c r="L128" s="13">
        <f t="shared" si="28"/>
        <v>2</v>
      </c>
      <c r="M128" s="13">
        <f t="shared" si="29"/>
        <v>199.47527302</v>
      </c>
      <c r="N128" s="13">
        <f t="shared" si="30"/>
        <v>0</v>
      </c>
      <c r="O128" s="13">
        <f t="shared" si="31"/>
        <v>2.7</v>
      </c>
      <c r="P128" s="13">
        <f t="shared" si="32"/>
        <v>0.67817185000000002</v>
      </c>
      <c r="Q128" s="13">
        <f t="shared" si="33"/>
        <v>0</v>
      </c>
      <c r="T128" s="62">
        <v>3032</v>
      </c>
      <c r="U128" s="62">
        <v>1</v>
      </c>
      <c r="V128" s="19">
        <v>5895.7308239099993</v>
      </c>
      <c r="W128" s="19">
        <v>623.70292189000008</v>
      </c>
      <c r="X128" s="19">
        <v>50.692463930000002</v>
      </c>
      <c r="Y128" s="19">
        <v>7.22172459</v>
      </c>
      <c r="Z128" s="19">
        <v>52.202568960000001</v>
      </c>
      <c r="AA128" s="19">
        <v>0.96266700999999999</v>
      </c>
      <c r="AB128" s="19">
        <v>176.14575661000001</v>
      </c>
      <c r="AC128" s="19">
        <v>0</v>
      </c>
      <c r="AD128" s="19">
        <v>11.04286536</v>
      </c>
      <c r="AE128" s="19">
        <v>2</v>
      </c>
      <c r="AF128" s="19">
        <v>199.47527302</v>
      </c>
      <c r="AG128" s="19">
        <v>0</v>
      </c>
      <c r="AH128" s="19">
        <v>2.7</v>
      </c>
      <c r="AI128" s="19">
        <v>0.67817185000000002</v>
      </c>
      <c r="AJ128" s="19">
        <v>0</v>
      </c>
      <c r="AL128" s="1"/>
      <c r="AM128" s="63">
        <v>3032</v>
      </c>
      <c r="AN128" s="62">
        <v>1</v>
      </c>
      <c r="AO128" s="23">
        <v>1</v>
      </c>
      <c r="AP128" s="23">
        <v>1</v>
      </c>
      <c r="AQ128" s="23">
        <v>1</v>
      </c>
      <c r="AR128" s="23">
        <v>1</v>
      </c>
      <c r="AS128" s="23">
        <v>1</v>
      </c>
      <c r="AT128" s="23">
        <v>1</v>
      </c>
      <c r="AU128" s="23">
        <v>1</v>
      </c>
      <c r="AV128" s="23">
        <v>1</v>
      </c>
      <c r="AW128" s="23">
        <v>1</v>
      </c>
      <c r="AX128" s="23">
        <v>1</v>
      </c>
      <c r="AY128" s="23">
        <v>1</v>
      </c>
      <c r="AZ128" s="23">
        <v>1</v>
      </c>
      <c r="BA128" s="23">
        <v>1</v>
      </c>
      <c r="BB128" s="23">
        <v>1</v>
      </c>
      <c r="BC128" s="23">
        <v>1</v>
      </c>
      <c r="BG128" t="s">
        <v>204</v>
      </c>
      <c r="BH128">
        <v>7</v>
      </c>
      <c r="BI128">
        <v>329</v>
      </c>
    </row>
    <row r="129" spans="1:61" x14ac:dyDescent="0.3">
      <c r="A129" s="18">
        <f t="shared" si="17"/>
        <v>3032</v>
      </c>
      <c r="B129" s="18">
        <f t="shared" si="18"/>
        <v>2</v>
      </c>
      <c r="C129" s="13">
        <f t="shared" si="19"/>
        <v>58.472202499999995</v>
      </c>
      <c r="D129" s="13">
        <f t="shared" si="20"/>
        <v>0</v>
      </c>
      <c r="E129" s="13">
        <f t="shared" si="21"/>
        <v>0</v>
      </c>
      <c r="F129" s="13">
        <f t="shared" si="22"/>
        <v>0</v>
      </c>
      <c r="G129" s="13">
        <f t="shared" si="23"/>
        <v>0</v>
      </c>
      <c r="H129" s="13">
        <f t="shared" si="24"/>
        <v>0</v>
      </c>
      <c r="I129" s="13">
        <f t="shared" si="25"/>
        <v>0</v>
      </c>
      <c r="J129" s="13">
        <f t="shared" si="26"/>
        <v>0</v>
      </c>
      <c r="K129" s="13">
        <f t="shared" si="27"/>
        <v>0</v>
      </c>
      <c r="L129" s="13">
        <f t="shared" si="28"/>
        <v>0</v>
      </c>
      <c r="M129" s="13">
        <f t="shared" si="29"/>
        <v>0</v>
      </c>
      <c r="N129" s="13">
        <f t="shared" si="30"/>
        <v>0</v>
      </c>
      <c r="O129" s="13">
        <f t="shared" si="31"/>
        <v>0</v>
      </c>
      <c r="P129" s="13">
        <f t="shared" si="32"/>
        <v>0</v>
      </c>
      <c r="Q129" s="13">
        <f t="shared" si="33"/>
        <v>0</v>
      </c>
      <c r="T129" s="62">
        <v>3032</v>
      </c>
      <c r="U129" s="62">
        <v>2</v>
      </c>
      <c r="V129" s="19">
        <v>58.472202499999995</v>
      </c>
      <c r="W129" s="19">
        <v>0</v>
      </c>
      <c r="X129" s="19">
        <v>0</v>
      </c>
      <c r="Y129" s="19">
        <v>0</v>
      </c>
      <c r="Z129" s="19">
        <v>0</v>
      </c>
      <c r="AA129" s="19">
        <v>0</v>
      </c>
      <c r="AB129" s="19">
        <v>0</v>
      </c>
      <c r="AC129" s="19">
        <v>0</v>
      </c>
      <c r="AD129" s="19">
        <v>0</v>
      </c>
      <c r="AE129" s="19">
        <v>0</v>
      </c>
      <c r="AF129" s="19">
        <v>0</v>
      </c>
      <c r="AG129" s="19">
        <v>0</v>
      </c>
      <c r="AH129" s="19">
        <v>0</v>
      </c>
      <c r="AI129" s="19">
        <v>0</v>
      </c>
      <c r="AJ129" s="19">
        <v>0</v>
      </c>
      <c r="AL129" s="1"/>
      <c r="AM129" s="63">
        <v>3032</v>
      </c>
      <c r="AN129" s="62">
        <v>2</v>
      </c>
      <c r="AO129" s="23">
        <v>1</v>
      </c>
      <c r="AP129" s="23">
        <v>1</v>
      </c>
      <c r="AQ129" s="23">
        <v>1</v>
      </c>
      <c r="AR129" s="23">
        <v>1</v>
      </c>
      <c r="AS129" s="23">
        <v>1</v>
      </c>
      <c r="AT129" s="23">
        <v>1</v>
      </c>
      <c r="AU129" s="23">
        <v>1</v>
      </c>
      <c r="AV129" s="23">
        <v>1</v>
      </c>
      <c r="AW129" s="23">
        <v>1</v>
      </c>
      <c r="AX129" s="23">
        <v>1</v>
      </c>
      <c r="AY129" s="23">
        <v>1</v>
      </c>
      <c r="AZ129" s="23">
        <v>1</v>
      </c>
      <c r="BA129" s="23">
        <v>1</v>
      </c>
      <c r="BB129" s="23">
        <v>1</v>
      </c>
      <c r="BC129" s="23">
        <v>1</v>
      </c>
      <c r="BG129" t="s">
        <v>205</v>
      </c>
      <c r="BH129">
        <v>7</v>
      </c>
      <c r="BI129">
        <v>8</v>
      </c>
    </row>
    <row r="130" spans="1:61" x14ac:dyDescent="0.3">
      <c r="A130" s="18">
        <f t="shared" ref="A130:A193" si="34">AM130</f>
        <v>3032</v>
      </c>
      <c r="B130" s="18">
        <f t="shared" ref="B130:B193" si="35">AN130</f>
        <v>5</v>
      </c>
      <c r="C130" s="13">
        <f t="shared" ref="C130:C193" si="36">V130*AO130</f>
        <v>15703.920356569999</v>
      </c>
      <c r="D130" s="13">
        <f t="shared" ref="D130:D193" si="37">W130*AP130</f>
        <v>3016.0303170000002</v>
      </c>
      <c r="E130" s="13">
        <f t="shared" ref="E130:E193" si="38">X130*AQ130</f>
        <v>645.51823910000007</v>
      </c>
      <c r="F130" s="13">
        <f t="shared" ref="F130:F193" si="39">Y130*AR130</f>
        <v>145.61694007</v>
      </c>
      <c r="G130" s="13">
        <f t="shared" ref="G130:G193" si="40">Z130*AS130</f>
        <v>143.31017955999999</v>
      </c>
      <c r="H130" s="13">
        <f t="shared" ref="H130:H193" si="41">AA130*AT130</f>
        <v>24.46594503</v>
      </c>
      <c r="I130" s="13">
        <f t="shared" ref="I130:I193" si="42">AB130*AU130</f>
        <v>530.31710364000003</v>
      </c>
      <c r="J130" s="13">
        <f t="shared" ref="J130:J193" si="43">AC130*AV130</f>
        <v>0.2</v>
      </c>
      <c r="K130" s="13">
        <f t="shared" ref="K130:K193" si="44">AD130*AW130</f>
        <v>5.84</v>
      </c>
      <c r="L130" s="13">
        <f t="shared" ref="L130:L193" si="45">AE130*AX130</f>
        <v>7</v>
      </c>
      <c r="M130" s="13">
        <f t="shared" ref="M130:M193" si="46">AF130*AY130</f>
        <v>210.85543055000002</v>
      </c>
      <c r="N130" s="13">
        <f t="shared" ref="N130:N193" si="47">AG130*AZ130</f>
        <v>0.5</v>
      </c>
      <c r="O130" s="13">
        <f t="shared" ref="O130:O193" si="48">AH130*BA130</f>
        <v>1.04</v>
      </c>
      <c r="P130" s="13">
        <f t="shared" ref="P130:P193" si="49">AI130*BB130</f>
        <v>1.7980951000000001</v>
      </c>
      <c r="Q130" s="13">
        <f t="shared" ref="Q130:Q193" si="50">AJ130*BC130</f>
        <v>0</v>
      </c>
      <c r="T130" s="62">
        <v>3032</v>
      </c>
      <c r="U130" s="62">
        <v>5</v>
      </c>
      <c r="V130" s="19">
        <v>15703.920356569999</v>
      </c>
      <c r="W130" s="19">
        <v>3016.0303170000002</v>
      </c>
      <c r="X130" s="19">
        <v>645.51823910000007</v>
      </c>
      <c r="Y130" s="19">
        <v>145.61694007</v>
      </c>
      <c r="Z130" s="19">
        <v>143.31017955999999</v>
      </c>
      <c r="AA130" s="19">
        <v>24.46594503</v>
      </c>
      <c r="AB130" s="19">
        <v>530.31710364000003</v>
      </c>
      <c r="AC130" s="19">
        <v>0.2</v>
      </c>
      <c r="AD130" s="19">
        <v>5.84</v>
      </c>
      <c r="AE130" s="19">
        <v>7</v>
      </c>
      <c r="AF130" s="19">
        <v>210.85543055000002</v>
      </c>
      <c r="AG130" s="19">
        <v>0.5</v>
      </c>
      <c r="AH130" s="19">
        <v>1.04</v>
      </c>
      <c r="AI130" s="19">
        <v>1.7980951000000001</v>
      </c>
      <c r="AJ130" s="19">
        <v>0</v>
      </c>
      <c r="AL130" s="1"/>
      <c r="AM130" s="63">
        <v>3032</v>
      </c>
      <c r="AN130" s="62">
        <v>5</v>
      </c>
      <c r="AO130" s="23">
        <v>1</v>
      </c>
      <c r="AP130" s="23">
        <v>1</v>
      </c>
      <c r="AQ130" s="23">
        <v>1</v>
      </c>
      <c r="AR130" s="23">
        <v>1</v>
      </c>
      <c r="AS130" s="23">
        <v>1</v>
      </c>
      <c r="AT130" s="23">
        <v>1</v>
      </c>
      <c r="AU130" s="23">
        <v>1</v>
      </c>
      <c r="AV130" s="23">
        <v>1</v>
      </c>
      <c r="AW130" s="23">
        <v>1</v>
      </c>
      <c r="AX130" s="23">
        <v>1</v>
      </c>
      <c r="AY130" s="23">
        <v>1</v>
      </c>
      <c r="AZ130" s="23">
        <v>1</v>
      </c>
      <c r="BA130" s="23">
        <v>1</v>
      </c>
      <c r="BB130" s="23">
        <v>1</v>
      </c>
      <c r="BC130" s="23">
        <v>1</v>
      </c>
      <c r="BG130" t="s">
        <v>206</v>
      </c>
      <c r="BH130">
        <v>7</v>
      </c>
      <c r="BI130">
        <v>218</v>
      </c>
    </row>
    <row r="131" spans="1:61" x14ac:dyDescent="0.3">
      <c r="A131" s="18">
        <f t="shared" si="34"/>
        <v>3032</v>
      </c>
      <c r="B131" s="18">
        <f t="shared" si="35"/>
        <v>7</v>
      </c>
      <c r="C131" s="13">
        <f t="shared" si="36"/>
        <v>8850.9561815448196</v>
      </c>
      <c r="D131" s="13">
        <f t="shared" si="37"/>
        <v>1140.606014831598</v>
      </c>
      <c r="E131" s="13">
        <f t="shared" si="38"/>
        <v>150.59430130999999</v>
      </c>
      <c r="F131" s="13">
        <f t="shared" si="39"/>
        <v>63.588525660000002</v>
      </c>
      <c r="G131" s="13">
        <f t="shared" si="40"/>
        <v>66.140512729999998</v>
      </c>
      <c r="H131" s="13">
        <f t="shared" si="41"/>
        <v>8.5767260299999997</v>
      </c>
      <c r="I131" s="13">
        <f t="shared" si="42"/>
        <v>45.270575070000007</v>
      </c>
      <c r="J131" s="13">
        <f t="shared" si="43"/>
        <v>0</v>
      </c>
      <c r="K131" s="13">
        <f t="shared" si="44"/>
        <v>0</v>
      </c>
      <c r="L131" s="13">
        <f t="shared" si="45"/>
        <v>37.100940922500001</v>
      </c>
      <c r="M131" s="13">
        <f t="shared" si="46"/>
        <v>194.73203512999999</v>
      </c>
      <c r="N131" s="13">
        <f t="shared" si="47"/>
        <v>12.3669803075</v>
      </c>
      <c r="O131" s="13">
        <f t="shared" si="48"/>
        <v>1.5045637599999999</v>
      </c>
      <c r="P131" s="13">
        <f t="shared" si="49"/>
        <v>2.7072643599999999</v>
      </c>
      <c r="Q131" s="13">
        <f t="shared" si="50"/>
        <v>0</v>
      </c>
      <c r="T131" s="62">
        <v>3032</v>
      </c>
      <c r="U131" s="62">
        <v>7</v>
      </c>
      <c r="V131" s="19">
        <v>8850.9561815448196</v>
      </c>
      <c r="W131" s="19">
        <v>1140.606014831598</v>
      </c>
      <c r="X131" s="19">
        <v>150.59430130999999</v>
      </c>
      <c r="Y131" s="19">
        <v>63.588525660000002</v>
      </c>
      <c r="Z131" s="19">
        <v>66.140512729999998</v>
      </c>
      <c r="AA131" s="19">
        <v>8.5767260299999997</v>
      </c>
      <c r="AB131" s="19">
        <v>45.270575070000007</v>
      </c>
      <c r="AC131" s="19">
        <v>0</v>
      </c>
      <c r="AD131" s="19">
        <v>0</v>
      </c>
      <c r="AE131" s="19">
        <v>37.100940922500001</v>
      </c>
      <c r="AF131" s="19">
        <v>194.73203512999999</v>
      </c>
      <c r="AG131" s="19">
        <v>12.3669803075</v>
      </c>
      <c r="AH131" s="19">
        <v>1.5045637599999999</v>
      </c>
      <c r="AI131" s="19">
        <v>2.7072643599999999</v>
      </c>
      <c r="AJ131" s="19">
        <v>0</v>
      </c>
      <c r="AL131" s="1"/>
      <c r="AM131" s="63">
        <v>3032</v>
      </c>
      <c r="AN131" s="62">
        <v>7</v>
      </c>
      <c r="AO131" s="23">
        <v>1</v>
      </c>
      <c r="AP131" s="23">
        <v>1</v>
      </c>
      <c r="AQ131" s="23">
        <v>1</v>
      </c>
      <c r="AR131" s="23">
        <v>1</v>
      </c>
      <c r="AS131" s="23">
        <v>1</v>
      </c>
      <c r="AT131" s="23">
        <v>1</v>
      </c>
      <c r="AU131" s="23">
        <v>1</v>
      </c>
      <c r="AV131" s="23">
        <v>1</v>
      </c>
      <c r="AW131" s="23">
        <v>1</v>
      </c>
      <c r="AX131" s="23">
        <v>1</v>
      </c>
      <c r="AY131" s="23">
        <v>1</v>
      </c>
      <c r="AZ131" s="23">
        <v>1</v>
      </c>
      <c r="BA131" s="23">
        <v>1</v>
      </c>
      <c r="BB131" s="23">
        <v>1</v>
      </c>
      <c r="BC131" s="23">
        <v>1</v>
      </c>
      <c r="BG131" t="s">
        <v>207</v>
      </c>
      <c r="BH131">
        <v>7</v>
      </c>
      <c r="BI131">
        <v>326</v>
      </c>
    </row>
    <row r="132" spans="1:61" x14ac:dyDescent="0.3">
      <c r="A132" s="18">
        <f t="shared" si="34"/>
        <v>3032</v>
      </c>
      <c r="B132" s="18">
        <f t="shared" si="35"/>
        <v>8</v>
      </c>
      <c r="C132" s="13">
        <f t="shared" si="36"/>
        <v>2205.5342175799997</v>
      </c>
      <c r="D132" s="13">
        <f t="shared" si="37"/>
        <v>289.90068087999998</v>
      </c>
      <c r="E132" s="13">
        <f t="shared" si="38"/>
        <v>432.99481878999995</v>
      </c>
      <c r="F132" s="13">
        <f t="shared" si="39"/>
        <v>249.64374368999995</v>
      </c>
      <c r="G132" s="13">
        <f t="shared" si="40"/>
        <v>203.11813731000001</v>
      </c>
      <c r="H132" s="13">
        <f t="shared" si="41"/>
        <v>55.940820279999997</v>
      </c>
      <c r="I132" s="13">
        <f t="shared" si="42"/>
        <v>48.793570680000002</v>
      </c>
      <c r="J132" s="13">
        <f t="shared" si="43"/>
        <v>13.829194149999999</v>
      </c>
      <c r="K132" s="13">
        <f t="shared" si="44"/>
        <v>11.68450006</v>
      </c>
      <c r="L132" s="13">
        <f t="shared" si="45"/>
        <v>21.6021512075</v>
      </c>
      <c r="M132" s="13">
        <f t="shared" si="46"/>
        <v>12.026956930000001</v>
      </c>
      <c r="N132" s="13">
        <f t="shared" si="47"/>
        <v>5.0340504025000001</v>
      </c>
      <c r="O132" s="13">
        <f t="shared" si="48"/>
        <v>6.3060313900000002</v>
      </c>
      <c r="P132" s="13">
        <f t="shared" si="49"/>
        <v>0.50081511000000001</v>
      </c>
      <c r="Q132" s="13">
        <f t="shared" si="50"/>
        <v>0</v>
      </c>
      <c r="T132" s="62">
        <v>3032</v>
      </c>
      <c r="U132" s="62">
        <v>8</v>
      </c>
      <c r="V132" s="19">
        <v>2205.5342175799997</v>
      </c>
      <c r="W132" s="19">
        <v>289.90068087999998</v>
      </c>
      <c r="X132" s="19">
        <v>432.99481878999995</v>
      </c>
      <c r="Y132" s="19">
        <v>249.64374368999995</v>
      </c>
      <c r="Z132" s="19">
        <v>203.11813731000001</v>
      </c>
      <c r="AA132" s="19">
        <v>55.940820279999997</v>
      </c>
      <c r="AB132" s="19">
        <v>48.793570680000002</v>
      </c>
      <c r="AC132" s="19">
        <v>13.829194149999999</v>
      </c>
      <c r="AD132" s="19">
        <v>11.68450006</v>
      </c>
      <c r="AE132" s="19">
        <v>21.6021512075</v>
      </c>
      <c r="AF132" s="19">
        <v>12.026956930000001</v>
      </c>
      <c r="AG132" s="19">
        <v>5.0340504025000001</v>
      </c>
      <c r="AH132" s="19">
        <v>6.3060313900000002</v>
      </c>
      <c r="AI132" s="19">
        <v>0.50081511000000001</v>
      </c>
      <c r="AJ132" s="19">
        <v>0</v>
      </c>
      <c r="AL132" s="1"/>
      <c r="AM132" s="63">
        <v>3032</v>
      </c>
      <c r="AN132" s="62">
        <v>8</v>
      </c>
      <c r="AO132" s="23">
        <v>1</v>
      </c>
      <c r="AP132" s="23">
        <v>1</v>
      </c>
      <c r="AQ132" s="23">
        <v>1</v>
      </c>
      <c r="AR132" s="23">
        <v>1</v>
      </c>
      <c r="AS132" s="23">
        <v>1</v>
      </c>
      <c r="AT132" s="23">
        <v>1</v>
      </c>
      <c r="AU132" s="23">
        <v>1</v>
      </c>
      <c r="AV132" s="23">
        <v>1</v>
      </c>
      <c r="AW132" s="23">
        <v>1</v>
      </c>
      <c r="AX132" s="23">
        <v>1</v>
      </c>
      <c r="AY132" s="23">
        <v>1</v>
      </c>
      <c r="AZ132" s="23">
        <v>1</v>
      </c>
      <c r="BA132" s="23">
        <v>1</v>
      </c>
      <c r="BB132" s="23">
        <v>1</v>
      </c>
      <c r="BC132" s="23">
        <v>1</v>
      </c>
      <c r="BG132" t="s">
        <v>208</v>
      </c>
      <c r="BH132">
        <v>7</v>
      </c>
      <c r="BI132">
        <v>62</v>
      </c>
    </row>
    <row r="133" spans="1:61" x14ac:dyDescent="0.3">
      <c r="A133" s="18">
        <f t="shared" si="34"/>
        <v>3033</v>
      </c>
      <c r="B133" s="18">
        <f t="shared" si="35"/>
        <v>0</v>
      </c>
      <c r="C133" s="13">
        <f t="shared" si="36"/>
        <v>2078.2859884100003</v>
      </c>
      <c r="D133" s="13">
        <f t="shared" si="37"/>
        <v>1337.6469892100001</v>
      </c>
      <c r="E133" s="13">
        <f t="shared" si="38"/>
        <v>3104.2540478300002</v>
      </c>
      <c r="F133" s="13">
        <f t="shared" si="39"/>
        <v>827.68442731999994</v>
      </c>
      <c r="G133" s="13">
        <f t="shared" si="40"/>
        <v>706.02179016999969</v>
      </c>
      <c r="H133" s="13">
        <f t="shared" si="41"/>
        <v>569.27672983999992</v>
      </c>
      <c r="I133" s="13">
        <f t="shared" si="42"/>
        <v>1815.7913328200002</v>
      </c>
      <c r="J133" s="13">
        <f t="shared" si="43"/>
        <v>34.164289789999998</v>
      </c>
      <c r="K133" s="13">
        <f t="shared" si="44"/>
        <v>0</v>
      </c>
      <c r="L133" s="13">
        <f t="shared" si="45"/>
        <v>40.368859672500001</v>
      </c>
      <c r="M133" s="13">
        <f t="shared" si="46"/>
        <v>902.22341960999995</v>
      </c>
      <c r="N133" s="13">
        <f t="shared" si="47"/>
        <v>2.7133721975</v>
      </c>
      <c r="O133" s="13">
        <f t="shared" si="48"/>
        <v>10.334886429999999</v>
      </c>
      <c r="P133" s="13">
        <f t="shared" si="49"/>
        <v>1.0601858500000001</v>
      </c>
      <c r="Q133" s="13">
        <f t="shared" si="50"/>
        <v>4.7554594400000001</v>
      </c>
      <c r="T133" s="62">
        <v>3033</v>
      </c>
      <c r="U133" s="62">
        <v>0</v>
      </c>
      <c r="V133" s="19">
        <v>2078.2859884100003</v>
      </c>
      <c r="W133" s="19">
        <v>1337.6469892100001</v>
      </c>
      <c r="X133" s="19">
        <v>3104.2540478300002</v>
      </c>
      <c r="Y133" s="19">
        <v>827.68442731999994</v>
      </c>
      <c r="Z133" s="19">
        <v>706.02179016999969</v>
      </c>
      <c r="AA133" s="19">
        <v>569.27672983999992</v>
      </c>
      <c r="AB133" s="19">
        <v>1815.7913328200002</v>
      </c>
      <c r="AC133" s="19">
        <v>34.164289789999998</v>
      </c>
      <c r="AD133" s="19">
        <v>0</v>
      </c>
      <c r="AE133" s="19">
        <v>40.368859672500001</v>
      </c>
      <c r="AF133" s="19">
        <v>902.22341960999995</v>
      </c>
      <c r="AG133" s="19">
        <v>2.7133721975</v>
      </c>
      <c r="AH133" s="19">
        <v>10.334886429999999</v>
      </c>
      <c r="AI133" s="19">
        <v>1.0601858500000001</v>
      </c>
      <c r="AJ133" s="19">
        <v>4.7554594400000001</v>
      </c>
      <c r="AL133" s="1"/>
      <c r="AM133" s="63">
        <v>3033</v>
      </c>
      <c r="AN133" s="62">
        <v>0</v>
      </c>
      <c r="AO133" s="23">
        <v>1</v>
      </c>
      <c r="AP133" s="23">
        <v>1</v>
      </c>
      <c r="AQ133" s="23">
        <v>1</v>
      </c>
      <c r="AR133" s="23">
        <v>1</v>
      </c>
      <c r="AS133" s="23">
        <v>1</v>
      </c>
      <c r="AT133" s="23">
        <v>1</v>
      </c>
      <c r="AU133" s="23">
        <v>1</v>
      </c>
      <c r="AV133" s="23">
        <v>1</v>
      </c>
      <c r="AW133" s="23">
        <v>1</v>
      </c>
      <c r="AX133" s="23">
        <v>1</v>
      </c>
      <c r="AY133" s="23">
        <v>1</v>
      </c>
      <c r="AZ133" s="23">
        <v>1</v>
      </c>
      <c r="BA133" s="23">
        <v>1</v>
      </c>
      <c r="BB133" s="23">
        <v>1</v>
      </c>
      <c r="BC133" s="23">
        <v>1</v>
      </c>
      <c r="BG133" t="s">
        <v>209</v>
      </c>
      <c r="BH133">
        <v>6</v>
      </c>
      <c r="BI133">
        <v>145</v>
      </c>
    </row>
    <row r="134" spans="1:61" x14ac:dyDescent="0.3">
      <c r="A134" s="18">
        <f t="shared" si="34"/>
        <v>3033</v>
      </c>
      <c r="B134" s="18">
        <f t="shared" si="35"/>
        <v>1</v>
      </c>
      <c r="C134" s="13">
        <f t="shared" si="36"/>
        <v>10326.25870945</v>
      </c>
      <c r="D134" s="13">
        <f t="shared" si="37"/>
        <v>3088.5950988300006</v>
      </c>
      <c r="E134" s="13">
        <f t="shared" si="38"/>
        <v>430.20782939999992</v>
      </c>
      <c r="F134" s="13">
        <f t="shared" si="39"/>
        <v>101.04920407</v>
      </c>
      <c r="G134" s="13">
        <f t="shared" si="40"/>
        <v>208.86234202000003</v>
      </c>
      <c r="H134" s="13">
        <f t="shared" si="41"/>
        <v>29.346844940000004</v>
      </c>
      <c r="I134" s="13">
        <f t="shared" si="42"/>
        <v>749.27729174000001</v>
      </c>
      <c r="J134" s="13">
        <f t="shared" si="43"/>
        <v>105.97904872000001</v>
      </c>
      <c r="K134" s="13">
        <f t="shared" si="44"/>
        <v>17.346013209999999</v>
      </c>
      <c r="L134" s="13">
        <f t="shared" si="45"/>
        <v>90.2336069925</v>
      </c>
      <c r="M134" s="13">
        <f t="shared" si="46"/>
        <v>260.97122968999997</v>
      </c>
      <c r="N134" s="13">
        <f t="shared" si="47"/>
        <v>18.0513369275</v>
      </c>
      <c r="O134" s="13">
        <f t="shared" si="48"/>
        <v>364.20470491000003</v>
      </c>
      <c r="P134" s="13">
        <f t="shared" si="49"/>
        <v>26.44701487</v>
      </c>
      <c r="Q134" s="13">
        <f t="shared" si="50"/>
        <v>7.7136726099999997</v>
      </c>
      <c r="T134" s="62">
        <v>3033</v>
      </c>
      <c r="U134" s="62">
        <v>1</v>
      </c>
      <c r="V134" s="19">
        <v>10326.25870945</v>
      </c>
      <c r="W134" s="19">
        <v>3088.5950988300006</v>
      </c>
      <c r="X134" s="19">
        <v>430.20782939999992</v>
      </c>
      <c r="Y134" s="19">
        <v>101.04920407</v>
      </c>
      <c r="Z134" s="19">
        <v>208.86234202000003</v>
      </c>
      <c r="AA134" s="19">
        <v>29.346844940000004</v>
      </c>
      <c r="AB134" s="19">
        <v>749.27729174000001</v>
      </c>
      <c r="AC134" s="19">
        <v>105.97904872000001</v>
      </c>
      <c r="AD134" s="19">
        <v>17.346013209999999</v>
      </c>
      <c r="AE134" s="19">
        <v>90.2336069925</v>
      </c>
      <c r="AF134" s="19">
        <v>260.97122968999997</v>
      </c>
      <c r="AG134" s="19">
        <v>18.0513369275</v>
      </c>
      <c r="AH134" s="19">
        <v>364.20470491000003</v>
      </c>
      <c r="AI134" s="19">
        <v>26.44701487</v>
      </c>
      <c r="AJ134" s="19">
        <v>7.7136726099999997</v>
      </c>
      <c r="AL134" s="1"/>
      <c r="AM134" s="63">
        <v>3033</v>
      </c>
      <c r="AN134" s="62">
        <v>1</v>
      </c>
      <c r="AO134" s="23">
        <v>1</v>
      </c>
      <c r="AP134" s="23">
        <v>1</v>
      </c>
      <c r="AQ134" s="23">
        <v>1</v>
      </c>
      <c r="AR134" s="23">
        <v>1</v>
      </c>
      <c r="AS134" s="23">
        <v>1</v>
      </c>
      <c r="AT134" s="23">
        <v>1</v>
      </c>
      <c r="AU134" s="23">
        <v>1</v>
      </c>
      <c r="AV134" s="23">
        <v>1</v>
      </c>
      <c r="AW134" s="23">
        <v>1</v>
      </c>
      <c r="AX134" s="23">
        <v>1</v>
      </c>
      <c r="AY134" s="23">
        <v>1</v>
      </c>
      <c r="AZ134" s="23">
        <v>1</v>
      </c>
      <c r="BA134" s="23">
        <v>1</v>
      </c>
      <c r="BB134" s="23">
        <v>1</v>
      </c>
      <c r="BC134" s="23">
        <v>1</v>
      </c>
      <c r="BG134" t="s">
        <v>210</v>
      </c>
      <c r="BH134">
        <v>6</v>
      </c>
      <c r="BI134">
        <v>631</v>
      </c>
    </row>
    <row r="135" spans="1:61" x14ac:dyDescent="0.3">
      <c r="A135" s="18">
        <f t="shared" si="34"/>
        <v>3033</v>
      </c>
      <c r="B135" s="18">
        <f t="shared" si="35"/>
        <v>2</v>
      </c>
      <c r="C135" s="13">
        <f t="shared" si="36"/>
        <v>727.13997388000018</v>
      </c>
      <c r="D135" s="13">
        <f t="shared" si="37"/>
        <v>233.48053514000006</v>
      </c>
      <c r="E135" s="13">
        <f t="shared" si="38"/>
        <v>75.009999999999991</v>
      </c>
      <c r="F135" s="13">
        <f t="shared" si="39"/>
        <v>35.365313970000003</v>
      </c>
      <c r="G135" s="13">
        <f t="shared" si="40"/>
        <v>65.105383239999995</v>
      </c>
      <c r="H135" s="13">
        <f t="shared" si="41"/>
        <v>0</v>
      </c>
      <c r="I135" s="13">
        <f t="shared" si="42"/>
        <v>91.3</v>
      </c>
      <c r="J135" s="13">
        <f t="shared" si="43"/>
        <v>8.5300000000000011</v>
      </c>
      <c r="K135" s="13">
        <f t="shared" si="44"/>
        <v>0</v>
      </c>
      <c r="L135" s="13">
        <f t="shared" si="45"/>
        <v>0.30000000000000004</v>
      </c>
      <c r="M135" s="13">
        <f t="shared" si="46"/>
        <v>64.773792950000001</v>
      </c>
      <c r="N135" s="13">
        <f t="shared" si="47"/>
        <v>0.1</v>
      </c>
      <c r="O135" s="13">
        <f t="shared" si="48"/>
        <v>95.962019410000011</v>
      </c>
      <c r="P135" s="13">
        <f t="shared" si="49"/>
        <v>239.27204505999995</v>
      </c>
      <c r="Q135" s="13">
        <f t="shared" si="50"/>
        <v>16.83751912</v>
      </c>
      <c r="T135" s="62">
        <v>3033</v>
      </c>
      <c r="U135" s="62">
        <v>2</v>
      </c>
      <c r="V135" s="19">
        <v>727.13997388000018</v>
      </c>
      <c r="W135" s="19">
        <v>233.48053514000006</v>
      </c>
      <c r="X135" s="19">
        <v>75.009999999999991</v>
      </c>
      <c r="Y135" s="19">
        <v>35.365313970000003</v>
      </c>
      <c r="Z135" s="19">
        <v>65.105383239999995</v>
      </c>
      <c r="AA135" s="19">
        <v>0</v>
      </c>
      <c r="AB135" s="19">
        <v>91.3</v>
      </c>
      <c r="AC135" s="19">
        <v>8.5300000000000011</v>
      </c>
      <c r="AD135" s="19">
        <v>0</v>
      </c>
      <c r="AE135" s="19">
        <v>0.30000000000000004</v>
      </c>
      <c r="AF135" s="19">
        <v>64.773792950000001</v>
      </c>
      <c r="AG135" s="19">
        <v>0.1</v>
      </c>
      <c r="AH135" s="19">
        <v>95.962019410000011</v>
      </c>
      <c r="AI135" s="19">
        <v>239.27204505999995</v>
      </c>
      <c r="AJ135" s="19">
        <v>16.83751912</v>
      </c>
      <c r="AL135" s="1"/>
      <c r="AM135" s="63">
        <v>3033</v>
      </c>
      <c r="AN135" s="62">
        <v>2</v>
      </c>
      <c r="AO135" s="23">
        <v>1</v>
      </c>
      <c r="AP135" s="23">
        <v>1</v>
      </c>
      <c r="AQ135" s="23">
        <v>1</v>
      </c>
      <c r="AR135" s="23">
        <v>1</v>
      </c>
      <c r="AS135" s="23">
        <v>1</v>
      </c>
      <c r="AT135" s="23">
        <v>1</v>
      </c>
      <c r="AU135" s="23">
        <v>1</v>
      </c>
      <c r="AV135" s="23">
        <v>1</v>
      </c>
      <c r="AW135" s="23">
        <v>1</v>
      </c>
      <c r="AX135" s="23">
        <v>1</v>
      </c>
      <c r="AY135" s="23">
        <v>1</v>
      </c>
      <c r="AZ135" s="23">
        <v>1</v>
      </c>
      <c r="BA135" s="23">
        <v>1</v>
      </c>
      <c r="BB135" s="23">
        <v>1</v>
      </c>
      <c r="BC135" s="23">
        <v>1</v>
      </c>
      <c r="BG135" t="s">
        <v>211</v>
      </c>
      <c r="BH135">
        <v>6</v>
      </c>
      <c r="BI135">
        <v>79</v>
      </c>
    </row>
    <row r="136" spans="1:61" x14ac:dyDescent="0.3">
      <c r="A136" s="18">
        <f t="shared" si="34"/>
        <v>3033</v>
      </c>
      <c r="B136" s="18">
        <f t="shared" si="35"/>
        <v>5</v>
      </c>
      <c r="C136" s="13">
        <f t="shared" si="36"/>
        <v>18643.178284529997</v>
      </c>
      <c r="D136" s="13">
        <f t="shared" si="37"/>
        <v>11765.515084189999</v>
      </c>
      <c r="E136" s="13">
        <f t="shared" si="38"/>
        <v>1533.4008147000002</v>
      </c>
      <c r="F136" s="13">
        <f t="shared" si="39"/>
        <v>432.28268591999995</v>
      </c>
      <c r="G136" s="13">
        <f t="shared" si="40"/>
        <v>462.90022809999994</v>
      </c>
      <c r="H136" s="13">
        <f t="shared" si="41"/>
        <v>42.458500919999999</v>
      </c>
      <c r="I136" s="13">
        <f t="shared" si="42"/>
        <v>2843.5835660000002</v>
      </c>
      <c r="J136" s="13">
        <f t="shared" si="43"/>
        <v>0</v>
      </c>
      <c r="K136" s="13">
        <f t="shared" si="44"/>
        <v>1.10925476</v>
      </c>
      <c r="L136" s="13">
        <f t="shared" si="45"/>
        <v>189.78907659749999</v>
      </c>
      <c r="M136" s="13">
        <f t="shared" si="46"/>
        <v>511.96125712999998</v>
      </c>
      <c r="N136" s="13">
        <f t="shared" si="47"/>
        <v>19.139904282499998</v>
      </c>
      <c r="O136" s="13">
        <f t="shared" si="48"/>
        <v>29.385415500000001</v>
      </c>
      <c r="P136" s="13">
        <f t="shared" si="49"/>
        <v>12.14850418</v>
      </c>
      <c r="Q136" s="13">
        <f t="shared" si="50"/>
        <v>1.80298834</v>
      </c>
      <c r="T136" s="62">
        <v>3033</v>
      </c>
      <c r="U136" s="62">
        <v>5</v>
      </c>
      <c r="V136" s="19">
        <v>18643.178284529997</v>
      </c>
      <c r="W136" s="19">
        <v>11765.515084189999</v>
      </c>
      <c r="X136" s="19">
        <v>1533.4008147000002</v>
      </c>
      <c r="Y136" s="19">
        <v>432.28268591999995</v>
      </c>
      <c r="Z136" s="19">
        <v>462.90022809999994</v>
      </c>
      <c r="AA136" s="19">
        <v>42.458500919999999</v>
      </c>
      <c r="AB136" s="19">
        <v>2843.5835660000002</v>
      </c>
      <c r="AC136" s="19">
        <v>0</v>
      </c>
      <c r="AD136" s="19">
        <v>1.10925476</v>
      </c>
      <c r="AE136" s="19">
        <v>189.78907659749999</v>
      </c>
      <c r="AF136" s="19">
        <v>511.96125712999998</v>
      </c>
      <c r="AG136" s="19">
        <v>19.139904282499998</v>
      </c>
      <c r="AH136" s="19">
        <v>29.385415500000001</v>
      </c>
      <c r="AI136" s="19">
        <v>12.14850418</v>
      </c>
      <c r="AJ136" s="19">
        <v>1.80298834</v>
      </c>
      <c r="AL136" s="1"/>
      <c r="AM136" s="63">
        <v>3033</v>
      </c>
      <c r="AN136" s="62">
        <v>5</v>
      </c>
      <c r="AO136" s="23">
        <v>1</v>
      </c>
      <c r="AP136" s="23">
        <v>1</v>
      </c>
      <c r="AQ136" s="23">
        <v>1</v>
      </c>
      <c r="AR136" s="23">
        <v>1</v>
      </c>
      <c r="AS136" s="23">
        <v>1</v>
      </c>
      <c r="AT136" s="23">
        <v>1</v>
      </c>
      <c r="AU136" s="23">
        <v>1</v>
      </c>
      <c r="AV136" s="23">
        <v>1</v>
      </c>
      <c r="AW136" s="23">
        <v>1</v>
      </c>
      <c r="AX136" s="23">
        <v>1</v>
      </c>
      <c r="AY136" s="23">
        <v>1</v>
      </c>
      <c r="AZ136" s="23">
        <v>1</v>
      </c>
      <c r="BA136" s="23">
        <v>1</v>
      </c>
      <c r="BB136" s="23">
        <v>1</v>
      </c>
      <c r="BC136" s="23">
        <v>1</v>
      </c>
      <c r="BG136" t="s">
        <v>212</v>
      </c>
      <c r="BH136">
        <v>6</v>
      </c>
      <c r="BI136">
        <v>303</v>
      </c>
    </row>
    <row r="137" spans="1:61" x14ac:dyDescent="0.3">
      <c r="A137" s="18">
        <f t="shared" si="34"/>
        <v>3033</v>
      </c>
      <c r="B137" s="18">
        <f t="shared" si="35"/>
        <v>7</v>
      </c>
      <c r="C137" s="13">
        <f t="shared" si="36"/>
        <v>34117.47358491402</v>
      </c>
      <c r="D137" s="13">
        <f t="shared" si="37"/>
        <v>7871.6244368426878</v>
      </c>
      <c r="E137" s="13">
        <f t="shared" si="38"/>
        <v>766.10138784000014</v>
      </c>
      <c r="F137" s="13">
        <f t="shared" si="39"/>
        <v>826.26726127000006</v>
      </c>
      <c r="G137" s="13">
        <f t="shared" si="40"/>
        <v>591.07694484000012</v>
      </c>
      <c r="H137" s="13">
        <f t="shared" si="41"/>
        <v>39.233853390000007</v>
      </c>
      <c r="I137" s="13">
        <f t="shared" si="42"/>
        <v>867.26184745</v>
      </c>
      <c r="J137" s="13">
        <f t="shared" si="43"/>
        <v>13.58278271</v>
      </c>
      <c r="K137" s="13">
        <f t="shared" si="44"/>
        <v>11.08158469</v>
      </c>
      <c r="L137" s="13">
        <f t="shared" si="45"/>
        <v>345.22944614999994</v>
      </c>
      <c r="M137" s="13">
        <f t="shared" si="46"/>
        <v>356.10346472000003</v>
      </c>
      <c r="N137" s="13">
        <f t="shared" si="47"/>
        <v>52.637341460000002</v>
      </c>
      <c r="O137" s="13">
        <f t="shared" si="48"/>
        <v>22.238471390000001</v>
      </c>
      <c r="P137" s="13">
        <f t="shared" si="49"/>
        <v>8.47975368</v>
      </c>
      <c r="Q137" s="13">
        <f t="shared" si="50"/>
        <v>0.27807756</v>
      </c>
      <c r="T137" s="62">
        <v>3033</v>
      </c>
      <c r="U137" s="62">
        <v>7</v>
      </c>
      <c r="V137" s="19">
        <v>34117.47358491402</v>
      </c>
      <c r="W137" s="19">
        <v>7871.6244368426878</v>
      </c>
      <c r="X137" s="19">
        <v>766.10138784000014</v>
      </c>
      <c r="Y137" s="19">
        <v>826.26726127000006</v>
      </c>
      <c r="Z137" s="19">
        <v>591.07694484000012</v>
      </c>
      <c r="AA137" s="19">
        <v>39.233853390000007</v>
      </c>
      <c r="AB137" s="19">
        <v>867.26184745</v>
      </c>
      <c r="AC137" s="19">
        <v>13.58278271</v>
      </c>
      <c r="AD137" s="19">
        <v>11.08158469</v>
      </c>
      <c r="AE137" s="19">
        <v>345.22944614999994</v>
      </c>
      <c r="AF137" s="19">
        <v>356.10346472000003</v>
      </c>
      <c r="AG137" s="19">
        <v>52.637341460000002</v>
      </c>
      <c r="AH137" s="19">
        <v>22.238471390000001</v>
      </c>
      <c r="AI137" s="19">
        <v>8.47975368</v>
      </c>
      <c r="AJ137" s="19">
        <v>0.27807756</v>
      </c>
      <c r="AL137" s="1"/>
      <c r="AM137" s="63">
        <v>3033</v>
      </c>
      <c r="AN137" s="62">
        <v>7</v>
      </c>
      <c r="AO137" s="23">
        <v>1</v>
      </c>
      <c r="AP137" s="23">
        <v>1</v>
      </c>
      <c r="AQ137" s="23">
        <v>1</v>
      </c>
      <c r="AR137" s="23">
        <v>1</v>
      </c>
      <c r="AS137" s="23">
        <v>1</v>
      </c>
      <c r="AT137" s="23">
        <v>1</v>
      </c>
      <c r="AU137" s="23">
        <v>1</v>
      </c>
      <c r="AV137" s="23">
        <v>1</v>
      </c>
      <c r="AW137" s="23">
        <v>1</v>
      </c>
      <c r="AX137" s="23">
        <v>1</v>
      </c>
      <c r="AY137" s="23">
        <v>1</v>
      </c>
      <c r="AZ137" s="23">
        <v>1</v>
      </c>
      <c r="BA137" s="23">
        <v>1</v>
      </c>
      <c r="BB137" s="23">
        <v>1</v>
      </c>
      <c r="BC137" s="23">
        <v>1</v>
      </c>
      <c r="BG137" t="s">
        <v>213</v>
      </c>
      <c r="BH137">
        <v>6</v>
      </c>
      <c r="BI137">
        <v>1245</v>
      </c>
    </row>
    <row r="138" spans="1:61" x14ac:dyDescent="0.3">
      <c r="A138" s="18">
        <f t="shared" si="34"/>
        <v>3033</v>
      </c>
      <c r="B138" s="18">
        <f t="shared" si="35"/>
        <v>8</v>
      </c>
      <c r="C138" s="13">
        <f t="shared" si="36"/>
        <v>4979.8793317499994</v>
      </c>
      <c r="D138" s="13">
        <f t="shared" si="37"/>
        <v>2858.6333209900004</v>
      </c>
      <c r="E138" s="13">
        <f t="shared" si="38"/>
        <v>1998.2641038199999</v>
      </c>
      <c r="F138" s="13">
        <f t="shared" si="39"/>
        <v>901.52394717999994</v>
      </c>
      <c r="G138" s="13">
        <f t="shared" si="40"/>
        <v>777.64383595999993</v>
      </c>
      <c r="H138" s="13">
        <f t="shared" si="41"/>
        <v>261.60925519000006</v>
      </c>
      <c r="I138" s="13">
        <f t="shared" si="42"/>
        <v>762.74021807999986</v>
      </c>
      <c r="J138" s="13">
        <f t="shared" si="43"/>
        <v>71.100872199999998</v>
      </c>
      <c r="K138" s="13">
        <f t="shared" si="44"/>
        <v>45.138048259999998</v>
      </c>
      <c r="L138" s="13">
        <f t="shared" si="45"/>
        <v>601.50865790750004</v>
      </c>
      <c r="M138" s="13">
        <f t="shared" si="46"/>
        <v>1004.5647085800001</v>
      </c>
      <c r="N138" s="13">
        <f t="shared" si="47"/>
        <v>172.3645701925</v>
      </c>
      <c r="O138" s="13">
        <f t="shared" si="48"/>
        <v>91.322366590000001</v>
      </c>
      <c r="P138" s="13">
        <f t="shared" si="49"/>
        <v>40.397792370000005</v>
      </c>
      <c r="Q138" s="13">
        <f t="shared" si="50"/>
        <v>0.47820691000000004</v>
      </c>
      <c r="T138" s="62">
        <v>3033</v>
      </c>
      <c r="U138" s="62">
        <v>8</v>
      </c>
      <c r="V138" s="19">
        <v>4979.8793317499994</v>
      </c>
      <c r="W138" s="19">
        <v>2858.6333209900004</v>
      </c>
      <c r="X138" s="19">
        <v>1998.2641038199999</v>
      </c>
      <c r="Y138" s="19">
        <v>901.52394717999994</v>
      </c>
      <c r="Z138" s="19">
        <v>777.64383595999993</v>
      </c>
      <c r="AA138" s="19">
        <v>261.60925519000006</v>
      </c>
      <c r="AB138" s="19">
        <v>762.74021807999986</v>
      </c>
      <c r="AC138" s="19">
        <v>71.100872199999998</v>
      </c>
      <c r="AD138" s="19">
        <v>45.138048259999998</v>
      </c>
      <c r="AE138" s="19">
        <v>601.50865790750004</v>
      </c>
      <c r="AF138" s="19">
        <v>1004.5647085800001</v>
      </c>
      <c r="AG138" s="19">
        <v>172.3645701925</v>
      </c>
      <c r="AH138" s="19">
        <v>91.322366590000001</v>
      </c>
      <c r="AI138" s="19">
        <v>40.397792370000005</v>
      </c>
      <c r="AJ138" s="19">
        <v>0.47820691000000004</v>
      </c>
      <c r="AL138" s="1"/>
      <c r="AM138" s="63">
        <v>3033</v>
      </c>
      <c r="AN138" s="62">
        <v>8</v>
      </c>
      <c r="AO138" s="23">
        <v>1</v>
      </c>
      <c r="AP138" s="23">
        <v>1</v>
      </c>
      <c r="AQ138" s="23">
        <v>1</v>
      </c>
      <c r="AR138" s="23">
        <v>1</v>
      </c>
      <c r="AS138" s="23">
        <v>1</v>
      </c>
      <c r="AT138" s="23">
        <v>1</v>
      </c>
      <c r="AU138" s="23">
        <v>1</v>
      </c>
      <c r="AV138" s="23">
        <v>1</v>
      </c>
      <c r="AW138" s="23">
        <v>1</v>
      </c>
      <c r="AX138" s="23">
        <v>1</v>
      </c>
      <c r="AY138" s="23">
        <v>1</v>
      </c>
      <c r="AZ138" s="23">
        <v>1</v>
      </c>
      <c r="BA138" s="23">
        <v>1</v>
      </c>
      <c r="BB138" s="23">
        <v>1</v>
      </c>
      <c r="BC138" s="23">
        <v>1</v>
      </c>
      <c r="BG138" t="s">
        <v>214</v>
      </c>
      <c r="BH138">
        <v>6</v>
      </c>
      <c r="BI138">
        <v>226</v>
      </c>
    </row>
    <row r="139" spans="1:61" x14ac:dyDescent="0.3">
      <c r="A139" s="18">
        <f t="shared" si="34"/>
        <v>3034</v>
      </c>
      <c r="B139" s="18">
        <f t="shared" si="35"/>
        <v>0</v>
      </c>
      <c r="C139" s="13">
        <f t="shared" si="36"/>
        <v>1507.3121027499999</v>
      </c>
      <c r="D139" s="13">
        <f t="shared" si="37"/>
        <v>404.83264136999992</v>
      </c>
      <c r="E139" s="13">
        <f t="shared" si="38"/>
        <v>3303.88278292</v>
      </c>
      <c r="F139" s="13">
        <f t="shared" si="39"/>
        <v>447.63097687000004</v>
      </c>
      <c r="G139" s="13">
        <f t="shared" si="40"/>
        <v>1934.74627717</v>
      </c>
      <c r="H139" s="13">
        <f t="shared" si="41"/>
        <v>789.40588728</v>
      </c>
      <c r="I139" s="13">
        <f t="shared" si="42"/>
        <v>247.90784381</v>
      </c>
      <c r="J139" s="13">
        <f t="shared" si="43"/>
        <v>0</v>
      </c>
      <c r="K139" s="13">
        <f t="shared" si="44"/>
        <v>0</v>
      </c>
      <c r="L139" s="13">
        <f t="shared" si="45"/>
        <v>4.2</v>
      </c>
      <c r="M139" s="13">
        <f t="shared" si="46"/>
        <v>1457.26250654</v>
      </c>
      <c r="N139" s="13">
        <f t="shared" si="47"/>
        <v>0</v>
      </c>
      <c r="O139" s="13">
        <f t="shared" si="48"/>
        <v>54</v>
      </c>
      <c r="P139" s="13">
        <f t="shared" si="49"/>
        <v>3</v>
      </c>
      <c r="Q139" s="13">
        <f t="shared" si="50"/>
        <v>0</v>
      </c>
      <c r="T139" s="62">
        <v>3034</v>
      </c>
      <c r="U139" s="62">
        <v>0</v>
      </c>
      <c r="V139" s="19">
        <v>1507.3121027499999</v>
      </c>
      <c r="W139" s="19">
        <v>404.83264136999992</v>
      </c>
      <c r="X139" s="19">
        <v>3303.88278292</v>
      </c>
      <c r="Y139" s="19">
        <v>447.63097687000004</v>
      </c>
      <c r="Z139" s="19">
        <v>1934.74627717</v>
      </c>
      <c r="AA139" s="19">
        <v>789.40588728</v>
      </c>
      <c r="AB139" s="19">
        <v>247.90784381</v>
      </c>
      <c r="AC139" s="19">
        <v>0</v>
      </c>
      <c r="AD139" s="19">
        <v>0</v>
      </c>
      <c r="AE139" s="19">
        <v>4.2</v>
      </c>
      <c r="AF139" s="19">
        <v>1457.26250654</v>
      </c>
      <c r="AG139" s="19">
        <v>0</v>
      </c>
      <c r="AH139" s="19">
        <v>54</v>
      </c>
      <c r="AI139" s="19">
        <v>3</v>
      </c>
      <c r="AJ139" s="19">
        <v>0</v>
      </c>
      <c r="AL139" s="1"/>
      <c r="AM139" s="63">
        <v>3034</v>
      </c>
      <c r="AN139" s="62">
        <v>0</v>
      </c>
      <c r="AO139" s="23">
        <v>1</v>
      </c>
      <c r="AP139" s="23">
        <v>1</v>
      </c>
      <c r="AQ139" s="23">
        <v>1</v>
      </c>
      <c r="AR139" s="23">
        <v>1</v>
      </c>
      <c r="AS139" s="23">
        <v>1</v>
      </c>
      <c r="AT139" s="23">
        <v>1</v>
      </c>
      <c r="AU139" s="23">
        <v>1</v>
      </c>
      <c r="AV139" s="23">
        <v>1</v>
      </c>
      <c r="AW139" s="23">
        <v>1</v>
      </c>
      <c r="AX139" s="23">
        <v>1</v>
      </c>
      <c r="AY139" s="23">
        <v>1</v>
      </c>
      <c r="AZ139" s="23">
        <v>1</v>
      </c>
      <c r="BA139" s="23">
        <v>1</v>
      </c>
      <c r="BB139" s="23">
        <v>1</v>
      </c>
      <c r="BC139" s="23">
        <v>1</v>
      </c>
      <c r="BG139" t="s">
        <v>215</v>
      </c>
      <c r="BH139">
        <v>5</v>
      </c>
      <c r="BI139">
        <v>74</v>
      </c>
    </row>
    <row r="140" spans="1:61" x14ac:dyDescent="0.3">
      <c r="A140" s="18">
        <f t="shared" si="34"/>
        <v>3034</v>
      </c>
      <c r="B140" s="18">
        <f t="shared" si="35"/>
        <v>1</v>
      </c>
      <c r="C140" s="13">
        <f t="shared" si="36"/>
        <v>1152.2480735599997</v>
      </c>
      <c r="D140" s="13">
        <f t="shared" si="37"/>
        <v>103.87719836999999</v>
      </c>
      <c r="E140" s="13">
        <f t="shared" si="38"/>
        <v>133.21001805999998</v>
      </c>
      <c r="F140" s="13">
        <f t="shared" si="39"/>
        <v>17.8827997</v>
      </c>
      <c r="G140" s="13">
        <f t="shared" si="40"/>
        <v>57.193037880000006</v>
      </c>
      <c r="H140" s="13">
        <f t="shared" si="41"/>
        <v>30.88734423</v>
      </c>
      <c r="I140" s="13">
        <f t="shared" si="42"/>
        <v>41.25</v>
      </c>
      <c r="J140" s="13">
        <f t="shared" si="43"/>
        <v>29.246832309999999</v>
      </c>
      <c r="K140" s="13">
        <f t="shared" si="44"/>
        <v>0</v>
      </c>
      <c r="L140" s="13">
        <f t="shared" si="45"/>
        <v>16.28</v>
      </c>
      <c r="M140" s="13">
        <f t="shared" si="46"/>
        <v>58.489044839999998</v>
      </c>
      <c r="N140" s="13">
        <f t="shared" si="47"/>
        <v>0</v>
      </c>
      <c r="O140" s="13">
        <f t="shared" si="48"/>
        <v>0</v>
      </c>
      <c r="P140" s="13">
        <f t="shared" si="49"/>
        <v>0</v>
      </c>
      <c r="Q140" s="13">
        <f t="shared" si="50"/>
        <v>4.4000000000000004</v>
      </c>
      <c r="T140" s="62">
        <v>3034</v>
      </c>
      <c r="U140" s="62">
        <v>1</v>
      </c>
      <c r="V140" s="19">
        <v>1152.2480735599997</v>
      </c>
      <c r="W140" s="19">
        <v>103.87719836999999</v>
      </c>
      <c r="X140" s="19">
        <v>133.21001805999998</v>
      </c>
      <c r="Y140" s="19">
        <v>17.8827997</v>
      </c>
      <c r="Z140" s="19">
        <v>57.193037880000006</v>
      </c>
      <c r="AA140" s="19">
        <v>30.88734423</v>
      </c>
      <c r="AB140" s="19">
        <v>41.25</v>
      </c>
      <c r="AC140" s="19">
        <v>29.246832309999999</v>
      </c>
      <c r="AD140" s="19">
        <v>0</v>
      </c>
      <c r="AE140" s="19">
        <v>16.28</v>
      </c>
      <c r="AF140" s="19">
        <v>58.489044839999998</v>
      </c>
      <c r="AG140" s="19">
        <v>0</v>
      </c>
      <c r="AH140" s="19">
        <v>0</v>
      </c>
      <c r="AI140" s="19">
        <v>0</v>
      </c>
      <c r="AJ140" s="19">
        <v>4.4000000000000004</v>
      </c>
      <c r="AL140" s="1"/>
      <c r="AM140" s="63">
        <v>3034</v>
      </c>
      <c r="AN140" s="62">
        <v>1</v>
      </c>
      <c r="AO140" s="23">
        <v>1</v>
      </c>
      <c r="AP140" s="23">
        <v>1</v>
      </c>
      <c r="AQ140" s="23">
        <v>1</v>
      </c>
      <c r="AR140" s="23">
        <v>1</v>
      </c>
      <c r="AS140" s="23">
        <v>1</v>
      </c>
      <c r="AT140" s="23">
        <v>1</v>
      </c>
      <c r="AU140" s="23">
        <v>1</v>
      </c>
      <c r="AV140" s="23">
        <v>1</v>
      </c>
      <c r="AW140" s="23">
        <v>1</v>
      </c>
      <c r="AX140" s="23">
        <v>1</v>
      </c>
      <c r="AY140" s="23">
        <v>1</v>
      </c>
      <c r="AZ140" s="23">
        <v>1</v>
      </c>
      <c r="BA140" s="23">
        <v>1</v>
      </c>
      <c r="BB140" s="23">
        <v>1</v>
      </c>
      <c r="BC140" s="23">
        <v>1</v>
      </c>
      <c r="BG140" t="s">
        <v>216</v>
      </c>
      <c r="BH140">
        <v>5</v>
      </c>
      <c r="BI140">
        <v>84</v>
      </c>
    </row>
    <row r="141" spans="1:61" x14ac:dyDescent="0.3">
      <c r="A141" s="18">
        <f t="shared" si="34"/>
        <v>3034</v>
      </c>
      <c r="B141" s="18">
        <f t="shared" si="35"/>
        <v>2</v>
      </c>
      <c r="C141" s="13">
        <f t="shared" si="36"/>
        <v>63.621877690000005</v>
      </c>
      <c r="D141" s="13">
        <f t="shared" si="37"/>
        <v>31.86496339</v>
      </c>
      <c r="E141" s="13">
        <f t="shared" si="38"/>
        <v>50.163625569999994</v>
      </c>
      <c r="F141" s="13">
        <f t="shared" si="39"/>
        <v>0</v>
      </c>
      <c r="G141" s="13">
        <f t="shared" si="40"/>
        <v>0</v>
      </c>
      <c r="H141" s="13">
        <f t="shared" si="41"/>
        <v>0</v>
      </c>
      <c r="I141" s="13">
        <f t="shared" si="42"/>
        <v>0</v>
      </c>
      <c r="J141" s="13">
        <f t="shared" si="43"/>
        <v>0</v>
      </c>
      <c r="K141" s="13">
        <f t="shared" si="44"/>
        <v>0</v>
      </c>
      <c r="L141" s="13">
        <f t="shared" si="45"/>
        <v>0</v>
      </c>
      <c r="M141" s="13">
        <f t="shared" si="46"/>
        <v>7.8613215900000002</v>
      </c>
      <c r="N141" s="13">
        <f t="shared" si="47"/>
        <v>0</v>
      </c>
      <c r="O141" s="13">
        <f t="shared" si="48"/>
        <v>20.87433974</v>
      </c>
      <c r="P141" s="13">
        <f t="shared" si="49"/>
        <v>44.529973510000005</v>
      </c>
      <c r="Q141" s="13">
        <f t="shared" si="50"/>
        <v>108.54032756000001</v>
      </c>
      <c r="T141" s="62">
        <v>3034</v>
      </c>
      <c r="U141" s="62">
        <v>2</v>
      </c>
      <c r="V141" s="19">
        <v>63.621877690000005</v>
      </c>
      <c r="W141" s="19">
        <v>31.86496339</v>
      </c>
      <c r="X141" s="19">
        <v>50.163625569999994</v>
      </c>
      <c r="Y141" s="19">
        <v>0</v>
      </c>
      <c r="Z141" s="19">
        <v>0</v>
      </c>
      <c r="AA141" s="19">
        <v>0</v>
      </c>
      <c r="AB141" s="19">
        <v>0</v>
      </c>
      <c r="AC141" s="19">
        <v>0</v>
      </c>
      <c r="AD141" s="19">
        <v>0</v>
      </c>
      <c r="AE141" s="19">
        <v>0</v>
      </c>
      <c r="AF141" s="19">
        <v>7.8613215900000002</v>
      </c>
      <c r="AG141" s="19">
        <v>0</v>
      </c>
      <c r="AH141" s="19">
        <v>20.87433974</v>
      </c>
      <c r="AI141" s="19">
        <v>44.529973510000005</v>
      </c>
      <c r="AJ141" s="19">
        <v>108.54032756000001</v>
      </c>
      <c r="AL141" s="1"/>
      <c r="AM141" s="63">
        <v>3034</v>
      </c>
      <c r="AN141" s="62">
        <v>2</v>
      </c>
      <c r="AO141" s="23">
        <v>1</v>
      </c>
      <c r="AP141" s="23">
        <v>1</v>
      </c>
      <c r="AQ141" s="23">
        <v>1</v>
      </c>
      <c r="AR141" s="23">
        <v>1</v>
      </c>
      <c r="AS141" s="23">
        <v>1</v>
      </c>
      <c r="AT141" s="23">
        <v>1</v>
      </c>
      <c r="AU141" s="23">
        <v>1</v>
      </c>
      <c r="AV141" s="23">
        <v>1</v>
      </c>
      <c r="AW141" s="23">
        <v>1</v>
      </c>
      <c r="AX141" s="23">
        <v>1</v>
      </c>
      <c r="AY141" s="23">
        <v>1</v>
      </c>
      <c r="AZ141" s="23">
        <v>1</v>
      </c>
      <c r="BA141" s="23">
        <v>1</v>
      </c>
      <c r="BB141" s="23">
        <v>1</v>
      </c>
      <c r="BC141" s="23">
        <v>1</v>
      </c>
      <c r="BG141" t="s">
        <v>217</v>
      </c>
      <c r="BH141">
        <v>5</v>
      </c>
      <c r="BI141">
        <v>26</v>
      </c>
    </row>
    <row r="142" spans="1:61" x14ac:dyDescent="0.3">
      <c r="A142" s="18">
        <f t="shared" si="34"/>
        <v>3034</v>
      </c>
      <c r="B142" s="18">
        <f t="shared" si="35"/>
        <v>5</v>
      </c>
      <c r="C142" s="13">
        <f t="shared" si="36"/>
        <v>835.45368812999993</v>
      </c>
      <c r="D142" s="13">
        <f t="shared" si="37"/>
        <v>344.32118347000005</v>
      </c>
      <c r="E142" s="13">
        <f t="shared" si="38"/>
        <v>152.57725234</v>
      </c>
      <c r="F142" s="13">
        <f t="shared" si="39"/>
        <v>0</v>
      </c>
      <c r="G142" s="13">
        <f t="shared" si="40"/>
        <v>25.662882530000001</v>
      </c>
      <c r="H142" s="13">
        <f t="shared" si="41"/>
        <v>0</v>
      </c>
      <c r="I142" s="13">
        <f t="shared" si="42"/>
        <v>188.23311412999999</v>
      </c>
      <c r="J142" s="13">
        <f t="shared" si="43"/>
        <v>0</v>
      </c>
      <c r="K142" s="13">
        <f t="shared" si="44"/>
        <v>0</v>
      </c>
      <c r="L142" s="13">
        <f t="shared" si="45"/>
        <v>9.9310050000000007</v>
      </c>
      <c r="M142" s="13">
        <f t="shared" si="46"/>
        <v>58.99</v>
      </c>
      <c r="N142" s="13">
        <f t="shared" si="47"/>
        <v>2.1703350000000001</v>
      </c>
      <c r="O142" s="13">
        <f t="shared" si="48"/>
        <v>0</v>
      </c>
      <c r="P142" s="13">
        <f t="shared" si="49"/>
        <v>0</v>
      </c>
      <c r="Q142" s="13">
        <f t="shared" si="50"/>
        <v>0</v>
      </c>
      <c r="T142" s="62">
        <v>3034</v>
      </c>
      <c r="U142" s="62">
        <v>5</v>
      </c>
      <c r="V142" s="19">
        <v>835.45368812999993</v>
      </c>
      <c r="W142" s="19">
        <v>344.32118347000005</v>
      </c>
      <c r="X142" s="19">
        <v>152.57725234</v>
      </c>
      <c r="Y142" s="19">
        <v>0</v>
      </c>
      <c r="Z142" s="19">
        <v>25.662882530000001</v>
      </c>
      <c r="AA142" s="19">
        <v>0</v>
      </c>
      <c r="AB142" s="19">
        <v>188.23311412999999</v>
      </c>
      <c r="AC142" s="19">
        <v>0</v>
      </c>
      <c r="AD142" s="19">
        <v>0</v>
      </c>
      <c r="AE142" s="19">
        <v>9.9310050000000007</v>
      </c>
      <c r="AF142" s="19">
        <v>58.99</v>
      </c>
      <c r="AG142" s="19">
        <v>2.1703350000000001</v>
      </c>
      <c r="AH142" s="19">
        <v>0</v>
      </c>
      <c r="AI142" s="19">
        <v>0</v>
      </c>
      <c r="AJ142" s="19">
        <v>0</v>
      </c>
      <c r="AL142" s="1"/>
      <c r="AM142" s="63">
        <v>3034</v>
      </c>
      <c r="AN142" s="62">
        <v>5</v>
      </c>
      <c r="AO142" s="23">
        <v>1</v>
      </c>
      <c r="AP142" s="23">
        <v>1</v>
      </c>
      <c r="AQ142" s="23">
        <v>1</v>
      </c>
      <c r="AR142" s="23">
        <v>1</v>
      </c>
      <c r="AS142" s="23">
        <v>1</v>
      </c>
      <c r="AT142" s="23">
        <v>1</v>
      </c>
      <c r="AU142" s="23">
        <v>1</v>
      </c>
      <c r="AV142" s="23">
        <v>1</v>
      </c>
      <c r="AW142" s="23">
        <v>1</v>
      </c>
      <c r="AX142" s="23">
        <v>1</v>
      </c>
      <c r="AY142" s="23">
        <v>1</v>
      </c>
      <c r="AZ142" s="23">
        <v>1</v>
      </c>
      <c r="BA142" s="23">
        <v>1</v>
      </c>
      <c r="BB142" s="23">
        <v>1</v>
      </c>
      <c r="BC142" s="23">
        <v>1</v>
      </c>
      <c r="BG142" t="s">
        <v>218</v>
      </c>
      <c r="BH142">
        <v>5</v>
      </c>
      <c r="BI142">
        <v>12</v>
      </c>
    </row>
    <row r="143" spans="1:61" x14ac:dyDescent="0.3">
      <c r="A143" s="18">
        <f t="shared" si="34"/>
        <v>3034</v>
      </c>
      <c r="B143" s="18">
        <f t="shared" si="35"/>
        <v>7</v>
      </c>
      <c r="C143" s="13">
        <f t="shared" si="36"/>
        <v>2589.7442835600004</v>
      </c>
      <c r="D143" s="13">
        <f t="shared" si="37"/>
        <v>192.45274660000001</v>
      </c>
      <c r="E143" s="13">
        <f t="shared" si="38"/>
        <v>16.73</v>
      </c>
      <c r="F143" s="13">
        <f t="shared" si="39"/>
        <v>5</v>
      </c>
      <c r="G143" s="13">
        <f t="shared" si="40"/>
        <v>67.537138339999998</v>
      </c>
      <c r="H143" s="13">
        <f t="shared" si="41"/>
        <v>0</v>
      </c>
      <c r="I143" s="13">
        <f t="shared" si="42"/>
        <v>52.069422830000001</v>
      </c>
      <c r="J143" s="13">
        <f t="shared" si="43"/>
        <v>0</v>
      </c>
      <c r="K143" s="13">
        <f t="shared" si="44"/>
        <v>0</v>
      </c>
      <c r="L143" s="13">
        <f t="shared" si="45"/>
        <v>19.624737592500001</v>
      </c>
      <c r="M143" s="13">
        <f t="shared" si="46"/>
        <v>64.70726277</v>
      </c>
      <c r="N143" s="13">
        <f t="shared" si="47"/>
        <v>6.5415791974999999</v>
      </c>
      <c r="O143" s="13">
        <f t="shared" si="48"/>
        <v>3.17682368</v>
      </c>
      <c r="P143" s="13">
        <f t="shared" si="49"/>
        <v>0</v>
      </c>
      <c r="Q143" s="13">
        <f t="shared" si="50"/>
        <v>0</v>
      </c>
      <c r="T143" s="62">
        <v>3034</v>
      </c>
      <c r="U143" s="62">
        <v>7</v>
      </c>
      <c r="V143" s="19">
        <v>2589.7442835600004</v>
      </c>
      <c r="W143" s="19">
        <v>192.45274660000001</v>
      </c>
      <c r="X143" s="19">
        <v>16.73</v>
      </c>
      <c r="Y143" s="19">
        <v>5</v>
      </c>
      <c r="Z143" s="19">
        <v>67.537138339999998</v>
      </c>
      <c r="AA143" s="19">
        <v>0</v>
      </c>
      <c r="AB143" s="19">
        <v>52.069422830000001</v>
      </c>
      <c r="AC143" s="19">
        <v>0</v>
      </c>
      <c r="AD143" s="19">
        <v>0</v>
      </c>
      <c r="AE143" s="19">
        <v>19.624737592500001</v>
      </c>
      <c r="AF143" s="19">
        <v>64.70726277</v>
      </c>
      <c r="AG143" s="19">
        <v>6.5415791974999999</v>
      </c>
      <c r="AH143" s="19">
        <v>3.17682368</v>
      </c>
      <c r="AI143" s="19">
        <v>0</v>
      </c>
      <c r="AJ143" s="19">
        <v>0</v>
      </c>
      <c r="AL143" s="1"/>
      <c r="AM143" s="63">
        <v>3034</v>
      </c>
      <c r="AN143" s="62">
        <v>7</v>
      </c>
      <c r="AO143" s="23">
        <v>1</v>
      </c>
      <c r="AP143" s="23">
        <v>1</v>
      </c>
      <c r="AQ143" s="23">
        <v>1</v>
      </c>
      <c r="AR143" s="23">
        <v>1</v>
      </c>
      <c r="AS143" s="23">
        <v>1</v>
      </c>
      <c r="AT143" s="23">
        <v>1</v>
      </c>
      <c r="AU143" s="23">
        <v>1</v>
      </c>
      <c r="AV143" s="23">
        <v>1</v>
      </c>
      <c r="AW143" s="23">
        <v>1</v>
      </c>
      <c r="AX143" s="23">
        <v>1</v>
      </c>
      <c r="AY143" s="23">
        <v>1</v>
      </c>
      <c r="AZ143" s="23">
        <v>1</v>
      </c>
      <c r="BA143" s="23">
        <v>1</v>
      </c>
      <c r="BB143" s="23">
        <v>1</v>
      </c>
      <c r="BC143" s="23">
        <v>1</v>
      </c>
      <c r="BG143" t="s">
        <v>219</v>
      </c>
      <c r="BH143">
        <v>5</v>
      </c>
      <c r="BI143">
        <v>126</v>
      </c>
    </row>
    <row r="144" spans="1:61" x14ac:dyDescent="0.3">
      <c r="A144" s="18">
        <f t="shared" si="34"/>
        <v>3034</v>
      </c>
      <c r="B144" s="18">
        <f t="shared" si="35"/>
        <v>8</v>
      </c>
      <c r="C144" s="13">
        <f t="shared" si="36"/>
        <v>645.78552789000003</v>
      </c>
      <c r="D144" s="13">
        <f t="shared" si="37"/>
        <v>211.73832952000001</v>
      </c>
      <c r="E144" s="13">
        <f t="shared" si="38"/>
        <v>375.32799802</v>
      </c>
      <c r="F144" s="13">
        <f t="shared" si="39"/>
        <v>12.55</v>
      </c>
      <c r="G144" s="13">
        <f t="shared" si="40"/>
        <v>177.62477898999998</v>
      </c>
      <c r="H144" s="13">
        <f t="shared" si="41"/>
        <v>8.42</v>
      </c>
      <c r="I144" s="13">
        <f t="shared" si="42"/>
        <v>39.412428750000004</v>
      </c>
      <c r="J144" s="13">
        <f t="shared" si="43"/>
        <v>0</v>
      </c>
      <c r="K144" s="13">
        <f t="shared" si="44"/>
        <v>0</v>
      </c>
      <c r="L144" s="13">
        <f t="shared" si="45"/>
        <v>3.1619055899999999</v>
      </c>
      <c r="M144" s="13">
        <f t="shared" si="46"/>
        <v>57.581239979999999</v>
      </c>
      <c r="N144" s="13">
        <f t="shared" si="47"/>
        <v>0.39031989</v>
      </c>
      <c r="O144" s="13">
        <f t="shared" si="48"/>
        <v>0.4</v>
      </c>
      <c r="P144" s="13">
        <f t="shared" si="49"/>
        <v>1.7918096299999999</v>
      </c>
      <c r="Q144" s="13">
        <f t="shared" si="50"/>
        <v>0</v>
      </c>
      <c r="T144" s="62">
        <v>3034</v>
      </c>
      <c r="U144" s="62">
        <v>8</v>
      </c>
      <c r="V144" s="19">
        <v>645.78552789000003</v>
      </c>
      <c r="W144" s="19">
        <v>211.73832952000001</v>
      </c>
      <c r="X144" s="19">
        <v>375.32799802</v>
      </c>
      <c r="Y144" s="19">
        <v>12.55</v>
      </c>
      <c r="Z144" s="19">
        <v>177.62477898999998</v>
      </c>
      <c r="AA144" s="19">
        <v>8.42</v>
      </c>
      <c r="AB144" s="19">
        <v>39.412428750000004</v>
      </c>
      <c r="AC144" s="19">
        <v>0</v>
      </c>
      <c r="AD144" s="19">
        <v>0</v>
      </c>
      <c r="AE144" s="19">
        <v>3.1619055899999999</v>
      </c>
      <c r="AF144" s="19">
        <v>57.581239979999999</v>
      </c>
      <c r="AG144" s="19">
        <v>0.39031989</v>
      </c>
      <c r="AH144" s="19">
        <v>0.4</v>
      </c>
      <c r="AI144" s="19">
        <v>1.7918096299999999</v>
      </c>
      <c r="AJ144" s="19">
        <v>0</v>
      </c>
      <c r="AL144" s="1"/>
      <c r="AM144" s="63">
        <v>3034</v>
      </c>
      <c r="AN144" s="62">
        <v>8</v>
      </c>
      <c r="AO144" s="23">
        <v>1</v>
      </c>
      <c r="AP144" s="23">
        <v>1</v>
      </c>
      <c r="AQ144" s="23">
        <v>1</v>
      </c>
      <c r="AR144" s="23">
        <v>1</v>
      </c>
      <c r="AS144" s="23">
        <v>1</v>
      </c>
      <c r="AT144" s="23">
        <v>1</v>
      </c>
      <c r="AU144" s="23">
        <v>1</v>
      </c>
      <c r="AV144" s="23">
        <v>1</v>
      </c>
      <c r="AW144" s="23">
        <v>1</v>
      </c>
      <c r="AX144" s="23">
        <v>1</v>
      </c>
      <c r="AY144" s="23">
        <v>1</v>
      </c>
      <c r="AZ144" s="23">
        <v>1</v>
      </c>
      <c r="BA144" s="23">
        <v>1</v>
      </c>
      <c r="BB144" s="23">
        <v>1</v>
      </c>
      <c r="BC144" s="23">
        <v>1</v>
      </c>
      <c r="BG144" t="s">
        <v>220</v>
      </c>
      <c r="BH144">
        <v>5</v>
      </c>
      <c r="BI144">
        <v>23</v>
      </c>
    </row>
    <row r="145" spans="1:61" x14ac:dyDescent="0.3">
      <c r="A145" s="18">
        <f t="shared" si="34"/>
        <v>3035</v>
      </c>
      <c r="B145" s="18">
        <f t="shared" si="35"/>
        <v>0</v>
      </c>
      <c r="C145" s="13">
        <f t="shared" si="36"/>
        <v>2410.6789601500004</v>
      </c>
      <c r="D145" s="13">
        <f t="shared" si="37"/>
        <v>774.54195029999994</v>
      </c>
      <c r="E145" s="13">
        <f t="shared" si="38"/>
        <v>21483.739398479996</v>
      </c>
      <c r="F145" s="13">
        <f t="shared" si="39"/>
        <v>3488.8950023400002</v>
      </c>
      <c r="G145" s="13">
        <f t="shared" si="40"/>
        <v>4529.9475569430024</v>
      </c>
      <c r="H145" s="13">
        <f t="shared" si="41"/>
        <v>4599.9271779199998</v>
      </c>
      <c r="I145" s="13">
        <f t="shared" si="42"/>
        <v>463.08031892999998</v>
      </c>
      <c r="J145" s="13">
        <f t="shared" si="43"/>
        <v>6.6579811600000003</v>
      </c>
      <c r="K145" s="13">
        <f t="shared" si="44"/>
        <v>1614.6720132</v>
      </c>
      <c r="L145" s="13">
        <f t="shared" si="45"/>
        <v>28.158614949999997</v>
      </c>
      <c r="M145" s="13">
        <f t="shared" si="46"/>
        <v>2404.4259652599999</v>
      </c>
      <c r="N145" s="13">
        <f t="shared" si="47"/>
        <v>0</v>
      </c>
      <c r="O145" s="13">
        <f t="shared" si="48"/>
        <v>379.35509260999999</v>
      </c>
      <c r="P145" s="13">
        <f t="shared" si="49"/>
        <v>2.3625475100000002</v>
      </c>
      <c r="Q145" s="13">
        <f t="shared" si="50"/>
        <v>10.41778212</v>
      </c>
      <c r="T145" s="62">
        <v>3035</v>
      </c>
      <c r="U145" s="62">
        <v>0</v>
      </c>
      <c r="V145" s="19">
        <v>2410.6789601500004</v>
      </c>
      <c r="W145" s="19">
        <v>774.54195029999994</v>
      </c>
      <c r="X145" s="19">
        <v>21483.739398479996</v>
      </c>
      <c r="Y145" s="19">
        <v>3488.8950023400002</v>
      </c>
      <c r="Z145" s="19">
        <v>4529.9475569430024</v>
      </c>
      <c r="AA145" s="19">
        <v>4599.9271779199998</v>
      </c>
      <c r="AB145" s="19">
        <v>463.08031892999998</v>
      </c>
      <c r="AC145" s="19">
        <v>6.6579811600000003</v>
      </c>
      <c r="AD145" s="19">
        <v>1614.6720132</v>
      </c>
      <c r="AE145" s="19">
        <v>28.158614949999997</v>
      </c>
      <c r="AF145" s="19">
        <v>2404.4259652599999</v>
      </c>
      <c r="AG145" s="19">
        <v>0</v>
      </c>
      <c r="AH145" s="19">
        <v>379.35509260999999</v>
      </c>
      <c r="AI145" s="19">
        <v>2.3625475100000002</v>
      </c>
      <c r="AJ145" s="19">
        <v>10.41778212</v>
      </c>
      <c r="AL145" s="1"/>
      <c r="AM145" s="63">
        <v>3035</v>
      </c>
      <c r="AN145" s="62">
        <v>0</v>
      </c>
      <c r="AO145" s="23">
        <v>1</v>
      </c>
      <c r="AP145" s="23">
        <v>1</v>
      </c>
      <c r="AQ145" s="23">
        <v>1</v>
      </c>
      <c r="AR145" s="23">
        <v>1</v>
      </c>
      <c r="AS145" s="23">
        <v>1</v>
      </c>
      <c r="AT145" s="23">
        <v>1</v>
      </c>
      <c r="AU145" s="23">
        <v>1</v>
      </c>
      <c r="AV145" s="23">
        <v>1</v>
      </c>
      <c r="AW145" s="23">
        <v>1</v>
      </c>
      <c r="AX145" s="23">
        <v>1</v>
      </c>
      <c r="AY145" s="23">
        <v>1</v>
      </c>
      <c r="AZ145" s="23">
        <v>1</v>
      </c>
      <c r="BA145" s="23">
        <v>1</v>
      </c>
      <c r="BB145" s="23">
        <v>1</v>
      </c>
      <c r="BC145" s="23">
        <v>1</v>
      </c>
      <c r="BG145" t="s">
        <v>221</v>
      </c>
      <c r="BH145">
        <v>2</v>
      </c>
      <c r="BI145">
        <v>353</v>
      </c>
    </row>
    <row r="146" spans="1:61" x14ac:dyDescent="0.3">
      <c r="A146" s="18">
        <f t="shared" si="34"/>
        <v>3035</v>
      </c>
      <c r="B146" s="18">
        <f t="shared" si="35"/>
        <v>1</v>
      </c>
      <c r="C146" s="13">
        <f t="shared" si="36"/>
        <v>3524.03471537</v>
      </c>
      <c r="D146" s="13">
        <f t="shared" si="37"/>
        <v>1060.5062974299994</v>
      </c>
      <c r="E146" s="13">
        <f t="shared" si="38"/>
        <v>6793.50143518</v>
      </c>
      <c r="F146" s="13">
        <f t="shared" si="39"/>
        <v>1685.1977521499998</v>
      </c>
      <c r="G146" s="13">
        <f t="shared" si="40"/>
        <v>1707.0746185800001</v>
      </c>
      <c r="H146" s="13">
        <f t="shared" si="41"/>
        <v>1024.8619448999998</v>
      </c>
      <c r="I146" s="13">
        <f t="shared" si="42"/>
        <v>1221.1276826799999</v>
      </c>
      <c r="J146" s="13">
        <f t="shared" si="43"/>
        <v>2674.5634121399999</v>
      </c>
      <c r="K146" s="13">
        <f t="shared" si="44"/>
        <v>2581.42480587</v>
      </c>
      <c r="L146" s="13">
        <f t="shared" si="45"/>
        <v>187.61978529499999</v>
      </c>
      <c r="M146" s="13">
        <f t="shared" si="46"/>
        <v>890.61610181000003</v>
      </c>
      <c r="N146" s="13">
        <f t="shared" si="47"/>
        <v>27.163261765000001</v>
      </c>
      <c r="O146" s="13">
        <f t="shared" si="48"/>
        <v>3293.7197763499998</v>
      </c>
      <c r="P146" s="13">
        <f t="shared" si="49"/>
        <v>15.5784316</v>
      </c>
      <c r="Q146" s="13">
        <f t="shared" si="50"/>
        <v>6.53564963</v>
      </c>
      <c r="T146" s="62">
        <v>3035</v>
      </c>
      <c r="U146" s="62">
        <v>1</v>
      </c>
      <c r="V146" s="19">
        <v>3524.03471537</v>
      </c>
      <c r="W146" s="19">
        <v>1060.5062974299994</v>
      </c>
      <c r="X146" s="19">
        <v>6793.50143518</v>
      </c>
      <c r="Y146" s="19">
        <v>1685.1977521499998</v>
      </c>
      <c r="Z146" s="19">
        <v>1707.0746185800001</v>
      </c>
      <c r="AA146" s="19">
        <v>1024.8619448999998</v>
      </c>
      <c r="AB146" s="19">
        <v>1221.1276826799999</v>
      </c>
      <c r="AC146" s="19">
        <v>2674.5634121399999</v>
      </c>
      <c r="AD146" s="19">
        <v>2581.42480587</v>
      </c>
      <c r="AE146" s="19">
        <v>187.61978529499999</v>
      </c>
      <c r="AF146" s="19">
        <v>890.61610181000003</v>
      </c>
      <c r="AG146" s="19">
        <v>27.163261765000001</v>
      </c>
      <c r="AH146" s="19">
        <v>3293.7197763499998</v>
      </c>
      <c r="AI146" s="19">
        <v>15.5784316</v>
      </c>
      <c r="AJ146" s="19">
        <v>6.53564963</v>
      </c>
      <c r="AL146" s="1"/>
      <c r="AM146" s="63">
        <v>3035</v>
      </c>
      <c r="AN146" s="62">
        <v>1</v>
      </c>
      <c r="AO146" s="23">
        <v>1</v>
      </c>
      <c r="AP146" s="23">
        <v>1</v>
      </c>
      <c r="AQ146" s="23">
        <v>1</v>
      </c>
      <c r="AR146" s="23">
        <v>1</v>
      </c>
      <c r="AS146" s="23">
        <v>1</v>
      </c>
      <c r="AT146" s="23">
        <v>1</v>
      </c>
      <c r="AU146" s="23">
        <v>1</v>
      </c>
      <c r="AV146" s="23">
        <v>1</v>
      </c>
      <c r="AW146" s="23">
        <v>1</v>
      </c>
      <c r="AX146" s="23">
        <v>1</v>
      </c>
      <c r="AY146" s="23">
        <v>1</v>
      </c>
      <c r="AZ146" s="23">
        <v>1</v>
      </c>
      <c r="BA146" s="23">
        <v>1</v>
      </c>
      <c r="BB146" s="23">
        <v>1</v>
      </c>
      <c r="BC146" s="23">
        <v>1</v>
      </c>
      <c r="BG146" t="s">
        <v>222</v>
      </c>
      <c r="BH146">
        <v>2</v>
      </c>
      <c r="BI146">
        <v>252</v>
      </c>
    </row>
    <row r="147" spans="1:61" x14ac:dyDescent="0.3">
      <c r="A147" s="18">
        <f t="shared" si="34"/>
        <v>3035</v>
      </c>
      <c r="B147" s="18">
        <f t="shared" si="35"/>
        <v>2</v>
      </c>
      <c r="C147" s="13">
        <f t="shared" si="36"/>
        <v>57.799384620000005</v>
      </c>
      <c r="D147" s="13">
        <f t="shared" si="37"/>
        <v>23.65</v>
      </c>
      <c r="E147" s="13">
        <f t="shared" si="38"/>
        <v>125.55999999999999</v>
      </c>
      <c r="F147" s="13">
        <f t="shared" si="39"/>
        <v>10.46</v>
      </c>
      <c r="G147" s="13">
        <f t="shared" si="40"/>
        <v>31.5</v>
      </c>
      <c r="H147" s="13">
        <f t="shared" si="41"/>
        <v>28.5</v>
      </c>
      <c r="I147" s="13">
        <f t="shared" si="42"/>
        <v>0</v>
      </c>
      <c r="J147" s="13">
        <f t="shared" si="43"/>
        <v>5.88</v>
      </c>
      <c r="K147" s="13">
        <f t="shared" si="44"/>
        <v>0</v>
      </c>
      <c r="L147" s="13">
        <f t="shared" si="45"/>
        <v>1</v>
      </c>
      <c r="M147" s="13">
        <f t="shared" si="46"/>
        <v>31.8</v>
      </c>
      <c r="N147" s="13">
        <f t="shared" si="47"/>
        <v>0</v>
      </c>
      <c r="O147" s="13">
        <f t="shared" si="48"/>
        <v>19.290000000000003</v>
      </c>
      <c r="P147" s="13">
        <f t="shared" si="49"/>
        <v>70.635759620000002</v>
      </c>
      <c r="Q147" s="13">
        <f t="shared" si="50"/>
        <v>96.830858110000008</v>
      </c>
      <c r="T147" s="62">
        <v>3035</v>
      </c>
      <c r="U147" s="62">
        <v>2</v>
      </c>
      <c r="V147" s="19">
        <v>57.799384620000005</v>
      </c>
      <c r="W147" s="19">
        <v>23.65</v>
      </c>
      <c r="X147" s="19">
        <v>125.55999999999999</v>
      </c>
      <c r="Y147" s="19">
        <v>10.46</v>
      </c>
      <c r="Z147" s="19">
        <v>31.5</v>
      </c>
      <c r="AA147" s="19">
        <v>28.5</v>
      </c>
      <c r="AB147" s="19">
        <v>0</v>
      </c>
      <c r="AC147" s="19">
        <v>5.88</v>
      </c>
      <c r="AD147" s="19">
        <v>0</v>
      </c>
      <c r="AE147" s="19">
        <v>1</v>
      </c>
      <c r="AF147" s="19">
        <v>31.8</v>
      </c>
      <c r="AG147" s="19">
        <v>0</v>
      </c>
      <c r="AH147" s="19">
        <v>19.290000000000003</v>
      </c>
      <c r="AI147" s="19">
        <v>70.635759620000002</v>
      </c>
      <c r="AJ147" s="19">
        <v>96.830858110000008</v>
      </c>
      <c r="AL147" s="1"/>
      <c r="AM147" s="63">
        <v>3035</v>
      </c>
      <c r="AN147" s="62">
        <v>2</v>
      </c>
      <c r="AO147" s="23">
        <v>1</v>
      </c>
      <c r="AP147" s="23">
        <v>1</v>
      </c>
      <c r="AQ147" s="23">
        <v>1</v>
      </c>
      <c r="AR147" s="23">
        <v>1</v>
      </c>
      <c r="AS147" s="23">
        <v>1</v>
      </c>
      <c r="AT147" s="23">
        <v>1</v>
      </c>
      <c r="AU147" s="23">
        <v>1</v>
      </c>
      <c r="AV147" s="23">
        <v>1</v>
      </c>
      <c r="AW147" s="23">
        <v>1</v>
      </c>
      <c r="AX147" s="23">
        <v>1</v>
      </c>
      <c r="AY147" s="23">
        <v>1</v>
      </c>
      <c r="AZ147" s="23">
        <v>1</v>
      </c>
      <c r="BA147" s="23">
        <v>1</v>
      </c>
      <c r="BB147" s="23">
        <v>1</v>
      </c>
      <c r="BC147" s="23">
        <v>1</v>
      </c>
      <c r="BG147" t="s">
        <v>223</v>
      </c>
      <c r="BH147">
        <v>2</v>
      </c>
      <c r="BI147">
        <v>38</v>
      </c>
    </row>
    <row r="148" spans="1:61" x14ac:dyDescent="0.3">
      <c r="A148" s="18">
        <f t="shared" si="34"/>
        <v>3035</v>
      </c>
      <c r="B148" s="18">
        <f t="shared" si="35"/>
        <v>5</v>
      </c>
      <c r="C148" s="13">
        <f t="shared" si="36"/>
        <v>181.95</v>
      </c>
      <c r="D148" s="13">
        <f t="shared" si="37"/>
        <v>48.24</v>
      </c>
      <c r="E148" s="13">
        <f t="shared" si="38"/>
        <v>54.8</v>
      </c>
      <c r="F148" s="13">
        <f t="shared" si="39"/>
        <v>31.77</v>
      </c>
      <c r="G148" s="13">
        <f t="shared" si="40"/>
        <v>33.979999999999997</v>
      </c>
      <c r="H148" s="13">
        <f t="shared" si="41"/>
        <v>4.53</v>
      </c>
      <c r="I148" s="13">
        <f t="shared" si="42"/>
        <v>60.66</v>
      </c>
      <c r="J148" s="13">
        <f t="shared" si="43"/>
        <v>2</v>
      </c>
      <c r="K148" s="13">
        <f t="shared" si="44"/>
        <v>0</v>
      </c>
      <c r="L148" s="13">
        <f t="shared" si="45"/>
        <v>0</v>
      </c>
      <c r="M148" s="13">
        <f t="shared" si="46"/>
        <v>14.55</v>
      </c>
      <c r="N148" s="13">
        <f t="shared" si="47"/>
        <v>0</v>
      </c>
      <c r="O148" s="13">
        <f t="shared" si="48"/>
        <v>0</v>
      </c>
      <c r="P148" s="13">
        <f t="shared" si="49"/>
        <v>9.6863309999999994E-2</v>
      </c>
      <c r="Q148" s="13">
        <f t="shared" si="50"/>
        <v>0</v>
      </c>
      <c r="T148" s="62">
        <v>3035</v>
      </c>
      <c r="U148" s="62">
        <v>5</v>
      </c>
      <c r="V148" s="19">
        <v>181.95</v>
      </c>
      <c r="W148" s="19">
        <v>48.24</v>
      </c>
      <c r="X148" s="19">
        <v>54.8</v>
      </c>
      <c r="Y148" s="19">
        <v>31.77</v>
      </c>
      <c r="Z148" s="19">
        <v>33.979999999999997</v>
      </c>
      <c r="AA148" s="19">
        <v>4.53</v>
      </c>
      <c r="AB148" s="19">
        <v>60.66</v>
      </c>
      <c r="AC148" s="19">
        <v>2</v>
      </c>
      <c r="AD148" s="19">
        <v>0</v>
      </c>
      <c r="AE148" s="19">
        <v>0</v>
      </c>
      <c r="AF148" s="19">
        <v>14.55</v>
      </c>
      <c r="AG148" s="19">
        <v>0</v>
      </c>
      <c r="AH148" s="19">
        <v>0</v>
      </c>
      <c r="AI148" s="19">
        <v>9.6863309999999994E-2</v>
      </c>
      <c r="AJ148" s="19">
        <v>0</v>
      </c>
      <c r="AL148" s="1"/>
      <c r="AM148" s="63">
        <v>3035</v>
      </c>
      <c r="AN148" s="62">
        <v>5</v>
      </c>
      <c r="AO148" s="23">
        <v>1</v>
      </c>
      <c r="AP148" s="23">
        <v>1</v>
      </c>
      <c r="AQ148" s="23">
        <v>1</v>
      </c>
      <c r="AR148" s="23">
        <v>1</v>
      </c>
      <c r="AS148" s="23">
        <v>1</v>
      </c>
      <c r="AT148" s="23">
        <v>1</v>
      </c>
      <c r="AU148" s="23">
        <v>1</v>
      </c>
      <c r="AV148" s="23">
        <v>1</v>
      </c>
      <c r="AW148" s="23">
        <v>1</v>
      </c>
      <c r="AX148" s="23">
        <v>1</v>
      </c>
      <c r="AY148" s="23">
        <v>1</v>
      </c>
      <c r="AZ148" s="23">
        <v>1</v>
      </c>
      <c r="BA148" s="23">
        <v>1</v>
      </c>
      <c r="BB148" s="23">
        <v>1</v>
      </c>
      <c r="BC148" s="23">
        <v>1</v>
      </c>
      <c r="BG148" t="s">
        <v>224</v>
      </c>
      <c r="BH148">
        <v>2</v>
      </c>
      <c r="BI148">
        <v>7</v>
      </c>
    </row>
    <row r="149" spans="1:61" x14ac:dyDescent="0.3">
      <c r="A149" s="18">
        <f t="shared" si="34"/>
        <v>3035</v>
      </c>
      <c r="B149" s="18">
        <f t="shared" si="35"/>
        <v>7</v>
      </c>
      <c r="C149" s="13">
        <f t="shared" si="36"/>
        <v>4538.1586980232314</v>
      </c>
      <c r="D149" s="13">
        <f t="shared" si="37"/>
        <v>649.14591949179828</v>
      </c>
      <c r="E149" s="13">
        <f t="shared" si="38"/>
        <v>97.080013499999993</v>
      </c>
      <c r="F149" s="13">
        <f t="shared" si="39"/>
        <v>46.080208450000001</v>
      </c>
      <c r="G149" s="13">
        <f t="shared" si="40"/>
        <v>37.037358759999996</v>
      </c>
      <c r="H149" s="13">
        <f t="shared" si="41"/>
        <v>0</v>
      </c>
      <c r="I149" s="13">
        <f t="shared" si="42"/>
        <v>61.194434729999998</v>
      </c>
      <c r="J149" s="13">
        <f t="shared" si="43"/>
        <v>0.01</v>
      </c>
      <c r="K149" s="13">
        <f t="shared" si="44"/>
        <v>0</v>
      </c>
      <c r="L149" s="13">
        <f t="shared" si="45"/>
        <v>22.904448457500003</v>
      </c>
      <c r="M149" s="13">
        <f t="shared" si="46"/>
        <v>0</v>
      </c>
      <c r="N149" s="13">
        <f t="shared" si="47"/>
        <v>1.5648161524999999</v>
      </c>
      <c r="O149" s="13">
        <f t="shared" si="48"/>
        <v>0.04</v>
      </c>
      <c r="P149" s="13">
        <f t="shared" si="49"/>
        <v>0.49883155999999995</v>
      </c>
      <c r="Q149" s="13">
        <f t="shared" si="50"/>
        <v>0</v>
      </c>
      <c r="T149" s="62">
        <v>3035</v>
      </c>
      <c r="U149" s="62">
        <v>7</v>
      </c>
      <c r="V149" s="19">
        <v>4538.1586980232314</v>
      </c>
      <c r="W149" s="19">
        <v>649.14591949179828</v>
      </c>
      <c r="X149" s="19">
        <v>97.080013499999993</v>
      </c>
      <c r="Y149" s="19">
        <v>46.080208450000001</v>
      </c>
      <c r="Z149" s="19">
        <v>37.037358759999996</v>
      </c>
      <c r="AA149" s="19">
        <v>0</v>
      </c>
      <c r="AB149" s="19">
        <v>61.194434729999998</v>
      </c>
      <c r="AC149" s="19">
        <v>0.01</v>
      </c>
      <c r="AD149" s="19">
        <v>0</v>
      </c>
      <c r="AE149" s="19">
        <v>22.904448457500003</v>
      </c>
      <c r="AF149" s="19">
        <v>0</v>
      </c>
      <c r="AG149" s="19">
        <v>1.5648161524999999</v>
      </c>
      <c r="AH149" s="19">
        <v>0.04</v>
      </c>
      <c r="AI149" s="19">
        <v>0.49883155999999995</v>
      </c>
      <c r="AJ149" s="19">
        <v>0</v>
      </c>
      <c r="AL149" s="1"/>
      <c r="AM149" s="63">
        <v>3035</v>
      </c>
      <c r="AN149" s="62">
        <v>7</v>
      </c>
      <c r="AO149" s="23">
        <v>1</v>
      </c>
      <c r="AP149" s="23">
        <v>1</v>
      </c>
      <c r="AQ149" s="23">
        <v>1</v>
      </c>
      <c r="AR149" s="23">
        <v>1</v>
      </c>
      <c r="AS149" s="23">
        <v>1</v>
      </c>
      <c r="AT149" s="23">
        <v>1</v>
      </c>
      <c r="AU149" s="23">
        <v>1</v>
      </c>
      <c r="AV149" s="23">
        <v>1</v>
      </c>
      <c r="AW149" s="23">
        <v>1</v>
      </c>
      <c r="AX149" s="23">
        <v>1</v>
      </c>
      <c r="AY149" s="23">
        <v>1</v>
      </c>
      <c r="AZ149" s="23">
        <v>1</v>
      </c>
      <c r="BA149" s="23">
        <v>1</v>
      </c>
      <c r="BB149" s="23">
        <v>1</v>
      </c>
      <c r="BC149" s="23">
        <v>1</v>
      </c>
      <c r="BG149" t="s">
        <v>225</v>
      </c>
      <c r="BH149">
        <v>2</v>
      </c>
      <c r="BI149">
        <v>208</v>
      </c>
    </row>
    <row r="150" spans="1:61" x14ac:dyDescent="0.3">
      <c r="A150" s="18">
        <f t="shared" si="34"/>
        <v>3035</v>
      </c>
      <c r="B150" s="18">
        <f t="shared" si="35"/>
        <v>8</v>
      </c>
      <c r="C150" s="13">
        <f t="shared" si="36"/>
        <v>894.99325065000005</v>
      </c>
      <c r="D150" s="13">
        <f t="shared" si="37"/>
        <v>283.91631921999999</v>
      </c>
      <c r="E150" s="13">
        <f t="shared" si="38"/>
        <v>2490.8774523311336</v>
      </c>
      <c r="F150" s="13">
        <f t="shared" si="39"/>
        <v>546.54341996000005</v>
      </c>
      <c r="G150" s="13">
        <f t="shared" si="40"/>
        <v>394.41108220000001</v>
      </c>
      <c r="H150" s="13">
        <f t="shared" si="41"/>
        <v>570.92765752000003</v>
      </c>
      <c r="I150" s="13">
        <f t="shared" si="42"/>
        <v>169.37175341</v>
      </c>
      <c r="J150" s="13">
        <f t="shared" si="43"/>
        <v>89.69</v>
      </c>
      <c r="K150" s="13">
        <f t="shared" si="44"/>
        <v>266.11950098</v>
      </c>
      <c r="L150" s="13">
        <f t="shared" si="45"/>
        <v>36.842500000000001</v>
      </c>
      <c r="M150" s="13">
        <f t="shared" si="46"/>
        <v>165.24908860759496</v>
      </c>
      <c r="N150" s="13">
        <f t="shared" si="47"/>
        <v>3.7499999999999999E-2</v>
      </c>
      <c r="O150" s="13">
        <f t="shared" si="48"/>
        <v>117.72999999999999</v>
      </c>
      <c r="P150" s="13">
        <f t="shared" si="49"/>
        <v>2</v>
      </c>
      <c r="Q150" s="13">
        <f t="shared" si="50"/>
        <v>0.60000000000000009</v>
      </c>
      <c r="T150" s="62">
        <v>3035</v>
      </c>
      <c r="U150" s="62">
        <v>8</v>
      </c>
      <c r="V150" s="19">
        <v>894.99325065000005</v>
      </c>
      <c r="W150" s="19">
        <v>283.91631921999999</v>
      </c>
      <c r="X150" s="19">
        <v>2490.8774523311336</v>
      </c>
      <c r="Y150" s="19">
        <v>546.54341996000005</v>
      </c>
      <c r="Z150" s="19">
        <v>394.41108220000001</v>
      </c>
      <c r="AA150" s="19">
        <v>570.92765752000003</v>
      </c>
      <c r="AB150" s="19">
        <v>169.37175341</v>
      </c>
      <c r="AC150" s="19">
        <v>89.69</v>
      </c>
      <c r="AD150" s="19">
        <v>266.11950098</v>
      </c>
      <c r="AE150" s="19">
        <v>36.842500000000001</v>
      </c>
      <c r="AF150" s="19">
        <v>165.24908860759496</v>
      </c>
      <c r="AG150" s="19">
        <v>3.7499999999999999E-2</v>
      </c>
      <c r="AH150" s="19">
        <v>117.72999999999999</v>
      </c>
      <c r="AI150" s="19">
        <v>2</v>
      </c>
      <c r="AJ150" s="19">
        <v>0.60000000000000009</v>
      </c>
      <c r="AL150" s="1"/>
      <c r="AM150" s="63">
        <v>3035</v>
      </c>
      <c r="AN150" s="62">
        <v>8</v>
      </c>
      <c r="AO150" s="23">
        <v>1</v>
      </c>
      <c r="AP150" s="23">
        <v>1</v>
      </c>
      <c r="AQ150" s="23">
        <v>1</v>
      </c>
      <c r="AR150" s="23">
        <v>1</v>
      </c>
      <c r="AS150" s="23">
        <v>1</v>
      </c>
      <c r="AT150" s="23">
        <v>1</v>
      </c>
      <c r="AU150" s="23">
        <v>1</v>
      </c>
      <c r="AV150" s="23">
        <v>1</v>
      </c>
      <c r="AW150" s="23">
        <v>1</v>
      </c>
      <c r="AX150" s="23">
        <v>1</v>
      </c>
      <c r="AY150" s="23">
        <v>1</v>
      </c>
      <c r="AZ150" s="23">
        <v>1</v>
      </c>
      <c r="BA150" s="23">
        <v>1</v>
      </c>
      <c r="BB150" s="23">
        <v>1</v>
      </c>
      <c r="BC150" s="23">
        <v>1</v>
      </c>
      <c r="BG150" t="s">
        <v>226</v>
      </c>
      <c r="BH150">
        <v>2</v>
      </c>
      <c r="BI150">
        <v>60</v>
      </c>
    </row>
    <row r="151" spans="1:61" x14ac:dyDescent="0.3">
      <c r="A151" s="18">
        <f t="shared" si="34"/>
        <v>3036</v>
      </c>
      <c r="B151" s="18">
        <f t="shared" si="35"/>
        <v>0</v>
      </c>
      <c r="C151" s="13">
        <f t="shared" si="36"/>
        <v>1237.9006317199999</v>
      </c>
      <c r="D151" s="13">
        <f t="shared" si="37"/>
        <v>951.01160693999998</v>
      </c>
      <c r="E151" s="13">
        <f t="shared" si="38"/>
        <v>740.22215953</v>
      </c>
      <c r="F151" s="13">
        <f t="shared" si="39"/>
        <v>395.01071379000001</v>
      </c>
      <c r="G151" s="13">
        <f t="shared" si="40"/>
        <v>750.95532532000016</v>
      </c>
      <c r="H151" s="13">
        <f t="shared" si="41"/>
        <v>99.404919750000005</v>
      </c>
      <c r="I151" s="13">
        <f t="shared" si="42"/>
        <v>547.22447564000004</v>
      </c>
      <c r="J151" s="13">
        <f t="shared" si="43"/>
        <v>0</v>
      </c>
      <c r="K151" s="13">
        <f t="shared" si="44"/>
        <v>3.7218345400000001</v>
      </c>
      <c r="L151" s="13">
        <f t="shared" si="45"/>
        <v>18.395137079999998</v>
      </c>
      <c r="M151" s="13">
        <f t="shared" si="46"/>
        <v>847.64485258999991</v>
      </c>
      <c r="N151" s="13">
        <f t="shared" si="47"/>
        <v>6.1317123599999999</v>
      </c>
      <c r="O151" s="13">
        <f t="shared" si="48"/>
        <v>0</v>
      </c>
      <c r="P151" s="13">
        <f t="shared" si="49"/>
        <v>0</v>
      </c>
      <c r="Q151" s="13">
        <f t="shared" si="50"/>
        <v>0</v>
      </c>
      <c r="T151" s="62">
        <v>3036</v>
      </c>
      <c r="U151" s="62">
        <v>0</v>
      </c>
      <c r="V151" s="19">
        <v>1237.9006317199999</v>
      </c>
      <c r="W151" s="19">
        <v>951.01160693999998</v>
      </c>
      <c r="X151" s="19">
        <v>740.22215953</v>
      </c>
      <c r="Y151" s="19">
        <v>395.01071379000001</v>
      </c>
      <c r="Z151" s="19">
        <v>750.95532532000016</v>
      </c>
      <c r="AA151" s="19">
        <v>99.404919750000005</v>
      </c>
      <c r="AB151" s="19">
        <v>547.22447564000004</v>
      </c>
      <c r="AC151" s="19">
        <v>0</v>
      </c>
      <c r="AD151" s="19">
        <v>3.7218345400000001</v>
      </c>
      <c r="AE151" s="19">
        <v>18.395137079999998</v>
      </c>
      <c r="AF151" s="19">
        <v>847.64485258999991</v>
      </c>
      <c r="AG151" s="19">
        <v>6.1317123599999999</v>
      </c>
      <c r="AH151" s="19">
        <v>0</v>
      </c>
      <c r="AI151" s="19">
        <v>0</v>
      </c>
      <c r="AJ151" s="19">
        <v>0</v>
      </c>
      <c r="AL151" s="1"/>
      <c r="AM151" s="63">
        <v>3036</v>
      </c>
      <c r="AN151" s="62">
        <v>0</v>
      </c>
      <c r="AO151" s="23">
        <v>1</v>
      </c>
      <c r="AP151" s="23">
        <v>1</v>
      </c>
      <c r="AQ151" s="23">
        <v>1</v>
      </c>
      <c r="AR151" s="23">
        <v>1</v>
      </c>
      <c r="AS151" s="23">
        <v>1</v>
      </c>
      <c r="AT151" s="23">
        <v>1</v>
      </c>
      <c r="AU151" s="23">
        <v>1</v>
      </c>
      <c r="AV151" s="23">
        <v>1</v>
      </c>
      <c r="AW151" s="23">
        <v>1</v>
      </c>
      <c r="AX151" s="23">
        <v>1</v>
      </c>
      <c r="AY151" s="23">
        <v>1</v>
      </c>
      <c r="AZ151" s="23">
        <v>1</v>
      </c>
      <c r="BA151" s="23">
        <v>1</v>
      </c>
      <c r="BB151" s="23">
        <v>1</v>
      </c>
      <c r="BC151" s="23">
        <v>1</v>
      </c>
      <c r="BG151" t="s">
        <v>227</v>
      </c>
      <c r="BH151">
        <v>4</v>
      </c>
      <c r="BI151">
        <v>40</v>
      </c>
    </row>
    <row r="152" spans="1:61" x14ac:dyDescent="0.3">
      <c r="A152" s="18">
        <f t="shared" si="34"/>
        <v>3036</v>
      </c>
      <c r="B152" s="18">
        <f t="shared" si="35"/>
        <v>1</v>
      </c>
      <c r="C152" s="13">
        <f t="shared" si="36"/>
        <v>6322.9159585000007</v>
      </c>
      <c r="D152" s="13">
        <f t="shared" si="37"/>
        <v>1524.9992127100004</v>
      </c>
      <c r="E152" s="13">
        <f t="shared" si="38"/>
        <v>187.60992831000002</v>
      </c>
      <c r="F152" s="13">
        <f t="shared" si="39"/>
        <v>352.59828149000003</v>
      </c>
      <c r="G152" s="13">
        <f t="shared" si="40"/>
        <v>579.29748364000011</v>
      </c>
      <c r="H152" s="13">
        <f t="shared" si="41"/>
        <v>69.83</v>
      </c>
      <c r="I152" s="13">
        <f t="shared" si="42"/>
        <v>23.166893579999996</v>
      </c>
      <c r="J152" s="13">
        <f t="shared" si="43"/>
        <v>113.58310634999999</v>
      </c>
      <c r="K152" s="13">
        <f t="shared" si="44"/>
        <v>80.081433309999994</v>
      </c>
      <c r="L152" s="13">
        <f t="shared" si="45"/>
        <v>58.408873487500003</v>
      </c>
      <c r="M152" s="13">
        <f t="shared" si="46"/>
        <v>71.231211209999998</v>
      </c>
      <c r="N152" s="13">
        <f t="shared" si="47"/>
        <v>11.385332092500001</v>
      </c>
      <c r="O152" s="13">
        <f t="shared" si="48"/>
        <v>2.72</v>
      </c>
      <c r="P152" s="13">
        <f t="shared" si="49"/>
        <v>0.16</v>
      </c>
      <c r="Q152" s="13">
        <f t="shared" si="50"/>
        <v>0</v>
      </c>
      <c r="T152" s="62">
        <v>3036</v>
      </c>
      <c r="U152" s="62">
        <v>1</v>
      </c>
      <c r="V152" s="19">
        <v>6322.9159585000007</v>
      </c>
      <c r="W152" s="19">
        <v>1524.9992127100004</v>
      </c>
      <c r="X152" s="19">
        <v>187.60992831000002</v>
      </c>
      <c r="Y152" s="19">
        <v>352.59828149000003</v>
      </c>
      <c r="Z152" s="19">
        <v>579.29748364000011</v>
      </c>
      <c r="AA152" s="19">
        <v>69.83</v>
      </c>
      <c r="AB152" s="19">
        <v>23.166893579999996</v>
      </c>
      <c r="AC152" s="19">
        <v>113.58310634999999</v>
      </c>
      <c r="AD152" s="19">
        <v>80.081433309999994</v>
      </c>
      <c r="AE152" s="19">
        <v>58.408873487500003</v>
      </c>
      <c r="AF152" s="19">
        <v>71.231211209999998</v>
      </c>
      <c r="AG152" s="19">
        <v>11.385332092500001</v>
      </c>
      <c r="AH152" s="19">
        <v>2.72</v>
      </c>
      <c r="AI152" s="19">
        <v>0.16</v>
      </c>
      <c r="AJ152" s="19">
        <v>0</v>
      </c>
      <c r="AL152" s="1"/>
      <c r="AM152" s="63">
        <v>3036</v>
      </c>
      <c r="AN152" s="62">
        <v>1</v>
      </c>
      <c r="AO152" s="23">
        <v>1</v>
      </c>
      <c r="AP152" s="23">
        <v>1</v>
      </c>
      <c r="AQ152" s="23">
        <v>1</v>
      </c>
      <c r="AR152" s="23">
        <v>1</v>
      </c>
      <c r="AS152" s="23">
        <v>1</v>
      </c>
      <c r="AT152" s="23">
        <v>1</v>
      </c>
      <c r="AU152" s="23">
        <v>1</v>
      </c>
      <c r="AV152" s="23">
        <v>1</v>
      </c>
      <c r="AW152" s="23">
        <v>1</v>
      </c>
      <c r="AX152" s="23">
        <v>1</v>
      </c>
      <c r="AY152" s="23">
        <v>1</v>
      </c>
      <c r="AZ152" s="23">
        <v>1</v>
      </c>
      <c r="BA152" s="23">
        <v>1</v>
      </c>
      <c r="BB152" s="23">
        <v>1</v>
      </c>
      <c r="BC152" s="23">
        <v>1</v>
      </c>
      <c r="BG152" t="s">
        <v>228</v>
      </c>
      <c r="BH152">
        <v>4</v>
      </c>
      <c r="BI152">
        <v>258</v>
      </c>
    </row>
    <row r="153" spans="1:61" x14ac:dyDescent="0.3">
      <c r="A153" s="18">
        <f t="shared" si="34"/>
        <v>3036</v>
      </c>
      <c r="B153" s="18">
        <f t="shared" si="35"/>
        <v>2</v>
      </c>
      <c r="C153" s="13">
        <f t="shared" si="36"/>
        <v>143.28213188000001</v>
      </c>
      <c r="D153" s="13">
        <f t="shared" si="37"/>
        <v>23.549690500000001</v>
      </c>
      <c r="E153" s="13">
        <f t="shared" si="38"/>
        <v>0</v>
      </c>
      <c r="F153" s="13">
        <f t="shared" si="39"/>
        <v>1.7</v>
      </c>
      <c r="G153" s="13">
        <f t="shared" si="40"/>
        <v>24.96</v>
      </c>
      <c r="H153" s="13">
        <f t="shared" si="41"/>
        <v>0</v>
      </c>
      <c r="I153" s="13">
        <f t="shared" si="42"/>
        <v>0</v>
      </c>
      <c r="J153" s="13">
        <f t="shared" si="43"/>
        <v>0</v>
      </c>
      <c r="K153" s="13">
        <f t="shared" si="44"/>
        <v>16.79</v>
      </c>
      <c r="L153" s="13">
        <f t="shared" si="45"/>
        <v>0.84106918499999994</v>
      </c>
      <c r="M153" s="13">
        <f t="shared" si="46"/>
        <v>2.5092469999999999E-2</v>
      </c>
      <c r="N153" s="13">
        <f t="shared" si="47"/>
        <v>0.28035639499999998</v>
      </c>
      <c r="O153" s="13">
        <f t="shared" si="48"/>
        <v>11.94327487</v>
      </c>
      <c r="P153" s="13">
        <f t="shared" si="49"/>
        <v>21.075662909999998</v>
      </c>
      <c r="Q153" s="13">
        <f t="shared" si="50"/>
        <v>3.01747473</v>
      </c>
      <c r="T153" s="62">
        <v>3036</v>
      </c>
      <c r="U153" s="62">
        <v>2</v>
      </c>
      <c r="V153" s="19">
        <v>143.28213188000001</v>
      </c>
      <c r="W153" s="19">
        <v>23.549690500000001</v>
      </c>
      <c r="X153" s="19">
        <v>0</v>
      </c>
      <c r="Y153" s="19">
        <v>1.7</v>
      </c>
      <c r="Z153" s="19">
        <v>24.96</v>
      </c>
      <c r="AA153" s="19">
        <v>0</v>
      </c>
      <c r="AB153" s="19">
        <v>0</v>
      </c>
      <c r="AC153" s="19">
        <v>0</v>
      </c>
      <c r="AD153" s="19">
        <v>16.79</v>
      </c>
      <c r="AE153" s="19">
        <v>0.84106918499999994</v>
      </c>
      <c r="AF153" s="19">
        <v>2.5092469999999999E-2</v>
      </c>
      <c r="AG153" s="19">
        <v>0.28035639499999998</v>
      </c>
      <c r="AH153" s="19">
        <v>11.94327487</v>
      </c>
      <c r="AI153" s="19">
        <v>21.075662909999998</v>
      </c>
      <c r="AJ153" s="19">
        <v>3.01747473</v>
      </c>
      <c r="AL153" s="1"/>
      <c r="AM153" s="63">
        <v>3036</v>
      </c>
      <c r="AN153" s="62">
        <v>2</v>
      </c>
      <c r="AO153" s="23">
        <v>1</v>
      </c>
      <c r="AP153" s="23">
        <v>1</v>
      </c>
      <c r="AQ153" s="23">
        <v>1</v>
      </c>
      <c r="AR153" s="23">
        <v>1</v>
      </c>
      <c r="AS153" s="23">
        <v>1</v>
      </c>
      <c r="AT153" s="23">
        <v>1</v>
      </c>
      <c r="AU153" s="23">
        <v>1</v>
      </c>
      <c r="AV153" s="23">
        <v>1</v>
      </c>
      <c r="AW153" s="23">
        <v>1</v>
      </c>
      <c r="AX153" s="23">
        <v>1</v>
      </c>
      <c r="AY153" s="23">
        <v>1</v>
      </c>
      <c r="AZ153" s="23">
        <v>1</v>
      </c>
      <c r="BA153" s="23">
        <v>1</v>
      </c>
      <c r="BB153" s="23">
        <v>1</v>
      </c>
      <c r="BC153" s="23">
        <v>1</v>
      </c>
      <c r="BG153" t="s">
        <v>229</v>
      </c>
      <c r="BH153">
        <v>4</v>
      </c>
      <c r="BI153">
        <v>14</v>
      </c>
    </row>
    <row r="154" spans="1:61" x14ac:dyDescent="0.3">
      <c r="A154" s="18">
        <f t="shared" si="34"/>
        <v>3036</v>
      </c>
      <c r="B154" s="18">
        <f t="shared" si="35"/>
        <v>5</v>
      </c>
      <c r="C154" s="13">
        <f t="shared" si="36"/>
        <v>20815.263602824813</v>
      </c>
      <c r="D154" s="13">
        <f t="shared" si="37"/>
        <v>8775.8090699241766</v>
      </c>
      <c r="E154" s="13">
        <f t="shared" si="38"/>
        <v>974.06315080999991</v>
      </c>
      <c r="F154" s="13">
        <f t="shared" si="39"/>
        <v>876.10285798999996</v>
      </c>
      <c r="G154" s="13">
        <f t="shared" si="40"/>
        <v>1719.66352953</v>
      </c>
      <c r="H154" s="13">
        <f t="shared" si="41"/>
        <v>42</v>
      </c>
      <c r="I154" s="13">
        <f t="shared" si="42"/>
        <v>548.93855058999998</v>
      </c>
      <c r="J154" s="13">
        <f t="shared" si="43"/>
        <v>4.3365517000000002</v>
      </c>
      <c r="K154" s="13">
        <f t="shared" si="44"/>
        <v>5.52</v>
      </c>
      <c r="L154" s="13">
        <f t="shared" si="45"/>
        <v>60.883055389999996</v>
      </c>
      <c r="M154" s="13">
        <f t="shared" si="46"/>
        <v>162.20038277999998</v>
      </c>
      <c r="N154" s="13">
        <f t="shared" si="47"/>
        <v>6.875</v>
      </c>
      <c r="O154" s="13">
        <f t="shared" si="48"/>
        <v>0.47096643999999999</v>
      </c>
      <c r="P154" s="13">
        <f t="shared" si="49"/>
        <v>0</v>
      </c>
      <c r="Q154" s="13">
        <f t="shared" si="50"/>
        <v>0</v>
      </c>
      <c r="T154" s="62">
        <v>3036</v>
      </c>
      <c r="U154" s="62">
        <v>5</v>
      </c>
      <c r="V154" s="19">
        <v>20815.263602824813</v>
      </c>
      <c r="W154" s="19">
        <v>8775.8090699241766</v>
      </c>
      <c r="X154" s="19">
        <v>974.06315080999991</v>
      </c>
      <c r="Y154" s="19">
        <v>876.10285798999996</v>
      </c>
      <c r="Z154" s="19">
        <v>1719.66352953</v>
      </c>
      <c r="AA154" s="19">
        <v>42</v>
      </c>
      <c r="AB154" s="19">
        <v>548.93855058999998</v>
      </c>
      <c r="AC154" s="19">
        <v>4.3365517000000002</v>
      </c>
      <c r="AD154" s="19">
        <v>5.52</v>
      </c>
      <c r="AE154" s="19">
        <v>60.883055389999996</v>
      </c>
      <c r="AF154" s="19">
        <v>162.20038277999998</v>
      </c>
      <c r="AG154" s="19">
        <v>6.875</v>
      </c>
      <c r="AH154" s="19">
        <v>0.47096643999999999</v>
      </c>
      <c r="AI154" s="19">
        <v>0</v>
      </c>
      <c r="AJ154" s="19">
        <v>0</v>
      </c>
      <c r="AL154" s="1"/>
      <c r="AM154" s="63">
        <v>3036</v>
      </c>
      <c r="AN154" s="62">
        <v>5</v>
      </c>
      <c r="AO154" s="23">
        <v>1</v>
      </c>
      <c r="AP154" s="23">
        <v>1</v>
      </c>
      <c r="AQ154" s="23">
        <v>1</v>
      </c>
      <c r="AR154" s="23">
        <v>1</v>
      </c>
      <c r="AS154" s="23">
        <v>1</v>
      </c>
      <c r="AT154" s="23">
        <v>1</v>
      </c>
      <c r="AU154" s="23">
        <v>1</v>
      </c>
      <c r="AV154" s="23">
        <v>1</v>
      </c>
      <c r="AW154" s="23">
        <v>1</v>
      </c>
      <c r="AX154" s="23">
        <v>1</v>
      </c>
      <c r="AY154" s="23">
        <v>1</v>
      </c>
      <c r="AZ154" s="23">
        <v>1</v>
      </c>
      <c r="BA154" s="23">
        <v>1</v>
      </c>
      <c r="BB154" s="23">
        <v>1</v>
      </c>
      <c r="BC154" s="23">
        <v>1</v>
      </c>
      <c r="BG154" t="s">
        <v>230</v>
      </c>
      <c r="BH154">
        <v>4</v>
      </c>
      <c r="BI154">
        <v>250</v>
      </c>
    </row>
    <row r="155" spans="1:61" x14ac:dyDescent="0.3">
      <c r="A155" s="18">
        <f t="shared" si="34"/>
        <v>3036</v>
      </c>
      <c r="B155" s="18">
        <f t="shared" si="35"/>
        <v>7</v>
      </c>
      <c r="C155" s="13">
        <f t="shared" si="36"/>
        <v>24191.115315595074</v>
      </c>
      <c r="D155" s="13">
        <f t="shared" si="37"/>
        <v>4105.690047725815</v>
      </c>
      <c r="E155" s="13">
        <f t="shared" si="38"/>
        <v>147.61028009</v>
      </c>
      <c r="F155" s="13">
        <f t="shared" si="39"/>
        <v>502.94504795000006</v>
      </c>
      <c r="G155" s="13">
        <f t="shared" si="40"/>
        <v>1333.37327693</v>
      </c>
      <c r="H155" s="13">
        <f t="shared" si="41"/>
        <v>6.3409450000000006E-2</v>
      </c>
      <c r="I155" s="13">
        <f t="shared" si="42"/>
        <v>12.252680590000001</v>
      </c>
      <c r="J155" s="13">
        <f t="shared" si="43"/>
        <v>1.01504079</v>
      </c>
      <c r="K155" s="13">
        <f t="shared" si="44"/>
        <v>37.32559483</v>
      </c>
      <c r="L155" s="13">
        <f t="shared" si="45"/>
        <v>133.96820681499997</v>
      </c>
      <c r="M155" s="13">
        <f t="shared" si="46"/>
        <v>85.101963279999993</v>
      </c>
      <c r="N155" s="13">
        <f t="shared" si="47"/>
        <v>43.393624224999989</v>
      </c>
      <c r="O155" s="13">
        <f t="shared" si="48"/>
        <v>3.8451809699999999</v>
      </c>
      <c r="P155" s="13">
        <f t="shared" si="49"/>
        <v>0.20532976999999999</v>
      </c>
      <c r="Q155" s="13">
        <f t="shared" si="50"/>
        <v>0</v>
      </c>
      <c r="T155" s="62">
        <v>3036</v>
      </c>
      <c r="U155" s="62">
        <v>7</v>
      </c>
      <c r="V155" s="19">
        <v>24191.115315595074</v>
      </c>
      <c r="W155" s="19">
        <v>4105.690047725815</v>
      </c>
      <c r="X155" s="19">
        <v>147.61028009</v>
      </c>
      <c r="Y155" s="19">
        <v>502.94504795000006</v>
      </c>
      <c r="Z155" s="19">
        <v>1333.37327693</v>
      </c>
      <c r="AA155" s="19">
        <v>6.3409450000000006E-2</v>
      </c>
      <c r="AB155" s="19">
        <v>12.252680590000001</v>
      </c>
      <c r="AC155" s="19">
        <v>1.01504079</v>
      </c>
      <c r="AD155" s="19">
        <v>37.32559483</v>
      </c>
      <c r="AE155" s="19">
        <v>133.96820681499997</v>
      </c>
      <c r="AF155" s="19">
        <v>85.101963279999993</v>
      </c>
      <c r="AG155" s="19">
        <v>43.393624224999989</v>
      </c>
      <c r="AH155" s="19">
        <v>3.8451809699999999</v>
      </c>
      <c r="AI155" s="19">
        <v>0.20532976999999999</v>
      </c>
      <c r="AJ155" s="19">
        <v>0</v>
      </c>
      <c r="AL155" s="1"/>
      <c r="AM155" s="63">
        <v>3036</v>
      </c>
      <c r="AN155" s="62">
        <v>7</v>
      </c>
      <c r="AO155" s="23">
        <v>1</v>
      </c>
      <c r="AP155" s="23">
        <v>1</v>
      </c>
      <c r="AQ155" s="23">
        <v>1</v>
      </c>
      <c r="AR155" s="23">
        <v>1</v>
      </c>
      <c r="AS155" s="23">
        <v>1</v>
      </c>
      <c r="AT155" s="23">
        <v>1</v>
      </c>
      <c r="AU155" s="23">
        <v>1</v>
      </c>
      <c r="AV155" s="23">
        <v>1</v>
      </c>
      <c r="AW155" s="23">
        <v>1</v>
      </c>
      <c r="AX155" s="23">
        <v>1</v>
      </c>
      <c r="AY155" s="23">
        <v>1</v>
      </c>
      <c r="AZ155" s="23">
        <v>1</v>
      </c>
      <c r="BA155" s="23">
        <v>1</v>
      </c>
      <c r="BB155" s="23">
        <v>1</v>
      </c>
      <c r="BC155" s="23">
        <v>1</v>
      </c>
      <c r="BG155" t="s">
        <v>231</v>
      </c>
      <c r="BH155">
        <v>4</v>
      </c>
      <c r="BI155">
        <v>603</v>
      </c>
    </row>
    <row r="156" spans="1:61" x14ac:dyDescent="0.3">
      <c r="A156" s="18">
        <f t="shared" si="34"/>
        <v>3036</v>
      </c>
      <c r="B156" s="18">
        <f t="shared" si="35"/>
        <v>8</v>
      </c>
      <c r="C156" s="13">
        <f t="shared" si="36"/>
        <v>4875.8893636000021</v>
      </c>
      <c r="D156" s="13">
        <f t="shared" si="37"/>
        <v>1900.8582007799998</v>
      </c>
      <c r="E156" s="13">
        <f t="shared" si="38"/>
        <v>429.65120473000002</v>
      </c>
      <c r="F156" s="13">
        <f t="shared" si="39"/>
        <v>1022.7076146200001</v>
      </c>
      <c r="G156" s="13">
        <f t="shared" si="40"/>
        <v>931.30459945000007</v>
      </c>
      <c r="H156" s="13">
        <f t="shared" si="41"/>
        <v>256.45189311000001</v>
      </c>
      <c r="I156" s="13">
        <f t="shared" si="42"/>
        <v>87.844596069999994</v>
      </c>
      <c r="J156" s="13">
        <f t="shared" si="43"/>
        <v>47.265186470000003</v>
      </c>
      <c r="K156" s="13">
        <f t="shared" si="44"/>
        <v>43.984616689999996</v>
      </c>
      <c r="L156" s="13">
        <f t="shared" si="45"/>
        <v>156.573923205</v>
      </c>
      <c r="M156" s="13">
        <f t="shared" si="46"/>
        <v>289.98622865999994</v>
      </c>
      <c r="N156" s="13">
        <f t="shared" si="47"/>
        <v>22.191307734999999</v>
      </c>
      <c r="O156" s="13">
        <f t="shared" si="48"/>
        <v>2.6100000000000003</v>
      </c>
      <c r="P156" s="13">
        <f t="shared" si="49"/>
        <v>1.1499999999999999</v>
      </c>
      <c r="Q156" s="13">
        <f t="shared" si="50"/>
        <v>0</v>
      </c>
      <c r="T156" s="62">
        <v>3036</v>
      </c>
      <c r="U156" s="62">
        <v>8</v>
      </c>
      <c r="V156" s="19">
        <v>4875.8893636000021</v>
      </c>
      <c r="W156" s="19">
        <v>1900.8582007799998</v>
      </c>
      <c r="X156" s="19">
        <v>429.65120473000002</v>
      </c>
      <c r="Y156" s="19">
        <v>1022.7076146200001</v>
      </c>
      <c r="Z156" s="19">
        <v>931.30459945000007</v>
      </c>
      <c r="AA156" s="19">
        <v>256.45189311000001</v>
      </c>
      <c r="AB156" s="19">
        <v>87.844596069999994</v>
      </c>
      <c r="AC156" s="19">
        <v>47.265186470000003</v>
      </c>
      <c r="AD156" s="19">
        <v>43.984616689999996</v>
      </c>
      <c r="AE156" s="19">
        <v>156.573923205</v>
      </c>
      <c r="AF156" s="19">
        <v>289.98622865999994</v>
      </c>
      <c r="AG156" s="19">
        <v>22.191307734999999</v>
      </c>
      <c r="AH156" s="19">
        <v>2.6100000000000003</v>
      </c>
      <c r="AI156" s="19">
        <v>1.1499999999999999</v>
      </c>
      <c r="AJ156" s="19">
        <v>0</v>
      </c>
      <c r="AL156" s="1"/>
      <c r="AM156" s="63">
        <v>3036</v>
      </c>
      <c r="AN156" s="62">
        <v>8</v>
      </c>
      <c r="AO156" s="23">
        <v>1</v>
      </c>
      <c r="AP156" s="23">
        <v>1</v>
      </c>
      <c r="AQ156" s="23">
        <v>1</v>
      </c>
      <c r="AR156" s="23">
        <v>1</v>
      </c>
      <c r="AS156" s="23">
        <v>1</v>
      </c>
      <c r="AT156" s="23">
        <v>1</v>
      </c>
      <c r="AU156" s="23">
        <v>1</v>
      </c>
      <c r="AV156" s="23">
        <v>1</v>
      </c>
      <c r="AW156" s="23">
        <v>1</v>
      </c>
      <c r="AX156" s="23">
        <v>1</v>
      </c>
      <c r="AY156" s="23">
        <v>1</v>
      </c>
      <c r="AZ156" s="23">
        <v>1</v>
      </c>
      <c r="BA156" s="23">
        <v>1</v>
      </c>
      <c r="BB156" s="23">
        <v>1</v>
      </c>
      <c r="BC156" s="23">
        <v>1</v>
      </c>
      <c r="BG156" t="s">
        <v>232</v>
      </c>
      <c r="BH156">
        <v>4</v>
      </c>
      <c r="BI156">
        <v>86</v>
      </c>
    </row>
    <row r="157" spans="1:61" x14ac:dyDescent="0.3">
      <c r="A157" s="18">
        <f t="shared" si="34"/>
        <v>3037</v>
      </c>
      <c r="B157" s="18">
        <f t="shared" si="35"/>
        <v>0</v>
      </c>
      <c r="C157" s="13">
        <f t="shared" si="36"/>
        <v>500.77759542000007</v>
      </c>
      <c r="D157" s="13">
        <f t="shared" si="37"/>
        <v>171.00439985</v>
      </c>
      <c r="E157" s="13">
        <f t="shared" si="38"/>
        <v>966.76955446999989</v>
      </c>
      <c r="F157" s="13">
        <f t="shared" si="39"/>
        <v>183.66888881000003</v>
      </c>
      <c r="G157" s="13">
        <f t="shared" si="40"/>
        <v>560.57648777999998</v>
      </c>
      <c r="H157" s="13">
        <f t="shared" si="41"/>
        <v>187.06624643999996</v>
      </c>
      <c r="I157" s="13">
        <f t="shared" si="42"/>
        <v>0</v>
      </c>
      <c r="J157" s="13">
        <f t="shared" si="43"/>
        <v>0</v>
      </c>
      <c r="K157" s="13">
        <f t="shared" si="44"/>
        <v>1.8836497299999999</v>
      </c>
      <c r="L157" s="13">
        <f t="shared" si="45"/>
        <v>0</v>
      </c>
      <c r="M157" s="13">
        <f t="shared" si="46"/>
        <v>51.726559440000003</v>
      </c>
      <c r="N157" s="13">
        <f t="shared" si="47"/>
        <v>0</v>
      </c>
      <c r="O157" s="13">
        <f t="shared" si="48"/>
        <v>0</v>
      </c>
      <c r="P157" s="13">
        <f t="shared" si="49"/>
        <v>0</v>
      </c>
      <c r="Q157" s="13">
        <f t="shared" si="50"/>
        <v>0</v>
      </c>
      <c r="T157" s="62">
        <v>3037</v>
      </c>
      <c r="U157" s="62">
        <v>0</v>
      </c>
      <c r="V157" s="19">
        <v>500.77759542000007</v>
      </c>
      <c r="W157" s="19">
        <v>171.00439985</v>
      </c>
      <c r="X157" s="19">
        <v>966.76955446999989</v>
      </c>
      <c r="Y157" s="19">
        <v>183.66888881000003</v>
      </c>
      <c r="Z157" s="19">
        <v>560.57648777999998</v>
      </c>
      <c r="AA157" s="19">
        <v>187.06624643999996</v>
      </c>
      <c r="AB157" s="19">
        <v>0</v>
      </c>
      <c r="AC157" s="19">
        <v>0</v>
      </c>
      <c r="AD157" s="19">
        <v>1.8836497299999999</v>
      </c>
      <c r="AE157" s="19">
        <v>0</v>
      </c>
      <c r="AF157" s="19">
        <v>51.726559440000003</v>
      </c>
      <c r="AG157" s="19">
        <v>0</v>
      </c>
      <c r="AH157" s="19">
        <v>0</v>
      </c>
      <c r="AI157" s="19">
        <v>0</v>
      </c>
      <c r="AJ157" s="19">
        <v>0</v>
      </c>
      <c r="AL157" s="1"/>
      <c r="AM157" s="63">
        <v>3037</v>
      </c>
      <c r="AN157" s="62">
        <v>0</v>
      </c>
      <c r="AO157" s="23">
        <v>1</v>
      </c>
      <c r="AP157" s="23">
        <v>1</v>
      </c>
      <c r="AQ157" s="23">
        <v>1</v>
      </c>
      <c r="AR157" s="23">
        <v>1</v>
      </c>
      <c r="AS157" s="23">
        <v>1</v>
      </c>
      <c r="AT157" s="23">
        <v>1</v>
      </c>
      <c r="AU157" s="23">
        <v>1</v>
      </c>
      <c r="AV157" s="23">
        <v>1</v>
      </c>
      <c r="AW157" s="23">
        <v>1</v>
      </c>
      <c r="AX157" s="23">
        <v>1</v>
      </c>
      <c r="AY157" s="23">
        <v>1</v>
      </c>
      <c r="AZ157" s="23">
        <v>1</v>
      </c>
      <c r="BA157" s="23">
        <v>1</v>
      </c>
      <c r="BB157" s="23">
        <v>1</v>
      </c>
      <c r="BC157" s="23">
        <v>1</v>
      </c>
      <c r="BG157" t="s">
        <v>233</v>
      </c>
      <c r="BH157">
        <v>8</v>
      </c>
      <c r="BI157">
        <v>28</v>
      </c>
    </row>
    <row r="158" spans="1:61" x14ac:dyDescent="0.3">
      <c r="A158" s="18">
        <f t="shared" si="34"/>
        <v>3037</v>
      </c>
      <c r="B158" s="18">
        <f t="shared" si="35"/>
        <v>1</v>
      </c>
      <c r="C158" s="13">
        <f t="shared" si="36"/>
        <v>1089.25604191</v>
      </c>
      <c r="D158" s="13">
        <f t="shared" si="37"/>
        <v>59.061782569999998</v>
      </c>
      <c r="E158" s="13">
        <f t="shared" si="38"/>
        <v>44.974211199999999</v>
      </c>
      <c r="F158" s="13">
        <f t="shared" si="39"/>
        <v>2.7718350200000001</v>
      </c>
      <c r="G158" s="13">
        <f t="shared" si="40"/>
        <v>12.877429680000001</v>
      </c>
      <c r="H158" s="13">
        <f t="shared" si="41"/>
        <v>1.02441995</v>
      </c>
      <c r="I158" s="13">
        <f t="shared" si="42"/>
        <v>9.1389767299999995</v>
      </c>
      <c r="J158" s="13">
        <f t="shared" si="43"/>
        <v>26.71731016</v>
      </c>
      <c r="K158" s="13">
        <f t="shared" si="44"/>
        <v>4.7356490000000001E-2</v>
      </c>
      <c r="L158" s="13">
        <f t="shared" si="45"/>
        <v>10.2695979725</v>
      </c>
      <c r="M158" s="13">
        <f t="shared" si="46"/>
        <v>6.3766497000000006</v>
      </c>
      <c r="N158" s="13">
        <f t="shared" si="47"/>
        <v>3.3032893575000002</v>
      </c>
      <c r="O158" s="13">
        <f t="shared" si="48"/>
        <v>4.8968600000000003E-3</v>
      </c>
      <c r="P158" s="13">
        <f t="shared" si="49"/>
        <v>0</v>
      </c>
      <c r="Q158" s="13">
        <f t="shared" si="50"/>
        <v>0</v>
      </c>
      <c r="T158" s="62">
        <v>3037</v>
      </c>
      <c r="U158" s="62">
        <v>1</v>
      </c>
      <c r="V158" s="19">
        <v>1089.25604191</v>
      </c>
      <c r="W158" s="19">
        <v>59.061782569999998</v>
      </c>
      <c r="X158" s="19">
        <v>44.974211199999999</v>
      </c>
      <c r="Y158" s="19">
        <v>2.7718350200000001</v>
      </c>
      <c r="Z158" s="19">
        <v>12.877429680000001</v>
      </c>
      <c r="AA158" s="19">
        <v>1.02441995</v>
      </c>
      <c r="AB158" s="19">
        <v>9.1389767299999995</v>
      </c>
      <c r="AC158" s="19">
        <v>26.71731016</v>
      </c>
      <c r="AD158" s="19">
        <v>4.7356490000000001E-2</v>
      </c>
      <c r="AE158" s="19">
        <v>10.2695979725</v>
      </c>
      <c r="AF158" s="19">
        <v>6.3766497000000006</v>
      </c>
      <c r="AG158" s="19">
        <v>3.3032893575000002</v>
      </c>
      <c r="AH158" s="19">
        <v>4.8968600000000003E-3</v>
      </c>
      <c r="AI158" s="19">
        <v>0</v>
      </c>
      <c r="AJ158" s="19">
        <v>0</v>
      </c>
      <c r="AL158" s="1"/>
      <c r="AM158" s="63">
        <v>3037</v>
      </c>
      <c r="AN158" s="62">
        <v>1</v>
      </c>
      <c r="AO158" s="23">
        <v>1</v>
      </c>
      <c r="AP158" s="23">
        <v>1</v>
      </c>
      <c r="AQ158" s="23">
        <v>1</v>
      </c>
      <c r="AR158" s="23">
        <v>1</v>
      </c>
      <c r="AS158" s="23">
        <v>1</v>
      </c>
      <c r="AT158" s="23">
        <v>1</v>
      </c>
      <c r="AU158" s="23">
        <v>1</v>
      </c>
      <c r="AV158" s="23">
        <v>1</v>
      </c>
      <c r="AW158" s="23">
        <v>1</v>
      </c>
      <c r="AX158" s="23">
        <v>1</v>
      </c>
      <c r="AY158" s="23">
        <v>1</v>
      </c>
      <c r="AZ158" s="23">
        <v>1</v>
      </c>
      <c r="BA158" s="23">
        <v>1</v>
      </c>
      <c r="BB158" s="23">
        <v>1</v>
      </c>
      <c r="BC158" s="23">
        <v>1</v>
      </c>
      <c r="BG158" t="s">
        <v>234</v>
      </c>
      <c r="BH158">
        <v>8</v>
      </c>
      <c r="BI158">
        <v>58</v>
      </c>
    </row>
    <row r="159" spans="1:61" x14ac:dyDescent="0.3">
      <c r="A159" s="18">
        <f t="shared" si="34"/>
        <v>3037</v>
      </c>
      <c r="B159" s="18">
        <f t="shared" si="35"/>
        <v>2</v>
      </c>
      <c r="C159" s="13">
        <f t="shared" si="36"/>
        <v>0.25312657</v>
      </c>
      <c r="D159" s="13">
        <f t="shared" si="37"/>
        <v>0</v>
      </c>
      <c r="E159" s="13">
        <f t="shared" si="38"/>
        <v>0</v>
      </c>
      <c r="F159" s="13">
        <f t="shared" si="39"/>
        <v>0</v>
      </c>
      <c r="G159" s="13">
        <f t="shared" si="40"/>
        <v>0</v>
      </c>
      <c r="H159" s="13">
        <f t="shared" si="41"/>
        <v>0</v>
      </c>
      <c r="I159" s="13">
        <f t="shared" si="42"/>
        <v>0</v>
      </c>
      <c r="J159" s="13">
        <f t="shared" si="43"/>
        <v>0</v>
      </c>
      <c r="K159" s="13">
        <f t="shared" si="44"/>
        <v>0</v>
      </c>
      <c r="L159" s="13">
        <f t="shared" si="45"/>
        <v>0</v>
      </c>
      <c r="M159" s="13">
        <f t="shared" si="46"/>
        <v>0</v>
      </c>
      <c r="N159" s="13">
        <f t="shared" si="47"/>
        <v>0</v>
      </c>
      <c r="O159" s="13">
        <f t="shared" si="48"/>
        <v>0</v>
      </c>
      <c r="P159" s="13">
        <f t="shared" si="49"/>
        <v>3.9828949599999999</v>
      </c>
      <c r="Q159" s="13">
        <f t="shared" si="50"/>
        <v>0</v>
      </c>
      <c r="T159" s="62">
        <v>3037</v>
      </c>
      <c r="U159" s="62">
        <v>2</v>
      </c>
      <c r="V159" s="19">
        <v>0.25312657</v>
      </c>
      <c r="W159" s="19">
        <v>0</v>
      </c>
      <c r="X159" s="19">
        <v>0</v>
      </c>
      <c r="Y159" s="19">
        <v>0</v>
      </c>
      <c r="Z159" s="19">
        <v>0</v>
      </c>
      <c r="AA159" s="19">
        <v>0</v>
      </c>
      <c r="AB159" s="19">
        <v>0</v>
      </c>
      <c r="AC159" s="19">
        <v>0</v>
      </c>
      <c r="AD159" s="19">
        <v>0</v>
      </c>
      <c r="AE159" s="19">
        <v>0</v>
      </c>
      <c r="AF159" s="19">
        <v>0</v>
      </c>
      <c r="AG159" s="19">
        <v>0</v>
      </c>
      <c r="AH159" s="19">
        <v>0</v>
      </c>
      <c r="AI159" s="19">
        <v>3.9828949599999999</v>
      </c>
      <c r="AJ159" s="19">
        <v>0</v>
      </c>
      <c r="AL159" s="1"/>
      <c r="AM159" s="63">
        <v>3037</v>
      </c>
      <c r="AN159" s="62">
        <v>2</v>
      </c>
      <c r="AO159" s="23">
        <v>1</v>
      </c>
      <c r="AP159" s="23">
        <v>1</v>
      </c>
      <c r="AQ159" s="23">
        <v>1</v>
      </c>
      <c r="AR159" s="23">
        <v>1</v>
      </c>
      <c r="AS159" s="23">
        <v>1</v>
      </c>
      <c r="AT159" s="23">
        <v>1</v>
      </c>
      <c r="AU159" s="23">
        <v>1</v>
      </c>
      <c r="AV159" s="23">
        <v>1</v>
      </c>
      <c r="AW159" s="23">
        <v>1</v>
      </c>
      <c r="AX159" s="23">
        <v>1</v>
      </c>
      <c r="AY159" s="23">
        <v>1</v>
      </c>
      <c r="AZ159" s="23">
        <v>1</v>
      </c>
      <c r="BA159" s="23">
        <v>1</v>
      </c>
      <c r="BB159" s="23">
        <v>1</v>
      </c>
      <c r="BC159" s="23">
        <v>1</v>
      </c>
      <c r="BG159" t="s">
        <v>235</v>
      </c>
      <c r="BH159">
        <v>8</v>
      </c>
      <c r="BI159">
        <v>1</v>
      </c>
    </row>
    <row r="160" spans="1:61" x14ac:dyDescent="0.3">
      <c r="A160" s="18">
        <f t="shared" si="34"/>
        <v>3037</v>
      </c>
      <c r="B160" s="18">
        <f t="shared" si="35"/>
        <v>5</v>
      </c>
      <c r="C160" s="13">
        <f t="shared" si="36"/>
        <v>2152.3477920300002</v>
      </c>
      <c r="D160" s="13">
        <f t="shared" si="37"/>
        <v>548.32733486000006</v>
      </c>
      <c r="E160" s="13">
        <f t="shared" si="38"/>
        <v>194.05</v>
      </c>
      <c r="F160" s="13">
        <f t="shared" si="39"/>
        <v>13.67</v>
      </c>
      <c r="G160" s="13">
        <f t="shared" si="40"/>
        <v>84.250000000000014</v>
      </c>
      <c r="H160" s="13">
        <f t="shared" si="41"/>
        <v>0</v>
      </c>
      <c r="I160" s="13">
        <f t="shared" si="42"/>
        <v>3.18</v>
      </c>
      <c r="J160" s="13">
        <f t="shared" si="43"/>
        <v>0</v>
      </c>
      <c r="K160" s="13">
        <f t="shared" si="44"/>
        <v>0</v>
      </c>
      <c r="L160" s="13">
        <f t="shared" si="45"/>
        <v>8.2200000000000006</v>
      </c>
      <c r="M160" s="13">
        <f t="shared" si="46"/>
        <v>5.2799999999999994</v>
      </c>
      <c r="N160" s="13">
        <f t="shared" si="47"/>
        <v>0</v>
      </c>
      <c r="O160" s="13">
        <f t="shared" si="48"/>
        <v>1</v>
      </c>
      <c r="P160" s="13">
        <f t="shared" si="49"/>
        <v>0</v>
      </c>
      <c r="Q160" s="13">
        <f t="shared" si="50"/>
        <v>0</v>
      </c>
      <c r="T160" s="62">
        <v>3037</v>
      </c>
      <c r="U160" s="62">
        <v>5</v>
      </c>
      <c r="V160" s="19">
        <v>2152.3477920300002</v>
      </c>
      <c r="W160" s="19">
        <v>548.32733486000006</v>
      </c>
      <c r="X160" s="20">
        <v>194.05</v>
      </c>
      <c r="Y160" s="19">
        <v>13.67</v>
      </c>
      <c r="Z160" s="19">
        <v>84.250000000000014</v>
      </c>
      <c r="AA160" s="19">
        <v>0</v>
      </c>
      <c r="AB160" s="19">
        <v>3.18</v>
      </c>
      <c r="AC160" s="19">
        <v>0</v>
      </c>
      <c r="AD160" s="19">
        <v>0</v>
      </c>
      <c r="AE160" s="19">
        <v>8.2200000000000006</v>
      </c>
      <c r="AF160" s="19">
        <v>5.2799999999999994</v>
      </c>
      <c r="AG160" s="19">
        <v>0</v>
      </c>
      <c r="AH160" s="19">
        <v>1</v>
      </c>
      <c r="AI160" s="19">
        <v>0</v>
      </c>
      <c r="AJ160" s="19">
        <v>0</v>
      </c>
      <c r="AL160" s="1"/>
      <c r="AM160" s="63">
        <v>3037</v>
      </c>
      <c r="AN160" s="62">
        <v>5</v>
      </c>
      <c r="AO160" s="23">
        <v>1</v>
      </c>
      <c r="AP160" s="23">
        <v>1</v>
      </c>
      <c r="AQ160" s="23">
        <v>1</v>
      </c>
      <c r="AR160" s="23">
        <v>1</v>
      </c>
      <c r="AS160" s="23">
        <v>1</v>
      </c>
      <c r="AT160" s="23">
        <v>1</v>
      </c>
      <c r="AU160" s="23">
        <v>1</v>
      </c>
      <c r="AV160" s="23">
        <v>1</v>
      </c>
      <c r="AW160" s="23">
        <v>1</v>
      </c>
      <c r="AX160" s="23">
        <v>1</v>
      </c>
      <c r="AY160" s="23">
        <v>1</v>
      </c>
      <c r="AZ160" s="23">
        <v>1</v>
      </c>
      <c r="BA160" s="23">
        <v>1</v>
      </c>
      <c r="BB160" s="23">
        <v>1</v>
      </c>
      <c r="BC160" s="23">
        <v>1</v>
      </c>
      <c r="BG160" t="s">
        <v>236</v>
      </c>
      <c r="BH160">
        <v>8</v>
      </c>
      <c r="BI160">
        <v>27</v>
      </c>
    </row>
    <row r="161" spans="1:61" x14ac:dyDescent="0.3">
      <c r="A161" s="18">
        <f t="shared" si="34"/>
        <v>3037</v>
      </c>
      <c r="B161" s="18">
        <f t="shared" si="35"/>
        <v>7</v>
      </c>
      <c r="C161" s="13">
        <f t="shared" si="36"/>
        <v>1173.5977718200002</v>
      </c>
      <c r="D161" s="13">
        <f t="shared" si="37"/>
        <v>304.52944294000002</v>
      </c>
      <c r="E161" s="13">
        <f t="shared" si="38"/>
        <v>36.83</v>
      </c>
      <c r="F161" s="13">
        <f t="shared" si="39"/>
        <v>55.309999999999995</v>
      </c>
      <c r="G161" s="13">
        <f t="shared" si="40"/>
        <v>42.73</v>
      </c>
      <c r="H161" s="13">
        <f t="shared" si="41"/>
        <v>8.35</v>
      </c>
      <c r="I161" s="13">
        <f t="shared" si="42"/>
        <v>0</v>
      </c>
      <c r="J161" s="13">
        <f t="shared" si="43"/>
        <v>0</v>
      </c>
      <c r="K161" s="13">
        <f t="shared" si="44"/>
        <v>0</v>
      </c>
      <c r="L161" s="13">
        <f t="shared" si="45"/>
        <v>7.875</v>
      </c>
      <c r="M161" s="13">
        <f t="shared" si="46"/>
        <v>13.68416184</v>
      </c>
      <c r="N161" s="13">
        <f t="shared" si="47"/>
        <v>2.625</v>
      </c>
      <c r="O161" s="13">
        <f t="shared" si="48"/>
        <v>0</v>
      </c>
      <c r="P161" s="13">
        <f t="shared" si="49"/>
        <v>0</v>
      </c>
      <c r="Q161" s="13">
        <f t="shared" si="50"/>
        <v>0</v>
      </c>
      <c r="T161" s="62">
        <v>3037</v>
      </c>
      <c r="U161" s="62">
        <v>7</v>
      </c>
      <c r="V161" s="19">
        <v>1173.5977718200002</v>
      </c>
      <c r="W161" s="19">
        <v>304.52944294000002</v>
      </c>
      <c r="X161" s="19">
        <v>36.83</v>
      </c>
      <c r="Y161" s="19">
        <v>55.309999999999995</v>
      </c>
      <c r="Z161" s="19">
        <v>42.73</v>
      </c>
      <c r="AA161" s="19">
        <v>8.35</v>
      </c>
      <c r="AB161" s="19">
        <v>0</v>
      </c>
      <c r="AC161" s="19">
        <v>0</v>
      </c>
      <c r="AD161" s="19">
        <v>0</v>
      </c>
      <c r="AE161" s="19">
        <v>7.875</v>
      </c>
      <c r="AF161" s="19">
        <v>13.68416184</v>
      </c>
      <c r="AG161" s="19">
        <v>2.625</v>
      </c>
      <c r="AH161" s="19">
        <v>0</v>
      </c>
      <c r="AI161" s="19">
        <v>0</v>
      </c>
      <c r="AJ161" s="19">
        <v>0</v>
      </c>
      <c r="AL161" s="1"/>
      <c r="AM161" s="63">
        <v>3037</v>
      </c>
      <c r="AN161" s="62">
        <v>7</v>
      </c>
      <c r="AO161" s="23">
        <v>1</v>
      </c>
      <c r="AP161" s="23">
        <v>1</v>
      </c>
      <c r="AQ161" s="23">
        <v>1</v>
      </c>
      <c r="AR161" s="23">
        <v>1</v>
      </c>
      <c r="AS161" s="23">
        <v>1</v>
      </c>
      <c r="AT161" s="23">
        <v>1</v>
      </c>
      <c r="AU161" s="23">
        <v>1</v>
      </c>
      <c r="AV161" s="23">
        <v>1</v>
      </c>
      <c r="AW161" s="23">
        <v>1</v>
      </c>
      <c r="AX161" s="23">
        <v>1</v>
      </c>
      <c r="AY161" s="23">
        <v>1</v>
      </c>
      <c r="AZ161" s="23">
        <v>1</v>
      </c>
      <c r="BA161" s="23">
        <v>1</v>
      </c>
      <c r="BB161" s="23">
        <v>1</v>
      </c>
      <c r="BC161" s="23">
        <v>1</v>
      </c>
      <c r="BG161" t="s">
        <v>237</v>
      </c>
      <c r="BH161">
        <v>8</v>
      </c>
      <c r="BI161">
        <v>57</v>
      </c>
    </row>
    <row r="162" spans="1:61" x14ac:dyDescent="0.3">
      <c r="A162" s="18">
        <f t="shared" si="34"/>
        <v>3037</v>
      </c>
      <c r="B162" s="18">
        <f t="shared" si="35"/>
        <v>8</v>
      </c>
      <c r="C162" s="13">
        <f t="shared" si="36"/>
        <v>646.87411154000006</v>
      </c>
      <c r="D162" s="13">
        <f t="shared" si="37"/>
        <v>179.18996214000001</v>
      </c>
      <c r="E162" s="13">
        <f t="shared" si="38"/>
        <v>265.09559248000005</v>
      </c>
      <c r="F162" s="13">
        <f t="shared" si="39"/>
        <v>126.05639008</v>
      </c>
      <c r="G162" s="13">
        <f t="shared" si="40"/>
        <v>113.95</v>
      </c>
      <c r="H162" s="13">
        <f t="shared" si="41"/>
        <v>104.28</v>
      </c>
      <c r="I162" s="13">
        <f t="shared" si="42"/>
        <v>0</v>
      </c>
      <c r="J162" s="13">
        <f t="shared" si="43"/>
        <v>1.33</v>
      </c>
      <c r="K162" s="13">
        <f t="shared" si="44"/>
        <v>0</v>
      </c>
      <c r="L162" s="13">
        <f t="shared" si="45"/>
        <v>4.79</v>
      </c>
      <c r="M162" s="13">
        <f t="shared" si="46"/>
        <v>15.65458009</v>
      </c>
      <c r="N162" s="13">
        <f t="shared" si="47"/>
        <v>0</v>
      </c>
      <c r="O162" s="13">
        <f t="shared" si="48"/>
        <v>2.82</v>
      </c>
      <c r="P162" s="13">
        <f t="shared" si="49"/>
        <v>0</v>
      </c>
      <c r="Q162" s="13">
        <f t="shared" si="50"/>
        <v>0</v>
      </c>
      <c r="T162" s="62">
        <v>3037</v>
      </c>
      <c r="U162" s="62">
        <v>8</v>
      </c>
      <c r="V162" s="19">
        <v>646.87411154000006</v>
      </c>
      <c r="W162" s="19">
        <v>179.18996214000001</v>
      </c>
      <c r="X162" s="19">
        <v>265.09559248000005</v>
      </c>
      <c r="Y162" s="19">
        <v>126.05639008</v>
      </c>
      <c r="Z162" s="19">
        <v>113.95</v>
      </c>
      <c r="AA162" s="19">
        <v>104.28</v>
      </c>
      <c r="AB162" s="19">
        <v>0</v>
      </c>
      <c r="AC162" s="19">
        <v>1.33</v>
      </c>
      <c r="AD162" s="19">
        <v>0</v>
      </c>
      <c r="AE162" s="19">
        <v>4.79</v>
      </c>
      <c r="AF162" s="19">
        <v>15.65458009</v>
      </c>
      <c r="AG162" s="19">
        <v>0</v>
      </c>
      <c r="AH162" s="19">
        <v>2.82</v>
      </c>
      <c r="AI162" s="19">
        <v>0</v>
      </c>
      <c r="AJ162" s="19">
        <v>0</v>
      </c>
      <c r="AL162" s="1"/>
      <c r="AM162" s="63">
        <v>3037</v>
      </c>
      <c r="AN162" s="62">
        <v>8</v>
      </c>
      <c r="AO162" s="23">
        <v>1</v>
      </c>
      <c r="AP162" s="23">
        <v>1</v>
      </c>
      <c r="AQ162" s="23">
        <v>1</v>
      </c>
      <c r="AR162" s="23">
        <v>1</v>
      </c>
      <c r="AS162" s="23">
        <v>1</v>
      </c>
      <c r="AT162" s="23">
        <v>1</v>
      </c>
      <c r="AU162" s="23">
        <v>1</v>
      </c>
      <c r="AV162" s="23">
        <v>1</v>
      </c>
      <c r="AW162" s="23">
        <v>1</v>
      </c>
      <c r="AX162" s="23">
        <v>1</v>
      </c>
      <c r="AY162" s="23">
        <v>1</v>
      </c>
      <c r="AZ162" s="23">
        <v>1</v>
      </c>
      <c r="BA162" s="23">
        <v>1</v>
      </c>
      <c r="BB162" s="23">
        <v>1</v>
      </c>
      <c r="BC162" s="23">
        <v>1</v>
      </c>
      <c r="BG162" t="s">
        <v>238</v>
      </c>
      <c r="BH162">
        <v>8</v>
      </c>
      <c r="BI162">
        <v>25</v>
      </c>
    </row>
    <row r="163" spans="1:61" x14ac:dyDescent="0.3">
      <c r="A163" s="18">
        <f t="shared" si="34"/>
        <v>3038</v>
      </c>
      <c r="B163" s="18">
        <f t="shared" si="35"/>
        <v>0</v>
      </c>
      <c r="C163" s="13">
        <f t="shared" si="36"/>
        <v>2029.7239575199999</v>
      </c>
      <c r="D163" s="13">
        <f t="shared" si="37"/>
        <v>1070.5450521400001</v>
      </c>
      <c r="E163" s="13">
        <f t="shared" si="38"/>
        <v>7858.3602215200008</v>
      </c>
      <c r="F163" s="13">
        <f t="shared" si="39"/>
        <v>1379.8714227199998</v>
      </c>
      <c r="G163" s="13">
        <f t="shared" si="40"/>
        <v>3370.3105737599999</v>
      </c>
      <c r="H163" s="13">
        <f t="shared" si="41"/>
        <v>1790.8566681400002</v>
      </c>
      <c r="I163" s="13">
        <f t="shared" si="42"/>
        <v>529.58830301</v>
      </c>
      <c r="J163" s="13">
        <f t="shared" si="43"/>
        <v>0.01</v>
      </c>
      <c r="K163" s="13">
        <f t="shared" si="44"/>
        <v>3.2142486899999998</v>
      </c>
      <c r="L163" s="13">
        <f t="shared" si="45"/>
        <v>18.306862545000001</v>
      </c>
      <c r="M163" s="13">
        <f t="shared" si="46"/>
        <v>738.08067713999992</v>
      </c>
      <c r="N163" s="13">
        <f t="shared" si="47"/>
        <v>6.1022875150000004</v>
      </c>
      <c r="O163" s="13">
        <f t="shared" si="48"/>
        <v>11.063803130000002</v>
      </c>
      <c r="P163" s="13">
        <f t="shared" si="49"/>
        <v>0.17</v>
      </c>
      <c r="Q163" s="13">
        <f t="shared" si="50"/>
        <v>0</v>
      </c>
      <c r="T163" s="62">
        <v>3038</v>
      </c>
      <c r="U163" s="62">
        <v>0</v>
      </c>
      <c r="V163" s="19">
        <v>2029.7239575199999</v>
      </c>
      <c r="W163" s="19">
        <v>1070.5450521400001</v>
      </c>
      <c r="X163" s="19">
        <v>7858.3602215200008</v>
      </c>
      <c r="Y163" s="19">
        <v>1379.8714227199998</v>
      </c>
      <c r="Z163" s="19">
        <v>3370.3105737599999</v>
      </c>
      <c r="AA163" s="19">
        <v>1790.8566681400002</v>
      </c>
      <c r="AB163" s="19">
        <v>529.58830301</v>
      </c>
      <c r="AC163" s="19">
        <v>0.01</v>
      </c>
      <c r="AD163" s="19">
        <v>3.2142486899999998</v>
      </c>
      <c r="AE163" s="19">
        <v>18.306862545000001</v>
      </c>
      <c r="AF163" s="19">
        <v>738.08067713999992</v>
      </c>
      <c r="AG163" s="19">
        <v>6.1022875150000004</v>
      </c>
      <c r="AH163" s="19">
        <v>11.063803130000002</v>
      </c>
      <c r="AI163" s="19">
        <v>0.17</v>
      </c>
      <c r="AJ163" s="19">
        <v>0</v>
      </c>
      <c r="AL163" s="1"/>
      <c r="AM163" s="63">
        <v>3038</v>
      </c>
      <c r="AN163" s="62">
        <v>0</v>
      </c>
      <c r="AO163" s="23">
        <v>1</v>
      </c>
      <c r="AP163" s="23">
        <v>1</v>
      </c>
      <c r="AQ163" s="23">
        <v>1</v>
      </c>
      <c r="AR163" s="23">
        <v>1</v>
      </c>
      <c r="AS163" s="23">
        <v>1</v>
      </c>
      <c r="AT163" s="23">
        <v>1</v>
      </c>
      <c r="AU163" s="23">
        <v>1</v>
      </c>
      <c r="AV163" s="23">
        <v>1</v>
      </c>
      <c r="AW163" s="23">
        <v>1</v>
      </c>
      <c r="AX163" s="23">
        <v>1</v>
      </c>
      <c r="AY163" s="23">
        <v>1</v>
      </c>
      <c r="AZ163" s="23">
        <v>1</v>
      </c>
      <c r="BA163" s="23">
        <v>1</v>
      </c>
      <c r="BB163" s="23">
        <v>1</v>
      </c>
      <c r="BC163" s="23">
        <v>1</v>
      </c>
      <c r="BG163" t="s">
        <v>239</v>
      </c>
      <c r="BH163">
        <v>6</v>
      </c>
      <c r="BI163">
        <v>200</v>
      </c>
    </row>
    <row r="164" spans="1:61" x14ac:dyDescent="0.3">
      <c r="A164" s="18">
        <f t="shared" si="34"/>
        <v>3038</v>
      </c>
      <c r="B164" s="18">
        <f t="shared" si="35"/>
        <v>1</v>
      </c>
      <c r="C164" s="13">
        <f t="shared" si="36"/>
        <v>1608.0879332700001</v>
      </c>
      <c r="D164" s="13">
        <f t="shared" si="37"/>
        <v>495.36003444000005</v>
      </c>
      <c r="E164" s="13">
        <f t="shared" si="38"/>
        <v>36.65</v>
      </c>
      <c r="F164" s="13">
        <f t="shared" si="39"/>
        <v>0</v>
      </c>
      <c r="G164" s="13">
        <f t="shared" si="40"/>
        <v>34.108668719999997</v>
      </c>
      <c r="H164" s="13">
        <f t="shared" si="41"/>
        <v>0</v>
      </c>
      <c r="I164" s="13">
        <f t="shared" si="42"/>
        <v>44.839999999999996</v>
      </c>
      <c r="J164" s="13">
        <f t="shared" si="43"/>
        <v>0</v>
      </c>
      <c r="K164" s="13">
        <f t="shared" si="44"/>
        <v>0</v>
      </c>
      <c r="L164" s="13">
        <f t="shared" si="45"/>
        <v>1.64</v>
      </c>
      <c r="M164" s="13">
        <f t="shared" si="46"/>
        <v>7.4647032299999996</v>
      </c>
      <c r="N164" s="13">
        <f t="shared" si="47"/>
        <v>0</v>
      </c>
      <c r="O164" s="13">
        <f t="shared" si="48"/>
        <v>20.62</v>
      </c>
      <c r="P164" s="13">
        <f t="shared" si="49"/>
        <v>0</v>
      </c>
      <c r="Q164" s="13">
        <f t="shared" si="50"/>
        <v>0</v>
      </c>
      <c r="T164" s="62">
        <v>3038</v>
      </c>
      <c r="U164" s="62">
        <v>1</v>
      </c>
      <c r="V164" s="19">
        <v>1608.0879332700001</v>
      </c>
      <c r="W164" s="19">
        <v>495.36003444000005</v>
      </c>
      <c r="X164" s="19">
        <v>36.65</v>
      </c>
      <c r="Y164" s="19">
        <v>0</v>
      </c>
      <c r="Z164" s="19">
        <v>34.108668719999997</v>
      </c>
      <c r="AA164" s="19">
        <v>0</v>
      </c>
      <c r="AB164" s="19">
        <v>44.839999999999996</v>
      </c>
      <c r="AC164" s="19">
        <v>0</v>
      </c>
      <c r="AD164" s="19">
        <v>0</v>
      </c>
      <c r="AE164" s="19">
        <v>1.64</v>
      </c>
      <c r="AF164" s="19">
        <v>7.4647032299999996</v>
      </c>
      <c r="AG164" s="19">
        <v>0</v>
      </c>
      <c r="AH164" s="19">
        <v>20.62</v>
      </c>
      <c r="AI164" s="19">
        <v>0</v>
      </c>
      <c r="AJ164" s="19">
        <v>0</v>
      </c>
      <c r="AL164" s="1"/>
      <c r="AM164" s="63">
        <v>3038</v>
      </c>
      <c r="AN164" s="62">
        <v>1</v>
      </c>
      <c r="AO164" s="23">
        <v>1</v>
      </c>
      <c r="AP164" s="23">
        <v>1</v>
      </c>
      <c r="AQ164" s="23">
        <v>1</v>
      </c>
      <c r="AR164" s="23">
        <v>1</v>
      </c>
      <c r="AS164" s="23">
        <v>1</v>
      </c>
      <c r="AT164" s="23">
        <v>1</v>
      </c>
      <c r="AU164" s="23">
        <v>1</v>
      </c>
      <c r="AV164" s="23">
        <v>1</v>
      </c>
      <c r="AW164" s="23">
        <v>1</v>
      </c>
      <c r="AX164" s="23">
        <v>1</v>
      </c>
      <c r="AY164" s="23">
        <v>1</v>
      </c>
      <c r="AZ164" s="23">
        <v>1</v>
      </c>
      <c r="BA164" s="23">
        <v>1</v>
      </c>
      <c r="BB164" s="23">
        <v>1</v>
      </c>
      <c r="BC164" s="23">
        <v>1</v>
      </c>
      <c r="BG164" t="s">
        <v>240</v>
      </c>
      <c r="BH164">
        <v>6</v>
      </c>
      <c r="BI164">
        <v>200</v>
      </c>
    </row>
    <row r="165" spans="1:61" x14ac:dyDescent="0.3">
      <c r="A165" s="18">
        <f t="shared" si="34"/>
        <v>3038</v>
      </c>
      <c r="B165" s="18">
        <f t="shared" si="35"/>
        <v>2</v>
      </c>
      <c r="C165" s="13">
        <f t="shared" si="36"/>
        <v>75.845172359999992</v>
      </c>
      <c r="D165" s="13">
        <f t="shared" si="37"/>
        <v>33.365219679999996</v>
      </c>
      <c r="E165" s="13">
        <f t="shared" si="38"/>
        <v>0</v>
      </c>
      <c r="F165" s="13">
        <f t="shared" si="39"/>
        <v>0</v>
      </c>
      <c r="G165" s="13">
        <f t="shared" si="40"/>
        <v>0</v>
      </c>
      <c r="H165" s="13">
        <f t="shared" si="41"/>
        <v>8</v>
      </c>
      <c r="I165" s="13">
        <f t="shared" si="42"/>
        <v>4.8</v>
      </c>
      <c r="J165" s="13">
        <f t="shared" si="43"/>
        <v>0</v>
      </c>
      <c r="K165" s="13">
        <f t="shared" si="44"/>
        <v>0</v>
      </c>
      <c r="L165" s="13">
        <f t="shared" si="45"/>
        <v>0</v>
      </c>
      <c r="M165" s="13">
        <f t="shared" si="46"/>
        <v>0.99012703000000002</v>
      </c>
      <c r="N165" s="13">
        <f t="shared" si="47"/>
        <v>0</v>
      </c>
      <c r="O165" s="13">
        <f t="shared" si="48"/>
        <v>28.227589869999999</v>
      </c>
      <c r="P165" s="13">
        <f t="shared" si="49"/>
        <v>29.5650984</v>
      </c>
      <c r="Q165" s="13">
        <f t="shared" si="50"/>
        <v>13.886784250000002</v>
      </c>
      <c r="T165" s="62">
        <v>3038</v>
      </c>
      <c r="U165" s="62">
        <v>2</v>
      </c>
      <c r="V165" s="19">
        <v>75.845172359999992</v>
      </c>
      <c r="W165" s="19">
        <v>33.365219679999996</v>
      </c>
      <c r="X165" s="19">
        <v>0</v>
      </c>
      <c r="Y165" s="19">
        <v>0</v>
      </c>
      <c r="Z165" s="19">
        <v>0</v>
      </c>
      <c r="AA165" s="19">
        <v>8</v>
      </c>
      <c r="AB165" s="19">
        <v>4.8</v>
      </c>
      <c r="AC165" s="19">
        <v>0</v>
      </c>
      <c r="AD165" s="19">
        <v>0</v>
      </c>
      <c r="AE165" s="19">
        <v>0</v>
      </c>
      <c r="AF165" s="19">
        <v>0.99012703000000002</v>
      </c>
      <c r="AG165" s="19">
        <v>0</v>
      </c>
      <c r="AH165" s="19">
        <v>28.227589869999999</v>
      </c>
      <c r="AI165" s="19">
        <v>29.5650984</v>
      </c>
      <c r="AJ165" s="19">
        <v>13.886784250000002</v>
      </c>
      <c r="AL165" s="1"/>
      <c r="AM165" s="63">
        <v>3038</v>
      </c>
      <c r="AN165" s="62">
        <v>2</v>
      </c>
      <c r="AO165" s="23">
        <v>1</v>
      </c>
      <c r="AP165" s="23">
        <v>1</v>
      </c>
      <c r="AQ165" s="23">
        <v>1</v>
      </c>
      <c r="AR165" s="23">
        <v>1</v>
      </c>
      <c r="AS165" s="23">
        <v>1</v>
      </c>
      <c r="AT165" s="23">
        <v>1</v>
      </c>
      <c r="AU165" s="23">
        <v>1</v>
      </c>
      <c r="AV165" s="23">
        <v>1</v>
      </c>
      <c r="AW165" s="23">
        <v>1</v>
      </c>
      <c r="AX165" s="23">
        <v>1</v>
      </c>
      <c r="AY165" s="23">
        <v>1</v>
      </c>
      <c r="AZ165" s="23">
        <v>1</v>
      </c>
      <c r="BA165" s="23">
        <v>1</v>
      </c>
      <c r="BB165" s="23">
        <v>1</v>
      </c>
      <c r="BC165" s="23">
        <v>1</v>
      </c>
      <c r="BG165" t="s">
        <v>241</v>
      </c>
      <c r="BH165">
        <v>6</v>
      </c>
      <c r="BI165">
        <v>13</v>
      </c>
    </row>
    <row r="166" spans="1:61" x14ac:dyDescent="0.3">
      <c r="A166" s="18">
        <f t="shared" si="34"/>
        <v>3038</v>
      </c>
      <c r="B166" s="18">
        <f t="shared" si="35"/>
        <v>5</v>
      </c>
      <c r="C166" s="13">
        <f t="shared" si="36"/>
        <v>1899.7512565700001</v>
      </c>
      <c r="D166" s="13">
        <f t="shared" si="37"/>
        <v>1589.41687849</v>
      </c>
      <c r="E166" s="13">
        <f t="shared" si="38"/>
        <v>569.08237101000009</v>
      </c>
      <c r="F166" s="13">
        <f t="shared" si="39"/>
        <v>188.89863221000002</v>
      </c>
      <c r="G166" s="13">
        <f t="shared" si="40"/>
        <v>169.29088898999998</v>
      </c>
      <c r="H166" s="13">
        <f t="shared" si="41"/>
        <v>30.04385194</v>
      </c>
      <c r="I166" s="13">
        <f t="shared" si="42"/>
        <v>217.15281014999999</v>
      </c>
      <c r="J166" s="13">
        <f t="shared" si="43"/>
        <v>0</v>
      </c>
      <c r="K166" s="13">
        <f t="shared" si="44"/>
        <v>0</v>
      </c>
      <c r="L166" s="13">
        <f t="shared" si="45"/>
        <v>28.161199119999999</v>
      </c>
      <c r="M166" s="13">
        <f t="shared" si="46"/>
        <v>43.167804769999996</v>
      </c>
      <c r="N166" s="13">
        <f t="shared" si="47"/>
        <v>0</v>
      </c>
      <c r="O166" s="13">
        <f t="shared" si="48"/>
        <v>0.25715502000000001</v>
      </c>
      <c r="P166" s="13">
        <f t="shared" si="49"/>
        <v>0</v>
      </c>
      <c r="Q166" s="13">
        <f t="shared" si="50"/>
        <v>0</v>
      </c>
      <c r="T166" s="62">
        <v>3038</v>
      </c>
      <c r="U166" s="62">
        <v>5</v>
      </c>
      <c r="V166" s="19">
        <v>1899.7512565700001</v>
      </c>
      <c r="W166" s="19">
        <v>1589.41687849</v>
      </c>
      <c r="X166" s="19">
        <v>569.08237101000009</v>
      </c>
      <c r="Y166" s="19">
        <v>188.89863221000002</v>
      </c>
      <c r="Z166" s="19">
        <v>169.29088898999998</v>
      </c>
      <c r="AA166" s="19">
        <v>30.04385194</v>
      </c>
      <c r="AB166" s="19">
        <v>217.15281014999999</v>
      </c>
      <c r="AC166" s="19">
        <v>0</v>
      </c>
      <c r="AD166" s="19">
        <v>0</v>
      </c>
      <c r="AE166" s="19">
        <v>28.161199119999999</v>
      </c>
      <c r="AF166" s="19">
        <v>43.167804769999996</v>
      </c>
      <c r="AG166" s="19">
        <v>0</v>
      </c>
      <c r="AH166" s="19">
        <v>0.25715502000000001</v>
      </c>
      <c r="AI166" s="19">
        <v>0</v>
      </c>
      <c r="AJ166" s="19">
        <v>0</v>
      </c>
      <c r="AL166" s="1"/>
      <c r="AM166" s="63">
        <v>3038</v>
      </c>
      <c r="AN166" s="62">
        <v>5</v>
      </c>
      <c r="AO166" s="23">
        <v>1</v>
      </c>
      <c r="AP166" s="23">
        <v>1</v>
      </c>
      <c r="AQ166" s="23">
        <v>1</v>
      </c>
      <c r="AR166" s="23">
        <v>1</v>
      </c>
      <c r="AS166" s="23">
        <v>1</v>
      </c>
      <c r="AT166" s="23">
        <v>1</v>
      </c>
      <c r="AU166" s="23">
        <v>1</v>
      </c>
      <c r="AV166" s="23">
        <v>1</v>
      </c>
      <c r="AW166" s="23">
        <v>1</v>
      </c>
      <c r="AX166" s="23">
        <v>1</v>
      </c>
      <c r="AY166" s="23">
        <v>1</v>
      </c>
      <c r="AZ166" s="23">
        <v>1</v>
      </c>
      <c r="BA166" s="23">
        <v>1</v>
      </c>
      <c r="BB166" s="23">
        <v>1</v>
      </c>
      <c r="BC166" s="23">
        <v>1</v>
      </c>
      <c r="BG166" t="s">
        <v>242</v>
      </c>
      <c r="BH166">
        <v>6</v>
      </c>
      <c r="BI166">
        <v>33</v>
      </c>
    </row>
    <row r="167" spans="1:61" x14ac:dyDescent="0.3">
      <c r="A167" s="18">
        <f t="shared" si="34"/>
        <v>3038</v>
      </c>
      <c r="B167" s="18">
        <f t="shared" si="35"/>
        <v>7</v>
      </c>
      <c r="C167" s="13">
        <f t="shared" si="36"/>
        <v>5638.098023129689</v>
      </c>
      <c r="D167" s="13">
        <f t="shared" si="37"/>
        <v>1006.6543638893281</v>
      </c>
      <c r="E167" s="13">
        <f t="shared" si="38"/>
        <v>48.005258979999994</v>
      </c>
      <c r="F167" s="13">
        <f t="shared" si="39"/>
        <v>13.17</v>
      </c>
      <c r="G167" s="13">
        <f t="shared" si="40"/>
        <v>154.17000000000002</v>
      </c>
      <c r="H167" s="13">
        <f t="shared" si="41"/>
        <v>0</v>
      </c>
      <c r="I167" s="13">
        <f t="shared" si="42"/>
        <v>60.509558009999999</v>
      </c>
      <c r="J167" s="13">
        <f t="shared" si="43"/>
        <v>0</v>
      </c>
      <c r="K167" s="13">
        <f t="shared" si="44"/>
        <v>0</v>
      </c>
      <c r="L167" s="13">
        <f t="shared" si="45"/>
        <v>10.484999999999999</v>
      </c>
      <c r="M167" s="13">
        <f t="shared" si="46"/>
        <v>75.47</v>
      </c>
      <c r="N167" s="13">
        <f t="shared" si="47"/>
        <v>0.875</v>
      </c>
      <c r="O167" s="13">
        <f t="shared" si="48"/>
        <v>0</v>
      </c>
      <c r="P167" s="13">
        <f t="shared" si="49"/>
        <v>0.3</v>
      </c>
      <c r="Q167" s="13">
        <f t="shared" si="50"/>
        <v>0</v>
      </c>
      <c r="T167" s="62">
        <v>3038</v>
      </c>
      <c r="U167" s="62">
        <v>7</v>
      </c>
      <c r="V167" s="19">
        <v>5638.098023129689</v>
      </c>
      <c r="W167" s="19">
        <v>1006.6543638893281</v>
      </c>
      <c r="X167" s="19">
        <v>48.005258979999994</v>
      </c>
      <c r="Y167" s="19">
        <v>13.17</v>
      </c>
      <c r="Z167" s="19">
        <v>154.17000000000002</v>
      </c>
      <c r="AA167" s="19">
        <v>0</v>
      </c>
      <c r="AB167" s="19">
        <v>60.509558009999999</v>
      </c>
      <c r="AC167" s="19">
        <v>0</v>
      </c>
      <c r="AD167" s="19">
        <v>0</v>
      </c>
      <c r="AE167" s="19">
        <v>10.484999999999999</v>
      </c>
      <c r="AF167" s="19">
        <v>75.47</v>
      </c>
      <c r="AG167" s="19">
        <v>0.875</v>
      </c>
      <c r="AH167" s="19">
        <v>0</v>
      </c>
      <c r="AI167" s="19">
        <v>0.3</v>
      </c>
      <c r="AJ167" s="19">
        <v>0</v>
      </c>
      <c r="AL167" s="1"/>
      <c r="AM167" s="63">
        <v>3038</v>
      </c>
      <c r="AN167" s="62">
        <v>7</v>
      </c>
      <c r="AO167" s="23">
        <v>1</v>
      </c>
      <c r="AP167" s="23">
        <v>1</v>
      </c>
      <c r="AQ167" s="23">
        <v>1</v>
      </c>
      <c r="AR167" s="23">
        <v>1</v>
      </c>
      <c r="AS167" s="23">
        <v>1</v>
      </c>
      <c r="AT167" s="23">
        <v>1</v>
      </c>
      <c r="AU167" s="23">
        <v>1</v>
      </c>
      <c r="AV167" s="23">
        <v>1</v>
      </c>
      <c r="AW167" s="23">
        <v>1</v>
      </c>
      <c r="AX167" s="23">
        <v>1</v>
      </c>
      <c r="AY167" s="23">
        <v>1</v>
      </c>
      <c r="AZ167" s="23">
        <v>1</v>
      </c>
      <c r="BA167" s="23">
        <v>1</v>
      </c>
      <c r="BB167" s="23">
        <v>1</v>
      </c>
      <c r="BC167" s="23">
        <v>1</v>
      </c>
      <c r="BG167" t="s">
        <v>243</v>
      </c>
      <c r="BH167">
        <v>6</v>
      </c>
      <c r="BI167">
        <v>298</v>
      </c>
    </row>
    <row r="168" spans="1:61" x14ac:dyDescent="0.3">
      <c r="A168" s="18">
        <f t="shared" si="34"/>
        <v>3038</v>
      </c>
      <c r="B168" s="18">
        <f t="shared" si="35"/>
        <v>8</v>
      </c>
      <c r="C168" s="13">
        <f t="shared" si="36"/>
        <v>1596.7732987300003</v>
      </c>
      <c r="D168" s="13">
        <f t="shared" si="37"/>
        <v>753.31589801999996</v>
      </c>
      <c r="E168" s="13">
        <f t="shared" si="38"/>
        <v>937.04859115000022</v>
      </c>
      <c r="F168" s="13">
        <f t="shared" si="39"/>
        <v>307.83052337999999</v>
      </c>
      <c r="G168" s="13">
        <f t="shared" si="40"/>
        <v>489.97484443999997</v>
      </c>
      <c r="H168" s="13">
        <f t="shared" si="41"/>
        <v>53.88</v>
      </c>
      <c r="I168" s="13">
        <f t="shared" si="42"/>
        <v>166.21951257000001</v>
      </c>
      <c r="J168" s="13">
        <f t="shared" si="43"/>
        <v>1.6</v>
      </c>
      <c r="K168" s="13">
        <f t="shared" si="44"/>
        <v>0.99</v>
      </c>
      <c r="L168" s="13">
        <f t="shared" si="45"/>
        <v>29.89356368</v>
      </c>
      <c r="M168" s="13">
        <f t="shared" si="46"/>
        <v>56.016888449999996</v>
      </c>
      <c r="N168" s="13">
        <f t="shared" si="47"/>
        <v>4</v>
      </c>
      <c r="O168" s="13">
        <f t="shared" si="48"/>
        <v>20.82</v>
      </c>
      <c r="P168" s="13">
        <f t="shared" si="49"/>
        <v>2.7025082500000002</v>
      </c>
      <c r="Q168" s="13">
        <f t="shared" si="50"/>
        <v>1.5</v>
      </c>
      <c r="T168" s="62">
        <v>3038</v>
      </c>
      <c r="U168" s="62">
        <v>8</v>
      </c>
      <c r="V168" s="19">
        <v>1596.7732987300003</v>
      </c>
      <c r="W168" s="19">
        <v>753.31589801999996</v>
      </c>
      <c r="X168" s="19">
        <v>937.04859115000022</v>
      </c>
      <c r="Y168" s="19">
        <v>307.83052337999999</v>
      </c>
      <c r="Z168" s="19">
        <v>489.97484443999997</v>
      </c>
      <c r="AA168" s="19">
        <v>53.88</v>
      </c>
      <c r="AB168" s="19">
        <v>166.21951257000001</v>
      </c>
      <c r="AC168" s="19">
        <v>1.6</v>
      </c>
      <c r="AD168" s="19">
        <v>0.99</v>
      </c>
      <c r="AE168" s="19">
        <v>29.89356368</v>
      </c>
      <c r="AF168" s="19">
        <v>56.016888449999996</v>
      </c>
      <c r="AG168" s="19">
        <v>4</v>
      </c>
      <c r="AH168" s="19">
        <v>20.82</v>
      </c>
      <c r="AI168" s="19">
        <v>2.7025082500000002</v>
      </c>
      <c r="AJ168" s="19">
        <v>1.5</v>
      </c>
      <c r="AL168" s="1"/>
      <c r="AM168" s="63">
        <v>3038</v>
      </c>
      <c r="AN168" s="62">
        <v>8</v>
      </c>
      <c r="AO168" s="23">
        <v>1</v>
      </c>
      <c r="AP168" s="23">
        <v>1</v>
      </c>
      <c r="AQ168" s="23">
        <v>1</v>
      </c>
      <c r="AR168" s="23">
        <v>1</v>
      </c>
      <c r="AS168" s="23">
        <v>1</v>
      </c>
      <c r="AT168" s="23">
        <v>1</v>
      </c>
      <c r="AU168" s="23">
        <v>1</v>
      </c>
      <c r="AV168" s="23">
        <v>1</v>
      </c>
      <c r="AW168" s="23">
        <v>1</v>
      </c>
      <c r="AX168" s="23">
        <v>1</v>
      </c>
      <c r="AY168" s="23">
        <v>1</v>
      </c>
      <c r="AZ168" s="23">
        <v>1</v>
      </c>
      <c r="BA168" s="23">
        <v>1</v>
      </c>
      <c r="BB168" s="23">
        <v>1</v>
      </c>
      <c r="BC168" s="23">
        <v>1</v>
      </c>
      <c r="BG168" t="s">
        <v>244</v>
      </c>
      <c r="BH168">
        <v>6</v>
      </c>
      <c r="BI168">
        <v>66</v>
      </c>
    </row>
    <row r="169" spans="1:61" x14ac:dyDescent="0.3">
      <c r="A169" s="18">
        <f t="shared" si="34"/>
        <v>3039</v>
      </c>
      <c r="B169" s="18">
        <f t="shared" si="35"/>
        <v>0</v>
      </c>
      <c r="C169" s="13">
        <f t="shared" si="36"/>
        <v>3521.6870070099999</v>
      </c>
      <c r="D169" s="13">
        <f t="shared" si="37"/>
        <v>1621.3365617999996</v>
      </c>
      <c r="E169" s="13">
        <f t="shared" si="38"/>
        <v>26959.752896247413</v>
      </c>
      <c r="F169" s="13">
        <f t="shared" si="39"/>
        <v>6365.4406059100011</v>
      </c>
      <c r="G169" s="13">
        <f t="shared" si="40"/>
        <v>8032.7890782799986</v>
      </c>
      <c r="H169" s="13">
        <f t="shared" si="41"/>
        <v>6215.0345400399983</v>
      </c>
      <c r="I169" s="13">
        <f t="shared" si="42"/>
        <v>253.5509811</v>
      </c>
      <c r="J169" s="13">
        <f t="shared" si="43"/>
        <v>450.70317375000002</v>
      </c>
      <c r="K169" s="13">
        <f t="shared" si="44"/>
        <v>68.045022410000001</v>
      </c>
      <c r="L169" s="13">
        <f t="shared" si="45"/>
        <v>440.10933589250004</v>
      </c>
      <c r="M169" s="13">
        <f t="shared" si="46"/>
        <v>2195.3692080100004</v>
      </c>
      <c r="N169" s="13">
        <f t="shared" si="47"/>
        <v>51.972352927500005</v>
      </c>
      <c r="O169" s="13">
        <f t="shared" si="48"/>
        <v>2001.3744845799999</v>
      </c>
      <c r="P169" s="13">
        <f t="shared" si="49"/>
        <v>1.35</v>
      </c>
      <c r="Q169" s="13">
        <f t="shared" si="50"/>
        <v>11.291231679999999</v>
      </c>
      <c r="T169" s="62">
        <v>3039</v>
      </c>
      <c r="U169" s="62">
        <v>0</v>
      </c>
      <c r="V169" s="19">
        <v>3521.6870070099999</v>
      </c>
      <c r="W169" s="19">
        <v>1621.3365617999996</v>
      </c>
      <c r="X169" s="19">
        <v>26959.752896247413</v>
      </c>
      <c r="Y169" s="19">
        <v>6365.4406059100011</v>
      </c>
      <c r="Z169" s="19">
        <v>8032.7890782799986</v>
      </c>
      <c r="AA169" s="19">
        <v>6215.0345400399983</v>
      </c>
      <c r="AB169" s="19">
        <v>253.5509811</v>
      </c>
      <c r="AC169" s="19">
        <v>450.70317375000002</v>
      </c>
      <c r="AD169" s="19">
        <v>68.045022410000001</v>
      </c>
      <c r="AE169" s="19">
        <v>440.10933589250004</v>
      </c>
      <c r="AF169" s="19">
        <v>2195.3692080100004</v>
      </c>
      <c r="AG169" s="19">
        <v>51.972352927500005</v>
      </c>
      <c r="AH169" s="19">
        <v>2001.3744845799999</v>
      </c>
      <c r="AI169" s="19">
        <v>1.35</v>
      </c>
      <c r="AJ169" s="19">
        <v>11.291231679999999</v>
      </c>
      <c r="AL169" s="1"/>
      <c r="AM169" s="63">
        <v>3039</v>
      </c>
      <c r="AN169" s="62">
        <v>0</v>
      </c>
      <c r="AO169" s="23">
        <v>1</v>
      </c>
      <c r="AP169" s="23">
        <v>1</v>
      </c>
      <c r="AQ169" s="23">
        <v>1</v>
      </c>
      <c r="AR169" s="23">
        <v>1</v>
      </c>
      <c r="AS169" s="23">
        <v>1</v>
      </c>
      <c r="AT169" s="23">
        <v>1</v>
      </c>
      <c r="AU169" s="23">
        <v>1</v>
      </c>
      <c r="AV169" s="23">
        <v>1</v>
      </c>
      <c r="AW169" s="23">
        <v>1</v>
      </c>
      <c r="AX169" s="23">
        <v>1</v>
      </c>
      <c r="AY169" s="23">
        <v>1</v>
      </c>
      <c r="AZ169" s="23">
        <v>1</v>
      </c>
      <c r="BA169" s="23">
        <v>1</v>
      </c>
      <c r="BB169" s="23">
        <v>1</v>
      </c>
      <c r="BC169" s="23">
        <v>1</v>
      </c>
      <c r="BG169" t="s">
        <v>245</v>
      </c>
      <c r="BH169">
        <v>8</v>
      </c>
      <c r="BI169">
        <v>505</v>
      </c>
    </row>
    <row r="170" spans="1:61" x14ac:dyDescent="0.3">
      <c r="A170" s="18">
        <f t="shared" si="34"/>
        <v>3039</v>
      </c>
      <c r="B170" s="18">
        <f t="shared" si="35"/>
        <v>1</v>
      </c>
      <c r="C170" s="13">
        <f t="shared" si="36"/>
        <v>3395.5027997600009</v>
      </c>
      <c r="D170" s="13">
        <f t="shared" si="37"/>
        <v>1258.12184415</v>
      </c>
      <c r="E170" s="13">
        <f t="shared" si="38"/>
        <v>15553.219959260001</v>
      </c>
      <c r="F170" s="13">
        <f t="shared" si="39"/>
        <v>3688.4115112900008</v>
      </c>
      <c r="G170" s="13">
        <f t="shared" si="40"/>
        <v>3875.1534988599997</v>
      </c>
      <c r="H170" s="13">
        <f t="shared" si="41"/>
        <v>2663.0236613800002</v>
      </c>
      <c r="I170" s="13">
        <f t="shared" si="42"/>
        <v>644.23209081000005</v>
      </c>
      <c r="J170" s="13">
        <f t="shared" si="43"/>
        <v>3468.6265119</v>
      </c>
      <c r="K170" s="13">
        <f t="shared" si="44"/>
        <v>405.28412485000001</v>
      </c>
      <c r="L170" s="13">
        <f t="shared" si="45"/>
        <v>271.28143406750002</v>
      </c>
      <c r="M170" s="13">
        <f t="shared" si="46"/>
        <v>1543.3820823500002</v>
      </c>
      <c r="N170" s="13">
        <f t="shared" si="47"/>
        <v>20.4212932525</v>
      </c>
      <c r="O170" s="13">
        <f t="shared" si="48"/>
        <v>4248.5765376100007</v>
      </c>
      <c r="P170" s="13">
        <f t="shared" si="49"/>
        <v>32.751618899999997</v>
      </c>
      <c r="Q170" s="13">
        <f t="shared" si="50"/>
        <v>9.7169780900000013</v>
      </c>
      <c r="T170" s="62">
        <v>3039</v>
      </c>
      <c r="U170" s="62">
        <v>1</v>
      </c>
      <c r="V170" s="19">
        <v>3395.5027997600009</v>
      </c>
      <c r="W170" s="19">
        <v>1258.12184415</v>
      </c>
      <c r="X170" s="19">
        <v>15553.219959260001</v>
      </c>
      <c r="Y170" s="19">
        <v>3688.4115112900008</v>
      </c>
      <c r="Z170" s="19">
        <v>3875.1534988599997</v>
      </c>
      <c r="AA170" s="19">
        <v>2663.0236613800002</v>
      </c>
      <c r="AB170" s="19">
        <v>644.23209081000005</v>
      </c>
      <c r="AC170" s="19">
        <v>3468.6265119</v>
      </c>
      <c r="AD170" s="19">
        <v>405.28412485000001</v>
      </c>
      <c r="AE170" s="19">
        <v>271.28143406750002</v>
      </c>
      <c r="AF170" s="19">
        <v>1543.3820823500002</v>
      </c>
      <c r="AG170" s="19">
        <v>20.4212932525</v>
      </c>
      <c r="AH170" s="19">
        <v>4248.5765376100007</v>
      </c>
      <c r="AI170" s="19">
        <v>32.751618899999997</v>
      </c>
      <c r="AJ170" s="19">
        <v>9.7169780900000013</v>
      </c>
      <c r="AL170" s="1"/>
      <c r="AM170" s="63">
        <v>3039</v>
      </c>
      <c r="AN170" s="62">
        <v>1</v>
      </c>
      <c r="AO170" s="23">
        <v>1</v>
      </c>
      <c r="AP170" s="23">
        <v>1</v>
      </c>
      <c r="AQ170" s="23">
        <v>1</v>
      </c>
      <c r="AR170" s="23">
        <v>1</v>
      </c>
      <c r="AS170" s="23">
        <v>1</v>
      </c>
      <c r="AT170" s="23">
        <v>1</v>
      </c>
      <c r="AU170" s="23">
        <v>1</v>
      </c>
      <c r="AV170" s="23">
        <v>1</v>
      </c>
      <c r="AW170" s="23">
        <v>1</v>
      </c>
      <c r="AX170" s="23">
        <v>1</v>
      </c>
      <c r="AY170" s="23">
        <v>1</v>
      </c>
      <c r="AZ170" s="23">
        <v>1</v>
      </c>
      <c r="BA170" s="23">
        <v>1</v>
      </c>
      <c r="BB170" s="23">
        <v>1</v>
      </c>
      <c r="BC170" s="23">
        <v>1</v>
      </c>
      <c r="BG170" t="s">
        <v>246</v>
      </c>
      <c r="BH170">
        <v>8</v>
      </c>
      <c r="BI170">
        <v>303</v>
      </c>
    </row>
    <row r="171" spans="1:61" x14ac:dyDescent="0.3">
      <c r="A171" s="18">
        <f t="shared" si="34"/>
        <v>3039</v>
      </c>
      <c r="B171" s="18">
        <f t="shared" si="35"/>
        <v>2</v>
      </c>
      <c r="C171" s="13">
        <f t="shared" si="36"/>
        <v>82.377049029999995</v>
      </c>
      <c r="D171" s="13">
        <f t="shared" si="37"/>
        <v>23.72624253</v>
      </c>
      <c r="E171" s="13">
        <f t="shared" si="38"/>
        <v>344.44887535000004</v>
      </c>
      <c r="F171" s="13">
        <f t="shared" si="39"/>
        <v>59.438321110000004</v>
      </c>
      <c r="G171" s="13">
        <f t="shared" si="40"/>
        <v>176.77741076000001</v>
      </c>
      <c r="H171" s="13">
        <f t="shared" si="41"/>
        <v>22.45</v>
      </c>
      <c r="I171" s="13">
        <f t="shared" si="42"/>
        <v>0</v>
      </c>
      <c r="J171" s="13">
        <f t="shared" si="43"/>
        <v>30.47</v>
      </c>
      <c r="K171" s="13">
        <f t="shared" si="44"/>
        <v>4</v>
      </c>
      <c r="L171" s="13">
        <f t="shared" si="45"/>
        <v>0</v>
      </c>
      <c r="M171" s="13">
        <f t="shared" si="46"/>
        <v>97.82503518</v>
      </c>
      <c r="N171" s="13">
        <f t="shared" si="47"/>
        <v>0</v>
      </c>
      <c r="O171" s="13">
        <f t="shared" si="48"/>
        <v>140.17166996</v>
      </c>
      <c r="P171" s="13">
        <f t="shared" si="49"/>
        <v>0</v>
      </c>
      <c r="Q171" s="13">
        <f t="shared" si="50"/>
        <v>0.8</v>
      </c>
      <c r="T171" s="62">
        <v>3039</v>
      </c>
      <c r="U171" s="62">
        <v>2</v>
      </c>
      <c r="V171" s="19">
        <v>82.377049029999995</v>
      </c>
      <c r="W171" s="19">
        <v>23.72624253</v>
      </c>
      <c r="X171" s="19">
        <v>344.44887535000004</v>
      </c>
      <c r="Y171" s="19">
        <v>59.438321110000004</v>
      </c>
      <c r="Z171" s="19">
        <v>176.77741076000001</v>
      </c>
      <c r="AA171" s="19">
        <v>22.45</v>
      </c>
      <c r="AB171" s="19">
        <v>0</v>
      </c>
      <c r="AC171" s="19">
        <v>30.47</v>
      </c>
      <c r="AD171" s="19">
        <v>4</v>
      </c>
      <c r="AE171" s="19">
        <v>0</v>
      </c>
      <c r="AF171" s="19">
        <v>97.82503518</v>
      </c>
      <c r="AG171" s="19">
        <v>0</v>
      </c>
      <c r="AH171" s="19">
        <v>140.17166996</v>
      </c>
      <c r="AI171" s="19">
        <v>0</v>
      </c>
      <c r="AJ171" s="19">
        <v>0.8</v>
      </c>
      <c r="AL171" s="1"/>
      <c r="AM171" s="63">
        <v>3039</v>
      </c>
      <c r="AN171" s="62">
        <v>2</v>
      </c>
      <c r="AO171" s="23">
        <v>1</v>
      </c>
      <c r="AP171" s="23">
        <v>1</v>
      </c>
      <c r="AQ171" s="23">
        <v>1</v>
      </c>
      <c r="AR171" s="23">
        <v>1</v>
      </c>
      <c r="AS171" s="23">
        <v>1</v>
      </c>
      <c r="AT171" s="23">
        <v>1</v>
      </c>
      <c r="AU171" s="23">
        <v>1</v>
      </c>
      <c r="AV171" s="23">
        <v>1</v>
      </c>
      <c r="AW171" s="23">
        <v>1</v>
      </c>
      <c r="AX171" s="23">
        <v>1</v>
      </c>
      <c r="AY171" s="23">
        <v>1</v>
      </c>
      <c r="AZ171" s="23">
        <v>1</v>
      </c>
      <c r="BA171" s="23">
        <v>1</v>
      </c>
      <c r="BB171" s="23">
        <v>1</v>
      </c>
      <c r="BC171" s="23">
        <v>1</v>
      </c>
      <c r="BG171" t="s">
        <v>247</v>
      </c>
      <c r="BH171">
        <v>8</v>
      </c>
      <c r="BI171">
        <v>51</v>
      </c>
    </row>
    <row r="172" spans="1:61" x14ac:dyDescent="0.3">
      <c r="A172" s="18">
        <f t="shared" si="34"/>
        <v>3039</v>
      </c>
      <c r="B172" s="18">
        <f t="shared" si="35"/>
        <v>5</v>
      </c>
      <c r="C172" s="13">
        <f t="shared" si="36"/>
        <v>298.15911897000007</v>
      </c>
      <c r="D172" s="13">
        <f t="shared" si="37"/>
        <v>630.16492853</v>
      </c>
      <c r="E172" s="13">
        <f t="shared" si="38"/>
        <v>321.88925343</v>
      </c>
      <c r="F172" s="13">
        <f t="shared" si="39"/>
        <v>57.864587189999995</v>
      </c>
      <c r="G172" s="13">
        <f t="shared" si="40"/>
        <v>65.776639499999987</v>
      </c>
      <c r="H172" s="13">
        <f t="shared" si="41"/>
        <v>6.6785378099999999</v>
      </c>
      <c r="I172" s="13">
        <f t="shared" si="42"/>
        <v>144.44707293000002</v>
      </c>
      <c r="J172" s="13">
        <f t="shared" si="43"/>
        <v>0</v>
      </c>
      <c r="K172" s="13">
        <f t="shared" si="44"/>
        <v>0</v>
      </c>
      <c r="L172" s="13">
        <f t="shared" si="45"/>
        <v>27.899470509999997</v>
      </c>
      <c r="M172" s="13">
        <f t="shared" si="46"/>
        <v>6.5369257799999998</v>
      </c>
      <c r="N172" s="13">
        <f t="shared" si="47"/>
        <v>1.1299999999999999</v>
      </c>
      <c r="O172" s="13">
        <f t="shared" si="48"/>
        <v>0</v>
      </c>
      <c r="P172" s="13">
        <f t="shared" si="49"/>
        <v>0</v>
      </c>
      <c r="Q172" s="13">
        <f t="shared" si="50"/>
        <v>0</v>
      </c>
      <c r="T172" s="62">
        <v>3039</v>
      </c>
      <c r="U172" s="62">
        <v>5</v>
      </c>
      <c r="V172" s="19">
        <v>298.15911897000007</v>
      </c>
      <c r="W172" s="19">
        <v>630.16492853</v>
      </c>
      <c r="X172" s="19">
        <v>321.88925343</v>
      </c>
      <c r="Y172" s="19">
        <v>57.864587189999995</v>
      </c>
      <c r="Z172" s="19">
        <v>65.776639499999987</v>
      </c>
      <c r="AA172" s="19">
        <v>6.6785378099999999</v>
      </c>
      <c r="AB172" s="19">
        <v>144.44707293000002</v>
      </c>
      <c r="AC172" s="19">
        <v>0</v>
      </c>
      <c r="AD172" s="19">
        <v>0</v>
      </c>
      <c r="AE172" s="19">
        <v>27.899470509999997</v>
      </c>
      <c r="AF172" s="19">
        <v>6.5369257799999998</v>
      </c>
      <c r="AG172" s="19">
        <v>1.1299999999999999</v>
      </c>
      <c r="AH172" s="19">
        <v>0</v>
      </c>
      <c r="AI172" s="19">
        <v>0</v>
      </c>
      <c r="AJ172" s="19">
        <v>0</v>
      </c>
      <c r="AL172" s="1"/>
      <c r="AM172" s="63">
        <v>3039</v>
      </c>
      <c r="AN172" s="62">
        <v>5</v>
      </c>
      <c r="AO172" s="23">
        <v>1</v>
      </c>
      <c r="AP172" s="23">
        <v>1</v>
      </c>
      <c r="AQ172" s="23">
        <v>1</v>
      </c>
      <c r="AR172" s="23">
        <v>1</v>
      </c>
      <c r="AS172" s="23">
        <v>1</v>
      </c>
      <c r="AT172" s="23">
        <v>1</v>
      </c>
      <c r="AU172" s="23">
        <v>1</v>
      </c>
      <c r="AV172" s="23">
        <v>1</v>
      </c>
      <c r="AW172" s="23">
        <v>1</v>
      </c>
      <c r="AX172" s="23">
        <v>1</v>
      </c>
      <c r="AY172" s="23">
        <v>1</v>
      </c>
      <c r="AZ172" s="23">
        <v>1</v>
      </c>
      <c r="BA172" s="23">
        <v>1</v>
      </c>
      <c r="BB172" s="23">
        <v>1</v>
      </c>
      <c r="BC172" s="23">
        <v>1</v>
      </c>
      <c r="BG172" t="s">
        <v>248</v>
      </c>
      <c r="BH172">
        <v>8</v>
      </c>
      <c r="BI172">
        <v>13</v>
      </c>
    </row>
    <row r="173" spans="1:61" x14ac:dyDescent="0.3">
      <c r="A173" s="18">
        <f t="shared" si="34"/>
        <v>3039</v>
      </c>
      <c r="B173" s="18">
        <f t="shared" si="35"/>
        <v>7</v>
      </c>
      <c r="C173" s="13">
        <f t="shared" si="36"/>
        <v>3452.7011865911822</v>
      </c>
      <c r="D173" s="13">
        <f t="shared" si="37"/>
        <v>1090.7876989805875</v>
      </c>
      <c r="E173" s="13">
        <f t="shared" si="38"/>
        <v>237.14938910999996</v>
      </c>
      <c r="F173" s="13">
        <f t="shared" si="39"/>
        <v>106.47537764999998</v>
      </c>
      <c r="G173" s="13">
        <f t="shared" si="40"/>
        <v>83.301447390000007</v>
      </c>
      <c r="H173" s="13">
        <f t="shared" si="41"/>
        <v>27.776707559999998</v>
      </c>
      <c r="I173" s="13">
        <f t="shared" si="42"/>
        <v>2.8942442799999997</v>
      </c>
      <c r="J173" s="13">
        <f t="shared" si="43"/>
        <v>0</v>
      </c>
      <c r="K173" s="13">
        <f t="shared" si="44"/>
        <v>0</v>
      </c>
      <c r="L173" s="13">
        <f t="shared" si="45"/>
        <v>10.0144272225</v>
      </c>
      <c r="M173" s="13">
        <f t="shared" si="46"/>
        <v>12.543411550000002</v>
      </c>
      <c r="N173" s="13">
        <f t="shared" si="47"/>
        <v>3.3381424075000004</v>
      </c>
      <c r="O173" s="13">
        <f t="shared" si="48"/>
        <v>0</v>
      </c>
      <c r="P173" s="13">
        <f t="shared" si="49"/>
        <v>0</v>
      </c>
      <c r="Q173" s="13">
        <f t="shared" si="50"/>
        <v>0</v>
      </c>
      <c r="T173" s="62">
        <v>3039</v>
      </c>
      <c r="U173" s="62">
        <v>7</v>
      </c>
      <c r="V173" s="19">
        <v>3452.7011865911822</v>
      </c>
      <c r="W173" s="19">
        <v>1090.7876989805875</v>
      </c>
      <c r="X173" s="19">
        <v>237.14938910999996</v>
      </c>
      <c r="Y173" s="19">
        <v>106.47537764999998</v>
      </c>
      <c r="Z173" s="19">
        <v>83.301447390000007</v>
      </c>
      <c r="AA173" s="19">
        <v>27.776707559999998</v>
      </c>
      <c r="AB173" s="19">
        <v>2.8942442799999997</v>
      </c>
      <c r="AC173" s="19">
        <v>0</v>
      </c>
      <c r="AD173" s="19">
        <v>0</v>
      </c>
      <c r="AE173" s="19">
        <v>10.0144272225</v>
      </c>
      <c r="AF173" s="19">
        <v>12.543411550000002</v>
      </c>
      <c r="AG173" s="19">
        <v>3.3381424075000004</v>
      </c>
      <c r="AH173" s="19">
        <v>0</v>
      </c>
      <c r="AI173" s="19">
        <v>0</v>
      </c>
      <c r="AJ173" s="19">
        <v>0</v>
      </c>
      <c r="AL173" s="1"/>
      <c r="AM173" s="63">
        <v>3039</v>
      </c>
      <c r="AN173" s="62">
        <v>7</v>
      </c>
      <c r="AO173" s="23">
        <v>1</v>
      </c>
      <c r="AP173" s="23">
        <v>1</v>
      </c>
      <c r="AQ173" s="23">
        <v>1</v>
      </c>
      <c r="AR173" s="23">
        <v>1</v>
      </c>
      <c r="AS173" s="23">
        <v>1</v>
      </c>
      <c r="AT173" s="23">
        <v>1</v>
      </c>
      <c r="AU173" s="23">
        <v>1</v>
      </c>
      <c r="AV173" s="23">
        <v>1</v>
      </c>
      <c r="AW173" s="23">
        <v>1</v>
      </c>
      <c r="AX173" s="23">
        <v>1</v>
      </c>
      <c r="AY173" s="23">
        <v>1</v>
      </c>
      <c r="AZ173" s="23">
        <v>1</v>
      </c>
      <c r="BA173" s="23">
        <v>1</v>
      </c>
      <c r="BB173" s="23">
        <v>1</v>
      </c>
      <c r="BC173" s="23">
        <v>1</v>
      </c>
      <c r="BG173" t="s">
        <v>249</v>
      </c>
      <c r="BH173">
        <v>8</v>
      </c>
      <c r="BI173">
        <v>244</v>
      </c>
    </row>
    <row r="174" spans="1:61" x14ac:dyDescent="0.3">
      <c r="A174" s="18">
        <f t="shared" si="34"/>
        <v>3039</v>
      </c>
      <c r="B174" s="18">
        <f t="shared" si="35"/>
        <v>8</v>
      </c>
      <c r="C174" s="13">
        <f t="shared" si="36"/>
        <v>2763.0619509799999</v>
      </c>
      <c r="D174" s="13">
        <f t="shared" si="37"/>
        <v>1271.3430845400001</v>
      </c>
      <c r="E174" s="13">
        <f t="shared" si="38"/>
        <v>11251.956349229531</v>
      </c>
      <c r="F174" s="13">
        <f t="shared" si="39"/>
        <v>3019.6037253000004</v>
      </c>
      <c r="G174" s="13">
        <f t="shared" si="40"/>
        <v>3173.8770761580427</v>
      </c>
      <c r="H174" s="13">
        <f t="shared" si="41"/>
        <v>2565.9770268099992</v>
      </c>
      <c r="I174" s="13">
        <f t="shared" si="42"/>
        <v>637.0347836200001</v>
      </c>
      <c r="J174" s="13">
        <f t="shared" si="43"/>
        <v>836.48966778186445</v>
      </c>
      <c r="K174" s="13">
        <f t="shared" si="44"/>
        <v>217.93381873999999</v>
      </c>
      <c r="L174" s="13">
        <f t="shared" si="45"/>
        <v>353.18266523250003</v>
      </c>
      <c r="M174" s="13">
        <f t="shared" si="46"/>
        <v>674.68798772999992</v>
      </c>
      <c r="N174" s="13">
        <f t="shared" si="47"/>
        <v>103.81348307750001</v>
      </c>
      <c r="O174" s="13">
        <f t="shared" si="48"/>
        <v>1237.5266568899999</v>
      </c>
      <c r="P174" s="13">
        <f t="shared" si="49"/>
        <v>0.86936696000000002</v>
      </c>
      <c r="Q174" s="13">
        <f t="shared" si="50"/>
        <v>3.3734834200000003</v>
      </c>
      <c r="T174" s="62">
        <v>3039</v>
      </c>
      <c r="U174" s="62">
        <v>8</v>
      </c>
      <c r="V174" s="19">
        <v>2763.0619509799999</v>
      </c>
      <c r="W174" s="19">
        <v>1271.3430845400001</v>
      </c>
      <c r="X174" s="19">
        <v>11251.956349229531</v>
      </c>
      <c r="Y174" s="19">
        <v>3019.6037253000004</v>
      </c>
      <c r="Z174" s="19">
        <v>3173.8770761580427</v>
      </c>
      <c r="AA174" s="19">
        <v>2565.9770268099992</v>
      </c>
      <c r="AB174" s="19">
        <v>637.0347836200001</v>
      </c>
      <c r="AC174" s="19">
        <v>836.48966778186445</v>
      </c>
      <c r="AD174" s="19">
        <v>217.93381873999999</v>
      </c>
      <c r="AE174" s="19">
        <v>353.18266523250003</v>
      </c>
      <c r="AF174" s="19">
        <v>674.68798772999992</v>
      </c>
      <c r="AG174" s="19">
        <v>103.81348307750001</v>
      </c>
      <c r="AH174" s="19">
        <v>1237.5266568899999</v>
      </c>
      <c r="AI174" s="19">
        <v>0.86936696000000002</v>
      </c>
      <c r="AJ174" s="19">
        <v>3.3734834200000003</v>
      </c>
      <c r="AL174" s="1"/>
      <c r="AM174" s="63">
        <v>3039</v>
      </c>
      <c r="AN174" s="62">
        <v>8</v>
      </c>
      <c r="AO174" s="23">
        <v>1</v>
      </c>
      <c r="AP174" s="23">
        <v>1</v>
      </c>
      <c r="AQ174" s="23">
        <v>1</v>
      </c>
      <c r="AR174" s="23">
        <v>1</v>
      </c>
      <c r="AS174" s="23">
        <v>1</v>
      </c>
      <c r="AT174" s="23">
        <v>1</v>
      </c>
      <c r="AU174" s="23">
        <v>1</v>
      </c>
      <c r="AV174" s="23">
        <v>1</v>
      </c>
      <c r="AW174" s="23">
        <v>1</v>
      </c>
      <c r="AX174" s="23">
        <v>1</v>
      </c>
      <c r="AY174" s="23">
        <v>1</v>
      </c>
      <c r="AZ174" s="23">
        <v>1</v>
      </c>
      <c r="BA174" s="23">
        <v>1</v>
      </c>
      <c r="BB174" s="23">
        <v>1</v>
      </c>
      <c r="BC174" s="23">
        <v>1</v>
      </c>
      <c r="BG174" t="s">
        <v>250</v>
      </c>
      <c r="BH174">
        <v>8</v>
      </c>
      <c r="BI174">
        <v>180</v>
      </c>
    </row>
    <row r="175" spans="1:61" x14ac:dyDescent="0.3">
      <c r="A175" s="18">
        <f t="shared" si="34"/>
        <v>3041</v>
      </c>
      <c r="B175" s="18">
        <f t="shared" si="35"/>
        <v>0</v>
      </c>
      <c r="C175" s="13">
        <f t="shared" si="36"/>
        <v>1844.6853210200004</v>
      </c>
      <c r="D175" s="13">
        <f t="shared" si="37"/>
        <v>1170.54400433</v>
      </c>
      <c r="E175" s="13">
        <f t="shared" si="38"/>
        <v>14273.549361240002</v>
      </c>
      <c r="F175" s="13">
        <f t="shared" si="39"/>
        <v>2684.4246386599998</v>
      </c>
      <c r="G175" s="13">
        <f t="shared" si="40"/>
        <v>3844.7364007299993</v>
      </c>
      <c r="H175" s="13">
        <f t="shared" si="41"/>
        <v>2622.0384319099994</v>
      </c>
      <c r="I175" s="13">
        <f t="shared" si="42"/>
        <v>3242.86746141</v>
      </c>
      <c r="J175" s="13">
        <f t="shared" si="43"/>
        <v>215.03726873000002</v>
      </c>
      <c r="K175" s="13">
        <f t="shared" si="44"/>
        <v>766.47632199999975</v>
      </c>
      <c r="L175" s="13">
        <f t="shared" si="45"/>
        <v>622.31713902499996</v>
      </c>
      <c r="M175" s="13">
        <f t="shared" si="46"/>
        <v>1742.42068062</v>
      </c>
      <c r="N175" s="13">
        <f t="shared" si="47"/>
        <v>169.84736850499999</v>
      </c>
      <c r="O175" s="13">
        <f t="shared" si="48"/>
        <v>145.82270887000001</v>
      </c>
      <c r="P175" s="13">
        <f t="shared" si="49"/>
        <v>0.5</v>
      </c>
      <c r="Q175" s="13">
        <f t="shared" si="50"/>
        <v>2.35</v>
      </c>
      <c r="T175" s="62">
        <v>3041</v>
      </c>
      <c r="U175" s="62">
        <v>0</v>
      </c>
      <c r="V175" s="19">
        <v>1844.6853210200004</v>
      </c>
      <c r="W175" s="19">
        <v>1170.54400433</v>
      </c>
      <c r="X175" s="19">
        <v>14273.549361240002</v>
      </c>
      <c r="Y175" s="19">
        <v>2684.4246386599998</v>
      </c>
      <c r="Z175" s="19">
        <v>3844.7364007299993</v>
      </c>
      <c r="AA175" s="19">
        <v>2622.0384319099994</v>
      </c>
      <c r="AB175" s="19">
        <v>3242.86746141</v>
      </c>
      <c r="AC175" s="19">
        <v>215.03726873000002</v>
      </c>
      <c r="AD175" s="19">
        <v>766.47632199999975</v>
      </c>
      <c r="AE175" s="19">
        <v>622.31713902499996</v>
      </c>
      <c r="AF175" s="19">
        <v>1742.42068062</v>
      </c>
      <c r="AG175" s="19">
        <v>169.84736850499999</v>
      </c>
      <c r="AH175" s="19">
        <v>145.82270887000001</v>
      </c>
      <c r="AI175" s="19">
        <v>0.5</v>
      </c>
      <c r="AJ175" s="19">
        <v>2.35</v>
      </c>
      <c r="AL175" s="1"/>
      <c r="AM175" s="63">
        <v>3041</v>
      </c>
      <c r="AN175" s="62">
        <v>0</v>
      </c>
      <c r="AO175" s="23">
        <v>1</v>
      </c>
      <c r="AP175" s="23">
        <v>1</v>
      </c>
      <c r="AQ175" s="23">
        <v>1</v>
      </c>
      <c r="AR175" s="23">
        <v>1</v>
      </c>
      <c r="AS175" s="23">
        <v>1</v>
      </c>
      <c r="AT175" s="23">
        <v>1</v>
      </c>
      <c r="AU175" s="23">
        <v>1</v>
      </c>
      <c r="AV175" s="23">
        <v>1</v>
      </c>
      <c r="AW175" s="23">
        <v>1</v>
      </c>
      <c r="AX175" s="23">
        <v>1</v>
      </c>
      <c r="AY175" s="23">
        <v>1</v>
      </c>
      <c r="AZ175" s="23">
        <v>1</v>
      </c>
      <c r="BA175" s="23">
        <v>1</v>
      </c>
      <c r="BB175" s="23">
        <v>1</v>
      </c>
      <c r="BC175" s="23">
        <v>1</v>
      </c>
      <c r="BG175" t="s">
        <v>251</v>
      </c>
      <c r="BH175">
        <v>1</v>
      </c>
      <c r="BI175">
        <v>236</v>
      </c>
    </row>
    <row r="176" spans="1:61" x14ac:dyDescent="0.3">
      <c r="A176" s="18">
        <f t="shared" si="34"/>
        <v>3041</v>
      </c>
      <c r="B176" s="18">
        <f t="shared" si="35"/>
        <v>1</v>
      </c>
      <c r="C176" s="13">
        <f t="shared" si="36"/>
        <v>2242.4201232900004</v>
      </c>
      <c r="D176" s="13">
        <f t="shared" si="37"/>
        <v>1256.4345003599999</v>
      </c>
      <c r="E176" s="13">
        <f t="shared" si="38"/>
        <v>5857.7079524100009</v>
      </c>
      <c r="F176" s="13">
        <f t="shared" si="39"/>
        <v>1264.3259875200001</v>
      </c>
      <c r="G176" s="13">
        <f t="shared" si="40"/>
        <v>2599.3146689000009</v>
      </c>
      <c r="H176" s="13">
        <f t="shared" si="41"/>
        <v>1098.1191670100002</v>
      </c>
      <c r="I176" s="13">
        <f t="shared" si="42"/>
        <v>2153.0390867299998</v>
      </c>
      <c r="J176" s="13">
        <f t="shared" si="43"/>
        <v>1676.7517058800004</v>
      </c>
      <c r="K176" s="13">
        <f t="shared" si="44"/>
        <v>2025.5596030299998</v>
      </c>
      <c r="L176" s="13">
        <f t="shared" si="45"/>
        <v>417.15875262500003</v>
      </c>
      <c r="M176" s="13">
        <f t="shared" si="46"/>
        <v>830.56331153999997</v>
      </c>
      <c r="N176" s="13">
        <f t="shared" si="47"/>
        <v>114.746688335</v>
      </c>
      <c r="O176" s="13">
        <f t="shared" si="48"/>
        <v>887.30253223</v>
      </c>
      <c r="P176" s="13">
        <f t="shared" si="49"/>
        <v>0</v>
      </c>
      <c r="Q176" s="13">
        <f t="shared" si="50"/>
        <v>23.36857934</v>
      </c>
      <c r="T176" s="62">
        <v>3041</v>
      </c>
      <c r="U176" s="62">
        <v>1</v>
      </c>
      <c r="V176" s="19">
        <v>2242.4201232900004</v>
      </c>
      <c r="W176" s="19">
        <v>1256.4345003599999</v>
      </c>
      <c r="X176" s="19">
        <v>5857.7079524100009</v>
      </c>
      <c r="Y176" s="19">
        <v>1264.3259875200001</v>
      </c>
      <c r="Z176" s="19">
        <v>2599.3146689000009</v>
      </c>
      <c r="AA176" s="19">
        <v>1098.1191670100002</v>
      </c>
      <c r="AB176" s="19">
        <v>2153.0390867299998</v>
      </c>
      <c r="AC176" s="19">
        <v>1676.7517058800004</v>
      </c>
      <c r="AD176" s="19">
        <v>2025.5596030299998</v>
      </c>
      <c r="AE176" s="19">
        <v>417.15875262500003</v>
      </c>
      <c r="AF176" s="19">
        <v>830.56331153999997</v>
      </c>
      <c r="AG176" s="19">
        <v>114.746688335</v>
      </c>
      <c r="AH176" s="19">
        <v>887.30253223</v>
      </c>
      <c r="AI176" s="19">
        <v>0</v>
      </c>
      <c r="AJ176" s="19">
        <v>23.36857934</v>
      </c>
      <c r="AL176" s="1"/>
      <c r="AM176" s="63">
        <v>3041</v>
      </c>
      <c r="AN176" s="62">
        <v>1</v>
      </c>
      <c r="AO176" s="23">
        <v>1</v>
      </c>
      <c r="AP176" s="23">
        <v>1</v>
      </c>
      <c r="AQ176" s="23">
        <v>1</v>
      </c>
      <c r="AR176" s="23">
        <v>1</v>
      </c>
      <c r="AS176" s="23">
        <v>1</v>
      </c>
      <c r="AT176" s="23">
        <v>1</v>
      </c>
      <c r="AU176" s="23">
        <v>1</v>
      </c>
      <c r="AV176" s="23">
        <v>1</v>
      </c>
      <c r="AW176" s="23">
        <v>1</v>
      </c>
      <c r="AX176" s="23">
        <v>1</v>
      </c>
      <c r="AY176" s="23">
        <v>1</v>
      </c>
      <c r="AZ176" s="23">
        <v>1</v>
      </c>
      <c r="BA176" s="23">
        <v>1</v>
      </c>
      <c r="BB176" s="23">
        <v>1</v>
      </c>
      <c r="BC176" s="23">
        <v>1</v>
      </c>
      <c r="BG176" t="s">
        <v>252</v>
      </c>
      <c r="BH176">
        <v>1</v>
      </c>
      <c r="BI176">
        <v>185</v>
      </c>
    </row>
    <row r="177" spans="1:61" x14ac:dyDescent="0.3">
      <c r="A177" s="18">
        <f t="shared" si="34"/>
        <v>3041</v>
      </c>
      <c r="B177" s="18">
        <f t="shared" si="35"/>
        <v>2</v>
      </c>
      <c r="C177" s="13">
        <f t="shared" si="36"/>
        <v>60.625171880000003</v>
      </c>
      <c r="D177" s="13">
        <f t="shared" si="37"/>
        <v>44.111792300000005</v>
      </c>
      <c r="E177" s="13">
        <f t="shared" si="38"/>
        <v>188.94477879000002</v>
      </c>
      <c r="F177" s="13">
        <f t="shared" si="39"/>
        <v>24.21</v>
      </c>
      <c r="G177" s="13">
        <f t="shared" si="40"/>
        <v>10.120000000000001</v>
      </c>
      <c r="H177" s="13">
        <f t="shared" si="41"/>
        <v>12</v>
      </c>
      <c r="I177" s="13">
        <f t="shared" si="42"/>
        <v>150.44845018000001</v>
      </c>
      <c r="J177" s="13">
        <f t="shared" si="43"/>
        <v>12.899999999999999</v>
      </c>
      <c r="K177" s="13">
        <f t="shared" si="44"/>
        <v>37.210648239999998</v>
      </c>
      <c r="L177" s="13">
        <f t="shared" si="45"/>
        <v>37.42</v>
      </c>
      <c r="M177" s="13">
        <f t="shared" si="46"/>
        <v>0</v>
      </c>
      <c r="N177" s="13">
        <f t="shared" si="47"/>
        <v>2</v>
      </c>
      <c r="O177" s="13">
        <f t="shared" si="48"/>
        <v>49.765716990000001</v>
      </c>
      <c r="P177" s="13">
        <f t="shared" si="49"/>
        <v>3.4488204099999997</v>
      </c>
      <c r="Q177" s="13">
        <f t="shared" si="50"/>
        <v>16.718252150000001</v>
      </c>
      <c r="T177" s="62">
        <v>3041</v>
      </c>
      <c r="U177" s="62">
        <v>2</v>
      </c>
      <c r="V177" s="19">
        <v>60.625171880000003</v>
      </c>
      <c r="W177" s="19">
        <v>44.111792300000005</v>
      </c>
      <c r="X177" s="19">
        <v>188.94477879000002</v>
      </c>
      <c r="Y177" s="19">
        <v>24.21</v>
      </c>
      <c r="Z177" s="19">
        <v>10.120000000000001</v>
      </c>
      <c r="AA177" s="19">
        <v>12</v>
      </c>
      <c r="AB177" s="19">
        <v>150.44845018000001</v>
      </c>
      <c r="AC177" s="19">
        <v>12.899999999999999</v>
      </c>
      <c r="AD177" s="19">
        <v>37.210648239999998</v>
      </c>
      <c r="AE177" s="19">
        <v>37.42</v>
      </c>
      <c r="AF177" s="19">
        <v>0</v>
      </c>
      <c r="AG177" s="19">
        <v>2</v>
      </c>
      <c r="AH177" s="19">
        <v>49.765716990000001</v>
      </c>
      <c r="AI177" s="19">
        <v>3.4488204099999997</v>
      </c>
      <c r="AJ177" s="19">
        <v>16.718252150000001</v>
      </c>
      <c r="AL177" s="1"/>
      <c r="AM177" s="63">
        <v>3041</v>
      </c>
      <c r="AN177" s="62">
        <v>2</v>
      </c>
      <c r="AO177" s="23">
        <v>1</v>
      </c>
      <c r="AP177" s="23">
        <v>1</v>
      </c>
      <c r="AQ177" s="23">
        <v>1</v>
      </c>
      <c r="AR177" s="23">
        <v>1</v>
      </c>
      <c r="AS177" s="23">
        <v>1</v>
      </c>
      <c r="AT177" s="23">
        <v>1</v>
      </c>
      <c r="AU177" s="23">
        <v>1</v>
      </c>
      <c r="AV177" s="23">
        <v>1</v>
      </c>
      <c r="AW177" s="23">
        <v>1</v>
      </c>
      <c r="AX177" s="23">
        <v>1</v>
      </c>
      <c r="AY177" s="23">
        <v>1</v>
      </c>
      <c r="AZ177" s="23">
        <v>1</v>
      </c>
      <c r="BA177" s="23">
        <v>1</v>
      </c>
      <c r="BB177" s="23">
        <v>1</v>
      </c>
      <c r="BC177" s="23">
        <v>1</v>
      </c>
      <c r="BG177" t="s">
        <v>253</v>
      </c>
      <c r="BH177">
        <v>1</v>
      </c>
      <c r="BI177">
        <v>20</v>
      </c>
    </row>
    <row r="178" spans="1:61" x14ac:dyDescent="0.3">
      <c r="A178" s="18">
        <f t="shared" si="34"/>
        <v>3041</v>
      </c>
      <c r="B178" s="18">
        <f t="shared" si="35"/>
        <v>5</v>
      </c>
      <c r="C178" s="13">
        <f t="shared" si="36"/>
        <v>253.75313507000001</v>
      </c>
      <c r="D178" s="13">
        <f t="shared" si="37"/>
        <v>286.58016986000001</v>
      </c>
      <c r="E178" s="13">
        <f t="shared" si="38"/>
        <v>135.22367297</v>
      </c>
      <c r="F178" s="13">
        <f t="shared" si="39"/>
        <v>26.958935050000001</v>
      </c>
      <c r="G178" s="13">
        <f t="shared" si="40"/>
        <v>65.735124630000001</v>
      </c>
      <c r="H178" s="13">
        <f t="shared" si="41"/>
        <v>11.19264845</v>
      </c>
      <c r="I178" s="13">
        <f t="shared" si="42"/>
        <v>90.048729329999986</v>
      </c>
      <c r="J178" s="13">
        <f t="shared" si="43"/>
        <v>9</v>
      </c>
      <c r="K178" s="13">
        <f t="shared" si="44"/>
        <v>14.24</v>
      </c>
      <c r="L178" s="13">
        <f t="shared" si="45"/>
        <v>160.65162966</v>
      </c>
      <c r="M178" s="13">
        <f t="shared" si="46"/>
        <v>25.204596469999998</v>
      </c>
      <c r="N178" s="13">
        <f t="shared" si="47"/>
        <v>50.550543220000002</v>
      </c>
      <c r="O178" s="13">
        <f t="shared" si="48"/>
        <v>4.63</v>
      </c>
      <c r="P178" s="13">
        <f t="shared" si="49"/>
        <v>0</v>
      </c>
      <c r="Q178" s="13">
        <f t="shared" si="50"/>
        <v>0</v>
      </c>
      <c r="T178" s="62">
        <v>3041</v>
      </c>
      <c r="U178" s="62">
        <v>5</v>
      </c>
      <c r="V178" s="19">
        <v>253.75313507000001</v>
      </c>
      <c r="W178" s="19">
        <v>286.58016986000001</v>
      </c>
      <c r="X178" s="19">
        <v>135.22367297</v>
      </c>
      <c r="Y178" s="19">
        <v>26.958935050000001</v>
      </c>
      <c r="Z178" s="19">
        <v>65.735124630000001</v>
      </c>
      <c r="AA178" s="19">
        <v>11.19264845</v>
      </c>
      <c r="AB178" s="19">
        <v>90.048729329999986</v>
      </c>
      <c r="AC178" s="19">
        <v>9</v>
      </c>
      <c r="AD178" s="19">
        <v>14.24</v>
      </c>
      <c r="AE178" s="19">
        <v>160.65162966</v>
      </c>
      <c r="AF178" s="19">
        <v>25.204596469999998</v>
      </c>
      <c r="AG178" s="19">
        <v>50.550543220000002</v>
      </c>
      <c r="AH178" s="19">
        <v>4.63</v>
      </c>
      <c r="AI178" s="19">
        <v>0</v>
      </c>
      <c r="AJ178" s="19">
        <v>0</v>
      </c>
      <c r="AL178" s="1"/>
      <c r="AM178" s="63">
        <v>3041</v>
      </c>
      <c r="AN178" s="62">
        <v>5</v>
      </c>
      <c r="AO178" s="23">
        <v>1</v>
      </c>
      <c r="AP178" s="23">
        <v>1</v>
      </c>
      <c r="AQ178" s="23">
        <v>1</v>
      </c>
      <c r="AR178" s="23">
        <v>1</v>
      </c>
      <c r="AS178" s="23">
        <v>1</v>
      </c>
      <c r="AT178" s="23">
        <v>1</v>
      </c>
      <c r="AU178" s="23">
        <v>1</v>
      </c>
      <c r="AV178" s="23">
        <v>1</v>
      </c>
      <c r="AW178" s="23">
        <v>1</v>
      </c>
      <c r="AX178" s="23">
        <v>1</v>
      </c>
      <c r="AY178" s="23">
        <v>1</v>
      </c>
      <c r="AZ178" s="23">
        <v>1</v>
      </c>
      <c r="BA178" s="23">
        <v>1</v>
      </c>
      <c r="BB178" s="23">
        <v>1</v>
      </c>
      <c r="BC178" s="23">
        <v>1</v>
      </c>
      <c r="BG178" t="s">
        <v>254</v>
      </c>
      <c r="BH178">
        <v>1</v>
      </c>
      <c r="BI178">
        <v>4</v>
      </c>
    </row>
    <row r="179" spans="1:61" x14ac:dyDescent="0.3">
      <c r="A179" s="18">
        <f t="shared" si="34"/>
        <v>3041</v>
      </c>
      <c r="B179" s="18">
        <f t="shared" si="35"/>
        <v>7</v>
      </c>
      <c r="C179" s="13">
        <f t="shared" si="36"/>
        <v>2883.0692224321206</v>
      </c>
      <c r="D179" s="13">
        <f t="shared" si="37"/>
        <v>772.28152359244518</v>
      </c>
      <c r="E179" s="13">
        <f t="shared" si="38"/>
        <v>51.60152320000001</v>
      </c>
      <c r="F179" s="13">
        <f t="shared" si="39"/>
        <v>74.950821779999998</v>
      </c>
      <c r="G179" s="13">
        <f t="shared" si="40"/>
        <v>65.180000000000007</v>
      </c>
      <c r="H179" s="13">
        <f t="shared" si="41"/>
        <v>20.659812809999998</v>
      </c>
      <c r="I179" s="13">
        <f t="shared" si="42"/>
        <v>105.32</v>
      </c>
      <c r="J179" s="13">
        <f t="shared" si="43"/>
        <v>1.3914577299999999</v>
      </c>
      <c r="K179" s="13">
        <f t="shared" si="44"/>
        <v>7.5323404600000003</v>
      </c>
      <c r="L179" s="13">
        <f t="shared" si="45"/>
        <v>23.27485428</v>
      </c>
      <c r="M179" s="13">
        <f t="shared" si="46"/>
        <v>0</v>
      </c>
      <c r="N179" s="13">
        <f t="shared" si="47"/>
        <v>2.70006893</v>
      </c>
      <c r="O179" s="13">
        <f t="shared" si="48"/>
        <v>0</v>
      </c>
      <c r="P179" s="13">
        <f t="shared" si="49"/>
        <v>0.2</v>
      </c>
      <c r="Q179" s="13">
        <f t="shared" si="50"/>
        <v>0</v>
      </c>
      <c r="T179" s="62">
        <v>3041</v>
      </c>
      <c r="U179" s="62">
        <v>7</v>
      </c>
      <c r="V179" s="19">
        <v>2883.0692224321206</v>
      </c>
      <c r="W179" s="19">
        <v>772.28152359244518</v>
      </c>
      <c r="X179" s="19">
        <v>51.60152320000001</v>
      </c>
      <c r="Y179" s="19">
        <v>74.950821779999998</v>
      </c>
      <c r="Z179" s="19">
        <v>65.180000000000007</v>
      </c>
      <c r="AA179" s="19">
        <v>20.659812809999998</v>
      </c>
      <c r="AB179" s="19">
        <v>105.32</v>
      </c>
      <c r="AC179" s="19">
        <v>1.3914577299999999</v>
      </c>
      <c r="AD179" s="19">
        <v>7.5323404600000003</v>
      </c>
      <c r="AE179" s="19">
        <v>23.27485428</v>
      </c>
      <c r="AF179" s="19">
        <v>0</v>
      </c>
      <c r="AG179" s="19">
        <v>2.70006893</v>
      </c>
      <c r="AH179" s="19">
        <v>0</v>
      </c>
      <c r="AI179" s="19">
        <v>0.2</v>
      </c>
      <c r="AJ179" s="19">
        <v>0</v>
      </c>
      <c r="AL179" s="1"/>
      <c r="AM179" s="63">
        <v>3041</v>
      </c>
      <c r="AN179" s="62">
        <v>7</v>
      </c>
      <c r="AO179" s="23">
        <v>1</v>
      </c>
      <c r="AP179" s="23">
        <v>1</v>
      </c>
      <c r="AQ179" s="23">
        <v>1</v>
      </c>
      <c r="AR179" s="23">
        <v>1</v>
      </c>
      <c r="AS179" s="23">
        <v>1</v>
      </c>
      <c r="AT179" s="23">
        <v>1</v>
      </c>
      <c r="AU179" s="23">
        <v>1</v>
      </c>
      <c r="AV179" s="23">
        <v>1</v>
      </c>
      <c r="AW179" s="23">
        <v>1</v>
      </c>
      <c r="AX179" s="23">
        <v>1</v>
      </c>
      <c r="AY179" s="23">
        <v>1</v>
      </c>
      <c r="AZ179" s="23">
        <v>1</v>
      </c>
      <c r="BA179" s="23">
        <v>1</v>
      </c>
      <c r="BB179" s="23">
        <v>1</v>
      </c>
      <c r="BC179" s="23">
        <v>1</v>
      </c>
      <c r="BG179" t="s">
        <v>255</v>
      </c>
      <c r="BH179">
        <v>1</v>
      </c>
      <c r="BI179">
        <v>152</v>
      </c>
    </row>
    <row r="180" spans="1:61" x14ac:dyDescent="0.3">
      <c r="A180" s="18">
        <f t="shared" si="34"/>
        <v>3041</v>
      </c>
      <c r="B180" s="18">
        <f t="shared" si="35"/>
        <v>8</v>
      </c>
      <c r="C180" s="13">
        <f t="shared" si="36"/>
        <v>1307.18666998</v>
      </c>
      <c r="D180" s="13">
        <f t="shared" si="37"/>
        <v>825.96878105999997</v>
      </c>
      <c r="E180" s="13">
        <f t="shared" si="38"/>
        <v>1813.1527153000002</v>
      </c>
      <c r="F180" s="13">
        <f t="shared" si="39"/>
        <v>436.42125025000001</v>
      </c>
      <c r="G180" s="13">
        <f t="shared" si="40"/>
        <v>567.86014967000006</v>
      </c>
      <c r="H180" s="13">
        <f t="shared" si="41"/>
        <v>240.33897984000001</v>
      </c>
      <c r="I180" s="13">
        <f t="shared" si="42"/>
        <v>265.24151197999998</v>
      </c>
      <c r="J180" s="13">
        <f t="shared" si="43"/>
        <v>71.584149089999997</v>
      </c>
      <c r="K180" s="13">
        <f t="shared" si="44"/>
        <v>191.89857102000002</v>
      </c>
      <c r="L180" s="13">
        <f t="shared" si="45"/>
        <v>49.010000000000005</v>
      </c>
      <c r="M180" s="13">
        <f t="shared" si="46"/>
        <v>263.81428023000001</v>
      </c>
      <c r="N180" s="13">
        <f t="shared" si="47"/>
        <v>2.5</v>
      </c>
      <c r="O180" s="13">
        <f t="shared" si="48"/>
        <v>28.820478749999999</v>
      </c>
      <c r="P180" s="13">
        <f t="shared" si="49"/>
        <v>0.11</v>
      </c>
      <c r="Q180" s="13">
        <f t="shared" si="50"/>
        <v>0</v>
      </c>
      <c r="T180" s="62">
        <v>3041</v>
      </c>
      <c r="U180" s="62">
        <v>8</v>
      </c>
      <c r="V180" s="19">
        <v>1307.18666998</v>
      </c>
      <c r="W180" s="19">
        <v>825.96878105999997</v>
      </c>
      <c r="X180" s="19">
        <v>1813.1527153000002</v>
      </c>
      <c r="Y180" s="19">
        <v>436.42125025000001</v>
      </c>
      <c r="Z180" s="19">
        <v>567.86014967000006</v>
      </c>
      <c r="AA180" s="19">
        <v>240.33897984000001</v>
      </c>
      <c r="AB180" s="19">
        <v>265.24151197999998</v>
      </c>
      <c r="AC180" s="19">
        <v>71.584149089999997</v>
      </c>
      <c r="AD180" s="19">
        <v>191.89857102000002</v>
      </c>
      <c r="AE180" s="19">
        <v>49.010000000000005</v>
      </c>
      <c r="AF180" s="19">
        <v>263.81428023000001</v>
      </c>
      <c r="AG180" s="19">
        <v>2.5</v>
      </c>
      <c r="AH180" s="19">
        <v>28.820478749999999</v>
      </c>
      <c r="AI180" s="19">
        <v>0.11</v>
      </c>
      <c r="AJ180" s="19">
        <v>0</v>
      </c>
      <c r="AL180" s="1"/>
      <c r="AM180" s="63">
        <v>3041</v>
      </c>
      <c r="AN180" s="62">
        <v>8</v>
      </c>
      <c r="AO180" s="23">
        <v>1</v>
      </c>
      <c r="AP180" s="23">
        <v>1</v>
      </c>
      <c r="AQ180" s="23">
        <v>1</v>
      </c>
      <c r="AR180" s="23">
        <v>1</v>
      </c>
      <c r="AS180" s="23">
        <v>1</v>
      </c>
      <c r="AT180" s="23">
        <v>1</v>
      </c>
      <c r="AU180" s="23">
        <v>1</v>
      </c>
      <c r="AV180" s="23">
        <v>1</v>
      </c>
      <c r="AW180" s="23">
        <v>1</v>
      </c>
      <c r="AX180" s="23">
        <v>1</v>
      </c>
      <c r="AY180" s="23">
        <v>1</v>
      </c>
      <c r="AZ180" s="23">
        <v>1</v>
      </c>
      <c r="BA180" s="23">
        <v>1</v>
      </c>
      <c r="BB180" s="23">
        <v>1</v>
      </c>
      <c r="BC180" s="23">
        <v>1</v>
      </c>
      <c r="BG180" t="s">
        <v>256</v>
      </c>
      <c r="BH180">
        <v>1</v>
      </c>
      <c r="BI180">
        <v>51</v>
      </c>
    </row>
    <row r="181" spans="1:61" x14ac:dyDescent="0.3">
      <c r="A181" s="18">
        <f t="shared" si="34"/>
        <v>3042</v>
      </c>
      <c r="B181" s="18">
        <f t="shared" si="35"/>
        <v>0</v>
      </c>
      <c r="C181" s="13">
        <f t="shared" si="36"/>
        <v>1.10941369</v>
      </c>
      <c r="D181" s="13">
        <f t="shared" si="37"/>
        <v>15.63377356</v>
      </c>
      <c r="E181" s="13">
        <f t="shared" si="38"/>
        <v>40.10870534</v>
      </c>
      <c r="F181" s="13">
        <f t="shared" si="39"/>
        <v>0</v>
      </c>
      <c r="G181" s="13">
        <f t="shared" si="40"/>
        <v>49.595315169999999</v>
      </c>
      <c r="H181" s="13">
        <f t="shared" si="41"/>
        <v>24.234816389999999</v>
      </c>
      <c r="I181" s="13">
        <f t="shared" si="42"/>
        <v>0</v>
      </c>
      <c r="J181" s="13">
        <f t="shared" si="43"/>
        <v>0</v>
      </c>
      <c r="K181" s="13">
        <f t="shared" si="44"/>
        <v>0</v>
      </c>
      <c r="L181" s="13">
        <f t="shared" si="45"/>
        <v>0</v>
      </c>
      <c r="M181" s="13">
        <f t="shared" si="46"/>
        <v>0</v>
      </c>
      <c r="N181" s="13">
        <f t="shared" si="47"/>
        <v>0</v>
      </c>
      <c r="O181" s="13">
        <f t="shared" si="48"/>
        <v>0</v>
      </c>
      <c r="P181" s="13">
        <f t="shared" si="49"/>
        <v>0</v>
      </c>
      <c r="Q181" s="13">
        <f t="shared" si="50"/>
        <v>0</v>
      </c>
      <c r="T181" s="62">
        <v>3042</v>
      </c>
      <c r="U181" s="62">
        <v>0</v>
      </c>
      <c r="V181" s="19">
        <v>1.10941369</v>
      </c>
      <c r="W181" s="19">
        <v>15.63377356</v>
      </c>
      <c r="X181" s="19">
        <v>40.10870534</v>
      </c>
      <c r="Y181" s="19">
        <v>0</v>
      </c>
      <c r="Z181" s="19">
        <v>49.595315169999999</v>
      </c>
      <c r="AA181" s="19">
        <v>24.234816389999999</v>
      </c>
      <c r="AB181" s="19">
        <v>0</v>
      </c>
      <c r="AC181" s="19">
        <v>0</v>
      </c>
      <c r="AD181" s="19">
        <v>0</v>
      </c>
      <c r="AE181" s="19">
        <v>0</v>
      </c>
      <c r="AF181" s="19">
        <v>0</v>
      </c>
      <c r="AG181" s="19">
        <v>0</v>
      </c>
      <c r="AH181" s="19">
        <v>0</v>
      </c>
      <c r="AI181" s="19">
        <v>0</v>
      </c>
      <c r="AJ181" s="19">
        <v>0</v>
      </c>
      <c r="AL181" s="1"/>
      <c r="AM181" s="63">
        <v>3042</v>
      </c>
      <c r="AN181" s="62">
        <v>0</v>
      </c>
      <c r="AO181" s="23">
        <v>1</v>
      </c>
      <c r="AP181" s="23">
        <v>1</v>
      </c>
      <c r="AQ181" s="23">
        <v>1</v>
      </c>
      <c r="AR181" s="23">
        <v>1</v>
      </c>
      <c r="AS181" s="23">
        <v>1</v>
      </c>
      <c r="AT181" s="23">
        <v>1</v>
      </c>
      <c r="AU181" s="23">
        <v>1</v>
      </c>
      <c r="AV181" s="23">
        <v>1</v>
      </c>
      <c r="AW181" s="23">
        <v>1</v>
      </c>
      <c r="AX181" s="23">
        <v>1</v>
      </c>
      <c r="AY181" s="23">
        <v>1</v>
      </c>
      <c r="AZ181" s="23">
        <v>1</v>
      </c>
      <c r="BA181" s="23">
        <v>1</v>
      </c>
      <c r="BB181" s="23">
        <v>1</v>
      </c>
      <c r="BC181" s="23">
        <v>1</v>
      </c>
      <c r="BG181" t="s">
        <v>257</v>
      </c>
      <c r="BH181">
        <v>4</v>
      </c>
      <c r="BI181">
        <v>5</v>
      </c>
    </row>
    <row r="182" spans="1:61" x14ac:dyDescent="0.3">
      <c r="A182" s="18">
        <f t="shared" si="34"/>
        <v>3042</v>
      </c>
      <c r="B182" s="18">
        <f t="shared" si="35"/>
        <v>1</v>
      </c>
      <c r="C182" s="13">
        <f t="shared" si="36"/>
        <v>1783.4845323399998</v>
      </c>
      <c r="D182" s="13">
        <f t="shared" si="37"/>
        <v>92.972787860000011</v>
      </c>
      <c r="E182" s="13">
        <f t="shared" si="38"/>
        <v>0</v>
      </c>
      <c r="F182" s="13">
        <f t="shared" si="39"/>
        <v>0</v>
      </c>
      <c r="G182" s="13">
        <f t="shared" si="40"/>
        <v>0</v>
      </c>
      <c r="H182" s="13">
        <f t="shared" si="41"/>
        <v>0</v>
      </c>
      <c r="I182" s="13">
        <f t="shared" si="42"/>
        <v>3.68</v>
      </c>
      <c r="J182" s="13">
        <f t="shared" si="43"/>
        <v>0</v>
      </c>
      <c r="K182" s="13">
        <f t="shared" si="44"/>
        <v>0</v>
      </c>
      <c r="L182" s="13">
        <f t="shared" si="45"/>
        <v>0</v>
      </c>
      <c r="M182" s="13">
        <f t="shared" si="46"/>
        <v>0</v>
      </c>
      <c r="N182" s="13">
        <f t="shared" si="47"/>
        <v>0</v>
      </c>
      <c r="O182" s="13">
        <f t="shared" si="48"/>
        <v>0</v>
      </c>
      <c r="P182" s="13">
        <f t="shared" si="49"/>
        <v>0</v>
      </c>
      <c r="Q182" s="13">
        <f t="shared" si="50"/>
        <v>0</v>
      </c>
      <c r="T182" s="62">
        <v>3042</v>
      </c>
      <c r="U182" s="62">
        <v>1</v>
      </c>
      <c r="V182" s="19">
        <v>1783.4845323399998</v>
      </c>
      <c r="W182" s="19">
        <v>92.972787860000011</v>
      </c>
      <c r="X182" s="19">
        <v>0</v>
      </c>
      <c r="Y182" s="19">
        <v>0</v>
      </c>
      <c r="Z182" s="19">
        <v>0</v>
      </c>
      <c r="AA182" s="19">
        <v>0</v>
      </c>
      <c r="AB182" s="19">
        <v>3.68</v>
      </c>
      <c r="AC182" s="19">
        <v>0</v>
      </c>
      <c r="AD182" s="19">
        <v>0</v>
      </c>
      <c r="AE182" s="19">
        <v>0</v>
      </c>
      <c r="AF182" s="19">
        <v>0</v>
      </c>
      <c r="AG182" s="19">
        <v>0</v>
      </c>
      <c r="AH182" s="19">
        <v>0</v>
      </c>
      <c r="AI182" s="19">
        <v>0</v>
      </c>
      <c r="AJ182" s="19">
        <v>0</v>
      </c>
      <c r="AL182" s="1"/>
      <c r="AM182" s="63">
        <v>3042</v>
      </c>
      <c r="AN182" s="62">
        <v>1</v>
      </c>
      <c r="AO182" s="23">
        <v>1</v>
      </c>
      <c r="AP182" s="23">
        <v>1</v>
      </c>
      <c r="AQ182" s="23">
        <v>1</v>
      </c>
      <c r="AR182" s="23">
        <v>1</v>
      </c>
      <c r="AS182" s="23">
        <v>1</v>
      </c>
      <c r="AT182" s="23">
        <v>1</v>
      </c>
      <c r="AU182" s="23">
        <v>1</v>
      </c>
      <c r="AV182" s="23">
        <v>1</v>
      </c>
      <c r="AW182" s="23">
        <v>1</v>
      </c>
      <c r="AX182" s="23">
        <v>1</v>
      </c>
      <c r="AY182" s="23">
        <v>1</v>
      </c>
      <c r="AZ182" s="23">
        <v>1</v>
      </c>
      <c r="BA182" s="23">
        <v>1</v>
      </c>
      <c r="BB182" s="23">
        <v>1</v>
      </c>
      <c r="BC182" s="23">
        <v>1</v>
      </c>
      <c r="BG182" t="s">
        <v>258</v>
      </c>
      <c r="BH182">
        <v>4</v>
      </c>
      <c r="BI182">
        <v>95</v>
      </c>
    </row>
    <row r="183" spans="1:61" x14ac:dyDescent="0.3">
      <c r="A183" s="18">
        <f t="shared" si="34"/>
        <v>3042</v>
      </c>
      <c r="B183" s="18">
        <f t="shared" si="35"/>
        <v>2</v>
      </c>
      <c r="C183" s="13">
        <f t="shared" si="36"/>
        <v>2.2904707799999997</v>
      </c>
      <c r="D183" s="13">
        <f t="shared" si="37"/>
        <v>0</v>
      </c>
      <c r="E183" s="13">
        <f t="shared" si="38"/>
        <v>0</v>
      </c>
      <c r="F183" s="13">
        <f t="shared" si="39"/>
        <v>0</v>
      </c>
      <c r="G183" s="13">
        <f t="shared" si="40"/>
        <v>0</v>
      </c>
      <c r="H183" s="13">
        <f t="shared" si="41"/>
        <v>0</v>
      </c>
      <c r="I183" s="13">
        <f t="shared" si="42"/>
        <v>0</v>
      </c>
      <c r="J183" s="13">
        <f t="shared" si="43"/>
        <v>0</v>
      </c>
      <c r="K183" s="13">
        <f t="shared" si="44"/>
        <v>0</v>
      </c>
      <c r="L183" s="13">
        <f t="shared" si="45"/>
        <v>0</v>
      </c>
      <c r="M183" s="13">
        <f t="shared" si="46"/>
        <v>0</v>
      </c>
      <c r="N183" s="13">
        <f t="shared" si="47"/>
        <v>0</v>
      </c>
      <c r="O183" s="13">
        <f t="shared" si="48"/>
        <v>0</v>
      </c>
      <c r="P183" s="13">
        <f t="shared" si="49"/>
        <v>5.2259010000000002E-2</v>
      </c>
      <c r="Q183" s="13">
        <f t="shared" si="50"/>
        <v>0.47877289000000001</v>
      </c>
      <c r="T183" s="62">
        <v>3042</v>
      </c>
      <c r="U183" s="62">
        <v>2</v>
      </c>
      <c r="V183" s="19">
        <v>2.2904707799999997</v>
      </c>
      <c r="W183" s="19">
        <v>0</v>
      </c>
      <c r="X183" s="19">
        <v>0</v>
      </c>
      <c r="Y183" s="19">
        <v>0</v>
      </c>
      <c r="Z183" s="19">
        <v>0</v>
      </c>
      <c r="AA183" s="19">
        <v>0</v>
      </c>
      <c r="AB183" s="19">
        <v>0</v>
      </c>
      <c r="AC183" s="19">
        <v>0</v>
      </c>
      <c r="AD183" s="19">
        <v>0</v>
      </c>
      <c r="AE183" s="19">
        <v>0</v>
      </c>
      <c r="AF183" s="19">
        <v>0</v>
      </c>
      <c r="AG183" s="19">
        <v>0</v>
      </c>
      <c r="AH183" s="19">
        <v>0</v>
      </c>
      <c r="AI183" s="19">
        <v>5.2259010000000002E-2</v>
      </c>
      <c r="AJ183" s="19">
        <v>0.47877289000000001</v>
      </c>
      <c r="AL183" s="1"/>
      <c r="AM183" s="63">
        <v>3042</v>
      </c>
      <c r="AN183" s="62">
        <v>2</v>
      </c>
      <c r="AO183" s="23">
        <v>1</v>
      </c>
      <c r="AP183" s="23">
        <v>1</v>
      </c>
      <c r="AQ183" s="23">
        <v>1</v>
      </c>
      <c r="AR183" s="23">
        <v>1</v>
      </c>
      <c r="AS183" s="23">
        <v>1</v>
      </c>
      <c r="AT183" s="23">
        <v>1</v>
      </c>
      <c r="AU183" s="23">
        <v>1</v>
      </c>
      <c r="AV183" s="23">
        <v>1</v>
      </c>
      <c r="AW183" s="23">
        <v>1</v>
      </c>
      <c r="AX183" s="23">
        <v>1</v>
      </c>
      <c r="AY183" s="23">
        <v>1</v>
      </c>
      <c r="AZ183" s="23">
        <v>1</v>
      </c>
      <c r="BA183" s="23">
        <v>1</v>
      </c>
      <c r="BB183" s="23">
        <v>1</v>
      </c>
      <c r="BC183" s="23">
        <v>1</v>
      </c>
      <c r="BG183" t="s">
        <v>259</v>
      </c>
      <c r="BH183">
        <v>4</v>
      </c>
      <c r="BI183">
        <v>4</v>
      </c>
    </row>
    <row r="184" spans="1:61" x14ac:dyDescent="0.3">
      <c r="A184" s="18">
        <f t="shared" si="34"/>
        <v>3042</v>
      </c>
      <c r="B184" s="18">
        <f t="shared" si="35"/>
        <v>5</v>
      </c>
      <c r="C184" s="13">
        <f t="shared" si="36"/>
        <v>1637.0084468800001</v>
      </c>
      <c r="D184" s="13">
        <f t="shared" si="37"/>
        <v>142.99585267</v>
      </c>
      <c r="E184" s="13">
        <f t="shared" si="38"/>
        <v>0</v>
      </c>
      <c r="F184" s="13">
        <f t="shared" si="39"/>
        <v>0</v>
      </c>
      <c r="G184" s="13">
        <f t="shared" si="40"/>
        <v>0</v>
      </c>
      <c r="H184" s="13">
        <f t="shared" si="41"/>
        <v>0</v>
      </c>
      <c r="I184" s="13">
        <f t="shared" si="42"/>
        <v>0</v>
      </c>
      <c r="J184" s="13">
        <f t="shared" si="43"/>
        <v>0</v>
      </c>
      <c r="K184" s="13">
        <f t="shared" si="44"/>
        <v>0</v>
      </c>
      <c r="L184" s="13">
        <f t="shared" si="45"/>
        <v>0</v>
      </c>
      <c r="M184" s="13">
        <f t="shared" si="46"/>
        <v>0</v>
      </c>
      <c r="N184" s="13">
        <f t="shared" si="47"/>
        <v>0</v>
      </c>
      <c r="O184" s="13">
        <f t="shared" si="48"/>
        <v>0</v>
      </c>
      <c r="P184" s="13">
        <f t="shared" si="49"/>
        <v>0</v>
      </c>
      <c r="Q184" s="13">
        <f t="shared" si="50"/>
        <v>0</v>
      </c>
      <c r="T184" s="62">
        <v>3042</v>
      </c>
      <c r="U184" s="62">
        <v>5</v>
      </c>
      <c r="V184" s="19">
        <v>1637.0084468800001</v>
      </c>
      <c r="W184" s="19">
        <v>142.99585267</v>
      </c>
      <c r="X184" s="19">
        <v>0</v>
      </c>
      <c r="Y184" s="19">
        <v>0</v>
      </c>
      <c r="Z184" s="19">
        <v>0</v>
      </c>
      <c r="AA184" s="19">
        <v>0</v>
      </c>
      <c r="AB184" s="19">
        <v>0</v>
      </c>
      <c r="AC184" s="19">
        <v>0</v>
      </c>
      <c r="AD184" s="19">
        <v>0</v>
      </c>
      <c r="AE184" s="19">
        <v>0</v>
      </c>
      <c r="AF184" s="19">
        <v>0</v>
      </c>
      <c r="AG184" s="19">
        <v>0</v>
      </c>
      <c r="AH184" s="19">
        <v>0</v>
      </c>
      <c r="AI184" s="19">
        <v>0</v>
      </c>
      <c r="AJ184" s="19">
        <v>0</v>
      </c>
      <c r="AL184" s="1"/>
      <c r="AM184" s="63">
        <v>3042</v>
      </c>
      <c r="AN184" s="62">
        <v>5</v>
      </c>
      <c r="AO184" s="23">
        <v>1</v>
      </c>
      <c r="AP184" s="23">
        <v>1</v>
      </c>
      <c r="AQ184" s="23">
        <v>1</v>
      </c>
      <c r="AR184" s="23">
        <v>1</v>
      </c>
      <c r="AS184" s="23">
        <v>1</v>
      </c>
      <c r="AT184" s="23">
        <v>1</v>
      </c>
      <c r="AU184" s="23">
        <v>1</v>
      </c>
      <c r="AV184" s="23">
        <v>1</v>
      </c>
      <c r="AW184" s="23">
        <v>1</v>
      </c>
      <c r="AX184" s="23">
        <v>1</v>
      </c>
      <c r="AY184" s="23">
        <v>1</v>
      </c>
      <c r="AZ184" s="23">
        <v>1</v>
      </c>
      <c r="BA184" s="23">
        <v>1</v>
      </c>
      <c r="BB184" s="23">
        <v>1</v>
      </c>
      <c r="BC184" s="23">
        <v>1</v>
      </c>
      <c r="BG184" t="s">
        <v>260</v>
      </c>
      <c r="BH184">
        <v>4</v>
      </c>
      <c r="BI184">
        <v>20</v>
      </c>
    </row>
    <row r="185" spans="1:61" x14ac:dyDescent="0.3">
      <c r="A185" s="18">
        <f t="shared" si="34"/>
        <v>3042</v>
      </c>
      <c r="B185" s="18">
        <f t="shared" si="35"/>
        <v>7</v>
      </c>
      <c r="C185" s="13">
        <f t="shared" si="36"/>
        <v>1518.7759586899999</v>
      </c>
      <c r="D185" s="13">
        <f t="shared" si="37"/>
        <v>56.95</v>
      </c>
      <c r="E185" s="13">
        <f t="shared" si="38"/>
        <v>8.19</v>
      </c>
      <c r="F185" s="13">
        <f t="shared" si="39"/>
        <v>0</v>
      </c>
      <c r="G185" s="13">
        <f t="shared" si="40"/>
        <v>0</v>
      </c>
      <c r="H185" s="13">
        <f t="shared" si="41"/>
        <v>0</v>
      </c>
      <c r="I185" s="13">
        <f t="shared" si="42"/>
        <v>153.85</v>
      </c>
      <c r="J185" s="13">
        <f t="shared" si="43"/>
        <v>0</v>
      </c>
      <c r="K185" s="13">
        <f t="shared" si="44"/>
        <v>0</v>
      </c>
      <c r="L185" s="13">
        <f t="shared" si="45"/>
        <v>0</v>
      </c>
      <c r="M185" s="13">
        <f t="shared" si="46"/>
        <v>0</v>
      </c>
      <c r="N185" s="13">
        <f t="shared" si="47"/>
        <v>0</v>
      </c>
      <c r="O185" s="13">
        <f t="shared" si="48"/>
        <v>0</v>
      </c>
      <c r="P185" s="13">
        <f t="shared" si="49"/>
        <v>0</v>
      </c>
      <c r="Q185" s="13">
        <f t="shared" si="50"/>
        <v>0</v>
      </c>
      <c r="T185" s="62">
        <v>3042</v>
      </c>
      <c r="U185" s="62">
        <v>7</v>
      </c>
      <c r="V185" s="19">
        <v>1518.7759586899999</v>
      </c>
      <c r="W185" s="19">
        <v>56.95</v>
      </c>
      <c r="X185" s="19">
        <v>8.19</v>
      </c>
      <c r="Y185" s="19">
        <v>0</v>
      </c>
      <c r="Z185" s="19">
        <v>0</v>
      </c>
      <c r="AA185" s="19">
        <v>0</v>
      </c>
      <c r="AB185" s="19">
        <v>153.85</v>
      </c>
      <c r="AC185" s="19">
        <v>0</v>
      </c>
      <c r="AD185" s="19">
        <v>0</v>
      </c>
      <c r="AE185" s="19">
        <v>0</v>
      </c>
      <c r="AF185" s="19">
        <v>0</v>
      </c>
      <c r="AG185" s="19">
        <v>0</v>
      </c>
      <c r="AH185" s="19">
        <v>0</v>
      </c>
      <c r="AI185" s="19">
        <v>0</v>
      </c>
      <c r="AJ185" s="19">
        <v>0</v>
      </c>
      <c r="AL185" s="1"/>
      <c r="AM185" s="63">
        <v>3042</v>
      </c>
      <c r="AN185" s="62">
        <v>7</v>
      </c>
      <c r="AO185" s="23">
        <v>1</v>
      </c>
      <c r="AP185" s="23">
        <v>1</v>
      </c>
      <c r="AQ185" s="23">
        <v>1</v>
      </c>
      <c r="AR185" s="23">
        <v>1</v>
      </c>
      <c r="AS185" s="23">
        <v>1</v>
      </c>
      <c r="AT185" s="23">
        <v>1</v>
      </c>
      <c r="AU185" s="23">
        <v>1</v>
      </c>
      <c r="AV185" s="23">
        <v>1</v>
      </c>
      <c r="AW185" s="23">
        <v>1</v>
      </c>
      <c r="AX185" s="23">
        <v>1</v>
      </c>
      <c r="AY185" s="23">
        <v>1</v>
      </c>
      <c r="AZ185" s="23">
        <v>1</v>
      </c>
      <c r="BA185" s="23">
        <v>1</v>
      </c>
      <c r="BB185" s="23">
        <v>1</v>
      </c>
      <c r="BC185" s="23">
        <v>1</v>
      </c>
      <c r="BG185" t="s">
        <v>261</v>
      </c>
      <c r="BH185">
        <v>4</v>
      </c>
      <c r="BI185">
        <v>54</v>
      </c>
    </row>
    <row r="186" spans="1:61" x14ac:dyDescent="0.3">
      <c r="A186" s="18">
        <f t="shared" si="34"/>
        <v>3042</v>
      </c>
      <c r="B186" s="18">
        <f t="shared" si="35"/>
        <v>8</v>
      </c>
      <c r="C186" s="13">
        <f t="shared" si="36"/>
        <v>356.29014196999998</v>
      </c>
      <c r="D186" s="13">
        <f t="shared" si="37"/>
        <v>13.77915724</v>
      </c>
      <c r="E186" s="13">
        <f t="shared" si="38"/>
        <v>38.799999999999997</v>
      </c>
      <c r="F186" s="13">
        <f t="shared" si="39"/>
        <v>0</v>
      </c>
      <c r="G186" s="13">
        <f t="shared" si="40"/>
        <v>16.95</v>
      </c>
      <c r="H186" s="13">
        <f t="shared" si="41"/>
        <v>0</v>
      </c>
      <c r="I186" s="13">
        <f t="shared" si="42"/>
        <v>0</v>
      </c>
      <c r="J186" s="13">
        <f t="shared" si="43"/>
        <v>0</v>
      </c>
      <c r="K186" s="13">
        <f t="shared" si="44"/>
        <v>0</v>
      </c>
      <c r="L186" s="13">
        <f t="shared" si="45"/>
        <v>0</v>
      </c>
      <c r="M186" s="13">
        <f t="shared" si="46"/>
        <v>0</v>
      </c>
      <c r="N186" s="13">
        <f t="shared" si="47"/>
        <v>0</v>
      </c>
      <c r="O186" s="13">
        <f t="shared" si="48"/>
        <v>0.4</v>
      </c>
      <c r="P186" s="13">
        <f t="shared" si="49"/>
        <v>0</v>
      </c>
      <c r="Q186" s="13">
        <f t="shared" si="50"/>
        <v>1</v>
      </c>
      <c r="T186" s="62">
        <v>3042</v>
      </c>
      <c r="U186" s="62">
        <v>8</v>
      </c>
      <c r="V186" s="19">
        <v>356.29014196999998</v>
      </c>
      <c r="W186" s="19">
        <v>13.77915724</v>
      </c>
      <c r="X186" s="19">
        <v>38.799999999999997</v>
      </c>
      <c r="Y186" s="19">
        <v>0</v>
      </c>
      <c r="Z186" s="19">
        <v>16.95</v>
      </c>
      <c r="AA186" s="19">
        <v>0</v>
      </c>
      <c r="AB186" s="19">
        <v>0</v>
      </c>
      <c r="AC186" s="19">
        <v>0</v>
      </c>
      <c r="AD186" s="19">
        <v>0</v>
      </c>
      <c r="AE186" s="19">
        <v>0</v>
      </c>
      <c r="AF186" s="19">
        <v>0</v>
      </c>
      <c r="AG186" s="19">
        <v>0</v>
      </c>
      <c r="AH186" s="19">
        <v>0.4</v>
      </c>
      <c r="AI186" s="19">
        <v>0</v>
      </c>
      <c r="AJ186" s="19">
        <v>1</v>
      </c>
      <c r="AL186" s="1"/>
      <c r="AM186" s="63">
        <v>3042</v>
      </c>
      <c r="AN186" s="62">
        <v>8</v>
      </c>
      <c r="AO186" s="23">
        <v>1</v>
      </c>
      <c r="AP186" s="23">
        <v>1</v>
      </c>
      <c r="AQ186" s="23">
        <v>1</v>
      </c>
      <c r="AR186" s="23">
        <v>1</v>
      </c>
      <c r="AS186" s="23">
        <v>1</v>
      </c>
      <c r="AT186" s="23">
        <v>1</v>
      </c>
      <c r="AU186" s="23">
        <v>1</v>
      </c>
      <c r="AV186" s="23">
        <v>1</v>
      </c>
      <c r="AW186" s="23">
        <v>1</v>
      </c>
      <c r="AX186" s="23">
        <v>1</v>
      </c>
      <c r="AY186" s="23">
        <v>1</v>
      </c>
      <c r="AZ186" s="23">
        <v>1</v>
      </c>
      <c r="BA186" s="23">
        <v>1</v>
      </c>
      <c r="BB186" s="23">
        <v>1</v>
      </c>
      <c r="BC186" s="23">
        <v>1</v>
      </c>
      <c r="BG186" t="s">
        <v>262</v>
      </c>
      <c r="BH186">
        <v>4</v>
      </c>
      <c r="BI186">
        <v>32</v>
      </c>
    </row>
    <row r="187" spans="1:61" x14ac:dyDescent="0.3">
      <c r="A187" s="18">
        <f t="shared" si="34"/>
        <v>3043</v>
      </c>
      <c r="B187" s="18">
        <f t="shared" si="35"/>
        <v>0</v>
      </c>
      <c r="C187" s="13">
        <f t="shared" si="36"/>
        <v>456.41159912000001</v>
      </c>
      <c r="D187" s="13">
        <f t="shared" si="37"/>
        <v>173.58322421999998</v>
      </c>
      <c r="E187" s="13">
        <f t="shared" si="38"/>
        <v>740.55002037999986</v>
      </c>
      <c r="F187" s="13">
        <f t="shared" si="39"/>
        <v>91.974455370000001</v>
      </c>
      <c r="G187" s="13">
        <f t="shared" si="40"/>
        <v>193.66289833000002</v>
      </c>
      <c r="H187" s="13">
        <f t="shared" si="41"/>
        <v>96.511670870000003</v>
      </c>
      <c r="I187" s="13">
        <f t="shared" si="42"/>
        <v>561.72622736000005</v>
      </c>
      <c r="J187" s="13">
        <f t="shared" si="43"/>
        <v>0</v>
      </c>
      <c r="K187" s="13">
        <f t="shared" si="44"/>
        <v>0</v>
      </c>
      <c r="L187" s="13">
        <f t="shared" si="45"/>
        <v>5.4044706749999998</v>
      </c>
      <c r="M187" s="13">
        <f t="shared" si="46"/>
        <v>389.18088789000001</v>
      </c>
      <c r="N187" s="13">
        <f t="shared" si="47"/>
        <v>1.801490225</v>
      </c>
      <c r="O187" s="13">
        <f t="shared" si="48"/>
        <v>0</v>
      </c>
      <c r="P187" s="13">
        <f t="shared" si="49"/>
        <v>0</v>
      </c>
      <c r="Q187" s="13">
        <f t="shared" si="50"/>
        <v>0</v>
      </c>
      <c r="T187" s="62">
        <v>3043</v>
      </c>
      <c r="U187" s="62">
        <v>0</v>
      </c>
      <c r="V187" s="19">
        <v>456.41159912000001</v>
      </c>
      <c r="W187" s="19">
        <v>173.58322421999998</v>
      </c>
      <c r="X187" s="19">
        <v>740.55002037999986</v>
      </c>
      <c r="Y187" s="19">
        <v>91.974455370000001</v>
      </c>
      <c r="Z187" s="19">
        <v>193.66289833000002</v>
      </c>
      <c r="AA187" s="19">
        <v>96.511670870000003</v>
      </c>
      <c r="AB187" s="19">
        <v>561.72622736000005</v>
      </c>
      <c r="AC187" s="19">
        <v>0</v>
      </c>
      <c r="AD187" s="19">
        <v>0</v>
      </c>
      <c r="AE187" s="19">
        <v>5.4044706749999998</v>
      </c>
      <c r="AF187" s="19">
        <v>389.18088789000001</v>
      </c>
      <c r="AG187" s="19">
        <v>1.801490225</v>
      </c>
      <c r="AH187" s="19">
        <v>0</v>
      </c>
      <c r="AI187" s="19">
        <v>0</v>
      </c>
      <c r="AJ187" s="19">
        <v>0</v>
      </c>
      <c r="AL187" s="1"/>
      <c r="AM187" s="63">
        <v>3043</v>
      </c>
      <c r="AN187" s="62">
        <v>0</v>
      </c>
      <c r="AO187" s="23">
        <v>1</v>
      </c>
      <c r="AP187" s="23">
        <v>1</v>
      </c>
      <c r="AQ187" s="23">
        <v>1</v>
      </c>
      <c r="AR187" s="23">
        <v>1</v>
      </c>
      <c r="AS187" s="23">
        <v>1</v>
      </c>
      <c r="AT187" s="23">
        <v>1</v>
      </c>
      <c r="AU187" s="23">
        <v>1</v>
      </c>
      <c r="AV187" s="23">
        <v>1</v>
      </c>
      <c r="AW187" s="23">
        <v>1</v>
      </c>
      <c r="AX187" s="23">
        <v>1</v>
      </c>
      <c r="AY187" s="23">
        <v>1</v>
      </c>
      <c r="AZ187" s="23">
        <v>1</v>
      </c>
      <c r="BA187" s="23">
        <v>1</v>
      </c>
      <c r="BB187" s="23">
        <v>1</v>
      </c>
      <c r="BC187" s="23">
        <v>1</v>
      </c>
      <c r="BG187" t="s">
        <v>263</v>
      </c>
      <c r="BH187">
        <v>5</v>
      </c>
      <c r="BI187">
        <v>36</v>
      </c>
    </row>
    <row r="188" spans="1:61" x14ac:dyDescent="0.3">
      <c r="A188" s="18">
        <f t="shared" si="34"/>
        <v>3043</v>
      </c>
      <c r="B188" s="18">
        <f t="shared" si="35"/>
        <v>1</v>
      </c>
      <c r="C188" s="13">
        <f t="shared" si="36"/>
        <v>734.35989037000002</v>
      </c>
      <c r="D188" s="13">
        <f t="shared" si="37"/>
        <v>214.01092484000003</v>
      </c>
      <c r="E188" s="13">
        <f t="shared" si="38"/>
        <v>635.18404740999995</v>
      </c>
      <c r="F188" s="13">
        <f t="shared" si="39"/>
        <v>10.07</v>
      </c>
      <c r="G188" s="13">
        <f t="shared" si="40"/>
        <v>58.498874799999996</v>
      </c>
      <c r="H188" s="13">
        <f t="shared" si="41"/>
        <v>58.59369796</v>
      </c>
      <c r="I188" s="13">
        <f t="shared" si="42"/>
        <v>652.91196539999999</v>
      </c>
      <c r="J188" s="13">
        <f t="shared" si="43"/>
        <v>263.32974466000002</v>
      </c>
      <c r="K188" s="13">
        <f t="shared" si="44"/>
        <v>1.22</v>
      </c>
      <c r="L188" s="13">
        <f t="shared" si="45"/>
        <v>29.2235768175</v>
      </c>
      <c r="M188" s="13">
        <f t="shared" si="46"/>
        <v>319.9414759</v>
      </c>
      <c r="N188" s="13">
        <f t="shared" si="47"/>
        <v>8.1511922724999994</v>
      </c>
      <c r="O188" s="13">
        <f t="shared" si="48"/>
        <v>149.44</v>
      </c>
      <c r="P188" s="13">
        <f t="shared" si="49"/>
        <v>0</v>
      </c>
      <c r="Q188" s="13">
        <f t="shared" si="50"/>
        <v>0.52067551999999995</v>
      </c>
      <c r="T188" s="62">
        <v>3043</v>
      </c>
      <c r="U188" s="62">
        <v>1</v>
      </c>
      <c r="V188" s="19">
        <v>734.35989037000002</v>
      </c>
      <c r="W188" s="19">
        <v>214.01092484000003</v>
      </c>
      <c r="X188" s="19">
        <v>635.18404740999995</v>
      </c>
      <c r="Y188" s="19">
        <v>10.07</v>
      </c>
      <c r="Z188" s="19">
        <v>58.498874799999996</v>
      </c>
      <c r="AA188" s="19">
        <v>58.59369796</v>
      </c>
      <c r="AB188" s="19">
        <v>652.91196539999999</v>
      </c>
      <c r="AC188" s="19">
        <v>263.32974466000002</v>
      </c>
      <c r="AD188" s="19">
        <v>1.22</v>
      </c>
      <c r="AE188" s="19">
        <v>29.2235768175</v>
      </c>
      <c r="AF188" s="19">
        <v>319.9414759</v>
      </c>
      <c r="AG188" s="19">
        <v>8.1511922724999994</v>
      </c>
      <c r="AH188" s="19">
        <v>149.44</v>
      </c>
      <c r="AI188" s="19">
        <v>0</v>
      </c>
      <c r="AJ188" s="19">
        <v>0.52067551999999995</v>
      </c>
      <c r="AL188" s="1"/>
      <c r="AM188" s="63">
        <v>3043</v>
      </c>
      <c r="AN188" s="62">
        <v>1</v>
      </c>
      <c r="AO188" s="23">
        <v>1</v>
      </c>
      <c r="AP188" s="23">
        <v>1</v>
      </c>
      <c r="AQ188" s="23">
        <v>1</v>
      </c>
      <c r="AR188" s="23">
        <v>1</v>
      </c>
      <c r="AS188" s="23">
        <v>1</v>
      </c>
      <c r="AT188" s="23">
        <v>1</v>
      </c>
      <c r="AU188" s="23">
        <v>1</v>
      </c>
      <c r="AV188" s="23">
        <v>1</v>
      </c>
      <c r="AW188" s="23">
        <v>1</v>
      </c>
      <c r="AX188" s="23">
        <v>1</v>
      </c>
      <c r="AY188" s="23">
        <v>1</v>
      </c>
      <c r="AZ188" s="23">
        <v>1</v>
      </c>
      <c r="BA188" s="23">
        <v>1</v>
      </c>
      <c r="BB188" s="23">
        <v>1</v>
      </c>
      <c r="BC188" s="23">
        <v>1</v>
      </c>
      <c r="BG188" t="s">
        <v>264</v>
      </c>
      <c r="BH188">
        <v>5</v>
      </c>
      <c r="BI188">
        <v>65</v>
      </c>
    </row>
    <row r="189" spans="1:61" x14ac:dyDescent="0.3">
      <c r="A189" s="18">
        <f t="shared" si="34"/>
        <v>3043</v>
      </c>
      <c r="B189" s="18">
        <f t="shared" si="35"/>
        <v>2</v>
      </c>
      <c r="C189" s="13">
        <f t="shared" si="36"/>
        <v>15.96476852</v>
      </c>
      <c r="D189" s="13">
        <f t="shared" si="37"/>
        <v>0</v>
      </c>
      <c r="E189" s="13">
        <f t="shared" si="38"/>
        <v>0</v>
      </c>
      <c r="F189" s="13">
        <f t="shared" si="39"/>
        <v>0</v>
      </c>
      <c r="G189" s="13">
        <f t="shared" si="40"/>
        <v>0</v>
      </c>
      <c r="H189" s="13">
        <f t="shared" si="41"/>
        <v>0</v>
      </c>
      <c r="I189" s="13">
        <f t="shared" si="42"/>
        <v>0</v>
      </c>
      <c r="J189" s="13">
        <f t="shared" si="43"/>
        <v>0</v>
      </c>
      <c r="K189" s="13">
        <f t="shared" si="44"/>
        <v>0</v>
      </c>
      <c r="L189" s="13">
        <f t="shared" si="45"/>
        <v>0</v>
      </c>
      <c r="M189" s="13">
        <f t="shared" si="46"/>
        <v>0.2</v>
      </c>
      <c r="N189" s="13">
        <f t="shared" si="47"/>
        <v>0</v>
      </c>
      <c r="O189" s="13">
        <f t="shared" si="48"/>
        <v>5.3699322299999999</v>
      </c>
      <c r="P189" s="13">
        <f t="shared" si="49"/>
        <v>13.23478648</v>
      </c>
      <c r="Q189" s="13">
        <f t="shared" si="50"/>
        <v>5.7009162999999994</v>
      </c>
      <c r="T189" s="62">
        <v>3043</v>
      </c>
      <c r="U189" s="62">
        <v>2</v>
      </c>
      <c r="V189" s="19">
        <v>15.96476852</v>
      </c>
      <c r="W189" s="19">
        <v>0</v>
      </c>
      <c r="X189" s="19">
        <v>0</v>
      </c>
      <c r="Y189" s="19">
        <v>0</v>
      </c>
      <c r="Z189" s="19">
        <v>0</v>
      </c>
      <c r="AA189" s="19">
        <v>0</v>
      </c>
      <c r="AB189" s="19">
        <v>0</v>
      </c>
      <c r="AC189" s="19">
        <v>0</v>
      </c>
      <c r="AD189" s="19">
        <v>0</v>
      </c>
      <c r="AE189" s="19">
        <v>0</v>
      </c>
      <c r="AF189" s="19">
        <v>0.2</v>
      </c>
      <c r="AG189" s="19">
        <v>0</v>
      </c>
      <c r="AH189" s="19">
        <v>5.3699322299999999</v>
      </c>
      <c r="AI189" s="19">
        <v>13.23478648</v>
      </c>
      <c r="AJ189" s="19">
        <v>5.7009162999999994</v>
      </c>
      <c r="AL189" s="1"/>
      <c r="AM189" s="63">
        <v>3043</v>
      </c>
      <c r="AN189" s="62">
        <v>2</v>
      </c>
      <c r="AO189" s="23">
        <v>1</v>
      </c>
      <c r="AP189" s="23">
        <v>1</v>
      </c>
      <c r="AQ189" s="23">
        <v>1</v>
      </c>
      <c r="AR189" s="23">
        <v>1</v>
      </c>
      <c r="AS189" s="23">
        <v>1</v>
      </c>
      <c r="AT189" s="23">
        <v>1</v>
      </c>
      <c r="AU189" s="23">
        <v>1</v>
      </c>
      <c r="AV189" s="23">
        <v>1</v>
      </c>
      <c r="AW189" s="23">
        <v>1</v>
      </c>
      <c r="AX189" s="23">
        <v>1</v>
      </c>
      <c r="AY189" s="23">
        <v>1</v>
      </c>
      <c r="AZ189" s="23">
        <v>1</v>
      </c>
      <c r="BA189" s="23">
        <v>1</v>
      </c>
      <c r="BB189" s="23">
        <v>1</v>
      </c>
      <c r="BC189" s="23">
        <v>1</v>
      </c>
      <c r="BG189" t="s">
        <v>265</v>
      </c>
      <c r="BH189">
        <v>5</v>
      </c>
      <c r="BI189">
        <v>9</v>
      </c>
    </row>
    <row r="190" spans="1:61" x14ac:dyDescent="0.3">
      <c r="A190" s="18">
        <f t="shared" si="34"/>
        <v>3043</v>
      </c>
      <c r="B190" s="18">
        <f t="shared" si="35"/>
        <v>5</v>
      </c>
      <c r="C190" s="13">
        <f t="shared" si="36"/>
        <v>124.19</v>
      </c>
      <c r="D190" s="13">
        <f t="shared" si="37"/>
        <v>219.84</v>
      </c>
      <c r="E190" s="13">
        <f t="shared" si="38"/>
        <v>75.47</v>
      </c>
      <c r="F190" s="13">
        <f t="shared" si="39"/>
        <v>26.119999999999997</v>
      </c>
      <c r="G190" s="13">
        <f t="shared" si="40"/>
        <v>15.73</v>
      </c>
      <c r="H190" s="13">
        <f t="shared" si="41"/>
        <v>0</v>
      </c>
      <c r="I190" s="13">
        <f t="shared" si="42"/>
        <v>21</v>
      </c>
      <c r="J190" s="13">
        <f t="shared" si="43"/>
        <v>0</v>
      </c>
      <c r="K190" s="13">
        <f t="shared" si="44"/>
        <v>0</v>
      </c>
      <c r="L190" s="13">
        <f t="shared" si="45"/>
        <v>6.75</v>
      </c>
      <c r="M190" s="13">
        <f t="shared" si="46"/>
        <v>4.8499999999999996</v>
      </c>
      <c r="N190" s="13">
        <f t="shared" si="47"/>
        <v>2.25</v>
      </c>
      <c r="O190" s="13">
        <f t="shared" si="48"/>
        <v>0</v>
      </c>
      <c r="P190" s="13">
        <f t="shared" si="49"/>
        <v>0</v>
      </c>
      <c r="Q190" s="13">
        <f t="shared" si="50"/>
        <v>0</v>
      </c>
      <c r="T190" s="62">
        <v>3043</v>
      </c>
      <c r="U190" s="62">
        <v>5</v>
      </c>
      <c r="V190" s="19">
        <v>124.19</v>
      </c>
      <c r="W190" s="19">
        <v>219.84</v>
      </c>
      <c r="X190" s="19">
        <v>75.47</v>
      </c>
      <c r="Y190" s="19">
        <v>26.119999999999997</v>
      </c>
      <c r="Z190" s="19">
        <v>15.73</v>
      </c>
      <c r="AA190" s="19">
        <v>0</v>
      </c>
      <c r="AB190" s="19">
        <v>21</v>
      </c>
      <c r="AC190" s="19">
        <v>0</v>
      </c>
      <c r="AD190" s="19">
        <v>0</v>
      </c>
      <c r="AE190" s="19">
        <v>6.75</v>
      </c>
      <c r="AF190" s="19">
        <v>4.8499999999999996</v>
      </c>
      <c r="AG190" s="19">
        <v>2.25</v>
      </c>
      <c r="AH190" s="19">
        <v>0</v>
      </c>
      <c r="AI190" s="19">
        <v>0</v>
      </c>
      <c r="AJ190" s="19">
        <v>0</v>
      </c>
      <c r="AL190" s="1"/>
      <c r="AM190" s="63">
        <v>3043</v>
      </c>
      <c r="AN190" s="62">
        <v>5</v>
      </c>
      <c r="AO190" s="23">
        <v>1</v>
      </c>
      <c r="AP190" s="23">
        <v>1</v>
      </c>
      <c r="AQ190" s="23">
        <v>1</v>
      </c>
      <c r="AR190" s="23">
        <v>1</v>
      </c>
      <c r="AS190" s="23">
        <v>1</v>
      </c>
      <c r="AT190" s="23">
        <v>1</v>
      </c>
      <c r="AU190" s="23">
        <v>1</v>
      </c>
      <c r="AV190" s="23">
        <v>1</v>
      </c>
      <c r="AW190" s="23">
        <v>1</v>
      </c>
      <c r="AX190" s="23">
        <v>1</v>
      </c>
      <c r="AY190" s="23">
        <v>1</v>
      </c>
      <c r="AZ190" s="23">
        <v>1</v>
      </c>
      <c r="BA190" s="23">
        <v>1</v>
      </c>
      <c r="BB190" s="23">
        <v>1</v>
      </c>
      <c r="BC190" s="23">
        <v>1</v>
      </c>
      <c r="BG190" t="s">
        <v>266</v>
      </c>
      <c r="BH190">
        <v>5</v>
      </c>
      <c r="BI190">
        <v>12</v>
      </c>
    </row>
    <row r="191" spans="1:61" x14ac:dyDescent="0.3">
      <c r="A191" s="18">
        <f t="shared" si="34"/>
        <v>3043</v>
      </c>
      <c r="B191" s="18">
        <f t="shared" si="35"/>
        <v>7</v>
      </c>
      <c r="C191" s="13">
        <f t="shared" si="36"/>
        <v>4458.4367208365948</v>
      </c>
      <c r="D191" s="13">
        <f t="shared" si="37"/>
        <v>480.504210813452</v>
      </c>
      <c r="E191" s="13">
        <f t="shared" si="38"/>
        <v>59.2</v>
      </c>
      <c r="F191" s="13">
        <f t="shared" si="39"/>
        <v>29.43</v>
      </c>
      <c r="G191" s="13">
        <f t="shared" si="40"/>
        <v>71.89</v>
      </c>
      <c r="H191" s="13">
        <f t="shared" si="41"/>
        <v>0</v>
      </c>
      <c r="I191" s="13">
        <f t="shared" si="42"/>
        <v>44.11203845</v>
      </c>
      <c r="J191" s="13">
        <f t="shared" si="43"/>
        <v>0</v>
      </c>
      <c r="K191" s="13">
        <f t="shared" si="44"/>
        <v>0</v>
      </c>
      <c r="L191" s="13">
        <f t="shared" si="45"/>
        <v>4.1999999999999993</v>
      </c>
      <c r="M191" s="13">
        <f t="shared" si="46"/>
        <v>63.36</v>
      </c>
      <c r="N191" s="13">
        <f t="shared" si="47"/>
        <v>1.4</v>
      </c>
      <c r="O191" s="13">
        <f t="shared" si="48"/>
        <v>0.1</v>
      </c>
      <c r="P191" s="13">
        <f t="shared" si="49"/>
        <v>0.4</v>
      </c>
      <c r="Q191" s="13">
        <f t="shared" si="50"/>
        <v>0</v>
      </c>
      <c r="T191" s="62">
        <v>3043</v>
      </c>
      <c r="U191" s="62">
        <v>7</v>
      </c>
      <c r="V191" s="19">
        <v>4458.4367208365948</v>
      </c>
      <c r="W191" s="19">
        <v>480.504210813452</v>
      </c>
      <c r="X191" s="19">
        <v>59.2</v>
      </c>
      <c r="Y191" s="19">
        <v>29.43</v>
      </c>
      <c r="Z191" s="19">
        <v>71.89</v>
      </c>
      <c r="AA191" s="19">
        <v>0</v>
      </c>
      <c r="AB191" s="19">
        <v>44.11203845</v>
      </c>
      <c r="AC191" s="19">
        <v>0</v>
      </c>
      <c r="AD191" s="19">
        <v>0</v>
      </c>
      <c r="AE191" s="19">
        <v>4.1999999999999993</v>
      </c>
      <c r="AF191" s="19">
        <v>63.36</v>
      </c>
      <c r="AG191" s="19">
        <v>1.4</v>
      </c>
      <c r="AH191" s="19">
        <v>0.1</v>
      </c>
      <c r="AI191" s="19">
        <v>0.4</v>
      </c>
      <c r="AJ191" s="19">
        <v>0</v>
      </c>
      <c r="AL191" s="1"/>
      <c r="AM191" s="63">
        <v>3043</v>
      </c>
      <c r="AN191" s="62">
        <v>7</v>
      </c>
      <c r="AO191" s="23">
        <v>1</v>
      </c>
      <c r="AP191" s="23">
        <v>1</v>
      </c>
      <c r="AQ191" s="23">
        <v>1</v>
      </c>
      <c r="AR191" s="23">
        <v>1</v>
      </c>
      <c r="AS191" s="23">
        <v>1</v>
      </c>
      <c r="AT191" s="23">
        <v>1</v>
      </c>
      <c r="AU191" s="23">
        <v>1</v>
      </c>
      <c r="AV191" s="23">
        <v>1</v>
      </c>
      <c r="AW191" s="23">
        <v>1</v>
      </c>
      <c r="AX191" s="23">
        <v>1</v>
      </c>
      <c r="AY191" s="23">
        <v>1</v>
      </c>
      <c r="AZ191" s="23">
        <v>1</v>
      </c>
      <c r="BA191" s="23">
        <v>1</v>
      </c>
      <c r="BB191" s="23">
        <v>1</v>
      </c>
      <c r="BC191" s="23">
        <v>1</v>
      </c>
      <c r="BG191" t="s">
        <v>267</v>
      </c>
      <c r="BH191">
        <v>5</v>
      </c>
      <c r="BI191">
        <v>158</v>
      </c>
    </row>
    <row r="192" spans="1:61" x14ac:dyDescent="0.3">
      <c r="A192" s="18">
        <f t="shared" si="34"/>
        <v>3043</v>
      </c>
      <c r="B192" s="18">
        <f t="shared" si="35"/>
        <v>8</v>
      </c>
      <c r="C192" s="13">
        <f t="shared" si="36"/>
        <v>312.37227840999998</v>
      </c>
      <c r="D192" s="13">
        <f t="shared" si="37"/>
        <v>143.30849628000001</v>
      </c>
      <c r="E192" s="13">
        <f t="shared" si="38"/>
        <v>168.62932304</v>
      </c>
      <c r="F192" s="13">
        <f t="shared" si="39"/>
        <v>30.7</v>
      </c>
      <c r="G192" s="13">
        <f t="shared" si="40"/>
        <v>48.912463009999996</v>
      </c>
      <c r="H192" s="13">
        <f t="shared" si="41"/>
        <v>0</v>
      </c>
      <c r="I192" s="13">
        <f t="shared" si="42"/>
        <v>85.852089030000002</v>
      </c>
      <c r="J192" s="13">
        <f t="shared" si="43"/>
        <v>0</v>
      </c>
      <c r="K192" s="13">
        <f t="shared" si="44"/>
        <v>0</v>
      </c>
      <c r="L192" s="13">
        <f t="shared" si="45"/>
        <v>0</v>
      </c>
      <c r="M192" s="13">
        <f t="shared" si="46"/>
        <v>31.938297610000003</v>
      </c>
      <c r="N192" s="13">
        <f t="shared" si="47"/>
        <v>0</v>
      </c>
      <c r="O192" s="13">
        <f t="shared" si="48"/>
        <v>2</v>
      </c>
      <c r="P192" s="13">
        <f t="shared" si="49"/>
        <v>0.15339585</v>
      </c>
      <c r="Q192" s="13">
        <f t="shared" si="50"/>
        <v>0</v>
      </c>
      <c r="T192" s="62">
        <v>3043</v>
      </c>
      <c r="U192" s="62">
        <v>8</v>
      </c>
      <c r="V192" s="19">
        <v>312.37227840999998</v>
      </c>
      <c r="W192" s="19">
        <v>143.30849628000001</v>
      </c>
      <c r="X192" s="19">
        <v>168.62932304</v>
      </c>
      <c r="Y192" s="19">
        <v>30.7</v>
      </c>
      <c r="Z192" s="19">
        <v>48.912463009999996</v>
      </c>
      <c r="AA192" s="19">
        <v>0</v>
      </c>
      <c r="AB192" s="19">
        <v>85.852089030000002</v>
      </c>
      <c r="AC192" s="19">
        <v>0</v>
      </c>
      <c r="AD192" s="19">
        <v>0</v>
      </c>
      <c r="AE192" s="19">
        <v>0</v>
      </c>
      <c r="AF192" s="19">
        <v>31.938297610000003</v>
      </c>
      <c r="AG192" s="19">
        <v>0</v>
      </c>
      <c r="AH192" s="19">
        <v>2</v>
      </c>
      <c r="AI192" s="19">
        <v>0.15339585</v>
      </c>
      <c r="AJ192" s="19">
        <v>0</v>
      </c>
      <c r="AL192" s="1"/>
      <c r="AM192" s="63">
        <v>3043</v>
      </c>
      <c r="AN192" s="62">
        <v>8</v>
      </c>
      <c r="AO192" s="23">
        <v>1</v>
      </c>
      <c r="AP192" s="23">
        <v>1</v>
      </c>
      <c r="AQ192" s="23">
        <v>1</v>
      </c>
      <c r="AR192" s="23">
        <v>1</v>
      </c>
      <c r="AS192" s="23">
        <v>1</v>
      </c>
      <c r="AT192" s="23">
        <v>1</v>
      </c>
      <c r="AU192" s="23">
        <v>1</v>
      </c>
      <c r="AV192" s="23">
        <v>1</v>
      </c>
      <c r="AW192" s="23">
        <v>1</v>
      </c>
      <c r="AX192" s="23">
        <v>1</v>
      </c>
      <c r="AY192" s="23">
        <v>1</v>
      </c>
      <c r="AZ192" s="23">
        <v>1</v>
      </c>
      <c r="BA192" s="23">
        <v>1</v>
      </c>
      <c r="BB192" s="23">
        <v>1</v>
      </c>
      <c r="BC192" s="23">
        <v>1</v>
      </c>
      <c r="BG192" t="s">
        <v>268</v>
      </c>
      <c r="BH192">
        <v>5</v>
      </c>
      <c r="BI192">
        <v>19</v>
      </c>
    </row>
    <row r="193" spans="1:61" x14ac:dyDescent="0.3">
      <c r="A193" s="18">
        <f t="shared" si="34"/>
        <v>3044</v>
      </c>
      <c r="B193" s="18">
        <f t="shared" si="35"/>
        <v>0</v>
      </c>
      <c r="C193" s="13">
        <f t="shared" si="36"/>
        <v>7003.5805693700013</v>
      </c>
      <c r="D193" s="13">
        <f t="shared" si="37"/>
        <v>2388.9771774300002</v>
      </c>
      <c r="E193" s="13">
        <f t="shared" si="38"/>
        <v>19584.058248680001</v>
      </c>
      <c r="F193" s="13">
        <f t="shared" si="39"/>
        <v>4298.2326968199995</v>
      </c>
      <c r="G193" s="13">
        <f t="shared" si="40"/>
        <v>8094.7826049599998</v>
      </c>
      <c r="H193" s="13">
        <f t="shared" si="41"/>
        <v>3851.7417534899996</v>
      </c>
      <c r="I193" s="13">
        <f t="shared" si="42"/>
        <v>1607.7895139899999</v>
      </c>
      <c r="J193" s="13">
        <f t="shared" si="43"/>
        <v>0</v>
      </c>
      <c r="K193" s="13">
        <f t="shared" si="44"/>
        <v>47.357380810000002</v>
      </c>
      <c r="L193" s="13">
        <f t="shared" si="45"/>
        <v>264.93175121000002</v>
      </c>
      <c r="M193" s="13">
        <f t="shared" si="46"/>
        <v>5317.7752967100005</v>
      </c>
      <c r="N193" s="13">
        <f t="shared" si="47"/>
        <v>1</v>
      </c>
      <c r="O193" s="13">
        <f t="shared" si="48"/>
        <v>0.74</v>
      </c>
      <c r="P193" s="13">
        <f t="shared" si="49"/>
        <v>0</v>
      </c>
      <c r="Q193" s="13">
        <f t="shared" si="50"/>
        <v>5.9</v>
      </c>
      <c r="T193" s="62">
        <v>3044</v>
      </c>
      <c r="U193" s="62">
        <v>0</v>
      </c>
      <c r="V193" s="19">
        <v>7003.5805693700013</v>
      </c>
      <c r="W193" s="19">
        <v>2388.9771774300002</v>
      </c>
      <c r="X193" s="19">
        <v>19584.058248680001</v>
      </c>
      <c r="Y193" s="19">
        <v>4298.2326968199995</v>
      </c>
      <c r="Z193" s="19">
        <v>8094.7826049599998</v>
      </c>
      <c r="AA193" s="19">
        <v>3851.7417534899996</v>
      </c>
      <c r="AB193" s="19">
        <v>1607.7895139899999</v>
      </c>
      <c r="AC193" s="19">
        <v>0</v>
      </c>
      <c r="AD193" s="19">
        <v>47.357380810000002</v>
      </c>
      <c r="AE193" s="19">
        <v>264.93175121000002</v>
      </c>
      <c r="AF193" s="19">
        <v>5317.7752967100005</v>
      </c>
      <c r="AG193" s="19">
        <v>1</v>
      </c>
      <c r="AH193" s="19">
        <v>0.74</v>
      </c>
      <c r="AI193" s="19">
        <v>0</v>
      </c>
      <c r="AJ193" s="19">
        <v>5.9</v>
      </c>
      <c r="AL193" s="1"/>
      <c r="AM193" s="63">
        <v>3044</v>
      </c>
      <c r="AN193" s="62">
        <v>0</v>
      </c>
      <c r="AO193" s="23">
        <v>1</v>
      </c>
      <c r="AP193" s="23">
        <v>1</v>
      </c>
      <c r="AQ193" s="23">
        <v>1</v>
      </c>
      <c r="AR193" s="23">
        <v>1</v>
      </c>
      <c r="AS193" s="23">
        <v>1</v>
      </c>
      <c r="AT193" s="23">
        <v>1</v>
      </c>
      <c r="AU193" s="23">
        <v>1</v>
      </c>
      <c r="AV193" s="23">
        <v>1</v>
      </c>
      <c r="AW193" s="23">
        <v>1</v>
      </c>
      <c r="AX193" s="23">
        <v>1</v>
      </c>
      <c r="AY193" s="23">
        <v>1</v>
      </c>
      <c r="AZ193" s="23">
        <v>1</v>
      </c>
      <c r="BA193" s="23">
        <v>1</v>
      </c>
      <c r="BB193" s="23">
        <v>1</v>
      </c>
      <c r="BC193" s="23">
        <v>1</v>
      </c>
      <c r="BG193" t="s">
        <v>269</v>
      </c>
      <c r="BH193">
        <v>5</v>
      </c>
      <c r="BI193">
        <v>170</v>
      </c>
    </row>
    <row r="194" spans="1:61" x14ac:dyDescent="0.3">
      <c r="A194" s="18">
        <f t="shared" ref="A194:A257" si="51">AM194</f>
        <v>3044</v>
      </c>
      <c r="B194" s="18">
        <f t="shared" ref="B194:B257" si="52">AN194</f>
        <v>1</v>
      </c>
      <c r="C194" s="13">
        <f t="shared" ref="C194:C257" si="53">V194*AO194</f>
        <v>2909.7387571899994</v>
      </c>
      <c r="D194" s="13">
        <f t="shared" ref="D194:D257" si="54">W194*AP194</f>
        <v>781.76025569000001</v>
      </c>
      <c r="E194" s="13">
        <f t="shared" ref="E194:E257" si="55">X194*AQ194</f>
        <v>358.91598700000003</v>
      </c>
      <c r="F194" s="13">
        <f t="shared" ref="F194:F257" si="56">Y194*AR194</f>
        <v>94.944770460000001</v>
      </c>
      <c r="G194" s="13">
        <f t="shared" ref="G194:G257" si="57">Z194*AS194</f>
        <v>134.07519996000002</v>
      </c>
      <c r="H194" s="13">
        <f t="shared" ref="H194:H257" si="58">AA194*AT194</f>
        <v>52.12</v>
      </c>
      <c r="I194" s="13">
        <f t="shared" ref="I194:I257" si="59">AB194*AU194</f>
        <v>54.350706369999997</v>
      </c>
      <c r="J194" s="13">
        <f t="shared" ref="J194:J257" si="60">AC194*AV194</f>
        <v>18.690551549999999</v>
      </c>
      <c r="K194" s="13">
        <f t="shared" ref="K194:K257" si="61">AD194*AW194</f>
        <v>2.88</v>
      </c>
      <c r="L194" s="13">
        <f t="shared" ref="L194:L257" si="62">AE194*AX194</f>
        <v>7.875</v>
      </c>
      <c r="M194" s="13">
        <f t="shared" ref="M194:M257" si="63">AF194*AY194</f>
        <v>419.68492886999996</v>
      </c>
      <c r="N194" s="13">
        <f t="shared" ref="N194:N257" si="64">AG194*AZ194</f>
        <v>2.625</v>
      </c>
      <c r="O194" s="13">
        <f t="shared" ref="O194:O257" si="65">AH194*BA194</f>
        <v>174.76596627999999</v>
      </c>
      <c r="P194" s="13">
        <f t="shared" ref="P194:P257" si="66">AI194*BB194</f>
        <v>1.5</v>
      </c>
      <c r="Q194" s="13">
        <f t="shared" ref="Q194:Q257" si="67">AJ194*BC194</f>
        <v>23.73</v>
      </c>
      <c r="T194" s="62">
        <v>3044</v>
      </c>
      <c r="U194" s="62">
        <v>1</v>
      </c>
      <c r="V194" s="19">
        <v>2909.7387571899994</v>
      </c>
      <c r="W194" s="19">
        <v>781.76025569000001</v>
      </c>
      <c r="X194" s="19">
        <v>358.91598700000003</v>
      </c>
      <c r="Y194" s="19">
        <v>94.944770460000001</v>
      </c>
      <c r="Z194" s="19">
        <v>134.07519996000002</v>
      </c>
      <c r="AA194" s="19">
        <v>52.12</v>
      </c>
      <c r="AB194" s="19">
        <v>54.350706369999997</v>
      </c>
      <c r="AC194" s="19">
        <v>18.690551549999999</v>
      </c>
      <c r="AD194" s="19">
        <v>2.88</v>
      </c>
      <c r="AE194" s="19">
        <v>7.875</v>
      </c>
      <c r="AF194" s="19">
        <v>419.68492886999996</v>
      </c>
      <c r="AG194" s="19">
        <v>2.625</v>
      </c>
      <c r="AH194" s="19">
        <v>174.76596627999999</v>
      </c>
      <c r="AI194" s="19">
        <v>1.5</v>
      </c>
      <c r="AJ194" s="19">
        <v>23.73</v>
      </c>
      <c r="AL194" s="1"/>
      <c r="AM194" s="63">
        <v>3044</v>
      </c>
      <c r="AN194" s="62">
        <v>1</v>
      </c>
      <c r="AO194" s="23">
        <v>1</v>
      </c>
      <c r="AP194" s="23">
        <v>1</v>
      </c>
      <c r="AQ194" s="23">
        <v>1</v>
      </c>
      <c r="AR194" s="23">
        <v>1</v>
      </c>
      <c r="AS194" s="23">
        <v>1</v>
      </c>
      <c r="AT194" s="23">
        <v>1</v>
      </c>
      <c r="AU194" s="23">
        <v>1</v>
      </c>
      <c r="AV194" s="23">
        <v>1</v>
      </c>
      <c r="AW194" s="23">
        <v>1</v>
      </c>
      <c r="AX194" s="23">
        <v>1</v>
      </c>
      <c r="AY194" s="23">
        <v>1</v>
      </c>
      <c r="AZ194" s="23">
        <v>1</v>
      </c>
      <c r="BA194" s="23">
        <v>1</v>
      </c>
      <c r="BB194" s="23">
        <v>1</v>
      </c>
      <c r="BC194" s="23">
        <v>1</v>
      </c>
      <c r="BG194" t="s">
        <v>270</v>
      </c>
      <c r="BH194">
        <v>5</v>
      </c>
      <c r="BI194">
        <v>124</v>
      </c>
    </row>
    <row r="195" spans="1:61" x14ac:dyDescent="0.3">
      <c r="A195" s="18">
        <f t="shared" si="51"/>
        <v>3044</v>
      </c>
      <c r="B195" s="18">
        <f t="shared" si="52"/>
        <v>2</v>
      </c>
      <c r="C195" s="13">
        <f t="shared" si="53"/>
        <v>295.15044748999998</v>
      </c>
      <c r="D195" s="13">
        <f t="shared" si="54"/>
        <v>40.729999999999997</v>
      </c>
      <c r="E195" s="13">
        <f t="shared" si="55"/>
        <v>51.47</v>
      </c>
      <c r="F195" s="13">
        <f t="shared" si="56"/>
        <v>0</v>
      </c>
      <c r="G195" s="13">
        <f t="shared" si="57"/>
        <v>0</v>
      </c>
      <c r="H195" s="13">
        <f t="shared" si="58"/>
        <v>0</v>
      </c>
      <c r="I195" s="13">
        <f t="shared" si="59"/>
        <v>6.3399237099999999</v>
      </c>
      <c r="J195" s="13">
        <f t="shared" si="60"/>
        <v>0.47781045</v>
      </c>
      <c r="K195" s="13">
        <f t="shared" si="61"/>
        <v>0</v>
      </c>
      <c r="L195" s="13">
        <f t="shared" si="62"/>
        <v>1</v>
      </c>
      <c r="M195" s="13">
        <f t="shared" si="63"/>
        <v>21.626563409999999</v>
      </c>
      <c r="N195" s="13">
        <f t="shared" si="64"/>
        <v>0</v>
      </c>
      <c r="O195" s="13">
        <f t="shared" si="65"/>
        <v>17.955064030000003</v>
      </c>
      <c r="P195" s="13">
        <f t="shared" si="66"/>
        <v>10.66839236</v>
      </c>
      <c r="Q195" s="13">
        <f t="shared" si="67"/>
        <v>4.18</v>
      </c>
      <c r="T195" s="62">
        <v>3044</v>
      </c>
      <c r="U195" s="62">
        <v>2</v>
      </c>
      <c r="V195" s="19">
        <v>295.15044748999998</v>
      </c>
      <c r="W195" s="19">
        <v>40.729999999999997</v>
      </c>
      <c r="X195" s="19">
        <v>51.47</v>
      </c>
      <c r="Y195" s="19">
        <v>0</v>
      </c>
      <c r="Z195" s="19">
        <v>0</v>
      </c>
      <c r="AA195" s="19">
        <v>0</v>
      </c>
      <c r="AB195" s="19">
        <v>6.3399237099999999</v>
      </c>
      <c r="AC195" s="19">
        <v>0.47781045</v>
      </c>
      <c r="AD195" s="19">
        <v>0</v>
      </c>
      <c r="AE195" s="19">
        <v>1</v>
      </c>
      <c r="AF195" s="19">
        <v>21.626563409999999</v>
      </c>
      <c r="AG195" s="19">
        <v>0</v>
      </c>
      <c r="AH195" s="19">
        <v>17.955064030000003</v>
      </c>
      <c r="AI195" s="19">
        <v>10.66839236</v>
      </c>
      <c r="AJ195" s="19">
        <v>4.18</v>
      </c>
      <c r="AL195" s="1"/>
      <c r="AM195" s="63">
        <v>3044</v>
      </c>
      <c r="AN195" s="62">
        <v>2</v>
      </c>
      <c r="AO195" s="23">
        <v>1</v>
      </c>
      <c r="AP195" s="23">
        <v>1</v>
      </c>
      <c r="AQ195" s="23">
        <v>1</v>
      </c>
      <c r="AR195" s="23">
        <v>1</v>
      </c>
      <c r="AS195" s="23">
        <v>1</v>
      </c>
      <c r="AT195" s="23">
        <v>1</v>
      </c>
      <c r="AU195" s="23">
        <v>1</v>
      </c>
      <c r="AV195" s="23">
        <v>1</v>
      </c>
      <c r="AW195" s="23">
        <v>1</v>
      </c>
      <c r="AX195" s="23">
        <v>1</v>
      </c>
      <c r="AY195" s="23">
        <v>1</v>
      </c>
      <c r="AZ195" s="23">
        <v>1</v>
      </c>
      <c r="BA195" s="23">
        <v>1</v>
      </c>
      <c r="BB195" s="23">
        <v>1</v>
      </c>
      <c r="BC195" s="23">
        <v>1</v>
      </c>
      <c r="BG195" t="s">
        <v>271</v>
      </c>
      <c r="BH195">
        <v>5</v>
      </c>
      <c r="BI195">
        <v>12</v>
      </c>
    </row>
    <row r="196" spans="1:61" x14ac:dyDescent="0.3">
      <c r="A196" s="18">
        <f t="shared" si="51"/>
        <v>3044</v>
      </c>
      <c r="B196" s="18">
        <f t="shared" si="52"/>
        <v>5</v>
      </c>
      <c r="C196" s="13">
        <f t="shared" si="53"/>
        <v>989.77275303848432</v>
      </c>
      <c r="D196" s="13">
        <f t="shared" si="54"/>
        <v>1493.0151026168967</v>
      </c>
      <c r="E196" s="13">
        <f t="shared" si="55"/>
        <v>651.48199498999998</v>
      </c>
      <c r="F196" s="13">
        <f t="shared" si="56"/>
        <v>126.60963244000001</v>
      </c>
      <c r="G196" s="13">
        <f t="shared" si="57"/>
        <v>445.22557472</v>
      </c>
      <c r="H196" s="13">
        <f t="shared" si="58"/>
        <v>80.28</v>
      </c>
      <c r="I196" s="13">
        <f t="shared" si="59"/>
        <v>320.68568835000002</v>
      </c>
      <c r="J196" s="13">
        <f t="shared" si="60"/>
        <v>0</v>
      </c>
      <c r="K196" s="13">
        <f t="shared" si="61"/>
        <v>2.87</v>
      </c>
      <c r="L196" s="13">
        <f t="shared" si="62"/>
        <v>11.7</v>
      </c>
      <c r="M196" s="13">
        <f t="shared" si="63"/>
        <v>50</v>
      </c>
      <c r="N196" s="13">
        <f t="shared" si="64"/>
        <v>0</v>
      </c>
      <c r="O196" s="13">
        <f t="shared" si="65"/>
        <v>0</v>
      </c>
      <c r="P196" s="13">
        <f t="shared" si="66"/>
        <v>0</v>
      </c>
      <c r="Q196" s="13">
        <f t="shared" si="67"/>
        <v>0</v>
      </c>
      <c r="T196" s="62">
        <v>3044</v>
      </c>
      <c r="U196" s="62">
        <v>5</v>
      </c>
      <c r="V196" s="19">
        <v>989.77275303848432</v>
      </c>
      <c r="W196" s="19">
        <v>1493.0151026168967</v>
      </c>
      <c r="X196" s="19">
        <v>651.48199498999998</v>
      </c>
      <c r="Y196" s="19">
        <v>126.60963244000001</v>
      </c>
      <c r="Z196" s="19">
        <v>445.22557472</v>
      </c>
      <c r="AA196" s="19">
        <v>80.28</v>
      </c>
      <c r="AB196" s="19">
        <v>320.68568835000002</v>
      </c>
      <c r="AC196" s="19">
        <v>0</v>
      </c>
      <c r="AD196" s="19">
        <v>2.87</v>
      </c>
      <c r="AE196" s="19">
        <v>11.7</v>
      </c>
      <c r="AF196" s="19">
        <v>50</v>
      </c>
      <c r="AG196" s="19">
        <v>0</v>
      </c>
      <c r="AH196" s="19">
        <v>0</v>
      </c>
      <c r="AI196" s="19">
        <v>0</v>
      </c>
      <c r="AJ196" s="19">
        <v>0</v>
      </c>
      <c r="AL196" s="1"/>
      <c r="AM196" s="63">
        <v>3044</v>
      </c>
      <c r="AN196" s="62">
        <v>5</v>
      </c>
      <c r="AO196" s="23">
        <v>1</v>
      </c>
      <c r="AP196" s="23">
        <v>1</v>
      </c>
      <c r="AQ196" s="23">
        <v>1</v>
      </c>
      <c r="AR196" s="23">
        <v>1</v>
      </c>
      <c r="AS196" s="23">
        <v>1</v>
      </c>
      <c r="AT196" s="23">
        <v>1</v>
      </c>
      <c r="AU196" s="23">
        <v>1</v>
      </c>
      <c r="AV196" s="23">
        <v>1</v>
      </c>
      <c r="AW196" s="23">
        <v>1</v>
      </c>
      <c r="AX196" s="23">
        <v>1</v>
      </c>
      <c r="AY196" s="23">
        <v>1</v>
      </c>
      <c r="AZ196" s="23">
        <v>1</v>
      </c>
      <c r="BA196" s="23">
        <v>1</v>
      </c>
      <c r="BB196" s="23">
        <v>1</v>
      </c>
      <c r="BC196" s="23">
        <v>1</v>
      </c>
      <c r="BG196" t="s">
        <v>272</v>
      </c>
      <c r="BH196">
        <v>5</v>
      </c>
      <c r="BI196">
        <v>16</v>
      </c>
    </row>
    <row r="197" spans="1:61" x14ac:dyDescent="0.3">
      <c r="A197" s="18">
        <f t="shared" si="51"/>
        <v>3044</v>
      </c>
      <c r="B197" s="18">
        <f t="shared" si="52"/>
        <v>7</v>
      </c>
      <c r="C197" s="13">
        <f t="shared" si="53"/>
        <v>10183.971480910021</v>
      </c>
      <c r="D197" s="13">
        <f t="shared" si="54"/>
        <v>2685.7726372393986</v>
      </c>
      <c r="E197" s="13">
        <f t="shared" si="55"/>
        <v>66.162171400000005</v>
      </c>
      <c r="F197" s="13">
        <f t="shared" si="56"/>
        <v>26.520000000000003</v>
      </c>
      <c r="G197" s="13">
        <f t="shared" si="57"/>
        <v>88.64</v>
      </c>
      <c r="H197" s="13">
        <f t="shared" si="58"/>
        <v>0</v>
      </c>
      <c r="I197" s="13">
        <f t="shared" si="59"/>
        <v>130.15089798</v>
      </c>
      <c r="J197" s="13">
        <f t="shared" si="60"/>
        <v>0</v>
      </c>
      <c r="K197" s="13">
        <f t="shared" si="61"/>
        <v>0</v>
      </c>
      <c r="L197" s="13">
        <f t="shared" si="62"/>
        <v>233.95981918249996</v>
      </c>
      <c r="M197" s="13">
        <f t="shared" si="63"/>
        <v>41.402236520000002</v>
      </c>
      <c r="N197" s="13">
        <f t="shared" si="64"/>
        <v>17.532522507499998</v>
      </c>
      <c r="O197" s="13">
        <f t="shared" si="65"/>
        <v>0.4</v>
      </c>
      <c r="P197" s="13">
        <f t="shared" si="66"/>
        <v>0.2</v>
      </c>
      <c r="Q197" s="13">
        <f t="shared" si="67"/>
        <v>0.05</v>
      </c>
      <c r="T197" s="62">
        <v>3044</v>
      </c>
      <c r="U197" s="62">
        <v>7</v>
      </c>
      <c r="V197" s="19">
        <v>10183.971480910021</v>
      </c>
      <c r="W197" s="19">
        <v>2685.7726372393986</v>
      </c>
      <c r="X197" s="19">
        <v>66.162171400000005</v>
      </c>
      <c r="Y197" s="19">
        <v>26.520000000000003</v>
      </c>
      <c r="Z197" s="19">
        <v>88.64</v>
      </c>
      <c r="AA197" s="19">
        <v>0</v>
      </c>
      <c r="AB197" s="19">
        <v>130.15089798</v>
      </c>
      <c r="AC197" s="19">
        <v>0</v>
      </c>
      <c r="AD197" s="19">
        <v>0</v>
      </c>
      <c r="AE197" s="19">
        <v>233.95981918249996</v>
      </c>
      <c r="AF197" s="19">
        <v>41.402236520000002</v>
      </c>
      <c r="AG197" s="19">
        <v>17.532522507499998</v>
      </c>
      <c r="AH197" s="19">
        <v>0.4</v>
      </c>
      <c r="AI197" s="19">
        <v>0.2</v>
      </c>
      <c r="AJ197" s="19">
        <v>0.05</v>
      </c>
      <c r="AL197" s="1"/>
      <c r="AM197" s="63">
        <v>3044</v>
      </c>
      <c r="AN197" s="62">
        <v>7</v>
      </c>
      <c r="AO197" s="23">
        <v>1</v>
      </c>
      <c r="AP197" s="23">
        <v>1</v>
      </c>
      <c r="AQ197" s="23">
        <v>1</v>
      </c>
      <c r="AR197" s="23">
        <v>1</v>
      </c>
      <c r="AS197" s="23">
        <v>1</v>
      </c>
      <c r="AT197" s="23">
        <v>1</v>
      </c>
      <c r="AU197" s="23">
        <v>1</v>
      </c>
      <c r="AV197" s="23">
        <v>1</v>
      </c>
      <c r="AW197" s="23">
        <v>1</v>
      </c>
      <c r="AX197" s="23">
        <v>1</v>
      </c>
      <c r="AY197" s="23">
        <v>1</v>
      </c>
      <c r="AZ197" s="23">
        <v>1</v>
      </c>
      <c r="BA197" s="23">
        <v>1</v>
      </c>
      <c r="BB197" s="23">
        <v>1</v>
      </c>
      <c r="BC197" s="23">
        <v>1</v>
      </c>
      <c r="BG197" t="s">
        <v>273</v>
      </c>
      <c r="BH197">
        <v>5</v>
      </c>
      <c r="BI197">
        <v>221</v>
      </c>
    </row>
    <row r="198" spans="1:61" x14ac:dyDescent="0.3">
      <c r="A198" s="18">
        <f t="shared" si="51"/>
        <v>3044</v>
      </c>
      <c r="B198" s="18">
        <f t="shared" si="52"/>
        <v>8</v>
      </c>
      <c r="C198" s="13">
        <f t="shared" si="53"/>
        <v>1214.6021995199999</v>
      </c>
      <c r="D198" s="13">
        <f t="shared" si="54"/>
        <v>1327.0453625800001</v>
      </c>
      <c r="E198" s="13">
        <f t="shared" si="55"/>
        <v>1215.4595149199999</v>
      </c>
      <c r="F198" s="13">
        <f t="shared" si="56"/>
        <v>275.26</v>
      </c>
      <c r="G198" s="13">
        <f t="shared" si="57"/>
        <v>713.74166811999999</v>
      </c>
      <c r="H198" s="13">
        <f t="shared" si="58"/>
        <v>160.84</v>
      </c>
      <c r="I198" s="13">
        <f t="shared" si="59"/>
        <v>114.33025248</v>
      </c>
      <c r="J198" s="13">
        <f t="shared" si="60"/>
        <v>0</v>
      </c>
      <c r="K198" s="13">
        <f t="shared" si="61"/>
        <v>0</v>
      </c>
      <c r="L198" s="13">
        <f t="shared" si="62"/>
        <v>111.67588507999999</v>
      </c>
      <c r="M198" s="13">
        <f t="shared" si="63"/>
        <v>257.36835613</v>
      </c>
      <c r="N198" s="13">
        <f t="shared" si="64"/>
        <v>34.708628359999999</v>
      </c>
      <c r="O198" s="13">
        <f t="shared" si="65"/>
        <v>0</v>
      </c>
      <c r="P198" s="13">
        <f t="shared" si="66"/>
        <v>2.9241589000000001</v>
      </c>
      <c r="Q198" s="13">
        <f t="shared" si="67"/>
        <v>0</v>
      </c>
      <c r="T198" s="62">
        <v>3044</v>
      </c>
      <c r="U198" s="62">
        <v>8</v>
      </c>
      <c r="V198" s="19">
        <v>1214.6021995199999</v>
      </c>
      <c r="W198" s="19">
        <v>1327.0453625800001</v>
      </c>
      <c r="X198" s="19">
        <v>1215.4595149199999</v>
      </c>
      <c r="Y198" s="19">
        <v>275.26</v>
      </c>
      <c r="Z198" s="19">
        <v>713.74166811999999</v>
      </c>
      <c r="AA198" s="19">
        <v>160.84</v>
      </c>
      <c r="AB198" s="19">
        <v>114.33025248</v>
      </c>
      <c r="AC198" s="19">
        <v>0</v>
      </c>
      <c r="AD198" s="19">
        <v>0</v>
      </c>
      <c r="AE198" s="19">
        <v>111.67588507999999</v>
      </c>
      <c r="AF198" s="19">
        <v>257.36835613</v>
      </c>
      <c r="AG198" s="19">
        <v>34.708628359999999</v>
      </c>
      <c r="AH198" s="19">
        <v>0</v>
      </c>
      <c r="AI198" s="19">
        <v>2.9241589000000001</v>
      </c>
      <c r="AJ198" s="19">
        <v>0</v>
      </c>
      <c r="AL198" s="1"/>
      <c r="AM198" s="63">
        <v>3044</v>
      </c>
      <c r="AN198" s="62">
        <v>8</v>
      </c>
      <c r="AO198" s="23">
        <v>1</v>
      </c>
      <c r="AP198" s="23">
        <v>1</v>
      </c>
      <c r="AQ198" s="23">
        <v>1</v>
      </c>
      <c r="AR198" s="23">
        <v>1</v>
      </c>
      <c r="AS198" s="23">
        <v>1</v>
      </c>
      <c r="AT198" s="23">
        <v>1</v>
      </c>
      <c r="AU198" s="23">
        <v>1</v>
      </c>
      <c r="AV198" s="23">
        <v>1</v>
      </c>
      <c r="AW198" s="23">
        <v>1</v>
      </c>
      <c r="AX198" s="23">
        <v>1</v>
      </c>
      <c r="AY198" s="23">
        <v>1</v>
      </c>
      <c r="AZ198" s="23">
        <v>1</v>
      </c>
      <c r="BA198" s="23">
        <v>1</v>
      </c>
      <c r="BB198" s="23">
        <v>1</v>
      </c>
      <c r="BC198" s="23">
        <v>1</v>
      </c>
      <c r="BG198" t="s">
        <v>274</v>
      </c>
      <c r="BH198">
        <v>5</v>
      </c>
      <c r="BI198">
        <v>31</v>
      </c>
    </row>
    <row r="199" spans="1:61" x14ac:dyDescent="0.3">
      <c r="A199" s="18">
        <f t="shared" si="51"/>
        <v>3045</v>
      </c>
      <c r="B199" s="18">
        <f t="shared" si="52"/>
        <v>0</v>
      </c>
      <c r="C199" s="13">
        <f t="shared" si="53"/>
        <v>19.630079389999999</v>
      </c>
      <c r="D199" s="13">
        <f t="shared" si="54"/>
        <v>0</v>
      </c>
      <c r="E199" s="13">
        <f t="shared" si="55"/>
        <v>36.764221480000003</v>
      </c>
      <c r="F199" s="13">
        <f t="shared" si="56"/>
        <v>11.104452290000001</v>
      </c>
      <c r="G199" s="13">
        <f t="shared" si="57"/>
        <v>0</v>
      </c>
      <c r="H199" s="13">
        <f t="shared" si="58"/>
        <v>25.321102570000001</v>
      </c>
      <c r="I199" s="13">
        <f t="shared" si="59"/>
        <v>0</v>
      </c>
      <c r="J199" s="13">
        <f t="shared" si="60"/>
        <v>0</v>
      </c>
      <c r="K199" s="13">
        <f t="shared" si="61"/>
        <v>0</v>
      </c>
      <c r="L199" s="13">
        <f t="shared" si="62"/>
        <v>0</v>
      </c>
      <c r="M199" s="13">
        <f t="shared" si="63"/>
        <v>34.486206639999999</v>
      </c>
      <c r="N199" s="13">
        <f t="shared" si="64"/>
        <v>0</v>
      </c>
      <c r="O199" s="13">
        <f t="shared" si="65"/>
        <v>0</v>
      </c>
      <c r="P199" s="13">
        <f t="shared" si="66"/>
        <v>0</v>
      </c>
      <c r="Q199" s="13">
        <f t="shared" si="67"/>
        <v>0</v>
      </c>
      <c r="T199" s="62">
        <v>3045</v>
      </c>
      <c r="U199" s="62">
        <v>0</v>
      </c>
      <c r="V199" s="19">
        <v>19.630079389999999</v>
      </c>
      <c r="W199" s="19">
        <v>0</v>
      </c>
      <c r="X199" s="19">
        <v>36.764221480000003</v>
      </c>
      <c r="Y199" s="19">
        <v>11.104452290000001</v>
      </c>
      <c r="Z199" s="19">
        <v>0</v>
      </c>
      <c r="AA199" s="19">
        <v>25.321102570000001</v>
      </c>
      <c r="AB199" s="19">
        <v>0</v>
      </c>
      <c r="AC199" s="19">
        <v>0</v>
      </c>
      <c r="AD199" s="19">
        <v>0</v>
      </c>
      <c r="AE199" s="19">
        <v>0</v>
      </c>
      <c r="AF199" s="19">
        <v>34.486206639999999</v>
      </c>
      <c r="AG199" s="19">
        <v>0</v>
      </c>
      <c r="AH199" s="19">
        <v>0</v>
      </c>
      <c r="AI199" s="19">
        <v>0</v>
      </c>
      <c r="AJ199" s="19">
        <v>0</v>
      </c>
      <c r="AL199" s="1"/>
      <c r="AM199" s="63">
        <v>3045</v>
      </c>
      <c r="AN199" s="62">
        <v>0</v>
      </c>
      <c r="AO199" s="23">
        <v>1</v>
      </c>
      <c r="AP199" s="23">
        <v>1</v>
      </c>
      <c r="AQ199" s="23">
        <v>1</v>
      </c>
      <c r="AR199" s="23">
        <v>1</v>
      </c>
      <c r="AS199" s="23">
        <v>1</v>
      </c>
      <c r="AT199" s="23">
        <v>1</v>
      </c>
      <c r="AU199" s="23">
        <v>1</v>
      </c>
      <c r="AV199" s="23">
        <v>1</v>
      </c>
      <c r="AW199" s="23">
        <v>1</v>
      </c>
      <c r="AX199" s="23">
        <v>1</v>
      </c>
      <c r="AY199" s="23">
        <v>1</v>
      </c>
      <c r="AZ199" s="23">
        <v>1</v>
      </c>
      <c r="BA199" s="23">
        <v>1</v>
      </c>
      <c r="BB199" s="23">
        <v>1</v>
      </c>
      <c r="BC199" s="23">
        <v>1</v>
      </c>
      <c r="BG199" t="s">
        <v>275</v>
      </c>
      <c r="BH199">
        <v>4</v>
      </c>
      <c r="BI199">
        <v>4</v>
      </c>
    </row>
    <row r="200" spans="1:61" x14ac:dyDescent="0.3">
      <c r="A200" s="18">
        <f t="shared" si="51"/>
        <v>3045</v>
      </c>
      <c r="B200" s="18">
        <f t="shared" si="52"/>
        <v>1</v>
      </c>
      <c r="C200" s="13">
        <f t="shared" si="53"/>
        <v>3620.2704681000005</v>
      </c>
      <c r="D200" s="13">
        <f t="shared" si="54"/>
        <v>183.89559235999999</v>
      </c>
      <c r="E200" s="13">
        <f t="shared" si="55"/>
        <v>8.77</v>
      </c>
      <c r="F200" s="13">
        <f t="shared" si="56"/>
        <v>0</v>
      </c>
      <c r="G200" s="13">
        <f t="shared" si="57"/>
        <v>0</v>
      </c>
      <c r="H200" s="13">
        <f t="shared" si="58"/>
        <v>0</v>
      </c>
      <c r="I200" s="13">
        <f t="shared" si="59"/>
        <v>9.2200000000000006</v>
      </c>
      <c r="J200" s="13">
        <f t="shared" si="60"/>
        <v>12.1</v>
      </c>
      <c r="K200" s="13">
        <f t="shared" si="61"/>
        <v>0</v>
      </c>
      <c r="L200" s="13">
        <f t="shared" si="62"/>
        <v>7.03340298</v>
      </c>
      <c r="M200" s="13">
        <f t="shared" si="63"/>
        <v>0</v>
      </c>
      <c r="N200" s="13">
        <f t="shared" si="64"/>
        <v>2.3444676599999998</v>
      </c>
      <c r="O200" s="13">
        <f t="shared" si="65"/>
        <v>0</v>
      </c>
      <c r="P200" s="13">
        <f t="shared" si="66"/>
        <v>0</v>
      </c>
      <c r="Q200" s="13">
        <f t="shared" si="67"/>
        <v>0</v>
      </c>
      <c r="T200" s="62">
        <v>3045</v>
      </c>
      <c r="U200" s="62">
        <v>1</v>
      </c>
      <c r="V200" s="19">
        <v>3620.2704681000005</v>
      </c>
      <c r="W200" s="19">
        <v>183.89559235999999</v>
      </c>
      <c r="X200" s="19">
        <v>8.77</v>
      </c>
      <c r="Y200" s="19">
        <v>0</v>
      </c>
      <c r="Z200" s="19">
        <v>0</v>
      </c>
      <c r="AA200" s="19">
        <v>0</v>
      </c>
      <c r="AB200" s="19">
        <v>9.2200000000000006</v>
      </c>
      <c r="AC200" s="19">
        <v>12.1</v>
      </c>
      <c r="AD200" s="19">
        <v>0</v>
      </c>
      <c r="AE200" s="19">
        <v>7.03340298</v>
      </c>
      <c r="AF200" s="19">
        <v>0</v>
      </c>
      <c r="AG200" s="19">
        <v>2.3444676599999998</v>
      </c>
      <c r="AH200" s="19">
        <v>0</v>
      </c>
      <c r="AI200" s="19">
        <v>0</v>
      </c>
      <c r="AJ200" s="19">
        <v>0</v>
      </c>
      <c r="AL200" s="1"/>
      <c r="AM200" s="63">
        <v>3045</v>
      </c>
      <c r="AN200" s="62">
        <v>1</v>
      </c>
      <c r="AO200" s="23">
        <v>1</v>
      </c>
      <c r="AP200" s="23">
        <v>1</v>
      </c>
      <c r="AQ200" s="23">
        <v>1</v>
      </c>
      <c r="AR200" s="23">
        <v>1</v>
      </c>
      <c r="AS200" s="23">
        <v>1</v>
      </c>
      <c r="AT200" s="23">
        <v>1</v>
      </c>
      <c r="AU200" s="23">
        <v>1</v>
      </c>
      <c r="AV200" s="23">
        <v>1</v>
      </c>
      <c r="AW200" s="23">
        <v>1</v>
      </c>
      <c r="AX200" s="23">
        <v>1</v>
      </c>
      <c r="AY200" s="23">
        <v>1</v>
      </c>
      <c r="AZ200" s="23">
        <v>1</v>
      </c>
      <c r="BA200" s="23">
        <v>1</v>
      </c>
      <c r="BB200" s="23">
        <v>1</v>
      </c>
      <c r="BC200" s="23">
        <v>1</v>
      </c>
      <c r="BG200" t="s">
        <v>276</v>
      </c>
      <c r="BH200">
        <v>4</v>
      </c>
      <c r="BI200">
        <v>138</v>
      </c>
    </row>
    <row r="201" spans="1:61" x14ac:dyDescent="0.3">
      <c r="A201" s="18">
        <f t="shared" si="51"/>
        <v>3045</v>
      </c>
      <c r="B201" s="18">
        <f t="shared" si="52"/>
        <v>2</v>
      </c>
      <c r="C201" s="13">
        <f t="shared" si="53"/>
        <v>70.44958853</v>
      </c>
      <c r="D201" s="13">
        <f t="shared" si="54"/>
        <v>3.2</v>
      </c>
      <c r="E201" s="13">
        <f t="shared" si="55"/>
        <v>0</v>
      </c>
      <c r="F201" s="13">
        <f t="shared" si="56"/>
        <v>0</v>
      </c>
      <c r="G201" s="13">
        <f t="shared" si="57"/>
        <v>0</v>
      </c>
      <c r="H201" s="13">
        <f t="shared" si="58"/>
        <v>0</v>
      </c>
      <c r="I201" s="13">
        <f t="shared" si="59"/>
        <v>0</v>
      </c>
      <c r="J201" s="13">
        <f t="shared" si="60"/>
        <v>0</v>
      </c>
      <c r="K201" s="13">
        <f t="shared" si="61"/>
        <v>0</v>
      </c>
      <c r="L201" s="13">
        <f t="shared" si="62"/>
        <v>0</v>
      </c>
      <c r="M201" s="13">
        <f t="shared" si="63"/>
        <v>0</v>
      </c>
      <c r="N201" s="13">
        <f t="shared" si="64"/>
        <v>0</v>
      </c>
      <c r="O201" s="13">
        <f t="shared" si="65"/>
        <v>3.4136376899999998</v>
      </c>
      <c r="P201" s="13">
        <f t="shared" si="66"/>
        <v>19.53162463</v>
      </c>
      <c r="Q201" s="13">
        <f t="shared" si="67"/>
        <v>0.92586332000000005</v>
      </c>
      <c r="T201" s="62">
        <v>3045</v>
      </c>
      <c r="U201" s="62">
        <v>2</v>
      </c>
      <c r="V201" s="19">
        <v>70.44958853</v>
      </c>
      <c r="W201" s="19">
        <v>3.2</v>
      </c>
      <c r="X201" s="19">
        <v>0</v>
      </c>
      <c r="Y201" s="19">
        <v>0</v>
      </c>
      <c r="Z201" s="19">
        <v>0</v>
      </c>
      <c r="AA201" s="19">
        <v>0</v>
      </c>
      <c r="AB201" s="19">
        <v>0</v>
      </c>
      <c r="AC201" s="19">
        <v>0</v>
      </c>
      <c r="AD201" s="19">
        <v>0</v>
      </c>
      <c r="AE201" s="19">
        <v>0</v>
      </c>
      <c r="AF201" s="19">
        <v>0</v>
      </c>
      <c r="AG201" s="19">
        <v>0</v>
      </c>
      <c r="AH201" s="19">
        <v>3.4136376899999998</v>
      </c>
      <c r="AI201" s="19">
        <v>19.53162463</v>
      </c>
      <c r="AJ201" s="19">
        <v>0.92586332000000005</v>
      </c>
      <c r="AL201" s="1"/>
      <c r="AM201" s="63">
        <v>3045</v>
      </c>
      <c r="AN201" s="62">
        <v>2</v>
      </c>
      <c r="AO201" s="23">
        <v>1</v>
      </c>
      <c r="AP201" s="23">
        <v>1</v>
      </c>
      <c r="AQ201" s="23">
        <v>1</v>
      </c>
      <c r="AR201" s="23">
        <v>1</v>
      </c>
      <c r="AS201" s="23">
        <v>1</v>
      </c>
      <c r="AT201" s="23">
        <v>1</v>
      </c>
      <c r="AU201" s="23">
        <v>1</v>
      </c>
      <c r="AV201" s="23">
        <v>1</v>
      </c>
      <c r="AW201" s="23">
        <v>1</v>
      </c>
      <c r="AX201" s="23">
        <v>1</v>
      </c>
      <c r="AY201" s="23">
        <v>1</v>
      </c>
      <c r="AZ201" s="23">
        <v>1</v>
      </c>
      <c r="BA201" s="23">
        <v>1</v>
      </c>
      <c r="BB201" s="23">
        <v>1</v>
      </c>
      <c r="BC201" s="23">
        <v>1</v>
      </c>
      <c r="BG201" t="s">
        <v>277</v>
      </c>
      <c r="BH201">
        <v>4</v>
      </c>
      <c r="BI201">
        <v>15</v>
      </c>
    </row>
    <row r="202" spans="1:61" x14ac:dyDescent="0.3">
      <c r="A202" s="18">
        <f t="shared" si="51"/>
        <v>3045</v>
      </c>
      <c r="B202" s="18">
        <f t="shared" si="52"/>
        <v>5</v>
      </c>
      <c r="C202" s="13">
        <f t="shared" si="53"/>
        <v>7545.8201979600017</v>
      </c>
      <c r="D202" s="13">
        <f t="shared" si="54"/>
        <v>825.61712231999991</v>
      </c>
      <c r="E202" s="13">
        <f t="shared" si="55"/>
        <v>113.74029851</v>
      </c>
      <c r="F202" s="13">
        <f t="shared" si="56"/>
        <v>8.92</v>
      </c>
      <c r="G202" s="13">
        <f t="shared" si="57"/>
        <v>58.231603870000001</v>
      </c>
      <c r="H202" s="13">
        <f t="shared" si="58"/>
        <v>5.23</v>
      </c>
      <c r="I202" s="13">
        <f t="shared" si="59"/>
        <v>131.93031872999998</v>
      </c>
      <c r="J202" s="13">
        <f t="shared" si="60"/>
        <v>0</v>
      </c>
      <c r="K202" s="13">
        <f t="shared" si="61"/>
        <v>0</v>
      </c>
      <c r="L202" s="13">
        <f t="shared" si="62"/>
        <v>12.96087833</v>
      </c>
      <c r="M202" s="13">
        <f t="shared" si="63"/>
        <v>13.141963780000001</v>
      </c>
      <c r="N202" s="13">
        <f t="shared" si="64"/>
        <v>0.91478101000000001</v>
      </c>
      <c r="O202" s="13">
        <f t="shared" si="65"/>
        <v>0</v>
      </c>
      <c r="P202" s="13">
        <f t="shared" si="66"/>
        <v>0</v>
      </c>
      <c r="Q202" s="13">
        <f t="shared" si="67"/>
        <v>0</v>
      </c>
      <c r="T202" s="62">
        <v>3045</v>
      </c>
      <c r="U202" s="62">
        <v>5</v>
      </c>
      <c r="V202" s="19">
        <v>7545.8201979600017</v>
      </c>
      <c r="W202" s="19">
        <v>825.61712231999991</v>
      </c>
      <c r="X202" s="19">
        <v>113.74029851</v>
      </c>
      <c r="Y202" s="19">
        <v>8.92</v>
      </c>
      <c r="Z202" s="19">
        <v>58.231603870000001</v>
      </c>
      <c r="AA202" s="19">
        <v>5.23</v>
      </c>
      <c r="AB202" s="19">
        <v>131.93031872999998</v>
      </c>
      <c r="AC202" s="19">
        <v>0</v>
      </c>
      <c r="AD202" s="19">
        <v>0</v>
      </c>
      <c r="AE202" s="19">
        <v>12.96087833</v>
      </c>
      <c r="AF202" s="19">
        <v>13.141963780000001</v>
      </c>
      <c r="AG202" s="19">
        <v>0.91478101000000001</v>
      </c>
      <c r="AH202" s="19">
        <v>0</v>
      </c>
      <c r="AI202" s="19">
        <v>0</v>
      </c>
      <c r="AJ202" s="19">
        <v>0</v>
      </c>
      <c r="AL202" s="1"/>
      <c r="AM202" s="63">
        <v>3045</v>
      </c>
      <c r="AN202" s="62">
        <v>5</v>
      </c>
      <c r="AO202" s="23">
        <v>1</v>
      </c>
      <c r="AP202" s="23">
        <v>1</v>
      </c>
      <c r="AQ202" s="23">
        <v>1</v>
      </c>
      <c r="AR202" s="23">
        <v>1</v>
      </c>
      <c r="AS202" s="23">
        <v>1</v>
      </c>
      <c r="AT202" s="23">
        <v>1</v>
      </c>
      <c r="AU202" s="23">
        <v>1</v>
      </c>
      <c r="AV202" s="23">
        <v>1</v>
      </c>
      <c r="AW202" s="23">
        <v>1</v>
      </c>
      <c r="AX202" s="23">
        <v>1</v>
      </c>
      <c r="AY202" s="23">
        <v>1</v>
      </c>
      <c r="AZ202" s="23">
        <v>1</v>
      </c>
      <c r="BA202" s="23">
        <v>1</v>
      </c>
      <c r="BB202" s="23">
        <v>1</v>
      </c>
      <c r="BC202" s="23">
        <v>1</v>
      </c>
      <c r="BG202" t="s">
        <v>278</v>
      </c>
      <c r="BH202">
        <v>4</v>
      </c>
      <c r="BI202">
        <v>82</v>
      </c>
    </row>
    <row r="203" spans="1:61" x14ac:dyDescent="0.3">
      <c r="A203" s="18">
        <f t="shared" si="51"/>
        <v>3045</v>
      </c>
      <c r="B203" s="18">
        <f t="shared" si="52"/>
        <v>7</v>
      </c>
      <c r="C203" s="13">
        <f t="shared" si="53"/>
        <v>4823.4229781772692</v>
      </c>
      <c r="D203" s="13">
        <f t="shared" si="54"/>
        <v>380.63669786103208</v>
      </c>
      <c r="E203" s="13">
        <f t="shared" si="55"/>
        <v>30.200106140000003</v>
      </c>
      <c r="F203" s="13">
        <f t="shared" si="56"/>
        <v>35.14</v>
      </c>
      <c r="G203" s="13">
        <f t="shared" si="57"/>
        <v>64.846995539999995</v>
      </c>
      <c r="H203" s="13">
        <f t="shared" si="58"/>
        <v>0</v>
      </c>
      <c r="I203" s="13">
        <f t="shared" si="59"/>
        <v>64.101637870000005</v>
      </c>
      <c r="J203" s="13">
        <f t="shared" si="60"/>
        <v>3</v>
      </c>
      <c r="K203" s="13">
        <f t="shared" si="61"/>
        <v>10.71</v>
      </c>
      <c r="L203" s="13">
        <f t="shared" si="62"/>
        <v>60.13680062249999</v>
      </c>
      <c r="M203" s="13">
        <f t="shared" si="63"/>
        <v>14.84677284</v>
      </c>
      <c r="N203" s="13">
        <f t="shared" si="64"/>
        <v>20.045600207499998</v>
      </c>
      <c r="O203" s="13">
        <f t="shared" si="65"/>
        <v>0.1</v>
      </c>
      <c r="P203" s="13">
        <f t="shared" si="66"/>
        <v>0</v>
      </c>
      <c r="Q203" s="13">
        <f t="shared" si="67"/>
        <v>1.08419957</v>
      </c>
      <c r="T203" s="62">
        <v>3045</v>
      </c>
      <c r="U203" s="62">
        <v>7</v>
      </c>
      <c r="V203" s="19">
        <v>4823.4229781772692</v>
      </c>
      <c r="W203" s="19">
        <v>380.63669786103208</v>
      </c>
      <c r="X203" s="19">
        <v>30.200106140000003</v>
      </c>
      <c r="Y203" s="19">
        <v>35.14</v>
      </c>
      <c r="Z203" s="19">
        <v>64.846995539999995</v>
      </c>
      <c r="AA203" s="19">
        <v>0</v>
      </c>
      <c r="AB203" s="19">
        <v>64.101637870000005</v>
      </c>
      <c r="AC203" s="19">
        <v>3</v>
      </c>
      <c r="AD203" s="19">
        <v>10.71</v>
      </c>
      <c r="AE203" s="19">
        <v>60.13680062249999</v>
      </c>
      <c r="AF203" s="19">
        <v>14.84677284</v>
      </c>
      <c r="AG203" s="19">
        <v>20.045600207499998</v>
      </c>
      <c r="AH203" s="19">
        <v>0.1</v>
      </c>
      <c r="AI203" s="19">
        <v>0</v>
      </c>
      <c r="AJ203" s="19">
        <v>1.08419957</v>
      </c>
      <c r="AL203" s="1"/>
      <c r="AM203" s="63">
        <v>3045</v>
      </c>
      <c r="AN203" s="62">
        <v>7</v>
      </c>
      <c r="AO203" s="23">
        <v>1</v>
      </c>
      <c r="AP203" s="23">
        <v>1</v>
      </c>
      <c r="AQ203" s="23">
        <v>1</v>
      </c>
      <c r="AR203" s="23">
        <v>1</v>
      </c>
      <c r="AS203" s="23">
        <v>1</v>
      </c>
      <c r="AT203" s="23">
        <v>1</v>
      </c>
      <c r="AU203" s="23">
        <v>1</v>
      </c>
      <c r="AV203" s="23">
        <v>1</v>
      </c>
      <c r="AW203" s="23">
        <v>1</v>
      </c>
      <c r="AX203" s="23">
        <v>1</v>
      </c>
      <c r="AY203" s="23">
        <v>1</v>
      </c>
      <c r="AZ203" s="23">
        <v>1</v>
      </c>
      <c r="BA203" s="23">
        <v>1</v>
      </c>
      <c r="BB203" s="23">
        <v>1</v>
      </c>
      <c r="BC203" s="23">
        <v>1</v>
      </c>
      <c r="BG203" t="s">
        <v>279</v>
      </c>
      <c r="BH203">
        <v>4</v>
      </c>
      <c r="BI203">
        <v>158</v>
      </c>
    </row>
    <row r="204" spans="1:61" x14ac:dyDescent="0.3">
      <c r="A204" s="18">
        <f t="shared" si="51"/>
        <v>3045</v>
      </c>
      <c r="B204" s="18">
        <f t="shared" si="52"/>
        <v>8</v>
      </c>
      <c r="C204" s="13">
        <f t="shared" si="53"/>
        <v>438.14135266999995</v>
      </c>
      <c r="D204" s="13">
        <f t="shared" si="54"/>
        <v>129.28666089999999</v>
      </c>
      <c r="E204" s="13">
        <f t="shared" si="55"/>
        <v>50.732162655343437</v>
      </c>
      <c r="F204" s="13">
        <f t="shared" si="56"/>
        <v>12.180000000000003</v>
      </c>
      <c r="G204" s="13">
        <f t="shared" si="57"/>
        <v>0</v>
      </c>
      <c r="H204" s="13">
        <f t="shared" si="58"/>
        <v>5.7650002999999996</v>
      </c>
      <c r="I204" s="13">
        <f t="shared" si="59"/>
        <v>0</v>
      </c>
      <c r="J204" s="13">
        <f t="shared" si="60"/>
        <v>24.531670813050845</v>
      </c>
      <c r="K204" s="13">
        <f t="shared" si="61"/>
        <v>12.909480812641082</v>
      </c>
      <c r="L204" s="13">
        <f t="shared" si="62"/>
        <v>0.27</v>
      </c>
      <c r="M204" s="13">
        <f t="shared" si="63"/>
        <v>83</v>
      </c>
      <c r="N204" s="13">
        <f t="shared" si="64"/>
        <v>0</v>
      </c>
      <c r="O204" s="13">
        <f t="shared" si="65"/>
        <v>2</v>
      </c>
      <c r="P204" s="13">
        <f t="shared" si="66"/>
        <v>1.56</v>
      </c>
      <c r="Q204" s="13">
        <f t="shared" si="67"/>
        <v>0.56000000000000005</v>
      </c>
      <c r="T204" s="62">
        <v>3045</v>
      </c>
      <c r="U204" s="62">
        <v>8</v>
      </c>
      <c r="V204" s="19">
        <v>438.14135266999995</v>
      </c>
      <c r="W204" s="19">
        <v>129.28666089999999</v>
      </c>
      <c r="X204" s="19">
        <v>50.732162655343437</v>
      </c>
      <c r="Y204" s="19">
        <v>12.180000000000003</v>
      </c>
      <c r="Z204" s="19">
        <v>0</v>
      </c>
      <c r="AA204" s="19">
        <v>5.7650002999999996</v>
      </c>
      <c r="AB204" s="19">
        <v>0</v>
      </c>
      <c r="AC204" s="19">
        <v>24.531670813050845</v>
      </c>
      <c r="AD204" s="19">
        <v>12.909480812641082</v>
      </c>
      <c r="AE204" s="19">
        <v>0.27</v>
      </c>
      <c r="AF204" s="19">
        <v>83</v>
      </c>
      <c r="AG204" s="19">
        <v>0</v>
      </c>
      <c r="AH204" s="19">
        <v>2</v>
      </c>
      <c r="AI204" s="19">
        <v>1.56</v>
      </c>
      <c r="AJ204" s="19">
        <v>0.56000000000000005</v>
      </c>
      <c r="AL204" s="1"/>
      <c r="AM204" s="63">
        <v>3045</v>
      </c>
      <c r="AN204" s="62">
        <v>8</v>
      </c>
      <c r="AO204" s="23">
        <v>1</v>
      </c>
      <c r="AP204" s="23">
        <v>1</v>
      </c>
      <c r="AQ204" s="23">
        <v>1</v>
      </c>
      <c r="AR204" s="23">
        <v>1</v>
      </c>
      <c r="AS204" s="23">
        <v>1</v>
      </c>
      <c r="AT204" s="23">
        <v>1</v>
      </c>
      <c r="AU204" s="23">
        <v>1</v>
      </c>
      <c r="AV204" s="23">
        <v>1</v>
      </c>
      <c r="AW204" s="23">
        <v>1</v>
      </c>
      <c r="AX204" s="23">
        <v>1</v>
      </c>
      <c r="AY204" s="23">
        <v>1</v>
      </c>
      <c r="AZ204" s="23">
        <v>1</v>
      </c>
      <c r="BA204" s="23">
        <v>1</v>
      </c>
      <c r="BB204" s="23">
        <v>1</v>
      </c>
      <c r="BC204" s="23">
        <v>1</v>
      </c>
      <c r="BG204" t="s">
        <v>280</v>
      </c>
      <c r="BH204">
        <v>4</v>
      </c>
      <c r="BI204">
        <v>30</v>
      </c>
    </row>
    <row r="205" spans="1:61" x14ac:dyDescent="0.3">
      <c r="A205" s="18">
        <f t="shared" si="51"/>
        <v>3048</v>
      </c>
      <c r="B205" s="18">
        <f t="shared" si="52"/>
        <v>0</v>
      </c>
      <c r="C205" s="13">
        <f t="shared" si="53"/>
        <v>1031.3750314900001</v>
      </c>
      <c r="D205" s="13">
        <f t="shared" si="54"/>
        <v>827.01067347000003</v>
      </c>
      <c r="E205" s="13">
        <f t="shared" si="55"/>
        <v>3677.3231582600001</v>
      </c>
      <c r="F205" s="13">
        <f t="shared" si="56"/>
        <v>607.03471824999997</v>
      </c>
      <c r="G205" s="13">
        <f t="shared" si="57"/>
        <v>1124.1152459</v>
      </c>
      <c r="H205" s="13">
        <f t="shared" si="58"/>
        <v>758.33743508000009</v>
      </c>
      <c r="I205" s="13">
        <f t="shared" si="59"/>
        <v>196.40000286999998</v>
      </c>
      <c r="J205" s="13">
        <f t="shared" si="60"/>
        <v>0</v>
      </c>
      <c r="K205" s="13">
        <f t="shared" si="61"/>
        <v>0</v>
      </c>
      <c r="L205" s="13">
        <f t="shared" si="62"/>
        <v>31</v>
      </c>
      <c r="M205" s="13">
        <f t="shared" si="63"/>
        <v>901.96536232999995</v>
      </c>
      <c r="N205" s="13">
        <f t="shared" si="64"/>
        <v>0</v>
      </c>
      <c r="O205" s="13">
        <f t="shared" si="65"/>
        <v>0</v>
      </c>
      <c r="P205" s="13">
        <f t="shared" si="66"/>
        <v>1.20884821</v>
      </c>
      <c r="Q205" s="13">
        <f t="shared" si="67"/>
        <v>0</v>
      </c>
      <c r="T205" s="62">
        <v>3048</v>
      </c>
      <c r="U205" s="62">
        <v>0</v>
      </c>
      <c r="V205" s="19">
        <v>1031.3750314900001</v>
      </c>
      <c r="W205" s="19">
        <v>827.01067347000003</v>
      </c>
      <c r="X205" s="19">
        <v>3677.3231582600001</v>
      </c>
      <c r="Y205" s="19">
        <v>607.03471824999997</v>
      </c>
      <c r="Z205" s="19">
        <v>1124.1152459</v>
      </c>
      <c r="AA205" s="19">
        <v>758.33743508000009</v>
      </c>
      <c r="AB205" s="19">
        <v>196.40000286999998</v>
      </c>
      <c r="AC205" s="19">
        <v>0</v>
      </c>
      <c r="AD205" s="19">
        <v>0</v>
      </c>
      <c r="AE205" s="19">
        <v>31</v>
      </c>
      <c r="AF205" s="19">
        <v>901.96536232999995</v>
      </c>
      <c r="AG205" s="19">
        <v>0</v>
      </c>
      <c r="AH205" s="19">
        <v>0</v>
      </c>
      <c r="AI205" s="19">
        <v>1.20884821</v>
      </c>
      <c r="AJ205" s="19">
        <v>0</v>
      </c>
      <c r="AL205" s="1"/>
      <c r="AM205" s="63">
        <v>3048</v>
      </c>
      <c r="AN205" s="62">
        <v>0</v>
      </c>
      <c r="AO205" s="23">
        <v>1</v>
      </c>
      <c r="AP205" s="23">
        <v>1</v>
      </c>
      <c r="AQ205" s="23">
        <v>1</v>
      </c>
      <c r="AR205" s="23">
        <v>1</v>
      </c>
      <c r="AS205" s="23">
        <v>1</v>
      </c>
      <c r="AT205" s="23">
        <v>1</v>
      </c>
      <c r="AU205" s="23">
        <v>1</v>
      </c>
      <c r="AV205" s="23">
        <v>1</v>
      </c>
      <c r="AW205" s="23">
        <v>1</v>
      </c>
      <c r="AX205" s="23">
        <v>1</v>
      </c>
      <c r="AY205" s="23">
        <v>1</v>
      </c>
      <c r="AZ205" s="23">
        <v>1</v>
      </c>
      <c r="BA205" s="23">
        <v>1</v>
      </c>
      <c r="BB205" s="23">
        <v>1</v>
      </c>
      <c r="BC205" s="23">
        <v>1</v>
      </c>
      <c r="BG205" t="s">
        <v>281</v>
      </c>
      <c r="BH205">
        <v>5</v>
      </c>
      <c r="BI205">
        <v>62</v>
      </c>
    </row>
    <row r="206" spans="1:61" x14ac:dyDescent="0.3">
      <c r="A206" s="18">
        <f t="shared" si="51"/>
        <v>3048</v>
      </c>
      <c r="B206" s="18">
        <f t="shared" si="52"/>
        <v>1</v>
      </c>
      <c r="C206" s="13">
        <f t="shared" si="53"/>
        <v>1624.4174692099996</v>
      </c>
      <c r="D206" s="13">
        <f t="shared" si="54"/>
        <v>410.85968404999994</v>
      </c>
      <c r="E206" s="13">
        <f t="shared" si="55"/>
        <v>897.77867457999992</v>
      </c>
      <c r="F206" s="13">
        <f t="shared" si="56"/>
        <v>88.58</v>
      </c>
      <c r="G206" s="13">
        <f t="shared" si="57"/>
        <v>123.83641660000001</v>
      </c>
      <c r="H206" s="13">
        <f t="shared" si="58"/>
        <v>132.28283060000001</v>
      </c>
      <c r="I206" s="13">
        <f t="shared" si="59"/>
        <v>324.70095627000001</v>
      </c>
      <c r="J206" s="13">
        <f t="shared" si="60"/>
        <v>389.46689090000001</v>
      </c>
      <c r="K206" s="13">
        <f t="shared" si="61"/>
        <v>62.450600119999997</v>
      </c>
      <c r="L206" s="13">
        <f t="shared" si="62"/>
        <v>1.5</v>
      </c>
      <c r="M206" s="13">
        <f t="shared" si="63"/>
        <v>352.65231827000002</v>
      </c>
      <c r="N206" s="13">
        <f t="shared" si="64"/>
        <v>0.5</v>
      </c>
      <c r="O206" s="13">
        <f t="shared" si="65"/>
        <v>32.47328152</v>
      </c>
      <c r="P206" s="13">
        <f t="shared" si="66"/>
        <v>248.40218788999999</v>
      </c>
      <c r="Q206" s="13">
        <f t="shared" si="67"/>
        <v>189.27622047</v>
      </c>
      <c r="T206" s="62">
        <v>3048</v>
      </c>
      <c r="U206" s="62">
        <v>1</v>
      </c>
      <c r="V206" s="19">
        <v>1624.4174692099996</v>
      </c>
      <c r="W206" s="19">
        <v>410.85968404999994</v>
      </c>
      <c r="X206" s="19">
        <v>897.77867457999992</v>
      </c>
      <c r="Y206" s="19">
        <v>88.58</v>
      </c>
      <c r="Z206" s="19">
        <v>123.83641660000001</v>
      </c>
      <c r="AA206" s="19">
        <v>132.28283060000001</v>
      </c>
      <c r="AB206" s="19">
        <v>324.70095627000001</v>
      </c>
      <c r="AC206" s="19">
        <v>389.46689090000001</v>
      </c>
      <c r="AD206" s="19">
        <v>62.450600119999997</v>
      </c>
      <c r="AE206" s="19">
        <v>1.5</v>
      </c>
      <c r="AF206" s="19">
        <v>352.65231827000002</v>
      </c>
      <c r="AG206" s="19">
        <v>0.5</v>
      </c>
      <c r="AH206" s="19">
        <v>32.47328152</v>
      </c>
      <c r="AI206" s="19">
        <v>248.40218788999999</v>
      </c>
      <c r="AJ206" s="19">
        <v>189.27622047</v>
      </c>
      <c r="AL206" s="1"/>
      <c r="AM206" s="63">
        <v>3048</v>
      </c>
      <c r="AN206" s="62">
        <v>1</v>
      </c>
      <c r="AO206" s="23">
        <v>1</v>
      </c>
      <c r="AP206" s="23">
        <v>1</v>
      </c>
      <c r="AQ206" s="23">
        <v>1</v>
      </c>
      <c r="AR206" s="23">
        <v>1</v>
      </c>
      <c r="AS206" s="23">
        <v>1</v>
      </c>
      <c r="AT206" s="23">
        <v>1</v>
      </c>
      <c r="AU206" s="23">
        <v>1</v>
      </c>
      <c r="AV206" s="23">
        <v>1</v>
      </c>
      <c r="AW206" s="23">
        <v>1</v>
      </c>
      <c r="AX206" s="23">
        <v>1</v>
      </c>
      <c r="AY206" s="23">
        <v>1</v>
      </c>
      <c r="AZ206" s="23">
        <v>1</v>
      </c>
      <c r="BA206" s="23">
        <v>1</v>
      </c>
      <c r="BB206" s="23">
        <v>1</v>
      </c>
      <c r="BC206" s="23">
        <v>1</v>
      </c>
      <c r="BG206" t="s">
        <v>282</v>
      </c>
      <c r="BH206">
        <v>5</v>
      </c>
      <c r="BI206">
        <v>81</v>
      </c>
    </row>
    <row r="207" spans="1:61" x14ac:dyDescent="0.3">
      <c r="A207" s="18">
        <f t="shared" si="51"/>
        <v>3048</v>
      </c>
      <c r="B207" s="18">
        <f t="shared" si="52"/>
        <v>2</v>
      </c>
      <c r="C207" s="13">
        <f t="shared" si="53"/>
        <v>111.23802773</v>
      </c>
      <c r="D207" s="13">
        <f t="shared" si="54"/>
        <v>5.48</v>
      </c>
      <c r="E207" s="13">
        <f t="shared" si="55"/>
        <v>58.95</v>
      </c>
      <c r="F207" s="13">
        <f t="shared" si="56"/>
        <v>0</v>
      </c>
      <c r="G207" s="13">
        <f t="shared" si="57"/>
        <v>42.59</v>
      </c>
      <c r="H207" s="13">
        <f t="shared" si="58"/>
        <v>16.5</v>
      </c>
      <c r="I207" s="13">
        <f t="shared" si="59"/>
        <v>7.24</v>
      </c>
      <c r="J207" s="13">
        <f t="shared" si="60"/>
        <v>0</v>
      </c>
      <c r="K207" s="13">
        <f t="shared" si="61"/>
        <v>0</v>
      </c>
      <c r="L207" s="13">
        <f t="shared" si="62"/>
        <v>0</v>
      </c>
      <c r="M207" s="13">
        <f t="shared" si="63"/>
        <v>16</v>
      </c>
      <c r="N207" s="13">
        <f t="shared" si="64"/>
        <v>0</v>
      </c>
      <c r="O207" s="13">
        <f t="shared" si="65"/>
        <v>0</v>
      </c>
      <c r="P207" s="13">
        <f t="shared" si="66"/>
        <v>4.66539854</v>
      </c>
      <c r="Q207" s="13">
        <f t="shared" si="67"/>
        <v>425.67735553999995</v>
      </c>
      <c r="T207" s="62">
        <v>3048</v>
      </c>
      <c r="U207" s="62">
        <v>2</v>
      </c>
      <c r="V207" s="19">
        <v>111.23802773</v>
      </c>
      <c r="W207" s="19">
        <v>5.48</v>
      </c>
      <c r="X207" s="19">
        <v>58.95</v>
      </c>
      <c r="Y207" s="19">
        <v>0</v>
      </c>
      <c r="Z207" s="19">
        <v>42.59</v>
      </c>
      <c r="AA207" s="19">
        <v>16.5</v>
      </c>
      <c r="AB207" s="19">
        <v>7.24</v>
      </c>
      <c r="AC207" s="19">
        <v>0</v>
      </c>
      <c r="AD207" s="19">
        <v>0</v>
      </c>
      <c r="AE207" s="19">
        <v>0</v>
      </c>
      <c r="AF207" s="19">
        <v>16</v>
      </c>
      <c r="AG207" s="19">
        <v>0</v>
      </c>
      <c r="AH207" s="19">
        <v>0</v>
      </c>
      <c r="AI207" s="19">
        <v>4.66539854</v>
      </c>
      <c r="AJ207" s="19">
        <v>425.67735553999995</v>
      </c>
      <c r="AL207" s="1"/>
      <c r="AM207" s="63">
        <v>3048</v>
      </c>
      <c r="AN207" s="62">
        <v>2</v>
      </c>
      <c r="AO207" s="23">
        <v>1</v>
      </c>
      <c r="AP207" s="23">
        <v>1</v>
      </c>
      <c r="AQ207" s="23">
        <v>1</v>
      </c>
      <c r="AR207" s="23">
        <v>1</v>
      </c>
      <c r="AS207" s="23">
        <v>1</v>
      </c>
      <c r="AT207" s="23">
        <v>1</v>
      </c>
      <c r="AU207" s="23">
        <v>1</v>
      </c>
      <c r="AV207" s="23">
        <v>1</v>
      </c>
      <c r="AW207" s="23">
        <v>1</v>
      </c>
      <c r="AX207" s="23">
        <v>1</v>
      </c>
      <c r="AY207" s="23">
        <v>1</v>
      </c>
      <c r="AZ207" s="23">
        <v>1</v>
      </c>
      <c r="BA207" s="23">
        <v>1</v>
      </c>
      <c r="BB207" s="23">
        <v>1</v>
      </c>
      <c r="BC207" s="23">
        <v>1</v>
      </c>
      <c r="BG207" t="s">
        <v>283</v>
      </c>
      <c r="BH207">
        <v>5</v>
      </c>
      <c r="BI207">
        <v>12</v>
      </c>
    </row>
    <row r="208" spans="1:61" x14ac:dyDescent="0.3">
      <c r="A208" s="18">
        <f t="shared" si="51"/>
        <v>3048</v>
      </c>
      <c r="B208" s="18">
        <f t="shared" si="52"/>
        <v>5</v>
      </c>
      <c r="C208" s="13">
        <f t="shared" si="53"/>
        <v>686.39122744787483</v>
      </c>
      <c r="D208" s="13">
        <f t="shared" si="54"/>
        <v>465.50705408517643</v>
      </c>
      <c r="E208" s="13">
        <f t="shared" si="55"/>
        <v>194.38322779000001</v>
      </c>
      <c r="F208" s="13">
        <f t="shared" si="56"/>
        <v>88.342593309999998</v>
      </c>
      <c r="G208" s="13">
        <f t="shared" si="57"/>
        <v>0.89771864999999995</v>
      </c>
      <c r="H208" s="13">
        <f t="shared" si="58"/>
        <v>0</v>
      </c>
      <c r="I208" s="13">
        <f t="shared" si="59"/>
        <v>126.69187012</v>
      </c>
      <c r="J208" s="13">
        <f t="shared" si="60"/>
        <v>0</v>
      </c>
      <c r="K208" s="13">
        <f t="shared" si="61"/>
        <v>3.78</v>
      </c>
      <c r="L208" s="13">
        <f t="shared" si="62"/>
        <v>7</v>
      </c>
      <c r="M208" s="13">
        <f t="shared" si="63"/>
        <v>3.0337619500000002</v>
      </c>
      <c r="N208" s="13">
        <f t="shared" si="64"/>
        <v>0</v>
      </c>
      <c r="O208" s="13">
        <f t="shared" si="65"/>
        <v>0</v>
      </c>
      <c r="P208" s="13">
        <f t="shared" si="66"/>
        <v>1.3022172599999999</v>
      </c>
      <c r="Q208" s="13">
        <f t="shared" si="67"/>
        <v>0</v>
      </c>
      <c r="T208" s="62">
        <v>3048</v>
      </c>
      <c r="U208" s="62">
        <v>5</v>
      </c>
      <c r="V208" s="19">
        <v>686.39122744787483</v>
      </c>
      <c r="W208" s="19">
        <v>465.50705408517643</v>
      </c>
      <c r="X208" s="19">
        <v>194.38322779000001</v>
      </c>
      <c r="Y208" s="19">
        <v>88.342593309999998</v>
      </c>
      <c r="Z208" s="19">
        <v>0.89771864999999995</v>
      </c>
      <c r="AA208" s="19">
        <v>0</v>
      </c>
      <c r="AB208" s="19">
        <v>126.69187012</v>
      </c>
      <c r="AC208" s="19">
        <v>0</v>
      </c>
      <c r="AD208" s="19">
        <v>3.78</v>
      </c>
      <c r="AE208" s="19">
        <v>7</v>
      </c>
      <c r="AF208" s="19">
        <v>3.0337619500000002</v>
      </c>
      <c r="AG208" s="19">
        <v>0</v>
      </c>
      <c r="AH208" s="19">
        <v>0</v>
      </c>
      <c r="AI208" s="19">
        <v>1.3022172599999999</v>
      </c>
      <c r="AJ208" s="19">
        <v>0</v>
      </c>
      <c r="AL208" s="1"/>
      <c r="AM208" s="63">
        <v>3048</v>
      </c>
      <c r="AN208" s="62">
        <v>5</v>
      </c>
      <c r="AO208" s="23">
        <v>1</v>
      </c>
      <c r="AP208" s="23">
        <v>1</v>
      </c>
      <c r="AQ208" s="23">
        <v>1</v>
      </c>
      <c r="AR208" s="23">
        <v>1</v>
      </c>
      <c r="AS208" s="23">
        <v>1</v>
      </c>
      <c r="AT208" s="23">
        <v>1</v>
      </c>
      <c r="AU208" s="23">
        <v>1</v>
      </c>
      <c r="AV208" s="23">
        <v>1</v>
      </c>
      <c r="AW208" s="23">
        <v>1</v>
      </c>
      <c r="AX208" s="23">
        <v>1</v>
      </c>
      <c r="AY208" s="23">
        <v>1</v>
      </c>
      <c r="AZ208" s="23">
        <v>1</v>
      </c>
      <c r="BA208" s="23">
        <v>1</v>
      </c>
      <c r="BB208" s="23">
        <v>1</v>
      </c>
      <c r="BC208" s="23">
        <v>1</v>
      </c>
      <c r="BG208" t="s">
        <v>284</v>
      </c>
      <c r="BH208">
        <v>5</v>
      </c>
      <c r="BI208">
        <v>11</v>
      </c>
    </row>
    <row r="209" spans="1:61" x14ac:dyDescent="0.3">
      <c r="A209" s="18">
        <f t="shared" si="51"/>
        <v>3048</v>
      </c>
      <c r="B209" s="18">
        <f t="shared" si="52"/>
        <v>7</v>
      </c>
      <c r="C209" s="13">
        <f t="shared" si="53"/>
        <v>2724.4146758195548</v>
      </c>
      <c r="D209" s="13">
        <f t="shared" si="54"/>
        <v>854.71338137935038</v>
      </c>
      <c r="E209" s="13">
        <f t="shared" si="55"/>
        <v>27.77383859</v>
      </c>
      <c r="F209" s="13">
        <f t="shared" si="56"/>
        <v>6.79</v>
      </c>
      <c r="G209" s="13">
        <f t="shared" si="57"/>
        <v>4.5</v>
      </c>
      <c r="H209" s="13">
        <f t="shared" si="58"/>
        <v>0</v>
      </c>
      <c r="I209" s="13">
        <f t="shared" si="59"/>
        <v>96.046583310000003</v>
      </c>
      <c r="J209" s="13">
        <f t="shared" si="60"/>
        <v>0</v>
      </c>
      <c r="K209" s="13">
        <f t="shared" si="61"/>
        <v>0</v>
      </c>
      <c r="L209" s="13">
        <f t="shared" si="62"/>
        <v>711.22056403750003</v>
      </c>
      <c r="M209" s="13">
        <f t="shared" si="63"/>
        <v>1.0699797799999999</v>
      </c>
      <c r="N209" s="13">
        <f t="shared" si="64"/>
        <v>227.63065855249999</v>
      </c>
      <c r="O209" s="13">
        <f t="shared" si="65"/>
        <v>0</v>
      </c>
      <c r="P209" s="13">
        <f t="shared" si="66"/>
        <v>0</v>
      </c>
      <c r="Q209" s="13">
        <f t="shared" si="67"/>
        <v>0</v>
      </c>
      <c r="T209" s="62">
        <v>3048</v>
      </c>
      <c r="U209" s="62">
        <v>7</v>
      </c>
      <c r="V209" s="19">
        <v>2724.4146758195548</v>
      </c>
      <c r="W209" s="19">
        <v>854.71338137935038</v>
      </c>
      <c r="X209" s="19">
        <v>27.77383859</v>
      </c>
      <c r="Y209" s="19">
        <v>6.79</v>
      </c>
      <c r="Z209" s="19">
        <v>4.5</v>
      </c>
      <c r="AA209" s="19">
        <v>0</v>
      </c>
      <c r="AB209" s="19">
        <v>96.046583310000003</v>
      </c>
      <c r="AC209" s="19">
        <v>0</v>
      </c>
      <c r="AD209" s="19">
        <v>0</v>
      </c>
      <c r="AE209" s="19">
        <v>711.22056403750003</v>
      </c>
      <c r="AF209" s="19">
        <v>1.0699797799999999</v>
      </c>
      <c r="AG209" s="19">
        <v>227.63065855249999</v>
      </c>
      <c r="AH209" s="19">
        <v>0</v>
      </c>
      <c r="AI209" s="19">
        <v>0</v>
      </c>
      <c r="AJ209" s="19">
        <v>0</v>
      </c>
      <c r="AL209" s="1"/>
      <c r="AM209" s="63">
        <v>3048</v>
      </c>
      <c r="AN209" s="62">
        <v>7</v>
      </c>
      <c r="AO209" s="23">
        <v>1</v>
      </c>
      <c r="AP209" s="23">
        <v>1</v>
      </c>
      <c r="AQ209" s="23">
        <v>1</v>
      </c>
      <c r="AR209" s="23">
        <v>1</v>
      </c>
      <c r="AS209" s="23">
        <v>1</v>
      </c>
      <c r="AT209" s="23">
        <v>1</v>
      </c>
      <c r="AU209" s="23">
        <v>1</v>
      </c>
      <c r="AV209" s="23">
        <v>1</v>
      </c>
      <c r="AW209" s="23">
        <v>1</v>
      </c>
      <c r="AX209" s="23">
        <v>1</v>
      </c>
      <c r="AY209" s="23">
        <v>1</v>
      </c>
      <c r="AZ209" s="23">
        <v>1</v>
      </c>
      <c r="BA209" s="23">
        <v>1</v>
      </c>
      <c r="BB209" s="23">
        <v>1</v>
      </c>
      <c r="BC209" s="23">
        <v>1</v>
      </c>
      <c r="BG209" t="s">
        <v>285</v>
      </c>
      <c r="BH209">
        <v>5</v>
      </c>
      <c r="BI209">
        <v>123</v>
      </c>
    </row>
    <row r="210" spans="1:61" x14ac:dyDescent="0.3">
      <c r="A210" s="18">
        <f t="shared" si="51"/>
        <v>3048</v>
      </c>
      <c r="B210" s="18">
        <f t="shared" si="52"/>
        <v>8</v>
      </c>
      <c r="C210" s="13">
        <f t="shared" si="53"/>
        <v>802.36008631999994</v>
      </c>
      <c r="D210" s="13">
        <f t="shared" si="54"/>
        <v>535.04389139</v>
      </c>
      <c r="E210" s="13">
        <f t="shared" si="55"/>
        <v>383.27200951999998</v>
      </c>
      <c r="F210" s="13">
        <f t="shared" si="56"/>
        <v>198.61468963000002</v>
      </c>
      <c r="G210" s="13">
        <f t="shared" si="57"/>
        <v>88.882249279999996</v>
      </c>
      <c r="H210" s="13">
        <f t="shared" si="58"/>
        <v>142.99378056</v>
      </c>
      <c r="I210" s="13">
        <f t="shared" si="59"/>
        <v>96.897965689999992</v>
      </c>
      <c r="J210" s="13">
        <f t="shared" si="60"/>
        <v>110.22082206</v>
      </c>
      <c r="K210" s="13">
        <f t="shared" si="61"/>
        <v>0</v>
      </c>
      <c r="L210" s="13">
        <f t="shared" si="62"/>
        <v>45.624527797500001</v>
      </c>
      <c r="M210" s="13">
        <f t="shared" si="63"/>
        <v>43.402324999999998</v>
      </c>
      <c r="N210" s="13">
        <f t="shared" si="64"/>
        <v>1.3025653125000001</v>
      </c>
      <c r="O210" s="13">
        <f t="shared" si="65"/>
        <v>14.07</v>
      </c>
      <c r="P210" s="13">
        <f t="shared" si="66"/>
        <v>4.0832467000000001</v>
      </c>
      <c r="Q210" s="13">
        <f t="shared" si="67"/>
        <v>0.53842557000000002</v>
      </c>
      <c r="T210" s="62">
        <v>3048</v>
      </c>
      <c r="U210" s="62">
        <v>8</v>
      </c>
      <c r="V210" s="19">
        <v>802.36008631999994</v>
      </c>
      <c r="W210" s="19">
        <v>535.04389139</v>
      </c>
      <c r="X210" s="19">
        <v>383.27200951999998</v>
      </c>
      <c r="Y210" s="19">
        <v>198.61468963000002</v>
      </c>
      <c r="Z210" s="19">
        <v>88.882249279999996</v>
      </c>
      <c r="AA210" s="19">
        <v>142.99378056</v>
      </c>
      <c r="AB210" s="19">
        <v>96.897965689999992</v>
      </c>
      <c r="AC210" s="19">
        <v>110.22082206</v>
      </c>
      <c r="AD210" s="19">
        <v>0</v>
      </c>
      <c r="AE210" s="19">
        <v>45.624527797500001</v>
      </c>
      <c r="AF210" s="19">
        <v>43.402324999999998</v>
      </c>
      <c r="AG210" s="19">
        <v>1.3025653125000001</v>
      </c>
      <c r="AH210" s="19">
        <v>14.07</v>
      </c>
      <c r="AI210" s="19">
        <v>4.0832467000000001</v>
      </c>
      <c r="AJ210" s="19">
        <v>0.53842557000000002</v>
      </c>
      <c r="AL210" s="1"/>
      <c r="AM210" s="63">
        <v>3048</v>
      </c>
      <c r="AN210" s="62">
        <v>8</v>
      </c>
      <c r="AO210" s="23">
        <v>1</v>
      </c>
      <c r="AP210" s="23">
        <v>1</v>
      </c>
      <c r="AQ210" s="23">
        <v>1</v>
      </c>
      <c r="AR210" s="23">
        <v>1</v>
      </c>
      <c r="AS210" s="23">
        <v>1</v>
      </c>
      <c r="AT210" s="23">
        <v>1</v>
      </c>
      <c r="AU210" s="23">
        <v>1</v>
      </c>
      <c r="AV210" s="23">
        <v>1</v>
      </c>
      <c r="AW210" s="23">
        <v>1</v>
      </c>
      <c r="AX210" s="23">
        <v>1</v>
      </c>
      <c r="AY210" s="23">
        <v>1</v>
      </c>
      <c r="AZ210" s="23">
        <v>1</v>
      </c>
      <c r="BA210" s="23">
        <v>1</v>
      </c>
      <c r="BB210" s="23">
        <v>1</v>
      </c>
      <c r="BC210" s="23">
        <v>1</v>
      </c>
      <c r="BG210" t="s">
        <v>286</v>
      </c>
      <c r="BH210">
        <v>5</v>
      </c>
      <c r="BI210">
        <v>25</v>
      </c>
    </row>
    <row r="211" spans="1:61" x14ac:dyDescent="0.3">
      <c r="A211" s="18">
        <f t="shared" si="51"/>
        <v>3049</v>
      </c>
      <c r="B211" s="18">
        <f t="shared" si="52"/>
        <v>0</v>
      </c>
      <c r="C211" s="13">
        <f t="shared" si="53"/>
        <v>1462.7619728299999</v>
      </c>
      <c r="D211" s="13">
        <f t="shared" si="54"/>
        <v>372.52599531999999</v>
      </c>
      <c r="E211" s="13">
        <f t="shared" si="55"/>
        <v>3524.6502762199998</v>
      </c>
      <c r="F211" s="13">
        <f t="shared" si="56"/>
        <v>253.57575300999997</v>
      </c>
      <c r="G211" s="13">
        <f t="shared" si="57"/>
        <v>677.0661856800001</v>
      </c>
      <c r="H211" s="13">
        <f t="shared" si="58"/>
        <v>464.21174924999997</v>
      </c>
      <c r="I211" s="13">
        <f t="shared" si="59"/>
        <v>91.575612629999995</v>
      </c>
      <c r="J211" s="13">
        <f t="shared" si="60"/>
        <v>0</v>
      </c>
      <c r="K211" s="13">
        <f t="shared" si="61"/>
        <v>0</v>
      </c>
      <c r="L211" s="13">
        <f t="shared" si="62"/>
        <v>0</v>
      </c>
      <c r="M211" s="13">
        <f t="shared" si="63"/>
        <v>601.05290463999984</v>
      </c>
      <c r="N211" s="13">
        <f t="shared" si="64"/>
        <v>0</v>
      </c>
      <c r="O211" s="13">
        <f t="shared" si="65"/>
        <v>463.18036993999999</v>
      </c>
      <c r="P211" s="13">
        <f t="shared" si="66"/>
        <v>0</v>
      </c>
      <c r="Q211" s="13">
        <f t="shared" si="67"/>
        <v>1.42528027</v>
      </c>
      <c r="T211" s="62">
        <v>3049</v>
      </c>
      <c r="U211" s="62">
        <v>0</v>
      </c>
      <c r="V211" s="19">
        <v>1462.7619728299999</v>
      </c>
      <c r="W211" s="19">
        <v>372.52599531999999</v>
      </c>
      <c r="X211" s="19">
        <v>3524.6502762199998</v>
      </c>
      <c r="Y211" s="19">
        <v>253.57575300999997</v>
      </c>
      <c r="Z211" s="19">
        <v>677.0661856800001</v>
      </c>
      <c r="AA211" s="19">
        <v>464.21174924999997</v>
      </c>
      <c r="AB211" s="19">
        <v>91.575612629999995</v>
      </c>
      <c r="AC211" s="19">
        <v>0</v>
      </c>
      <c r="AD211" s="19">
        <v>0</v>
      </c>
      <c r="AE211" s="19">
        <v>0</v>
      </c>
      <c r="AF211" s="19">
        <v>601.05290463999984</v>
      </c>
      <c r="AG211" s="19">
        <v>0</v>
      </c>
      <c r="AH211" s="19">
        <v>463.18036993999999</v>
      </c>
      <c r="AI211" s="19">
        <v>0</v>
      </c>
      <c r="AJ211" s="19">
        <v>1.42528027</v>
      </c>
      <c r="AL211" s="1"/>
      <c r="AM211" s="63">
        <v>3049</v>
      </c>
      <c r="AN211" s="62">
        <v>0</v>
      </c>
      <c r="AO211" s="23">
        <v>1</v>
      </c>
      <c r="AP211" s="23">
        <v>1</v>
      </c>
      <c r="AQ211" s="23">
        <v>1</v>
      </c>
      <c r="AR211" s="23">
        <v>1</v>
      </c>
      <c r="AS211" s="23">
        <v>1</v>
      </c>
      <c r="AT211" s="23">
        <v>1</v>
      </c>
      <c r="AU211" s="23">
        <v>1</v>
      </c>
      <c r="AV211" s="23">
        <v>1</v>
      </c>
      <c r="AW211" s="23">
        <v>1</v>
      </c>
      <c r="AX211" s="23">
        <v>1</v>
      </c>
      <c r="AY211" s="23">
        <v>1</v>
      </c>
      <c r="AZ211" s="23">
        <v>1</v>
      </c>
      <c r="BA211" s="23">
        <v>1</v>
      </c>
      <c r="BB211" s="23">
        <v>1</v>
      </c>
      <c r="BC211" s="23">
        <v>1</v>
      </c>
      <c r="BG211" t="s">
        <v>287</v>
      </c>
      <c r="BH211">
        <v>2</v>
      </c>
      <c r="BI211">
        <v>42</v>
      </c>
    </row>
    <row r="212" spans="1:61" x14ac:dyDescent="0.3">
      <c r="A212" s="18">
        <f t="shared" si="51"/>
        <v>3049</v>
      </c>
      <c r="B212" s="18">
        <f t="shared" si="52"/>
        <v>1</v>
      </c>
      <c r="C212" s="13">
        <f t="shared" si="53"/>
        <v>1093.6956792999999</v>
      </c>
      <c r="D212" s="13">
        <f t="shared" si="54"/>
        <v>203.83257129999998</v>
      </c>
      <c r="E212" s="13">
        <f t="shared" si="55"/>
        <v>8.08</v>
      </c>
      <c r="F212" s="13">
        <f t="shared" si="56"/>
        <v>0</v>
      </c>
      <c r="G212" s="13">
        <f t="shared" si="57"/>
        <v>0</v>
      </c>
      <c r="H212" s="13">
        <f t="shared" si="58"/>
        <v>0</v>
      </c>
      <c r="I212" s="13">
        <f t="shared" si="59"/>
        <v>36.672402050000002</v>
      </c>
      <c r="J212" s="13">
        <f t="shared" si="60"/>
        <v>0</v>
      </c>
      <c r="K212" s="13">
        <f t="shared" si="61"/>
        <v>0</v>
      </c>
      <c r="L212" s="13">
        <f t="shared" si="62"/>
        <v>4</v>
      </c>
      <c r="M212" s="13">
        <f t="shared" si="63"/>
        <v>11.92746318</v>
      </c>
      <c r="N212" s="13">
        <f t="shared" si="64"/>
        <v>0</v>
      </c>
      <c r="O212" s="13">
        <f t="shared" si="65"/>
        <v>0</v>
      </c>
      <c r="P212" s="13">
        <f t="shared" si="66"/>
        <v>0.33</v>
      </c>
      <c r="Q212" s="13">
        <f t="shared" si="67"/>
        <v>0</v>
      </c>
      <c r="T212" s="62">
        <v>3049</v>
      </c>
      <c r="U212" s="62">
        <v>1</v>
      </c>
      <c r="V212" s="19">
        <v>1093.6956792999999</v>
      </c>
      <c r="W212" s="19">
        <v>203.83257129999998</v>
      </c>
      <c r="X212" s="19">
        <v>8.08</v>
      </c>
      <c r="Y212" s="19">
        <v>0</v>
      </c>
      <c r="Z212" s="19">
        <v>0</v>
      </c>
      <c r="AA212" s="19">
        <v>0</v>
      </c>
      <c r="AB212" s="19">
        <v>36.672402050000002</v>
      </c>
      <c r="AC212" s="19">
        <v>0</v>
      </c>
      <c r="AD212" s="19">
        <v>0</v>
      </c>
      <c r="AE212" s="19">
        <v>4</v>
      </c>
      <c r="AF212" s="19">
        <v>11.92746318</v>
      </c>
      <c r="AG212" s="19">
        <v>0</v>
      </c>
      <c r="AH212" s="19">
        <v>0</v>
      </c>
      <c r="AI212" s="19">
        <v>0.33</v>
      </c>
      <c r="AJ212" s="19">
        <v>0</v>
      </c>
      <c r="AL212" s="1"/>
      <c r="AM212" s="63">
        <v>3049</v>
      </c>
      <c r="AN212" s="62">
        <v>1</v>
      </c>
      <c r="AO212" s="23">
        <v>1</v>
      </c>
      <c r="AP212" s="23">
        <v>1</v>
      </c>
      <c r="AQ212" s="23">
        <v>1</v>
      </c>
      <c r="AR212" s="23">
        <v>1</v>
      </c>
      <c r="AS212" s="23">
        <v>1</v>
      </c>
      <c r="AT212" s="23">
        <v>1</v>
      </c>
      <c r="AU212" s="23">
        <v>1</v>
      </c>
      <c r="AV212" s="23">
        <v>1</v>
      </c>
      <c r="AW212" s="23">
        <v>1</v>
      </c>
      <c r="AX212" s="23">
        <v>1</v>
      </c>
      <c r="AY212" s="23">
        <v>1</v>
      </c>
      <c r="AZ212" s="23">
        <v>1</v>
      </c>
      <c r="BA212" s="23">
        <v>1</v>
      </c>
      <c r="BB212" s="23">
        <v>1</v>
      </c>
      <c r="BC212" s="23">
        <v>1</v>
      </c>
      <c r="BG212" t="s">
        <v>288</v>
      </c>
      <c r="BH212">
        <v>2</v>
      </c>
      <c r="BI212">
        <v>67</v>
      </c>
    </row>
    <row r="213" spans="1:61" x14ac:dyDescent="0.3">
      <c r="A213" s="18">
        <f t="shared" si="51"/>
        <v>3049</v>
      </c>
      <c r="B213" s="18">
        <f t="shared" si="52"/>
        <v>2</v>
      </c>
      <c r="C213" s="13">
        <f t="shared" si="53"/>
        <v>67.50520942</v>
      </c>
      <c r="D213" s="13">
        <f t="shared" si="54"/>
        <v>4.9107089899999998</v>
      </c>
      <c r="E213" s="13">
        <f t="shared" si="55"/>
        <v>341.66073492999999</v>
      </c>
      <c r="F213" s="13">
        <f t="shared" si="56"/>
        <v>47.91</v>
      </c>
      <c r="G213" s="13">
        <f t="shared" si="57"/>
        <v>0</v>
      </c>
      <c r="H213" s="13">
        <f t="shared" si="58"/>
        <v>0</v>
      </c>
      <c r="I213" s="13">
        <f t="shared" si="59"/>
        <v>0</v>
      </c>
      <c r="J213" s="13">
        <f t="shared" si="60"/>
        <v>0</v>
      </c>
      <c r="K213" s="13">
        <f t="shared" si="61"/>
        <v>0.67691228999999997</v>
      </c>
      <c r="L213" s="13">
        <f t="shared" si="62"/>
        <v>0</v>
      </c>
      <c r="M213" s="13">
        <f t="shared" si="63"/>
        <v>23.46248018</v>
      </c>
      <c r="N213" s="13">
        <f t="shared" si="64"/>
        <v>0</v>
      </c>
      <c r="O213" s="13">
        <f t="shared" si="65"/>
        <v>77.653098779999993</v>
      </c>
      <c r="P213" s="13">
        <f t="shared" si="66"/>
        <v>4.7059926799999996</v>
      </c>
      <c r="Q213" s="13">
        <f t="shared" si="67"/>
        <v>13.27803426</v>
      </c>
      <c r="T213" s="62">
        <v>3049</v>
      </c>
      <c r="U213" s="62">
        <v>2</v>
      </c>
      <c r="V213" s="19">
        <v>67.50520942</v>
      </c>
      <c r="W213" s="19">
        <v>4.9107089899999998</v>
      </c>
      <c r="X213" s="19">
        <v>341.66073492999999</v>
      </c>
      <c r="Y213" s="19">
        <v>47.91</v>
      </c>
      <c r="Z213" s="19">
        <v>0</v>
      </c>
      <c r="AA213" s="19">
        <v>0</v>
      </c>
      <c r="AB213" s="19">
        <v>0</v>
      </c>
      <c r="AC213" s="19">
        <v>0</v>
      </c>
      <c r="AD213" s="19">
        <v>0.67691228999999997</v>
      </c>
      <c r="AE213" s="19">
        <v>0</v>
      </c>
      <c r="AF213" s="19">
        <v>23.46248018</v>
      </c>
      <c r="AG213" s="19">
        <v>0</v>
      </c>
      <c r="AH213" s="19">
        <v>77.653098779999993</v>
      </c>
      <c r="AI213" s="19">
        <v>4.7059926799999996</v>
      </c>
      <c r="AJ213" s="19">
        <v>13.27803426</v>
      </c>
      <c r="AL213" s="1"/>
      <c r="AM213" s="63">
        <v>3049</v>
      </c>
      <c r="AN213" s="62">
        <v>2</v>
      </c>
      <c r="AO213" s="23">
        <v>1</v>
      </c>
      <c r="AP213" s="23">
        <v>1</v>
      </c>
      <c r="AQ213" s="23">
        <v>1</v>
      </c>
      <c r="AR213" s="23">
        <v>1</v>
      </c>
      <c r="AS213" s="23">
        <v>1</v>
      </c>
      <c r="AT213" s="23">
        <v>1</v>
      </c>
      <c r="AU213" s="23">
        <v>1</v>
      </c>
      <c r="AV213" s="23">
        <v>1</v>
      </c>
      <c r="AW213" s="23">
        <v>1</v>
      </c>
      <c r="AX213" s="23">
        <v>1</v>
      </c>
      <c r="AY213" s="23">
        <v>1</v>
      </c>
      <c r="AZ213" s="23">
        <v>1</v>
      </c>
      <c r="BA213" s="23">
        <v>1</v>
      </c>
      <c r="BB213" s="23">
        <v>1</v>
      </c>
      <c r="BC213" s="23">
        <v>1</v>
      </c>
      <c r="BG213" t="s">
        <v>289</v>
      </c>
      <c r="BH213">
        <v>2</v>
      </c>
      <c r="BI213">
        <v>41</v>
      </c>
    </row>
    <row r="214" spans="1:61" x14ac:dyDescent="0.3">
      <c r="A214" s="18">
        <f t="shared" si="51"/>
        <v>3049</v>
      </c>
      <c r="B214" s="18">
        <f t="shared" si="52"/>
        <v>5</v>
      </c>
      <c r="C214" s="13">
        <f t="shared" si="53"/>
        <v>288.59212853999998</v>
      </c>
      <c r="D214" s="13">
        <f t="shared" si="54"/>
        <v>88.076114060000009</v>
      </c>
      <c r="E214" s="13">
        <f t="shared" si="55"/>
        <v>0</v>
      </c>
      <c r="F214" s="13">
        <f t="shared" si="56"/>
        <v>0</v>
      </c>
      <c r="G214" s="13">
        <f t="shared" si="57"/>
        <v>30.335075759999999</v>
      </c>
      <c r="H214" s="13">
        <f t="shared" si="58"/>
        <v>0</v>
      </c>
      <c r="I214" s="13">
        <f t="shared" si="59"/>
        <v>27.339539199999997</v>
      </c>
      <c r="J214" s="13">
        <f t="shared" si="60"/>
        <v>0</v>
      </c>
      <c r="K214" s="13">
        <f t="shared" si="61"/>
        <v>0</v>
      </c>
      <c r="L214" s="13">
        <f t="shared" si="62"/>
        <v>0</v>
      </c>
      <c r="M214" s="13">
        <f t="shared" si="63"/>
        <v>0</v>
      </c>
      <c r="N214" s="13">
        <f t="shared" si="64"/>
        <v>0</v>
      </c>
      <c r="O214" s="13">
        <f t="shared" si="65"/>
        <v>0</v>
      </c>
      <c r="P214" s="13">
        <f t="shared" si="66"/>
        <v>0</v>
      </c>
      <c r="Q214" s="13">
        <f t="shared" si="67"/>
        <v>0</v>
      </c>
      <c r="T214" s="62">
        <v>3049</v>
      </c>
      <c r="U214" s="62">
        <v>5</v>
      </c>
      <c r="V214" s="19">
        <v>288.59212853999998</v>
      </c>
      <c r="W214" s="19">
        <v>88.076114060000009</v>
      </c>
      <c r="X214" s="19">
        <v>0</v>
      </c>
      <c r="Y214" s="19">
        <v>0</v>
      </c>
      <c r="Z214" s="19">
        <v>30.335075759999999</v>
      </c>
      <c r="AA214" s="19">
        <v>0</v>
      </c>
      <c r="AB214" s="19">
        <v>27.339539199999997</v>
      </c>
      <c r="AC214" s="19">
        <v>0</v>
      </c>
      <c r="AD214" s="19">
        <v>0</v>
      </c>
      <c r="AE214" s="19">
        <v>0</v>
      </c>
      <c r="AF214" s="19">
        <v>0</v>
      </c>
      <c r="AG214" s="19">
        <v>0</v>
      </c>
      <c r="AH214" s="19">
        <v>0</v>
      </c>
      <c r="AI214" s="19">
        <v>0</v>
      </c>
      <c r="AJ214" s="19">
        <v>0</v>
      </c>
      <c r="AL214" s="1"/>
      <c r="AM214" s="63">
        <v>3049</v>
      </c>
      <c r="AN214" s="62">
        <v>5</v>
      </c>
      <c r="AO214" s="23">
        <v>1</v>
      </c>
      <c r="AP214" s="23">
        <v>1</v>
      </c>
      <c r="AQ214" s="23">
        <v>1</v>
      </c>
      <c r="AR214" s="23">
        <v>1</v>
      </c>
      <c r="AS214" s="23">
        <v>1</v>
      </c>
      <c r="AT214" s="23">
        <v>1</v>
      </c>
      <c r="AU214" s="23">
        <v>1</v>
      </c>
      <c r="AV214" s="23">
        <v>1</v>
      </c>
      <c r="AW214" s="23">
        <v>1</v>
      </c>
      <c r="AX214" s="23">
        <v>1</v>
      </c>
      <c r="AY214" s="23">
        <v>1</v>
      </c>
      <c r="AZ214" s="23">
        <v>1</v>
      </c>
      <c r="BA214" s="23">
        <v>1</v>
      </c>
      <c r="BB214" s="23">
        <v>1</v>
      </c>
      <c r="BC214" s="23">
        <v>1</v>
      </c>
      <c r="BG214" t="s">
        <v>290</v>
      </c>
      <c r="BH214">
        <v>2</v>
      </c>
      <c r="BI214">
        <v>3</v>
      </c>
    </row>
    <row r="215" spans="1:61" x14ac:dyDescent="0.3">
      <c r="A215" s="18">
        <f t="shared" si="51"/>
        <v>3049</v>
      </c>
      <c r="B215" s="18">
        <f t="shared" si="52"/>
        <v>7</v>
      </c>
      <c r="C215" s="13">
        <f t="shared" si="53"/>
        <v>2909.2051062334062</v>
      </c>
      <c r="D215" s="13">
        <f t="shared" si="54"/>
        <v>489.7509766945202</v>
      </c>
      <c r="E215" s="13">
        <f t="shared" si="55"/>
        <v>11.42</v>
      </c>
      <c r="F215" s="13">
        <f t="shared" si="56"/>
        <v>0</v>
      </c>
      <c r="G215" s="13">
        <f t="shared" si="57"/>
        <v>0</v>
      </c>
      <c r="H215" s="13">
        <f t="shared" si="58"/>
        <v>0</v>
      </c>
      <c r="I215" s="13">
        <f t="shared" si="59"/>
        <v>20.984591989999998</v>
      </c>
      <c r="J215" s="13">
        <f t="shared" si="60"/>
        <v>0</v>
      </c>
      <c r="K215" s="13">
        <f t="shared" si="61"/>
        <v>0</v>
      </c>
      <c r="L215" s="13">
        <f t="shared" si="62"/>
        <v>0</v>
      </c>
      <c r="M215" s="13">
        <f t="shared" si="63"/>
        <v>0</v>
      </c>
      <c r="N215" s="13">
        <f t="shared" si="64"/>
        <v>0</v>
      </c>
      <c r="O215" s="13">
        <f t="shared" si="65"/>
        <v>0</v>
      </c>
      <c r="P215" s="13">
        <f t="shared" si="66"/>
        <v>0</v>
      </c>
      <c r="Q215" s="13">
        <f t="shared" si="67"/>
        <v>0</v>
      </c>
      <c r="T215" s="62">
        <v>3049</v>
      </c>
      <c r="U215" s="62">
        <v>7</v>
      </c>
      <c r="V215" s="19">
        <v>2909.2051062334062</v>
      </c>
      <c r="W215" s="19">
        <v>489.7509766945202</v>
      </c>
      <c r="X215" s="19">
        <v>11.42</v>
      </c>
      <c r="Y215" s="19">
        <v>0</v>
      </c>
      <c r="Z215" s="19">
        <v>0</v>
      </c>
      <c r="AA215" s="19">
        <v>0</v>
      </c>
      <c r="AB215" s="19">
        <v>20.984591989999998</v>
      </c>
      <c r="AC215" s="19">
        <v>0</v>
      </c>
      <c r="AD215" s="19">
        <v>0</v>
      </c>
      <c r="AE215" s="19">
        <v>0</v>
      </c>
      <c r="AF215" s="19">
        <v>0</v>
      </c>
      <c r="AG215" s="19">
        <v>0</v>
      </c>
      <c r="AH215" s="19">
        <v>0</v>
      </c>
      <c r="AI215" s="19">
        <v>0</v>
      </c>
      <c r="AJ215" s="19">
        <v>0</v>
      </c>
      <c r="AL215" s="1"/>
      <c r="AM215" s="63">
        <v>3049</v>
      </c>
      <c r="AN215" s="62">
        <v>7</v>
      </c>
      <c r="AO215" s="23">
        <v>1</v>
      </c>
      <c r="AP215" s="23">
        <v>1</v>
      </c>
      <c r="AQ215" s="23">
        <v>1</v>
      </c>
      <c r="AR215" s="23">
        <v>1</v>
      </c>
      <c r="AS215" s="23">
        <v>1</v>
      </c>
      <c r="AT215" s="23">
        <v>1</v>
      </c>
      <c r="AU215" s="23">
        <v>1</v>
      </c>
      <c r="AV215" s="23">
        <v>1</v>
      </c>
      <c r="AW215" s="23">
        <v>1</v>
      </c>
      <c r="AX215" s="23">
        <v>1</v>
      </c>
      <c r="AY215" s="23">
        <v>1</v>
      </c>
      <c r="AZ215" s="23">
        <v>1</v>
      </c>
      <c r="BA215" s="23">
        <v>1</v>
      </c>
      <c r="BB215" s="23">
        <v>1</v>
      </c>
      <c r="BC215" s="23">
        <v>1</v>
      </c>
      <c r="BG215" t="s">
        <v>291</v>
      </c>
      <c r="BH215">
        <v>2</v>
      </c>
      <c r="BI215">
        <v>94</v>
      </c>
    </row>
    <row r="216" spans="1:61" x14ac:dyDescent="0.3">
      <c r="A216" s="18">
        <f t="shared" si="51"/>
        <v>3049</v>
      </c>
      <c r="B216" s="18">
        <f t="shared" si="52"/>
        <v>8</v>
      </c>
      <c r="C216" s="13">
        <f t="shared" si="53"/>
        <v>501.53663595</v>
      </c>
      <c r="D216" s="13">
        <f t="shared" si="54"/>
        <v>112.25540719999999</v>
      </c>
      <c r="E216" s="13">
        <f t="shared" si="55"/>
        <v>281.82</v>
      </c>
      <c r="F216" s="13">
        <f t="shared" si="56"/>
        <v>84.72999999999999</v>
      </c>
      <c r="G216" s="13">
        <f t="shared" si="57"/>
        <v>63.6</v>
      </c>
      <c r="H216" s="13">
        <f t="shared" si="58"/>
        <v>79.2</v>
      </c>
      <c r="I216" s="13">
        <f t="shared" si="59"/>
        <v>39.799999999999997</v>
      </c>
      <c r="J216" s="13">
        <f t="shared" si="60"/>
        <v>2.7451369999999999E-2</v>
      </c>
      <c r="K216" s="13">
        <f t="shared" si="61"/>
        <v>0</v>
      </c>
      <c r="L216" s="13">
        <f t="shared" si="62"/>
        <v>0</v>
      </c>
      <c r="M216" s="13">
        <f t="shared" si="63"/>
        <v>84.134085850000005</v>
      </c>
      <c r="N216" s="13">
        <f t="shared" si="64"/>
        <v>0</v>
      </c>
      <c r="O216" s="13">
        <f t="shared" si="65"/>
        <v>1.1756043599999999</v>
      </c>
      <c r="P216" s="13">
        <f t="shared" si="66"/>
        <v>1.4438431700000001</v>
      </c>
      <c r="Q216" s="13">
        <f t="shared" si="67"/>
        <v>0</v>
      </c>
      <c r="T216" s="62">
        <v>3049</v>
      </c>
      <c r="U216" s="62">
        <v>8</v>
      </c>
      <c r="V216" s="19">
        <v>501.53663595</v>
      </c>
      <c r="W216" s="19">
        <v>112.25540719999999</v>
      </c>
      <c r="X216" s="19">
        <v>281.82</v>
      </c>
      <c r="Y216" s="19">
        <v>84.72999999999999</v>
      </c>
      <c r="Z216" s="19">
        <v>63.6</v>
      </c>
      <c r="AA216" s="19">
        <v>79.2</v>
      </c>
      <c r="AB216" s="19">
        <v>39.799999999999997</v>
      </c>
      <c r="AC216" s="19">
        <v>2.7451369999999999E-2</v>
      </c>
      <c r="AD216" s="19">
        <v>0</v>
      </c>
      <c r="AE216" s="19">
        <v>0</v>
      </c>
      <c r="AF216" s="19">
        <v>84.134085850000005</v>
      </c>
      <c r="AG216" s="19">
        <v>0</v>
      </c>
      <c r="AH216" s="19">
        <v>1.1756043599999999</v>
      </c>
      <c r="AI216" s="19">
        <v>1.4438431700000001</v>
      </c>
      <c r="AJ216" s="19">
        <v>0</v>
      </c>
      <c r="AL216" s="1"/>
      <c r="AM216" s="63">
        <v>3049</v>
      </c>
      <c r="AN216" s="62">
        <v>8</v>
      </c>
      <c r="AO216" s="23">
        <v>1</v>
      </c>
      <c r="AP216" s="23">
        <v>1</v>
      </c>
      <c r="AQ216" s="23">
        <v>1</v>
      </c>
      <c r="AR216" s="23">
        <v>1</v>
      </c>
      <c r="AS216" s="23">
        <v>1</v>
      </c>
      <c r="AT216" s="23">
        <v>1</v>
      </c>
      <c r="AU216" s="23">
        <v>1</v>
      </c>
      <c r="AV216" s="23">
        <v>1</v>
      </c>
      <c r="AW216" s="23">
        <v>1</v>
      </c>
      <c r="AX216" s="23">
        <v>1</v>
      </c>
      <c r="AY216" s="23">
        <v>1</v>
      </c>
      <c r="AZ216" s="23">
        <v>1</v>
      </c>
      <c r="BA216" s="23">
        <v>1</v>
      </c>
      <c r="BB216" s="23">
        <v>1</v>
      </c>
      <c r="BC216" s="23">
        <v>1</v>
      </c>
      <c r="BG216" t="s">
        <v>292</v>
      </c>
      <c r="BH216">
        <v>2</v>
      </c>
      <c r="BI216">
        <v>16</v>
      </c>
    </row>
    <row r="217" spans="1:61" x14ac:dyDescent="0.3">
      <c r="A217" s="18">
        <f t="shared" si="51"/>
        <v>3050</v>
      </c>
      <c r="B217" s="18">
        <f t="shared" si="52"/>
        <v>0</v>
      </c>
      <c r="C217" s="13">
        <f t="shared" si="53"/>
        <v>3807.8438057900007</v>
      </c>
      <c r="D217" s="13">
        <f t="shared" si="54"/>
        <v>1368.02406615</v>
      </c>
      <c r="E217" s="13">
        <f t="shared" si="55"/>
        <v>25789.983157800001</v>
      </c>
      <c r="F217" s="13">
        <f t="shared" si="56"/>
        <v>4819.7831618199998</v>
      </c>
      <c r="G217" s="13">
        <f t="shared" si="57"/>
        <v>7682.9569797100021</v>
      </c>
      <c r="H217" s="13">
        <f t="shared" si="58"/>
        <v>6803.6798994800001</v>
      </c>
      <c r="I217" s="13">
        <f t="shared" si="59"/>
        <v>1606.2110321700002</v>
      </c>
      <c r="J217" s="13">
        <f t="shared" si="60"/>
        <v>198.02882027999999</v>
      </c>
      <c r="K217" s="13">
        <f t="shared" si="61"/>
        <v>938.28629696999997</v>
      </c>
      <c r="L217" s="13">
        <f t="shared" si="62"/>
        <v>83.747219882499991</v>
      </c>
      <c r="M217" s="13">
        <f t="shared" si="63"/>
        <v>2025.7799063299997</v>
      </c>
      <c r="N217" s="13">
        <f t="shared" si="64"/>
        <v>14.010323937499999</v>
      </c>
      <c r="O217" s="13">
        <f t="shared" si="65"/>
        <v>1167.8376135399999</v>
      </c>
      <c r="P217" s="13">
        <f t="shared" si="66"/>
        <v>1.4321078199999999</v>
      </c>
      <c r="Q217" s="13">
        <f t="shared" si="67"/>
        <v>1.2999287900000001</v>
      </c>
      <c r="T217" s="62">
        <v>3050</v>
      </c>
      <c r="U217" s="62">
        <v>0</v>
      </c>
      <c r="V217" s="19">
        <v>3807.8438057900007</v>
      </c>
      <c r="W217" s="19">
        <v>1368.02406615</v>
      </c>
      <c r="X217" s="19">
        <v>25789.983157800001</v>
      </c>
      <c r="Y217" s="19">
        <v>4819.7831618199998</v>
      </c>
      <c r="Z217" s="19">
        <v>7682.9569797100021</v>
      </c>
      <c r="AA217" s="19">
        <v>6803.6798994800001</v>
      </c>
      <c r="AB217" s="19">
        <v>1606.2110321700002</v>
      </c>
      <c r="AC217" s="19">
        <v>198.02882027999999</v>
      </c>
      <c r="AD217" s="19">
        <v>938.28629696999997</v>
      </c>
      <c r="AE217" s="19">
        <v>83.747219882499991</v>
      </c>
      <c r="AF217" s="19">
        <v>2025.7799063299997</v>
      </c>
      <c r="AG217" s="19">
        <v>14.010323937499999</v>
      </c>
      <c r="AH217" s="19">
        <v>1167.8376135399999</v>
      </c>
      <c r="AI217" s="19">
        <v>1.4321078199999999</v>
      </c>
      <c r="AJ217" s="19">
        <v>1.2999287900000001</v>
      </c>
      <c r="AL217" s="1"/>
      <c r="AM217" s="63">
        <v>3050</v>
      </c>
      <c r="AN217" s="62">
        <v>0</v>
      </c>
      <c r="AO217" s="23">
        <v>1</v>
      </c>
      <c r="AP217" s="23">
        <v>1</v>
      </c>
      <c r="AQ217" s="23">
        <v>1</v>
      </c>
      <c r="AR217" s="23">
        <v>1</v>
      </c>
      <c r="AS217" s="23">
        <v>1</v>
      </c>
      <c r="AT217" s="23">
        <v>1</v>
      </c>
      <c r="AU217" s="23">
        <v>1</v>
      </c>
      <c r="AV217" s="23">
        <v>1</v>
      </c>
      <c r="AW217" s="23">
        <v>1</v>
      </c>
      <c r="AX217" s="23">
        <v>1</v>
      </c>
      <c r="AY217" s="23">
        <v>1</v>
      </c>
      <c r="AZ217" s="23">
        <v>1</v>
      </c>
      <c r="BA217" s="23">
        <v>1</v>
      </c>
      <c r="BB217" s="23">
        <v>1</v>
      </c>
      <c r="BC217" s="23">
        <v>1</v>
      </c>
      <c r="BG217" t="s">
        <v>293</v>
      </c>
      <c r="BH217">
        <v>1</v>
      </c>
      <c r="BI217">
        <v>273</v>
      </c>
    </row>
    <row r="218" spans="1:61" x14ac:dyDescent="0.3">
      <c r="A218" s="18">
        <f t="shared" si="51"/>
        <v>3050</v>
      </c>
      <c r="B218" s="18">
        <f t="shared" si="52"/>
        <v>1</v>
      </c>
      <c r="C218" s="13">
        <f t="shared" si="53"/>
        <v>1904.8417317800001</v>
      </c>
      <c r="D218" s="13">
        <f t="shared" si="54"/>
        <v>1009.1975016700001</v>
      </c>
      <c r="E218" s="13">
        <f t="shared" si="55"/>
        <v>8135.5941307200001</v>
      </c>
      <c r="F218" s="13">
        <f t="shared" si="56"/>
        <v>802.21936956000002</v>
      </c>
      <c r="G218" s="13">
        <f t="shared" si="57"/>
        <v>3066.1780892899997</v>
      </c>
      <c r="H218" s="13">
        <f t="shared" si="58"/>
        <v>1834.0008906800003</v>
      </c>
      <c r="I218" s="13">
        <f t="shared" si="59"/>
        <v>1305.6734969899999</v>
      </c>
      <c r="J218" s="13">
        <f t="shared" si="60"/>
        <v>1006.97892348</v>
      </c>
      <c r="K218" s="13">
        <f t="shared" si="61"/>
        <v>1434.9269183899999</v>
      </c>
      <c r="L218" s="13">
        <f t="shared" si="62"/>
        <v>55.655653450000003</v>
      </c>
      <c r="M218" s="13">
        <f t="shared" si="63"/>
        <v>583.82012603999999</v>
      </c>
      <c r="N218" s="13">
        <f t="shared" si="64"/>
        <v>2.4474999999999998</v>
      </c>
      <c r="O218" s="13">
        <f t="shared" si="65"/>
        <v>2368.0826927299995</v>
      </c>
      <c r="P218" s="13">
        <f t="shared" si="66"/>
        <v>0.64504443</v>
      </c>
      <c r="Q218" s="13">
        <f t="shared" si="67"/>
        <v>8.2131522699999984</v>
      </c>
      <c r="T218" s="62">
        <v>3050</v>
      </c>
      <c r="U218" s="62">
        <v>1</v>
      </c>
      <c r="V218" s="19">
        <v>1904.8417317800001</v>
      </c>
      <c r="W218" s="19">
        <v>1009.1975016700001</v>
      </c>
      <c r="X218" s="19">
        <v>8135.5941307200001</v>
      </c>
      <c r="Y218" s="19">
        <v>802.21936956000002</v>
      </c>
      <c r="Z218" s="19">
        <v>3066.1780892899997</v>
      </c>
      <c r="AA218" s="19">
        <v>1834.0008906800003</v>
      </c>
      <c r="AB218" s="19">
        <v>1305.6734969899999</v>
      </c>
      <c r="AC218" s="19">
        <v>1006.97892348</v>
      </c>
      <c r="AD218" s="19">
        <v>1434.9269183899999</v>
      </c>
      <c r="AE218" s="19">
        <v>55.655653450000003</v>
      </c>
      <c r="AF218" s="19">
        <v>583.82012603999999</v>
      </c>
      <c r="AG218" s="19">
        <v>2.4474999999999998</v>
      </c>
      <c r="AH218" s="19">
        <v>2368.0826927299995</v>
      </c>
      <c r="AI218" s="19">
        <v>0.64504443</v>
      </c>
      <c r="AJ218" s="19">
        <v>8.2131522699999984</v>
      </c>
      <c r="AL218" s="1"/>
      <c r="AM218" s="63">
        <v>3050</v>
      </c>
      <c r="AN218" s="62">
        <v>1</v>
      </c>
      <c r="AO218" s="23">
        <v>1</v>
      </c>
      <c r="AP218" s="23">
        <v>1</v>
      </c>
      <c r="AQ218" s="23">
        <v>1</v>
      </c>
      <c r="AR218" s="23">
        <v>1</v>
      </c>
      <c r="AS218" s="23">
        <v>1</v>
      </c>
      <c r="AT218" s="23">
        <v>1</v>
      </c>
      <c r="AU218" s="23">
        <v>1</v>
      </c>
      <c r="AV218" s="23">
        <v>1</v>
      </c>
      <c r="AW218" s="23">
        <v>1</v>
      </c>
      <c r="AX218" s="23">
        <v>1</v>
      </c>
      <c r="AY218" s="23">
        <v>1</v>
      </c>
      <c r="AZ218" s="23">
        <v>1</v>
      </c>
      <c r="BA218" s="23">
        <v>1</v>
      </c>
      <c r="BB218" s="23">
        <v>1</v>
      </c>
      <c r="BC218" s="23">
        <v>1</v>
      </c>
      <c r="BG218" t="s">
        <v>294</v>
      </c>
      <c r="BH218">
        <v>1</v>
      </c>
      <c r="BI218">
        <v>145</v>
      </c>
    </row>
    <row r="219" spans="1:61" x14ac:dyDescent="0.3">
      <c r="A219" s="18">
        <f t="shared" si="51"/>
        <v>3050</v>
      </c>
      <c r="B219" s="18">
        <f t="shared" si="52"/>
        <v>2</v>
      </c>
      <c r="C219" s="13">
        <f t="shared" si="53"/>
        <v>109.45665043</v>
      </c>
      <c r="D219" s="13">
        <f t="shared" si="54"/>
        <v>42.300582149999997</v>
      </c>
      <c r="E219" s="13">
        <f t="shared" si="55"/>
        <v>211.04101731000003</v>
      </c>
      <c r="F219" s="13">
        <f t="shared" si="56"/>
        <v>61.089999999999996</v>
      </c>
      <c r="G219" s="13">
        <f t="shared" si="57"/>
        <v>113.04224049999999</v>
      </c>
      <c r="H219" s="13">
        <f t="shared" si="58"/>
        <v>30.98</v>
      </c>
      <c r="I219" s="13">
        <f t="shared" si="59"/>
        <v>4.38</v>
      </c>
      <c r="J219" s="13">
        <f t="shared" si="60"/>
        <v>10.88231629</v>
      </c>
      <c r="K219" s="13">
        <f t="shared" si="61"/>
        <v>20.77</v>
      </c>
      <c r="L219" s="13">
        <f t="shared" si="62"/>
        <v>4.1199999999999992</v>
      </c>
      <c r="M219" s="13">
        <f t="shared" si="63"/>
        <v>12.864233859999999</v>
      </c>
      <c r="N219" s="13">
        <f t="shared" si="64"/>
        <v>0.6</v>
      </c>
      <c r="O219" s="13">
        <f t="shared" si="65"/>
        <v>51.502862230000005</v>
      </c>
      <c r="P219" s="13">
        <f t="shared" si="66"/>
        <v>1.0363173299999999</v>
      </c>
      <c r="Q219" s="13">
        <f t="shared" si="67"/>
        <v>7.78</v>
      </c>
      <c r="T219" s="62">
        <v>3050</v>
      </c>
      <c r="U219" s="62">
        <v>2</v>
      </c>
      <c r="V219" s="19">
        <v>109.45665043</v>
      </c>
      <c r="W219" s="19">
        <v>42.300582149999997</v>
      </c>
      <c r="X219" s="19">
        <v>211.04101731000003</v>
      </c>
      <c r="Y219" s="19">
        <v>61.089999999999996</v>
      </c>
      <c r="Z219" s="19">
        <v>113.04224049999999</v>
      </c>
      <c r="AA219" s="19">
        <v>30.98</v>
      </c>
      <c r="AB219" s="19">
        <v>4.38</v>
      </c>
      <c r="AC219" s="19">
        <v>10.88231629</v>
      </c>
      <c r="AD219" s="19">
        <v>20.77</v>
      </c>
      <c r="AE219" s="19">
        <v>4.1199999999999992</v>
      </c>
      <c r="AF219" s="19">
        <v>12.864233859999999</v>
      </c>
      <c r="AG219" s="19">
        <v>0.6</v>
      </c>
      <c r="AH219" s="19">
        <v>51.502862230000005</v>
      </c>
      <c r="AI219" s="19">
        <v>1.0363173299999999</v>
      </c>
      <c r="AJ219" s="19">
        <v>7.78</v>
      </c>
      <c r="AL219" s="1"/>
      <c r="AM219" s="63">
        <v>3050</v>
      </c>
      <c r="AN219" s="62">
        <v>2</v>
      </c>
      <c r="AO219" s="23">
        <v>1</v>
      </c>
      <c r="AP219" s="23">
        <v>1</v>
      </c>
      <c r="AQ219" s="23">
        <v>1</v>
      </c>
      <c r="AR219" s="23">
        <v>1</v>
      </c>
      <c r="AS219" s="23">
        <v>1</v>
      </c>
      <c r="AT219" s="23">
        <v>1</v>
      </c>
      <c r="AU219" s="23">
        <v>1</v>
      </c>
      <c r="AV219" s="23">
        <v>1</v>
      </c>
      <c r="AW219" s="23">
        <v>1</v>
      </c>
      <c r="AX219" s="23">
        <v>1</v>
      </c>
      <c r="AY219" s="23">
        <v>1</v>
      </c>
      <c r="AZ219" s="23">
        <v>1</v>
      </c>
      <c r="BA219" s="23">
        <v>1</v>
      </c>
      <c r="BB219" s="23">
        <v>1</v>
      </c>
      <c r="BC219" s="23">
        <v>1</v>
      </c>
      <c r="BG219" t="s">
        <v>295</v>
      </c>
      <c r="BH219">
        <v>1</v>
      </c>
      <c r="BI219">
        <v>21</v>
      </c>
    </row>
    <row r="220" spans="1:61" x14ac:dyDescent="0.3">
      <c r="A220" s="18">
        <f t="shared" si="51"/>
        <v>3050</v>
      </c>
      <c r="B220" s="18">
        <f t="shared" si="52"/>
        <v>5</v>
      </c>
      <c r="C220" s="13">
        <f t="shared" si="53"/>
        <v>39.590000000000003</v>
      </c>
      <c r="D220" s="13">
        <f t="shared" si="54"/>
        <v>19.04</v>
      </c>
      <c r="E220" s="13">
        <f t="shared" si="55"/>
        <v>0</v>
      </c>
      <c r="F220" s="13">
        <f t="shared" si="56"/>
        <v>0</v>
      </c>
      <c r="G220" s="13">
        <f t="shared" si="57"/>
        <v>0</v>
      </c>
      <c r="H220" s="13">
        <f t="shared" si="58"/>
        <v>0</v>
      </c>
      <c r="I220" s="13">
        <f t="shared" si="59"/>
        <v>13.53</v>
      </c>
      <c r="J220" s="13">
        <f t="shared" si="60"/>
        <v>0</v>
      </c>
      <c r="K220" s="13">
        <f t="shared" si="61"/>
        <v>0</v>
      </c>
      <c r="L220" s="13">
        <f t="shared" si="62"/>
        <v>0</v>
      </c>
      <c r="M220" s="13">
        <f t="shared" si="63"/>
        <v>0</v>
      </c>
      <c r="N220" s="13">
        <f t="shared" si="64"/>
        <v>0</v>
      </c>
      <c r="O220" s="13">
        <f t="shared" si="65"/>
        <v>0</v>
      </c>
      <c r="P220" s="13">
        <f t="shared" si="66"/>
        <v>0</v>
      </c>
      <c r="Q220" s="13">
        <f t="shared" si="67"/>
        <v>0</v>
      </c>
      <c r="T220" s="62">
        <v>3050</v>
      </c>
      <c r="U220" s="62">
        <v>5</v>
      </c>
      <c r="V220" s="19">
        <v>39.590000000000003</v>
      </c>
      <c r="W220" s="19">
        <v>19.04</v>
      </c>
      <c r="X220" s="19">
        <v>0</v>
      </c>
      <c r="Y220" s="19">
        <v>0</v>
      </c>
      <c r="Z220" s="19">
        <v>0</v>
      </c>
      <c r="AA220" s="19">
        <v>0</v>
      </c>
      <c r="AB220" s="19">
        <v>13.53</v>
      </c>
      <c r="AC220" s="19">
        <v>0</v>
      </c>
      <c r="AD220" s="19">
        <v>0</v>
      </c>
      <c r="AE220" s="19">
        <v>0</v>
      </c>
      <c r="AF220" s="19">
        <v>0</v>
      </c>
      <c r="AG220" s="19">
        <v>0</v>
      </c>
      <c r="AH220" s="19">
        <v>0</v>
      </c>
      <c r="AI220" s="19">
        <v>0</v>
      </c>
      <c r="AJ220" s="19">
        <v>0</v>
      </c>
      <c r="AL220" s="1"/>
      <c r="AM220" s="63">
        <v>3050</v>
      </c>
      <c r="AN220" s="62">
        <v>5</v>
      </c>
      <c r="AO220" s="23">
        <v>1</v>
      </c>
      <c r="AP220" s="23">
        <v>1</v>
      </c>
      <c r="AQ220" s="23">
        <v>1</v>
      </c>
      <c r="AR220" s="23">
        <v>1</v>
      </c>
      <c r="AS220" s="23">
        <v>1</v>
      </c>
      <c r="AT220" s="23">
        <v>1</v>
      </c>
      <c r="AU220" s="23">
        <v>1</v>
      </c>
      <c r="AV220" s="23">
        <v>1</v>
      </c>
      <c r="AW220" s="23">
        <v>1</v>
      </c>
      <c r="AX220" s="23">
        <v>1</v>
      </c>
      <c r="AY220" s="23">
        <v>1</v>
      </c>
      <c r="AZ220" s="23">
        <v>1</v>
      </c>
      <c r="BA220" s="23">
        <v>1</v>
      </c>
      <c r="BB220" s="23">
        <v>1</v>
      </c>
      <c r="BC220" s="23">
        <v>1</v>
      </c>
      <c r="BG220" t="s">
        <v>296</v>
      </c>
      <c r="BH220">
        <v>1</v>
      </c>
      <c r="BI220">
        <v>1</v>
      </c>
    </row>
    <row r="221" spans="1:61" x14ac:dyDescent="0.3">
      <c r="A221" s="18">
        <f t="shared" si="51"/>
        <v>3050</v>
      </c>
      <c r="B221" s="18">
        <f t="shared" si="52"/>
        <v>7</v>
      </c>
      <c r="C221" s="13">
        <f t="shared" si="53"/>
        <v>2644.754336627263</v>
      </c>
      <c r="D221" s="13">
        <f t="shared" si="54"/>
        <v>505.92221353405165</v>
      </c>
      <c r="E221" s="13">
        <f t="shared" si="55"/>
        <v>60.05</v>
      </c>
      <c r="F221" s="13">
        <f t="shared" si="56"/>
        <v>60.78</v>
      </c>
      <c r="G221" s="13">
        <f t="shared" si="57"/>
        <v>68.778915789999999</v>
      </c>
      <c r="H221" s="13">
        <f t="shared" si="58"/>
        <v>10.03825559</v>
      </c>
      <c r="I221" s="13">
        <f t="shared" si="59"/>
        <v>34.6</v>
      </c>
      <c r="J221" s="13">
        <f t="shared" si="60"/>
        <v>0</v>
      </c>
      <c r="K221" s="13">
        <f t="shared" si="61"/>
        <v>0</v>
      </c>
      <c r="L221" s="13">
        <f t="shared" si="62"/>
        <v>11.1553790025</v>
      </c>
      <c r="M221" s="13">
        <f t="shared" si="63"/>
        <v>2</v>
      </c>
      <c r="N221" s="13">
        <f t="shared" si="64"/>
        <v>2.5984596675000002</v>
      </c>
      <c r="O221" s="13">
        <f t="shared" si="65"/>
        <v>0.1</v>
      </c>
      <c r="P221" s="13">
        <f t="shared" si="66"/>
        <v>0.11844971999999999</v>
      </c>
      <c r="Q221" s="13">
        <f t="shared" si="67"/>
        <v>0</v>
      </c>
      <c r="T221" s="62">
        <v>3050</v>
      </c>
      <c r="U221" s="62">
        <v>7</v>
      </c>
      <c r="V221" s="19">
        <v>2644.754336627263</v>
      </c>
      <c r="W221" s="19">
        <v>505.92221353405165</v>
      </c>
      <c r="X221" s="20">
        <v>60.05</v>
      </c>
      <c r="Y221" s="19">
        <v>60.78</v>
      </c>
      <c r="Z221" s="19">
        <v>68.778915789999999</v>
      </c>
      <c r="AA221" s="19">
        <v>10.03825559</v>
      </c>
      <c r="AB221" s="19">
        <v>34.6</v>
      </c>
      <c r="AC221" s="19">
        <v>0</v>
      </c>
      <c r="AD221" s="19">
        <v>0</v>
      </c>
      <c r="AE221" s="19">
        <v>11.1553790025</v>
      </c>
      <c r="AF221" s="19">
        <v>2</v>
      </c>
      <c r="AG221" s="19">
        <v>2.5984596675000002</v>
      </c>
      <c r="AH221" s="19">
        <v>0.1</v>
      </c>
      <c r="AI221" s="19">
        <v>0.11844971999999999</v>
      </c>
      <c r="AJ221" s="19">
        <v>0</v>
      </c>
      <c r="AL221" s="1"/>
      <c r="AM221" s="63">
        <v>3050</v>
      </c>
      <c r="AN221" s="62">
        <v>7</v>
      </c>
      <c r="AO221" s="23">
        <v>1</v>
      </c>
      <c r="AP221" s="23">
        <v>1</v>
      </c>
      <c r="AQ221" s="23">
        <v>1</v>
      </c>
      <c r="AR221" s="23">
        <v>1</v>
      </c>
      <c r="AS221" s="23">
        <v>1</v>
      </c>
      <c r="AT221" s="23">
        <v>1</v>
      </c>
      <c r="AU221" s="23">
        <v>1</v>
      </c>
      <c r="AV221" s="23">
        <v>1</v>
      </c>
      <c r="AW221" s="23">
        <v>1</v>
      </c>
      <c r="AX221" s="23">
        <v>1</v>
      </c>
      <c r="AY221" s="23">
        <v>1</v>
      </c>
      <c r="AZ221" s="23">
        <v>1</v>
      </c>
      <c r="BA221" s="23">
        <v>1</v>
      </c>
      <c r="BB221" s="23">
        <v>1</v>
      </c>
      <c r="BC221" s="23">
        <v>1</v>
      </c>
      <c r="BG221" t="s">
        <v>297</v>
      </c>
      <c r="BH221">
        <v>1</v>
      </c>
      <c r="BI221">
        <v>143</v>
      </c>
    </row>
    <row r="222" spans="1:61" x14ac:dyDescent="0.3">
      <c r="A222" s="18">
        <f t="shared" si="51"/>
        <v>3050</v>
      </c>
      <c r="B222" s="18">
        <f t="shared" si="52"/>
        <v>8</v>
      </c>
      <c r="C222" s="13">
        <f t="shared" si="53"/>
        <v>1213.4010316400002</v>
      </c>
      <c r="D222" s="13">
        <f t="shared" si="54"/>
        <v>737.31370754</v>
      </c>
      <c r="E222" s="13">
        <f t="shared" si="55"/>
        <v>2067.3046756200001</v>
      </c>
      <c r="F222" s="13">
        <f t="shared" si="56"/>
        <v>241.05579404999997</v>
      </c>
      <c r="G222" s="13">
        <f t="shared" si="57"/>
        <v>626.03493228000013</v>
      </c>
      <c r="H222" s="13">
        <f t="shared" si="58"/>
        <v>341.28158760999997</v>
      </c>
      <c r="I222" s="13">
        <f t="shared" si="59"/>
        <v>316.39427913999998</v>
      </c>
      <c r="J222" s="13">
        <f t="shared" si="60"/>
        <v>95.58</v>
      </c>
      <c r="K222" s="13">
        <f t="shared" si="61"/>
        <v>151.36841923999998</v>
      </c>
      <c r="L222" s="13">
        <f t="shared" si="62"/>
        <v>34.583761279999997</v>
      </c>
      <c r="M222" s="13">
        <f t="shared" si="63"/>
        <v>25.009999999999998</v>
      </c>
      <c r="N222" s="13">
        <f t="shared" si="64"/>
        <v>1.7974999999999999</v>
      </c>
      <c r="O222" s="13">
        <f t="shared" si="65"/>
        <v>312.83393817000001</v>
      </c>
      <c r="P222" s="13">
        <f t="shared" si="66"/>
        <v>0.77645150000000007</v>
      </c>
      <c r="Q222" s="13">
        <f t="shared" si="67"/>
        <v>1.2998855599999999</v>
      </c>
      <c r="T222" s="62">
        <v>3050</v>
      </c>
      <c r="U222" s="62">
        <v>8</v>
      </c>
      <c r="V222" s="19">
        <v>1213.4010316400002</v>
      </c>
      <c r="W222" s="19">
        <v>737.31370754</v>
      </c>
      <c r="X222" s="19">
        <v>2067.3046756200001</v>
      </c>
      <c r="Y222" s="19">
        <v>241.05579404999997</v>
      </c>
      <c r="Z222" s="19">
        <v>626.03493228000013</v>
      </c>
      <c r="AA222" s="19">
        <v>341.28158760999997</v>
      </c>
      <c r="AB222" s="19">
        <v>316.39427913999998</v>
      </c>
      <c r="AC222" s="19">
        <v>95.58</v>
      </c>
      <c r="AD222" s="19">
        <v>151.36841923999998</v>
      </c>
      <c r="AE222" s="19">
        <v>34.583761279999997</v>
      </c>
      <c r="AF222" s="19">
        <v>25.009999999999998</v>
      </c>
      <c r="AG222" s="19">
        <v>1.7974999999999999</v>
      </c>
      <c r="AH222" s="19">
        <v>312.83393817000001</v>
      </c>
      <c r="AI222" s="19">
        <v>0.77645150000000007</v>
      </c>
      <c r="AJ222" s="19">
        <v>1.2998855599999999</v>
      </c>
      <c r="AL222" s="1"/>
      <c r="AM222" s="63">
        <v>3050</v>
      </c>
      <c r="AN222" s="62">
        <v>8</v>
      </c>
      <c r="AO222" s="23">
        <v>1</v>
      </c>
      <c r="AP222" s="23">
        <v>1</v>
      </c>
      <c r="AQ222" s="23">
        <v>1</v>
      </c>
      <c r="AR222" s="23">
        <v>1</v>
      </c>
      <c r="AS222" s="23">
        <v>1</v>
      </c>
      <c r="AT222" s="23">
        <v>1</v>
      </c>
      <c r="AU222" s="23">
        <v>1</v>
      </c>
      <c r="AV222" s="23">
        <v>1</v>
      </c>
      <c r="AW222" s="23">
        <v>1</v>
      </c>
      <c r="AX222" s="23">
        <v>1</v>
      </c>
      <c r="AY222" s="23">
        <v>1</v>
      </c>
      <c r="AZ222" s="23">
        <v>1</v>
      </c>
      <c r="BA222" s="23">
        <v>1</v>
      </c>
      <c r="BB222" s="23">
        <v>1</v>
      </c>
      <c r="BC222" s="23">
        <v>1</v>
      </c>
      <c r="BG222" t="s">
        <v>298</v>
      </c>
      <c r="BH222">
        <v>1</v>
      </c>
      <c r="BI222">
        <v>55</v>
      </c>
    </row>
    <row r="223" spans="1:61" x14ac:dyDescent="0.3">
      <c r="A223" s="18">
        <f t="shared" si="51"/>
        <v>3051</v>
      </c>
      <c r="B223" s="18">
        <f t="shared" si="52"/>
        <v>0</v>
      </c>
      <c r="C223" s="13">
        <f t="shared" si="53"/>
        <v>424.11054222000001</v>
      </c>
      <c r="D223" s="13">
        <f t="shared" si="54"/>
        <v>586.02719851000006</v>
      </c>
      <c r="E223" s="13">
        <f t="shared" si="55"/>
        <v>2789.1566286699995</v>
      </c>
      <c r="F223" s="13">
        <f t="shared" si="56"/>
        <v>1038.1053980799998</v>
      </c>
      <c r="G223" s="13">
        <f t="shared" si="57"/>
        <v>988.22456664999993</v>
      </c>
      <c r="H223" s="13">
        <f t="shared" si="58"/>
        <v>295.40862283000001</v>
      </c>
      <c r="I223" s="13">
        <f t="shared" si="59"/>
        <v>13.45846025</v>
      </c>
      <c r="J223" s="13">
        <f t="shared" si="60"/>
        <v>52.856025710000011</v>
      </c>
      <c r="K223" s="13">
        <f t="shared" si="61"/>
        <v>3.63</v>
      </c>
      <c r="L223" s="13">
        <f t="shared" si="62"/>
        <v>16.569654172500002</v>
      </c>
      <c r="M223" s="13">
        <f t="shared" si="63"/>
        <v>654.0269534800002</v>
      </c>
      <c r="N223" s="13">
        <f t="shared" si="64"/>
        <v>5.5232180575000003</v>
      </c>
      <c r="O223" s="13">
        <f t="shared" si="65"/>
        <v>7.6493798699999997</v>
      </c>
      <c r="P223" s="13">
        <f t="shared" si="66"/>
        <v>0</v>
      </c>
      <c r="Q223" s="13">
        <f t="shared" si="67"/>
        <v>0</v>
      </c>
      <c r="T223" s="62">
        <v>3051</v>
      </c>
      <c r="U223" s="62">
        <v>0</v>
      </c>
      <c r="V223" s="19">
        <v>424.11054222000001</v>
      </c>
      <c r="W223" s="19">
        <v>586.02719851000006</v>
      </c>
      <c r="X223" s="19">
        <v>2789.1566286699995</v>
      </c>
      <c r="Y223" s="19">
        <v>1038.1053980799998</v>
      </c>
      <c r="Z223" s="19">
        <v>988.22456664999993</v>
      </c>
      <c r="AA223" s="19">
        <v>295.40862283000001</v>
      </c>
      <c r="AB223" s="19">
        <v>13.45846025</v>
      </c>
      <c r="AC223" s="19">
        <v>52.856025710000011</v>
      </c>
      <c r="AD223" s="19">
        <v>3.63</v>
      </c>
      <c r="AE223" s="19">
        <v>16.569654172500002</v>
      </c>
      <c r="AF223" s="19">
        <v>654.0269534800002</v>
      </c>
      <c r="AG223" s="19">
        <v>5.5232180575000003</v>
      </c>
      <c r="AH223" s="19">
        <v>7.6493798699999997</v>
      </c>
      <c r="AI223" s="19">
        <v>0</v>
      </c>
      <c r="AJ223" s="19">
        <v>0</v>
      </c>
      <c r="AL223" s="1"/>
      <c r="AM223" s="63">
        <v>3051</v>
      </c>
      <c r="AN223" s="62">
        <v>0</v>
      </c>
      <c r="AO223" s="23">
        <v>1</v>
      </c>
      <c r="AP223" s="23">
        <v>1</v>
      </c>
      <c r="AQ223" s="23">
        <v>1</v>
      </c>
      <c r="AR223" s="23">
        <v>1</v>
      </c>
      <c r="AS223" s="23">
        <v>1</v>
      </c>
      <c r="AT223" s="23">
        <v>1</v>
      </c>
      <c r="AU223" s="23">
        <v>1</v>
      </c>
      <c r="AV223" s="23">
        <v>1</v>
      </c>
      <c r="AW223" s="23">
        <v>1</v>
      </c>
      <c r="AX223" s="23">
        <v>1</v>
      </c>
      <c r="AY223" s="23">
        <v>1</v>
      </c>
      <c r="AZ223" s="23">
        <v>1</v>
      </c>
      <c r="BA223" s="23">
        <v>1</v>
      </c>
      <c r="BB223" s="23">
        <v>1</v>
      </c>
      <c r="BC223" s="23">
        <v>1</v>
      </c>
      <c r="BG223" t="s">
        <v>299</v>
      </c>
      <c r="BH223">
        <v>4</v>
      </c>
      <c r="BI223">
        <v>74</v>
      </c>
    </row>
    <row r="224" spans="1:61" x14ac:dyDescent="0.3">
      <c r="A224" s="18">
        <f t="shared" si="51"/>
        <v>3051</v>
      </c>
      <c r="B224" s="18">
        <f t="shared" si="52"/>
        <v>1</v>
      </c>
      <c r="C224" s="13">
        <f t="shared" si="53"/>
        <v>1083.9407482299998</v>
      </c>
      <c r="D224" s="13">
        <f t="shared" si="54"/>
        <v>712.84824009999988</v>
      </c>
      <c r="E224" s="13">
        <f t="shared" si="55"/>
        <v>1120.9193960200002</v>
      </c>
      <c r="F224" s="13">
        <f t="shared" si="56"/>
        <v>301.82151813999997</v>
      </c>
      <c r="G224" s="13">
        <f t="shared" si="57"/>
        <v>644.69037939999998</v>
      </c>
      <c r="H224" s="13">
        <f t="shared" si="58"/>
        <v>187.34611108000001</v>
      </c>
      <c r="I224" s="13">
        <f t="shared" si="59"/>
        <v>125.50054388000001</v>
      </c>
      <c r="J224" s="13">
        <f t="shared" si="60"/>
        <v>590.01727776000007</v>
      </c>
      <c r="K224" s="13">
        <f t="shared" si="61"/>
        <v>6.5330375099999998</v>
      </c>
      <c r="L224" s="13">
        <f t="shared" si="62"/>
        <v>43.581700377499999</v>
      </c>
      <c r="M224" s="13">
        <f t="shared" si="63"/>
        <v>201.24465361</v>
      </c>
      <c r="N224" s="13">
        <f t="shared" si="64"/>
        <v>12.910566792499999</v>
      </c>
      <c r="O224" s="13">
        <f t="shared" si="65"/>
        <v>221.30286619</v>
      </c>
      <c r="P224" s="13">
        <f t="shared" si="66"/>
        <v>1.1896391099999999</v>
      </c>
      <c r="Q224" s="13">
        <f t="shared" si="67"/>
        <v>16.779135449999998</v>
      </c>
      <c r="T224" s="62">
        <v>3051</v>
      </c>
      <c r="U224" s="62">
        <v>1</v>
      </c>
      <c r="V224" s="19">
        <v>1083.9407482299998</v>
      </c>
      <c r="W224" s="20">
        <v>712.84824009999988</v>
      </c>
      <c r="X224" s="19">
        <v>1120.9193960200002</v>
      </c>
      <c r="Y224" s="19">
        <v>301.82151813999997</v>
      </c>
      <c r="Z224" s="19">
        <v>644.69037939999998</v>
      </c>
      <c r="AA224" s="19">
        <v>187.34611108000001</v>
      </c>
      <c r="AB224" s="19">
        <v>125.50054388000001</v>
      </c>
      <c r="AC224" s="19">
        <v>590.01727776000007</v>
      </c>
      <c r="AD224" s="19">
        <v>6.5330375099999998</v>
      </c>
      <c r="AE224" s="19">
        <v>43.581700377499999</v>
      </c>
      <c r="AF224" s="19">
        <v>201.24465361</v>
      </c>
      <c r="AG224" s="19">
        <v>12.910566792499999</v>
      </c>
      <c r="AH224" s="19">
        <v>221.30286619</v>
      </c>
      <c r="AI224" s="19">
        <v>1.1896391099999999</v>
      </c>
      <c r="AJ224" s="19">
        <v>16.779135449999998</v>
      </c>
      <c r="AL224" s="1"/>
      <c r="AM224" s="63">
        <v>3051</v>
      </c>
      <c r="AN224" s="62">
        <v>1</v>
      </c>
      <c r="AO224" s="23">
        <v>1</v>
      </c>
      <c r="AP224" s="23">
        <v>1</v>
      </c>
      <c r="AQ224" s="23">
        <v>1</v>
      </c>
      <c r="AR224" s="23">
        <v>1</v>
      </c>
      <c r="AS224" s="23">
        <v>1</v>
      </c>
      <c r="AT224" s="23">
        <v>1</v>
      </c>
      <c r="AU224" s="23">
        <v>1</v>
      </c>
      <c r="AV224" s="23">
        <v>1</v>
      </c>
      <c r="AW224" s="23">
        <v>1</v>
      </c>
      <c r="AX224" s="23">
        <v>1</v>
      </c>
      <c r="AY224" s="23">
        <v>1</v>
      </c>
      <c r="AZ224" s="23">
        <v>1</v>
      </c>
      <c r="BA224" s="23">
        <v>1</v>
      </c>
      <c r="BB224" s="23">
        <v>1</v>
      </c>
      <c r="BC224" s="23">
        <v>1</v>
      </c>
      <c r="BG224" t="s">
        <v>300</v>
      </c>
      <c r="BH224">
        <v>4</v>
      </c>
      <c r="BI224">
        <v>98</v>
      </c>
    </row>
    <row r="225" spans="1:61" x14ac:dyDescent="0.3">
      <c r="A225" s="18">
        <f t="shared" si="51"/>
        <v>3051</v>
      </c>
      <c r="B225" s="18">
        <f t="shared" si="52"/>
        <v>2</v>
      </c>
      <c r="C225" s="13">
        <f t="shared" si="53"/>
        <v>164.80553705</v>
      </c>
      <c r="D225" s="13">
        <f t="shared" si="54"/>
        <v>146.20000000000002</v>
      </c>
      <c r="E225" s="13">
        <f t="shared" si="55"/>
        <v>250.38690618999999</v>
      </c>
      <c r="F225" s="13">
        <f t="shared" si="56"/>
        <v>124.55326285999999</v>
      </c>
      <c r="G225" s="13">
        <f t="shared" si="57"/>
        <v>131.09497910000002</v>
      </c>
      <c r="H225" s="13">
        <f t="shared" si="58"/>
        <v>25.17</v>
      </c>
      <c r="I225" s="13">
        <f t="shared" si="59"/>
        <v>16.14</v>
      </c>
      <c r="J225" s="13">
        <f t="shared" si="60"/>
        <v>83.557108369999995</v>
      </c>
      <c r="K225" s="13">
        <f t="shared" si="61"/>
        <v>0</v>
      </c>
      <c r="L225" s="13">
        <f t="shared" si="62"/>
        <v>8.8089756374999997</v>
      </c>
      <c r="M225" s="13">
        <f t="shared" si="63"/>
        <v>95.851731110000003</v>
      </c>
      <c r="N225" s="13">
        <f t="shared" si="64"/>
        <v>2.9363252124999999</v>
      </c>
      <c r="O225" s="13">
        <f t="shared" si="65"/>
        <v>90.364919180000001</v>
      </c>
      <c r="P225" s="13">
        <f t="shared" si="66"/>
        <v>3.13</v>
      </c>
      <c r="Q225" s="13">
        <f t="shared" si="67"/>
        <v>6.698313820000001</v>
      </c>
      <c r="T225" s="62">
        <v>3051</v>
      </c>
      <c r="U225" s="62">
        <v>2</v>
      </c>
      <c r="V225" s="19">
        <v>164.80553705</v>
      </c>
      <c r="W225" s="19">
        <v>146.20000000000002</v>
      </c>
      <c r="X225" s="19">
        <v>250.38690618999999</v>
      </c>
      <c r="Y225" s="19">
        <v>124.55326285999999</v>
      </c>
      <c r="Z225" s="19">
        <v>131.09497910000002</v>
      </c>
      <c r="AA225" s="19">
        <v>25.17</v>
      </c>
      <c r="AB225" s="19">
        <v>16.14</v>
      </c>
      <c r="AC225" s="19">
        <v>83.557108369999995</v>
      </c>
      <c r="AD225" s="19">
        <v>0</v>
      </c>
      <c r="AE225" s="19">
        <v>8.8089756374999997</v>
      </c>
      <c r="AF225" s="19">
        <v>95.851731110000003</v>
      </c>
      <c r="AG225" s="19">
        <v>2.9363252124999999</v>
      </c>
      <c r="AH225" s="19">
        <v>90.364919180000001</v>
      </c>
      <c r="AI225" s="19">
        <v>3.13</v>
      </c>
      <c r="AJ225" s="19">
        <v>6.698313820000001</v>
      </c>
      <c r="AL225" s="1"/>
      <c r="AM225" s="63">
        <v>3051</v>
      </c>
      <c r="AN225" s="62">
        <v>2</v>
      </c>
      <c r="AO225" s="23">
        <v>1</v>
      </c>
      <c r="AP225" s="23">
        <v>1</v>
      </c>
      <c r="AQ225" s="23">
        <v>1</v>
      </c>
      <c r="AR225" s="23">
        <v>1</v>
      </c>
      <c r="AS225" s="23">
        <v>1</v>
      </c>
      <c r="AT225" s="23">
        <v>1</v>
      </c>
      <c r="AU225" s="23">
        <v>1</v>
      </c>
      <c r="AV225" s="23">
        <v>1</v>
      </c>
      <c r="AW225" s="23">
        <v>1</v>
      </c>
      <c r="AX225" s="23">
        <v>1</v>
      </c>
      <c r="AY225" s="23">
        <v>1</v>
      </c>
      <c r="AZ225" s="23">
        <v>1</v>
      </c>
      <c r="BA225" s="23">
        <v>1</v>
      </c>
      <c r="BB225" s="23">
        <v>1</v>
      </c>
      <c r="BC225" s="23">
        <v>1</v>
      </c>
      <c r="BG225" t="s">
        <v>301</v>
      </c>
      <c r="BH225">
        <v>4</v>
      </c>
      <c r="BI225">
        <v>34</v>
      </c>
    </row>
    <row r="226" spans="1:61" x14ac:dyDescent="0.3">
      <c r="A226" s="18">
        <f t="shared" si="51"/>
        <v>3051</v>
      </c>
      <c r="B226" s="18">
        <f t="shared" si="52"/>
        <v>5</v>
      </c>
      <c r="C226" s="13">
        <f t="shared" si="53"/>
        <v>1071.4129377500001</v>
      </c>
      <c r="D226" s="13">
        <f t="shared" si="54"/>
        <v>451.70878518000001</v>
      </c>
      <c r="E226" s="13">
        <f t="shared" si="55"/>
        <v>109.74630574000001</v>
      </c>
      <c r="F226" s="13">
        <f t="shared" si="56"/>
        <v>0</v>
      </c>
      <c r="G226" s="13">
        <f t="shared" si="57"/>
        <v>44</v>
      </c>
      <c r="H226" s="13">
        <f t="shared" si="58"/>
        <v>18.215747650000001</v>
      </c>
      <c r="I226" s="13">
        <f t="shared" si="59"/>
        <v>48.020050759999997</v>
      </c>
      <c r="J226" s="13">
        <f t="shared" si="60"/>
        <v>66.705090260000006</v>
      </c>
      <c r="K226" s="13">
        <f t="shared" si="61"/>
        <v>0</v>
      </c>
      <c r="L226" s="13">
        <f t="shared" si="62"/>
        <v>7.6</v>
      </c>
      <c r="M226" s="13">
        <f t="shared" si="63"/>
        <v>0</v>
      </c>
      <c r="N226" s="13">
        <f t="shared" si="64"/>
        <v>0</v>
      </c>
      <c r="O226" s="13">
        <f t="shared" si="65"/>
        <v>13.87346178</v>
      </c>
      <c r="P226" s="13">
        <f t="shared" si="66"/>
        <v>0</v>
      </c>
      <c r="Q226" s="13">
        <f t="shared" si="67"/>
        <v>0</v>
      </c>
      <c r="T226" s="62">
        <v>3051</v>
      </c>
      <c r="U226" s="62">
        <v>5</v>
      </c>
      <c r="V226" s="19">
        <v>1071.4129377500001</v>
      </c>
      <c r="W226" s="19">
        <v>451.70878518000001</v>
      </c>
      <c r="X226" s="19">
        <v>109.74630574000001</v>
      </c>
      <c r="Y226" s="19">
        <v>0</v>
      </c>
      <c r="Z226" s="19">
        <v>44</v>
      </c>
      <c r="AA226" s="19">
        <v>18.215747650000001</v>
      </c>
      <c r="AB226" s="19">
        <v>48.020050759999997</v>
      </c>
      <c r="AC226" s="19">
        <v>66.705090260000006</v>
      </c>
      <c r="AD226" s="19">
        <v>0</v>
      </c>
      <c r="AE226" s="19">
        <v>7.6</v>
      </c>
      <c r="AF226" s="19">
        <v>0</v>
      </c>
      <c r="AG226" s="19">
        <v>0</v>
      </c>
      <c r="AH226" s="19">
        <v>13.87346178</v>
      </c>
      <c r="AI226" s="19">
        <v>0</v>
      </c>
      <c r="AJ226" s="19">
        <v>0</v>
      </c>
      <c r="AL226" s="1"/>
      <c r="AM226" s="63">
        <v>3051</v>
      </c>
      <c r="AN226" s="62">
        <v>5</v>
      </c>
      <c r="AO226" s="23">
        <v>1</v>
      </c>
      <c r="AP226" s="23">
        <v>1</v>
      </c>
      <c r="AQ226" s="23">
        <v>1</v>
      </c>
      <c r="AR226" s="23">
        <v>1</v>
      </c>
      <c r="AS226" s="23">
        <v>1</v>
      </c>
      <c r="AT226" s="23">
        <v>1</v>
      </c>
      <c r="AU226" s="23">
        <v>1</v>
      </c>
      <c r="AV226" s="23">
        <v>1</v>
      </c>
      <c r="AW226" s="23">
        <v>1</v>
      </c>
      <c r="AX226" s="23">
        <v>1</v>
      </c>
      <c r="AY226" s="23">
        <v>1</v>
      </c>
      <c r="AZ226" s="23">
        <v>1</v>
      </c>
      <c r="BA226" s="23">
        <v>1</v>
      </c>
      <c r="BB226" s="23">
        <v>1</v>
      </c>
      <c r="BC226" s="23">
        <v>1</v>
      </c>
      <c r="BG226" t="s">
        <v>302</v>
      </c>
      <c r="BH226">
        <v>4</v>
      </c>
      <c r="BI226">
        <v>17</v>
      </c>
    </row>
    <row r="227" spans="1:61" x14ac:dyDescent="0.3">
      <c r="A227" s="18">
        <f t="shared" si="51"/>
        <v>3051</v>
      </c>
      <c r="B227" s="18">
        <f t="shared" si="52"/>
        <v>7</v>
      </c>
      <c r="C227" s="13">
        <f t="shared" si="53"/>
        <v>2946.2859098856052</v>
      </c>
      <c r="D227" s="13">
        <f t="shared" si="54"/>
        <v>637.33748416116828</v>
      </c>
      <c r="E227" s="13">
        <f t="shared" si="55"/>
        <v>17.850000000000001</v>
      </c>
      <c r="F227" s="13">
        <f t="shared" si="56"/>
        <v>31.774024220000001</v>
      </c>
      <c r="G227" s="13">
        <f t="shared" si="57"/>
        <v>42.117640420000001</v>
      </c>
      <c r="H227" s="13">
        <f t="shared" si="58"/>
        <v>0</v>
      </c>
      <c r="I227" s="13">
        <f t="shared" si="59"/>
        <v>12.97718854</v>
      </c>
      <c r="J227" s="13">
        <f t="shared" si="60"/>
        <v>2.2089769600000002</v>
      </c>
      <c r="K227" s="13">
        <f t="shared" si="61"/>
        <v>0</v>
      </c>
      <c r="L227" s="13">
        <f t="shared" si="62"/>
        <v>6.9824999999999999</v>
      </c>
      <c r="M227" s="13">
        <f t="shared" si="63"/>
        <v>33.573295049999999</v>
      </c>
      <c r="N227" s="13">
        <f t="shared" si="64"/>
        <v>2.3275000000000001</v>
      </c>
      <c r="O227" s="13">
        <f t="shared" si="65"/>
        <v>0</v>
      </c>
      <c r="P227" s="13">
        <f t="shared" si="66"/>
        <v>0</v>
      </c>
      <c r="Q227" s="13">
        <f t="shared" si="67"/>
        <v>0</v>
      </c>
      <c r="T227" s="62">
        <v>3051</v>
      </c>
      <c r="U227" s="62">
        <v>7</v>
      </c>
      <c r="V227" s="19">
        <v>2946.2859098856052</v>
      </c>
      <c r="W227" s="19">
        <v>637.33748416116828</v>
      </c>
      <c r="X227" s="19">
        <v>17.850000000000001</v>
      </c>
      <c r="Y227" s="19">
        <v>31.774024220000001</v>
      </c>
      <c r="Z227" s="19">
        <v>42.117640420000001</v>
      </c>
      <c r="AA227" s="19">
        <v>0</v>
      </c>
      <c r="AB227" s="19">
        <v>12.97718854</v>
      </c>
      <c r="AC227" s="19">
        <v>2.2089769600000002</v>
      </c>
      <c r="AD227" s="19">
        <v>0</v>
      </c>
      <c r="AE227" s="19">
        <v>6.9824999999999999</v>
      </c>
      <c r="AF227" s="19">
        <v>33.573295049999999</v>
      </c>
      <c r="AG227" s="19">
        <v>2.3275000000000001</v>
      </c>
      <c r="AH227" s="19">
        <v>0</v>
      </c>
      <c r="AI227" s="19">
        <v>0</v>
      </c>
      <c r="AJ227" s="19">
        <v>0</v>
      </c>
      <c r="AL227" s="1"/>
      <c r="AM227" s="63">
        <v>3051</v>
      </c>
      <c r="AN227" s="62">
        <v>7</v>
      </c>
      <c r="AO227" s="23">
        <v>1</v>
      </c>
      <c r="AP227" s="23">
        <v>1</v>
      </c>
      <c r="AQ227" s="23">
        <v>1</v>
      </c>
      <c r="AR227" s="23">
        <v>1</v>
      </c>
      <c r="AS227" s="23">
        <v>1</v>
      </c>
      <c r="AT227" s="23">
        <v>1</v>
      </c>
      <c r="AU227" s="23">
        <v>1</v>
      </c>
      <c r="AV227" s="23">
        <v>1</v>
      </c>
      <c r="AW227" s="23">
        <v>1</v>
      </c>
      <c r="AX227" s="23">
        <v>1</v>
      </c>
      <c r="AY227" s="23">
        <v>1</v>
      </c>
      <c r="AZ227" s="23">
        <v>1</v>
      </c>
      <c r="BA227" s="23">
        <v>1</v>
      </c>
      <c r="BB227" s="23">
        <v>1</v>
      </c>
      <c r="BC227" s="23">
        <v>1</v>
      </c>
      <c r="BG227" t="s">
        <v>303</v>
      </c>
      <c r="BH227">
        <v>4</v>
      </c>
      <c r="BI227">
        <v>134</v>
      </c>
    </row>
    <row r="228" spans="1:61" x14ac:dyDescent="0.3">
      <c r="A228" s="18">
        <f t="shared" si="51"/>
        <v>3051</v>
      </c>
      <c r="B228" s="18">
        <f t="shared" si="52"/>
        <v>8</v>
      </c>
      <c r="C228" s="13">
        <f t="shared" si="53"/>
        <v>583.20916612999997</v>
      </c>
      <c r="D228" s="13">
        <f t="shared" si="54"/>
        <v>454.44663802999997</v>
      </c>
      <c r="E228" s="13">
        <f t="shared" si="55"/>
        <v>251.80647098999998</v>
      </c>
      <c r="F228" s="13">
        <f t="shared" si="56"/>
        <v>149.66840962000001</v>
      </c>
      <c r="G228" s="13">
        <f t="shared" si="57"/>
        <v>318.44362581999997</v>
      </c>
      <c r="H228" s="13">
        <f t="shared" si="58"/>
        <v>0</v>
      </c>
      <c r="I228" s="13">
        <f t="shared" si="59"/>
        <v>31.4</v>
      </c>
      <c r="J228" s="13">
        <f t="shared" si="60"/>
        <v>12.97463267</v>
      </c>
      <c r="K228" s="13">
        <f t="shared" si="61"/>
        <v>0</v>
      </c>
      <c r="L228" s="13">
        <f t="shared" si="62"/>
        <v>57.452512837499995</v>
      </c>
      <c r="M228" s="13">
        <f t="shared" si="63"/>
        <v>188.45290492999999</v>
      </c>
      <c r="N228" s="13">
        <f t="shared" si="64"/>
        <v>19.150837612499998</v>
      </c>
      <c r="O228" s="13">
        <f t="shared" si="65"/>
        <v>4.3955596899999998</v>
      </c>
      <c r="P228" s="13">
        <f t="shared" si="66"/>
        <v>2.2569837000000001</v>
      </c>
      <c r="Q228" s="13">
        <f t="shared" si="67"/>
        <v>6.8927298299999995</v>
      </c>
      <c r="T228" s="62">
        <v>3051</v>
      </c>
      <c r="U228" s="62">
        <v>8</v>
      </c>
      <c r="V228" s="19">
        <v>583.20916612999997</v>
      </c>
      <c r="W228" s="19">
        <v>454.44663802999997</v>
      </c>
      <c r="X228" s="19">
        <v>251.80647098999998</v>
      </c>
      <c r="Y228" s="19">
        <v>149.66840962000001</v>
      </c>
      <c r="Z228" s="19">
        <v>318.44362581999997</v>
      </c>
      <c r="AA228" s="19">
        <v>0</v>
      </c>
      <c r="AB228" s="19">
        <v>31.4</v>
      </c>
      <c r="AC228" s="19">
        <v>12.97463267</v>
      </c>
      <c r="AD228" s="19">
        <v>0</v>
      </c>
      <c r="AE228" s="19">
        <v>57.452512837499995</v>
      </c>
      <c r="AF228" s="19">
        <v>188.45290492999999</v>
      </c>
      <c r="AG228" s="19">
        <v>19.150837612499998</v>
      </c>
      <c r="AH228" s="19">
        <v>4.3955596899999998</v>
      </c>
      <c r="AI228" s="19">
        <v>2.2569837000000001</v>
      </c>
      <c r="AJ228" s="19">
        <v>6.8927298299999995</v>
      </c>
      <c r="AL228" s="1"/>
      <c r="AM228" s="63">
        <v>3051</v>
      </c>
      <c r="AN228" s="62">
        <v>8</v>
      </c>
      <c r="AO228" s="23">
        <v>1</v>
      </c>
      <c r="AP228" s="23">
        <v>1</v>
      </c>
      <c r="AQ228" s="23">
        <v>1</v>
      </c>
      <c r="AR228" s="23">
        <v>1</v>
      </c>
      <c r="AS228" s="23">
        <v>1</v>
      </c>
      <c r="AT228" s="23">
        <v>1</v>
      </c>
      <c r="AU228" s="23">
        <v>1</v>
      </c>
      <c r="AV228" s="23">
        <v>1</v>
      </c>
      <c r="AW228" s="23">
        <v>1</v>
      </c>
      <c r="AX228" s="23">
        <v>1</v>
      </c>
      <c r="AY228" s="23">
        <v>1</v>
      </c>
      <c r="AZ228" s="23">
        <v>1</v>
      </c>
      <c r="BA228" s="23">
        <v>1</v>
      </c>
      <c r="BB228" s="23">
        <v>1</v>
      </c>
      <c r="BC228" s="23">
        <v>1</v>
      </c>
      <c r="BG228" t="s">
        <v>304</v>
      </c>
      <c r="BH228">
        <v>4</v>
      </c>
      <c r="BI228">
        <v>29</v>
      </c>
    </row>
    <row r="229" spans="1:61" x14ac:dyDescent="0.3">
      <c r="A229" s="18">
        <f t="shared" si="51"/>
        <v>3052</v>
      </c>
      <c r="B229" s="18">
        <f t="shared" si="52"/>
        <v>0</v>
      </c>
      <c r="C229" s="13">
        <f t="shared" si="53"/>
        <v>4229.7025380200012</v>
      </c>
      <c r="D229" s="13">
        <f t="shared" si="54"/>
        <v>2105.96554272</v>
      </c>
      <c r="E229" s="13">
        <f t="shared" si="55"/>
        <v>28753.395896176287</v>
      </c>
      <c r="F229" s="13">
        <f t="shared" si="56"/>
        <v>3994.6555488099998</v>
      </c>
      <c r="G229" s="13">
        <f t="shared" si="57"/>
        <v>6651.625220017213</v>
      </c>
      <c r="H229" s="13">
        <f t="shared" si="58"/>
        <v>4612.9920920999994</v>
      </c>
      <c r="I229" s="13">
        <f t="shared" si="59"/>
        <v>5603.4078742699994</v>
      </c>
      <c r="J229" s="13">
        <f t="shared" si="60"/>
        <v>266.81671717</v>
      </c>
      <c r="K229" s="13">
        <f t="shared" si="61"/>
        <v>873.87377892000018</v>
      </c>
      <c r="L229" s="13">
        <f t="shared" si="62"/>
        <v>149.6224957675</v>
      </c>
      <c r="M229" s="13">
        <f t="shared" si="63"/>
        <v>3963.6635289399997</v>
      </c>
      <c r="N229" s="13">
        <f t="shared" si="64"/>
        <v>38.918206482499997</v>
      </c>
      <c r="O229" s="13">
        <f t="shared" si="65"/>
        <v>71.815571739999996</v>
      </c>
      <c r="P229" s="13">
        <f t="shared" si="66"/>
        <v>45.930690659999996</v>
      </c>
      <c r="Q229" s="13">
        <f t="shared" si="67"/>
        <v>3</v>
      </c>
      <c r="T229" s="62">
        <v>3052</v>
      </c>
      <c r="U229" s="62">
        <v>0</v>
      </c>
      <c r="V229" s="19">
        <v>4229.7025380200012</v>
      </c>
      <c r="W229" s="19">
        <v>2105.96554272</v>
      </c>
      <c r="X229" s="19">
        <v>28753.395896176287</v>
      </c>
      <c r="Y229" s="19">
        <v>3994.6555488099998</v>
      </c>
      <c r="Z229" s="19">
        <v>6651.625220017213</v>
      </c>
      <c r="AA229" s="19">
        <v>4612.9920920999994</v>
      </c>
      <c r="AB229" s="19">
        <v>5603.4078742699994</v>
      </c>
      <c r="AC229" s="19">
        <v>266.81671717</v>
      </c>
      <c r="AD229" s="19">
        <v>873.87377892000018</v>
      </c>
      <c r="AE229" s="19">
        <v>149.6224957675</v>
      </c>
      <c r="AF229" s="19">
        <v>3963.6635289399997</v>
      </c>
      <c r="AG229" s="19">
        <v>38.918206482499997</v>
      </c>
      <c r="AH229" s="19">
        <v>71.815571739999996</v>
      </c>
      <c r="AI229" s="19">
        <v>45.930690659999996</v>
      </c>
      <c r="AJ229" s="19">
        <v>3</v>
      </c>
      <c r="AL229" s="1"/>
      <c r="AM229" s="63">
        <v>3052</v>
      </c>
      <c r="AN229" s="62">
        <v>0</v>
      </c>
      <c r="AO229" s="23">
        <v>1</v>
      </c>
      <c r="AP229" s="23">
        <v>1</v>
      </c>
      <c r="AQ229" s="23">
        <v>1</v>
      </c>
      <c r="AR229" s="23">
        <v>1</v>
      </c>
      <c r="AS229" s="23">
        <v>1</v>
      </c>
      <c r="AT229" s="23">
        <v>1</v>
      </c>
      <c r="AU229" s="23">
        <v>1</v>
      </c>
      <c r="AV229" s="23">
        <v>1</v>
      </c>
      <c r="AW229" s="23">
        <v>1</v>
      </c>
      <c r="AX229" s="23">
        <v>1</v>
      </c>
      <c r="AY229" s="23">
        <v>1</v>
      </c>
      <c r="AZ229" s="23">
        <v>1</v>
      </c>
      <c r="BA229" s="23">
        <v>1</v>
      </c>
      <c r="BB229" s="23">
        <v>1</v>
      </c>
      <c r="BC229" s="23">
        <v>1</v>
      </c>
      <c r="BG229" t="s">
        <v>305</v>
      </c>
      <c r="BH229">
        <v>1</v>
      </c>
      <c r="BI229">
        <v>472</v>
      </c>
    </row>
    <row r="230" spans="1:61" x14ac:dyDescent="0.3">
      <c r="A230" s="18">
        <f t="shared" si="51"/>
        <v>3052</v>
      </c>
      <c r="B230" s="18">
        <f t="shared" si="52"/>
        <v>1</v>
      </c>
      <c r="C230" s="13">
        <f t="shared" si="53"/>
        <v>4760.9490589700008</v>
      </c>
      <c r="D230" s="13">
        <f t="shared" si="54"/>
        <v>3034.0419325000003</v>
      </c>
      <c r="E230" s="13">
        <f t="shared" si="55"/>
        <v>7962.6774997599978</v>
      </c>
      <c r="F230" s="13">
        <f t="shared" si="56"/>
        <v>882.08151471000019</v>
      </c>
      <c r="G230" s="13">
        <f t="shared" si="57"/>
        <v>1744.3476176700001</v>
      </c>
      <c r="H230" s="13">
        <f t="shared" si="58"/>
        <v>555.84772631999999</v>
      </c>
      <c r="I230" s="13">
        <f t="shared" si="59"/>
        <v>1173.9641769</v>
      </c>
      <c r="J230" s="13">
        <f t="shared" si="60"/>
        <v>1482.5525274200004</v>
      </c>
      <c r="K230" s="13">
        <f t="shared" si="61"/>
        <v>1577.2673144199998</v>
      </c>
      <c r="L230" s="13">
        <f t="shared" si="62"/>
        <v>375.253179945</v>
      </c>
      <c r="M230" s="13">
        <f t="shared" si="63"/>
        <v>865.03763425</v>
      </c>
      <c r="N230" s="13">
        <f t="shared" si="64"/>
        <v>80.516445895000004</v>
      </c>
      <c r="O230" s="13">
        <f t="shared" si="65"/>
        <v>1023.1218984699999</v>
      </c>
      <c r="P230" s="13">
        <f t="shared" si="66"/>
        <v>2.20800961</v>
      </c>
      <c r="Q230" s="13">
        <f t="shared" si="67"/>
        <v>0.1</v>
      </c>
      <c r="T230" s="62">
        <v>3052</v>
      </c>
      <c r="U230" s="62">
        <v>1</v>
      </c>
      <c r="V230" s="19">
        <v>4760.9490589700008</v>
      </c>
      <c r="W230" s="19">
        <v>3034.0419325000003</v>
      </c>
      <c r="X230" s="19">
        <v>7962.6774997599978</v>
      </c>
      <c r="Y230" s="19">
        <v>882.08151471000019</v>
      </c>
      <c r="Z230" s="19">
        <v>1744.3476176700001</v>
      </c>
      <c r="AA230" s="19">
        <v>555.84772631999999</v>
      </c>
      <c r="AB230" s="19">
        <v>1173.9641769</v>
      </c>
      <c r="AC230" s="19">
        <v>1482.5525274200004</v>
      </c>
      <c r="AD230" s="19">
        <v>1577.2673144199998</v>
      </c>
      <c r="AE230" s="19">
        <v>375.253179945</v>
      </c>
      <c r="AF230" s="19">
        <v>865.03763425</v>
      </c>
      <c r="AG230" s="19">
        <v>80.516445895000004</v>
      </c>
      <c r="AH230" s="19">
        <v>1023.1218984699999</v>
      </c>
      <c r="AI230" s="19">
        <v>2.20800961</v>
      </c>
      <c r="AJ230" s="19">
        <v>0.1</v>
      </c>
      <c r="AL230" s="1"/>
      <c r="AM230" s="63">
        <v>3052</v>
      </c>
      <c r="AN230" s="62">
        <v>1</v>
      </c>
      <c r="AO230" s="23">
        <v>1</v>
      </c>
      <c r="AP230" s="23">
        <v>1</v>
      </c>
      <c r="AQ230" s="23">
        <v>1</v>
      </c>
      <c r="AR230" s="23">
        <v>1</v>
      </c>
      <c r="AS230" s="23">
        <v>1</v>
      </c>
      <c r="AT230" s="23">
        <v>1</v>
      </c>
      <c r="AU230" s="23">
        <v>1</v>
      </c>
      <c r="AV230" s="23">
        <v>1</v>
      </c>
      <c r="AW230" s="23">
        <v>1</v>
      </c>
      <c r="AX230" s="23">
        <v>1</v>
      </c>
      <c r="AY230" s="23">
        <v>1</v>
      </c>
      <c r="AZ230" s="23">
        <v>1</v>
      </c>
      <c r="BA230" s="23">
        <v>1</v>
      </c>
      <c r="BB230" s="23">
        <v>1</v>
      </c>
      <c r="BC230" s="23">
        <v>1</v>
      </c>
      <c r="BG230" t="s">
        <v>306</v>
      </c>
      <c r="BH230">
        <v>1</v>
      </c>
      <c r="BI230">
        <v>303</v>
      </c>
    </row>
    <row r="231" spans="1:61" x14ac:dyDescent="0.3">
      <c r="A231" s="18">
        <f t="shared" si="51"/>
        <v>3052</v>
      </c>
      <c r="B231" s="18">
        <f t="shared" si="52"/>
        <v>2</v>
      </c>
      <c r="C231" s="13">
        <f t="shared" si="53"/>
        <v>255.0769358</v>
      </c>
      <c r="D231" s="13">
        <f t="shared" si="54"/>
        <v>128.38920726000001</v>
      </c>
      <c r="E231" s="13">
        <f t="shared" si="55"/>
        <v>91.419803000000002</v>
      </c>
      <c r="F231" s="13">
        <f t="shared" si="56"/>
        <v>28.380000000000003</v>
      </c>
      <c r="G231" s="13">
        <f t="shared" si="57"/>
        <v>127.70219102000001</v>
      </c>
      <c r="H231" s="13">
        <f t="shared" si="58"/>
        <v>0</v>
      </c>
      <c r="I231" s="13">
        <f t="shared" si="59"/>
        <v>153.38901082000001</v>
      </c>
      <c r="J231" s="13">
        <f t="shared" si="60"/>
        <v>30.85036616</v>
      </c>
      <c r="K231" s="13">
        <f t="shared" si="61"/>
        <v>43.233293609999997</v>
      </c>
      <c r="L231" s="13">
        <f t="shared" si="62"/>
        <v>4.4069111300000001</v>
      </c>
      <c r="M231" s="13">
        <f t="shared" si="63"/>
        <v>40.005007280000001</v>
      </c>
      <c r="N231" s="13">
        <f t="shared" si="64"/>
        <v>0</v>
      </c>
      <c r="O231" s="13">
        <f t="shared" si="65"/>
        <v>131.8896503</v>
      </c>
      <c r="P231" s="13">
        <f t="shared" si="66"/>
        <v>33.077654559999999</v>
      </c>
      <c r="Q231" s="13">
        <f t="shared" si="67"/>
        <v>31.198617810000002</v>
      </c>
      <c r="T231" s="62">
        <v>3052</v>
      </c>
      <c r="U231" s="62">
        <v>2</v>
      </c>
      <c r="V231" s="19">
        <v>255.0769358</v>
      </c>
      <c r="W231" s="19">
        <v>128.38920726000001</v>
      </c>
      <c r="X231" s="19">
        <v>91.419803000000002</v>
      </c>
      <c r="Y231" s="19">
        <v>28.380000000000003</v>
      </c>
      <c r="Z231" s="19">
        <v>127.70219102000001</v>
      </c>
      <c r="AA231" s="19">
        <v>0</v>
      </c>
      <c r="AB231" s="19">
        <v>153.38901082000001</v>
      </c>
      <c r="AC231" s="19">
        <v>30.85036616</v>
      </c>
      <c r="AD231" s="19">
        <v>43.233293609999997</v>
      </c>
      <c r="AE231" s="19">
        <v>4.4069111300000001</v>
      </c>
      <c r="AF231" s="19">
        <v>40.005007280000001</v>
      </c>
      <c r="AG231" s="19">
        <v>0</v>
      </c>
      <c r="AH231" s="19">
        <v>131.8896503</v>
      </c>
      <c r="AI231" s="19">
        <v>33.077654559999999</v>
      </c>
      <c r="AJ231" s="19">
        <v>31.198617810000002</v>
      </c>
      <c r="AL231" s="1"/>
      <c r="AM231" s="63">
        <v>3052</v>
      </c>
      <c r="AN231" s="62">
        <v>2</v>
      </c>
      <c r="AO231" s="23">
        <v>1</v>
      </c>
      <c r="AP231" s="23">
        <v>1</v>
      </c>
      <c r="AQ231" s="23">
        <v>1</v>
      </c>
      <c r="AR231" s="23">
        <v>1</v>
      </c>
      <c r="AS231" s="23">
        <v>1</v>
      </c>
      <c r="AT231" s="23">
        <v>1</v>
      </c>
      <c r="AU231" s="23">
        <v>1</v>
      </c>
      <c r="AV231" s="23">
        <v>1</v>
      </c>
      <c r="AW231" s="23">
        <v>1</v>
      </c>
      <c r="AX231" s="23">
        <v>1</v>
      </c>
      <c r="AY231" s="23">
        <v>1</v>
      </c>
      <c r="AZ231" s="23">
        <v>1</v>
      </c>
      <c r="BA231" s="23">
        <v>1</v>
      </c>
      <c r="BB231" s="23">
        <v>1</v>
      </c>
      <c r="BC231" s="23">
        <v>1</v>
      </c>
      <c r="BG231" t="s">
        <v>307</v>
      </c>
      <c r="BH231">
        <v>1</v>
      </c>
      <c r="BI231">
        <v>36</v>
      </c>
    </row>
    <row r="232" spans="1:61" x14ac:dyDescent="0.3">
      <c r="A232" s="18">
        <f t="shared" si="51"/>
        <v>3052</v>
      </c>
      <c r="B232" s="18">
        <f t="shared" si="52"/>
        <v>5</v>
      </c>
      <c r="C232" s="13">
        <f t="shared" si="53"/>
        <v>3628.4761801200002</v>
      </c>
      <c r="D232" s="13">
        <f t="shared" si="54"/>
        <v>2323.8634500799999</v>
      </c>
      <c r="E232" s="13">
        <f t="shared" si="55"/>
        <v>753.96123651000005</v>
      </c>
      <c r="F232" s="13">
        <f t="shared" si="56"/>
        <v>198.35348913000001</v>
      </c>
      <c r="G232" s="13">
        <f t="shared" si="57"/>
        <v>220.13744742</v>
      </c>
      <c r="H232" s="13">
        <f t="shared" si="58"/>
        <v>0</v>
      </c>
      <c r="I232" s="13">
        <f t="shared" si="59"/>
        <v>302.87653383999998</v>
      </c>
      <c r="J232" s="13">
        <f t="shared" si="60"/>
        <v>0</v>
      </c>
      <c r="K232" s="13">
        <f t="shared" si="61"/>
        <v>44.505735190000003</v>
      </c>
      <c r="L232" s="13">
        <f t="shared" si="62"/>
        <v>34.673314180000006</v>
      </c>
      <c r="M232" s="13">
        <f t="shared" si="63"/>
        <v>99.03924735999999</v>
      </c>
      <c r="N232" s="13">
        <f t="shared" si="64"/>
        <v>0</v>
      </c>
      <c r="O232" s="13">
        <f t="shared" si="65"/>
        <v>20.55</v>
      </c>
      <c r="P232" s="13">
        <f t="shared" si="66"/>
        <v>1</v>
      </c>
      <c r="Q232" s="13">
        <f t="shared" si="67"/>
        <v>11.169968969999999</v>
      </c>
      <c r="T232" s="62">
        <v>3052</v>
      </c>
      <c r="U232" s="62">
        <v>5</v>
      </c>
      <c r="V232" s="19">
        <v>3628.4761801200002</v>
      </c>
      <c r="W232" s="19">
        <v>2323.8634500799999</v>
      </c>
      <c r="X232" s="19">
        <v>753.96123651000005</v>
      </c>
      <c r="Y232" s="19">
        <v>198.35348913000001</v>
      </c>
      <c r="Z232" s="19">
        <v>220.13744742</v>
      </c>
      <c r="AA232" s="19">
        <v>0</v>
      </c>
      <c r="AB232" s="19">
        <v>302.87653383999998</v>
      </c>
      <c r="AC232" s="19">
        <v>0</v>
      </c>
      <c r="AD232" s="19">
        <v>44.505735190000003</v>
      </c>
      <c r="AE232" s="19">
        <v>34.673314180000006</v>
      </c>
      <c r="AF232" s="19">
        <v>99.03924735999999</v>
      </c>
      <c r="AG232" s="19">
        <v>0</v>
      </c>
      <c r="AH232" s="19">
        <v>20.55</v>
      </c>
      <c r="AI232" s="19">
        <v>1</v>
      </c>
      <c r="AJ232" s="19">
        <v>11.169968969999999</v>
      </c>
      <c r="AL232" s="1"/>
      <c r="AM232" s="63">
        <v>3052</v>
      </c>
      <c r="AN232" s="62">
        <v>5</v>
      </c>
      <c r="AO232" s="23">
        <v>1</v>
      </c>
      <c r="AP232" s="23">
        <v>1</v>
      </c>
      <c r="AQ232" s="23">
        <v>1</v>
      </c>
      <c r="AR232" s="23">
        <v>1</v>
      </c>
      <c r="AS232" s="23">
        <v>1</v>
      </c>
      <c r="AT232" s="23">
        <v>1</v>
      </c>
      <c r="AU232" s="23">
        <v>1</v>
      </c>
      <c r="AV232" s="23">
        <v>1</v>
      </c>
      <c r="AW232" s="23">
        <v>1</v>
      </c>
      <c r="AX232" s="23">
        <v>1</v>
      </c>
      <c r="AY232" s="23">
        <v>1</v>
      </c>
      <c r="AZ232" s="23">
        <v>1</v>
      </c>
      <c r="BA232" s="23">
        <v>1</v>
      </c>
      <c r="BB232" s="23">
        <v>1</v>
      </c>
      <c r="BC232" s="23">
        <v>1</v>
      </c>
      <c r="BG232" t="s">
        <v>308</v>
      </c>
      <c r="BH232">
        <v>1</v>
      </c>
      <c r="BI232">
        <v>52</v>
      </c>
    </row>
    <row r="233" spans="1:61" x14ac:dyDescent="0.3">
      <c r="A233" s="18">
        <f t="shared" si="51"/>
        <v>3052</v>
      </c>
      <c r="B233" s="18">
        <f t="shared" si="52"/>
        <v>7</v>
      </c>
      <c r="C233" s="13">
        <f t="shared" si="53"/>
        <v>11780.471340438549</v>
      </c>
      <c r="D233" s="13">
        <f t="shared" si="54"/>
        <v>2392.4415340950923</v>
      </c>
      <c r="E233" s="13">
        <f t="shared" si="55"/>
        <v>390.18641520999995</v>
      </c>
      <c r="F233" s="13">
        <f t="shared" si="56"/>
        <v>205.98077658999998</v>
      </c>
      <c r="G233" s="13">
        <f t="shared" si="57"/>
        <v>391.29589851000003</v>
      </c>
      <c r="H233" s="13">
        <f t="shared" si="58"/>
        <v>63.497575130000001</v>
      </c>
      <c r="I233" s="13">
        <f t="shared" si="59"/>
        <v>129.46030188</v>
      </c>
      <c r="J233" s="13">
        <f t="shared" si="60"/>
        <v>0</v>
      </c>
      <c r="K233" s="13">
        <f t="shared" si="61"/>
        <v>13.45167584</v>
      </c>
      <c r="L233" s="13">
        <f t="shared" si="62"/>
        <v>24.7508859</v>
      </c>
      <c r="M233" s="13">
        <f t="shared" si="63"/>
        <v>77.248972170000002</v>
      </c>
      <c r="N233" s="13">
        <f t="shared" si="64"/>
        <v>2.5702953000000002</v>
      </c>
      <c r="O233" s="13">
        <f t="shared" si="65"/>
        <v>0.1</v>
      </c>
      <c r="P233" s="13">
        <f t="shared" si="66"/>
        <v>1.4983640800000002</v>
      </c>
      <c r="Q233" s="13">
        <f t="shared" si="67"/>
        <v>0</v>
      </c>
      <c r="T233" s="62">
        <v>3052</v>
      </c>
      <c r="U233" s="62">
        <v>7</v>
      </c>
      <c r="V233" s="19">
        <v>11780.471340438549</v>
      </c>
      <c r="W233" s="19">
        <v>2392.4415340950923</v>
      </c>
      <c r="X233" s="19">
        <v>390.18641520999995</v>
      </c>
      <c r="Y233" s="19">
        <v>205.98077658999998</v>
      </c>
      <c r="Z233" s="19">
        <v>391.29589851000003</v>
      </c>
      <c r="AA233" s="19">
        <v>63.497575130000001</v>
      </c>
      <c r="AB233" s="19">
        <v>129.46030188</v>
      </c>
      <c r="AC233" s="19">
        <v>0</v>
      </c>
      <c r="AD233" s="19">
        <v>13.45167584</v>
      </c>
      <c r="AE233" s="19">
        <v>24.7508859</v>
      </c>
      <c r="AF233" s="19">
        <v>77.248972170000002</v>
      </c>
      <c r="AG233" s="19">
        <v>2.5702953000000002</v>
      </c>
      <c r="AH233" s="19">
        <v>0.1</v>
      </c>
      <c r="AI233" s="19">
        <v>1.4983640800000002</v>
      </c>
      <c r="AJ233" s="19">
        <v>0</v>
      </c>
      <c r="AL233" s="1"/>
      <c r="AM233" s="63">
        <v>3052</v>
      </c>
      <c r="AN233" s="62">
        <v>7</v>
      </c>
      <c r="AO233" s="23">
        <v>1</v>
      </c>
      <c r="AP233" s="23">
        <v>1</v>
      </c>
      <c r="AQ233" s="23">
        <v>1</v>
      </c>
      <c r="AR233" s="23">
        <v>1</v>
      </c>
      <c r="AS233" s="23">
        <v>1</v>
      </c>
      <c r="AT233" s="23">
        <v>1</v>
      </c>
      <c r="AU233" s="23">
        <v>1</v>
      </c>
      <c r="AV233" s="23">
        <v>1</v>
      </c>
      <c r="AW233" s="23">
        <v>1</v>
      </c>
      <c r="AX233" s="23">
        <v>1</v>
      </c>
      <c r="AY233" s="23">
        <v>1</v>
      </c>
      <c r="AZ233" s="23">
        <v>1</v>
      </c>
      <c r="BA233" s="23">
        <v>1</v>
      </c>
      <c r="BB233" s="23">
        <v>1</v>
      </c>
      <c r="BC233" s="23">
        <v>1</v>
      </c>
      <c r="BG233" t="s">
        <v>309</v>
      </c>
      <c r="BH233">
        <v>1</v>
      </c>
      <c r="BI233">
        <v>479</v>
      </c>
    </row>
    <row r="234" spans="1:61" x14ac:dyDescent="0.3">
      <c r="A234" s="18">
        <f t="shared" si="51"/>
        <v>3052</v>
      </c>
      <c r="B234" s="18">
        <f t="shared" si="52"/>
        <v>8</v>
      </c>
      <c r="C234" s="13">
        <f t="shared" si="53"/>
        <v>3795.4755556300001</v>
      </c>
      <c r="D234" s="13">
        <f t="shared" si="54"/>
        <v>1722.5508284300001</v>
      </c>
      <c r="E234" s="13">
        <f t="shared" si="55"/>
        <v>3817.0446982200001</v>
      </c>
      <c r="F234" s="13">
        <f t="shared" si="56"/>
        <v>925.52958761000014</v>
      </c>
      <c r="G234" s="13">
        <f t="shared" si="57"/>
        <v>1005.53830354</v>
      </c>
      <c r="H234" s="13">
        <f t="shared" si="58"/>
        <v>384.35105093000004</v>
      </c>
      <c r="I234" s="13">
        <f t="shared" si="59"/>
        <v>595.90820180000003</v>
      </c>
      <c r="J234" s="13">
        <f t="shared" si="60"/>
        <v>59.734335880000003</v>
      </c>
      <c r="K234" s="13">
        <f t="shared" si="61"/>
        <v>168.27954661000001</v>
      </c>
      <c r="L234" s="13">
        <f t="shared" si="62"/>
        <v>83.964389870000005</v>
      </c>
      <c r="M234" s="13">
        <f t="shared" si="63"/>
        <v>561.50517938000007</v>
      </c>
      <c r="N234" s="13">
        <f t="shared" si="64"/>
        <v>18.66087843</v>
      </c>
      <c r="O234" s="13">
        <f t="shared" si="65"/>
        <v>186.75495404000003</v>
      </c>
      <c r="P234" s="13">
        <f t="shared" si="66"/>
        <v>2.3320634099999999</v>
      </c>
      <c r="Q234" s="13">
        <f t="shared" si="67"/>
        <v>6.8652051799999994</v>
      </c>
      <c r="T234" s="62">
        <v>3052</v>
      </c>
      <c r="U234" s="62">
        <v>8</v>
      </c>
      <c r="V234" s="19">
        <v>3795.4755556300001</v>
      </c>
      <c r="W234" s="19">
        <v>1722.5508284300001</v>
      </c>
      <c r="X234" s="19">
        <v>3817.0446982200001</v>
      </c>
      <c r="Y234" s="19">
        <v>925.52958761000014</v>
      </c>
      <c r="Z234" s="19">
        <v>1005.53830354</v>
      </c>
      <c r="AA234" s="19">
        <v>384.35105093000004</v>
      </c>
      <c r="AB234" s="19">
        <v>595.90820180000003</v>
      </c>
      <c r="AC234" s="19">
        <v>59.734335880000003</v>
      </c>
      <c r="AD234" s="19">
        <v>168.27954661000001</v>
      </c>
      <c r="AE234" s="19">
        <v>83.964389870000005</v>
      </c>
      <c r="AF234" s="19">
        <v>561.50517938000007</v>
      </c>
      <c r="AG234" s="19">
        <v>18.66087843</v>
      </c>
      <c r="AH234" s="19">
        <v>186.75495404000003</v>
      </c>
      <c r="AI234" s="19">
        <v>2.3320634099999999</v>
      </c>
      <c r="AJ234" s="19">
        <v>6.8652051799999994</v>
      </c>
      <c r="AL234" s="1"/>
      <c r="AM234" s="63">
        <v>3052</v>
      </c>
      <c r="AN234" s="62">
        <v>8</v>
      </c>
      <c r="AO234" s="23">
        <v>1</v>
      </c>
      <c r="AP234" s="23">
        <v>1</v>
      </c>
      <c r="AQ234" s="23">
        <v>1</v>
      </c>
      <c r="AR234" s="23">
        <v>1</v>
      </c>
      <c r="AS234" s="23">
        <v>1</v>
      </c>
      <c r="AT234" s="23">
        <v>1</v>
      </c>
      <c r="AU234" s="23">
        <v>1</v>
      </c>
      <c r="AV234" s="23">
        <v>1</v>
      </c>
      <c r="AW234" s="23">
        <v>1</v>
      </c>
      <c r="AX234" s="23">
        <v>1</v>
      </c>
      <c r="AY234" s="23">
        <v>1</v>
      </c>
      <c r="AZ234" s="23">
        <v>1</v>
      </c>
      <c r="BA234" s="23">
        <v>1</v>
      </c>
      <c r="BB234" s="23">
        <v>1</v>
      </c>
      <c r="BC234" s="23">
        <v>1</v>
      </c>
      <c r="BG234" t="s">
        <v>310</v>
      </c>
      <c r="BH234">
        <v>1</v>
      </c>
      <c r="BI234">
        <v>121</v>
      </c>
    </row>
    <row r="235" spans="1:61" x14ac:dyDescent="0.3">
      <c r="A235" s="18">
        <f t="shared" si="51"/>
        <v>3053</v>
      </c>
      <c r="B235" s="18">
        <f t="shared" si="52"/>
        <v>0</v>
      </c>
      <c r="C235" s="13">
        <f t="shared" si="53"/>
        <v>42.05826562</v>
      </c>
      <c r="D235" s="13">
        <f t="shared" si="54"/>
        <v>106.92934531</v>
      </c>
      <c r="E235" s="13">
        <f t="shared" si="55"/>
        <v>235.96252526999999</v>
      </c>
      <c r="F235" s="13">
        <f t="shared" si="56"/>
        <v>44.528745370000003</v>
      </c>
      <c r="G235" s="13">
        <f t="shared" si="57"/>
        <v>99.684028990000002</v>
      </c>
      <c r="H235" s="13">
        <f t="shared" si="58"/>
        <v>17.916256990000001</v>
      </c>
      <c r="I235" s="13">
        <f t="shared" si="59"/>
        <v>7.9828285999999995</v>
      </c>
      <c r="J235" s="13">
        <f t="shared" si="60"/>
        <v>0</v>
      </c>
      <c r="K235" s="13">
        <f t="shared" si="61"/>
        <v>0</v>
      </c>
      <c r="L235" s="13">
        <f t="shared" si="62"/>
        <v>0</v>
      </c>
      <c r="M235" s="13">
        <f t="shared" si="63"/>
        <v>18.935410279999999</v>
      </c>
      <c r="N235" s="13">
        <f t="shared" si="64"/>
        <v>0</v>
      </c>
      <c r="O235" s="13">
        <f t="shared" si="65"/>
        <v>0</v>
      </c>
      <c r="P235" s="13">
        <f t="shared" si="66"/>
        <v>0</v>
      </c>
      <c r="Q235" s="13">
        <f t="shared" si="67"/>
        <v>0</v>
      </c>
      <c r="T235" s="62">
        <v>3053</v>
      </c>
      <c r="U235" s="62">
        <v>0</v>
      </c>
      <c r="V235" s="19">
        <v>42.05826562</v>
      </c>
      <c r="W235" s="19">
        <v>106.92934531</v>
      </c>
      <c r="X235" s="19">
        <v>235.96252526999999</v>
      </c>
      <c r="Y235" s="19">
        <v>44.528745370000003</v>
      </c>
      <c r="Z235" s="19">
        <v>99.684028990000002</v>
      </c>
      <c r="AA235" s="19">
        <v>17.916256990000001</v>
      </c>
      <c r="AB235" s="19">
        <v>7.9828285999999995</v>
      </c>
      <c r="AC235" s="19">
        <v>0</v>
      </c>
      <c r="AD235" s="19">
        <v>0</v>
      </c>
      <c r="AE235" s="19">
        <v>0</v>
      </c>
      <c r="AF235" s="19">
        <v>18.935410279999999</v>
      </c>
      <c r="AG235" s="19">
        <v>0</v>
      </c>
      <c r="AH235" s="19">
        <v>0</v>
      </c>
      <c r="AI235" s="19">
        <v>0</v>
      </c>
      <c r="AJ235" s="19">
        <v>0</v>
      </c>
      <c r="AL235" s="1"/>
      <c r="AM235" s="63">
        <v>3053</v>
      </c>
      <c r="AN235" s="62">
        <v>0</v>
      </c>
      <c r="AO235" s="23">
        <v>1</v>
      </c>
      <c r="AP235" s="23">
        <v>1</v>
      </c>
      <c r="AQ235" s="23">
        <v>1</v>
      </c>
      <c r="AR235" s="23">
        <v>1</v>
      </c>
      <c r="AS235" s="23">
        <v>1</v>
      </c>
      <c r="AT235" s="23">
        <v>1</v>
      </c>
      <c r="AU235" s="23">
        <v>1</v>
      </c>
      <c r="AV235" s="23">
        <v>1</v>
      </c>
      <c r="AW235" s="23">
        <v>1</v>
      </c>
      <c r="AX235" s="23">
        <v>1</v>
      </c>
      <c r="AY235" s="23">
        <v>1</v>
      </c>
      <c r="AZ235" s="23">
        <v>1</v>
      </c>
      <c r="BA235" s="23">
        <v>1</v>
      </c>
      <c r="BB235" s="23">
        <v>1</v>
      </c>
      <c r="BC235" s="23">
        <v>1</v>
      </c>
      <c r="BG235" t="s">
        <v>311</v>
      </c>
      <c r="BH235">
        <v>4</v>
      </c>
      <c r="BI235">
        <v>13</v>
      </c>
    </row>
    <row r="236" spans="1:61" x14ac:dyDescent="0.3">
      <c r="A236" s="18">
        <f t="shared" si="51"/>
        <v>3053</v>
      </c>
      <c r="B236" s="18">
        <f t="shared" si="52"/>
        <v>1</v>
      </c>
      <c r="C236" s="13">
        <f t="shared" si="53"/>
        <v>4815.0196149799995</v>
      </c>
      <c r="D236" s="13">
        <f t="shared" si="54"/>
        <v>600.34017552000012</v>
      </c>
      <c r="E236" s="13">
        <f t="shared" si="55"/>
        <v>65.822634629999996</v>
      </c>
      <c r="F236" s="13">
        <f t="shared" si="56"/>
        <v>22.735511889999998</v>
      </c>
      <c r="G236" s="13">
        <f t="shared" si="57"/>
        <v>83.06</v>
      </c>
      <c r="H236" s="13">
        <f t="shared" si="58"/>
        <v>0</v>
      </c>
      <c r="I236" s="13">
        <f t="shared" si="59"/>
        <v>107.67000000000002</v>
      </c>
      <c r="J236" s="13">
        <f t="shared" si="60"/>
        <v>35.221614469999999</v>
      </c>
      <c r="K236" s="13">
        <f t="shared" si="61"/>
        <v>0</v>
      </c>
      <c r="L236" s="13">
        <f t="shared" si="62"/>
        <v>0</v>
      </c>
      <c r="M236" s="13">
        <f t="shared" si="63"/>
        <v>4.5404089900000004</v>
      </c>
      <c r="N236" s="13">
        <f t="shared" si="64"/>
        <v>0</v>
      </c>
      <c r="O236" s="13">
        <f t="shared" si="65"/>
        <v>18.569444820000001</v>
      </c>
      <c r="P236" s="13">
        <f t="shared" si="66"/>
        <v>0</v>
      </c>
      <c r="Q236" s="13">
        <f t="shared" si="67"/>
        <v>0</v>
      </c>
      <c r="T236" s="62">
        <v>3053</v>
      </c>
      <c r="U236" s="62">
        <v>1</v>
      </c>
      <c r="V236" s="19">
        <v>4815.0196149799995</v>
      </c>
      <c r="W236" s="19">
        <v>600.34017552000012</v>
      </c>
      <c r="X236" s="19">
        <v>65.822634629999996</v>
      </c>
      <c r="Y236" s="19">
        <v>22.735511889999998</v>
      </c>
      <c r="Z236" s="19">
        <v>83.06</v>
      </c>
      <c r="AA236" s="19">
        <v>0</v>
      </c>
      <c r="AB236" s="19">
        <v>107.67000000000002</v>
      </c>
      <c r="AC236" s="19">
        <v>35.221614469999999</v>
      </c>
      <c r="AD236" s="19">
        <v>0</v>
      </c>
      <c r="AE236" s="19">
        <v>0</v>
      </c>
      <c r="AF236" s="19">
        <v>4.5404089900000004</v>
      </c>
      <c r="AG236" s="19">
        <v>0</v>
      </c>
      <c r="AH236" s="19">
        <v>18.569444820000001</v>
      </c>
      <c r="AI236" s="19">
        <v>0</v>
      </c>
      <c r="AJ236" s="19">
        <v>0</v>
      </c>
      <c r="AL236" s="1"/>
      <c r="AM236" s="63">
        <v>3053</v>
      </c>
      <c r="AN236" s="62">
        <v>1</v>
      </c>
      <c r="AO236" s="23">
        <v>1</v>
      </c>
      <c r="AP236" s="23">
        <v>1</v>
      </c>
      <c r="AQ236" s="23">
        <v>1</v>
      </c>
      <c r="AR236" s="23">
        <v>1</v>
      </c>
      <c r="AS236" s="23">
        <v>1</v>
      </c>
      <c r="AT236" s="23">
        <v>1</v>
      </c>
      <c r="AU236" s="23">
        <v>1</v>
      </c>
      <c r="AV236" s="23">
        <v>1</v>
      </c>
      <c r="AW236" s="23">
        <v>1</v>
      </c>
      <c r="AX236" s="23">
        <v>1</v>
      </c>
      <c r="AY236" s="23">
        <v>1</v>
      </c>
      <c r="AZ236" s="23">
        <v>1</v>
      </c>
      <c r="BA236" s="23">
        <v>1</v>
      </c>
      <c r="BB236" s="23">
        <v>1</v>
      </c>
      <c r="BC236" s="23">
        <v>1</v>
      </c>
      <c r="BG236" t="s">
        <v>312</v>
      </c>
      <c r="BH236">
        <v>4</v>
      </c>
      <c r="BI236">
        <v>141</v>
      </c>
    </row>
    <row r="237" spans="1:61" x14ac:dyDescent="0.3">
      <c r="A237" s="18">
        <f t="shared" si="51"/>
        <v>3053</v>
      </c>
      <c r="B237" s="18">
        <f t="shared" si="52"/>
        <v>2</v>
      </c>
      <c r="C237" s="13">
        <f t="shared" si="53"/>
        <v>107.62069752000001</v>
      </c>
      <c r="D237" s="13">
        <f t="shared" si="54"/>
        <v>9</v>
      </c>
      <c r="E237" s="13">
        <f t="shared" si="55"/>
        <v>0</v>
      </c>
      <c r="F237" s="13">
        <f t="shared" si="56"/>
        <v>0</v>
      </c>
      <c r="G237" s="13">
        <f t="shared" si="57"/>
        <v>0</v>
      </c>
      <c r="H237" s="13">
        <f t="shared" si="58"/>
        <v>0</v>
      </c>
      <c r="I237" s="13">
        <f t="shared" si="59"/>
        <v>0</v>
      </c>
      <c r="J237" s="13">
        <f t="shared" si="60"/>
        <v>2</v>
      </c>
      <c r="K237" s="13">
        <f t="shared" si="61"/>
        <v>0</v>
      </c>
      <c r="L237" s="13">
        <f t="shared" si="62"/>
        <v>0</v>
      </c>
      <c r="M237" s="13">
        <f t="shared" si="63"/>
        <v>0</v>
      </c>
      <c r="N237" s="13">
        <f t="shared" si="64"/>
        <v>0</v>
      </c>
      <c r="O237" s="13">
        <f t="shared" si="65"/>
        <v>7.9181331399999992</v>
      </c>
      <c r="P237" s="13">
        <f t="shared" si="66"/>
        <v>1.4</v>
      </c>
      <c r="Q237" s="13">
        <f t="shared" si="67"/>
        <v>3.0013945199999998</v>
      </c>
      <c r="T237" s="62">
        <v>3053</v>
      </c>
      <c r="U237" s="62">
        <v>2</v>
      </c>
      <c r="V237" s="19">
        <v>107.62069752000001</v>
      </c>
      <c r="W237" s="19">
        <v>9</v>
      </c>
      <c r="X237" s="19">
        <v>0</v>
      </c>
      <c r="Y237" s="19">
        <v>0</v>
      </c>
      <c r="Z237" s="19">
        <v>0</v>
      </c>
      <c r="AA237" s="19">
        <v>0</v>
      </c>
      <c r="AB237" s="19">
        <v>0</v>
      </c>
      <c r="AC237" s="19">
        <v>2</v>
      </c>
      <c r="AD237" s="19">
        <v>0</v>
      </c>
      <c r="AE237" s="19">
        <v>0</v>
      </c>
      <c r="AF237" s="19">
        <v>0</v>
      </c>
      <c r="AG237" s="19">
        <v>0</v>
      </c>
      <c r="AH237" s="19">
        <v>7.9181331399999992</v>
      </c>
      <c r="AI237" s="19">
        <v>1.4</v>
      </c>
      <c r="AJ237" s="19">
        <v>3.0013945199999998</v>
      </c>
      <c r="AL237" s="1"/>
      <c r="AM237" s="63">
        <v>3053</v>
      </c>
      <c r="AN237" s="62">
        <v>2</v>
      </c>
      <c r="AO237" s="23">
        <v>1</v>
      </c>
      <c r="AP237" s="23">
        <v>1</v>
      </c>
      <c r="AQ237" s="23">
        <v>1</v>
      </c>
      <c r="AR237" s="23">
        <v>1</v>
      </c>
      <c r="AS237" s="23">
        <v>1</v>
      </c>
      <c r="AT237" s="23">
        <v>1</v>
      </c>
      <c r="AU237" s="23">
        <v>1</v>
      </c>
      <c r="AV237" s="23">
        <v>1</v>
      </c>
      <c r="AW237" s="23">
        <v>1</v>
      </c>
      <c r="AX237" s="23">
        <v>1</v>
      </c>
      <c r="AY237" s="23">
        <v>1</v>
      </c>
      <c r="AZ237" s="23">
        <v>1</v>
      </c>
      <c r="BA237" s="23">
        <v>1</v>
      </c>
      <c r="BB237" s="23">
        <v>1</v>
      </c>
      <c r="BC237" s="23">
        <v>1</v>
      </c>
      <c r="BG237" t="s">
        <v>313</v>
      </c>
      <c r="BH237">
        <v>4</v>
      </c>
      <c r="BI237">
        <v>14</v>
      </c>
    </row>
    <row r="238" spans="1:61" x14ac:dyDescent="0.3">
      <c r="A238" s="18">
        <f t="shared" si="51"/>
        <v>3053</v>
      </c>
      <c r="B238" s="18">
        <f t="shared" si="52"/>
        <v>5</v>
      </c>
      <c r="C238" s="13">
        <f t="shared" si="53"/>
        <v>10854.164116859996</v>
      </c>
      <c r="D238" s="13">
        <f t="shared" si="54"/>
        <v>1367.4809816400002</v>
      </c>
      <c r="E238" s="13">
        <f t="shared" si="55"/>
        <v>313.46664229999999</v>
      </c>
      <c r="F238" s="13">
        <f t="shared" si="56"/>
        <v>15.24</v>
      </c>
      <c r="G238" s="13">
        <f t="shared" si="57"/>
        <v>88.36999999999999</v>
      </c>
      <c r="H238" s="13">
        <f t="shared" si="58"/>
        <v>0</v>
      </c>
      <c r="I238" s="13">
        <f t="shared" si="59"/>
        <v>137.21776857999996</v>
      </c>
      <c r="J238" s="13">
        <f t="shared" si="60"/>
        <v>0.51506680999999999</v>
      </c>
      <c r="K238" s="13">
        <f t="shared" si="61"/>
        <v>0.5</v>
      </c>
      <c r="L238" s="13">
        <f t="shared" si="62"/>
        <v>16.3</v>
      </c>
      <c r="M238" s="13">
        <f t="shared" si="63"/>
        <v>9.52</v>
      </c>
      <c r="N238" s="13">
        <f t="shared" si="64"/>
        <v>3.3000000000000003</v>
      </c>
      <c r="O238" s="13">
        <f t="shared" si="65"/>
        <v>0</v>
      </c>
      <c r="P238" s="13">
        <f t="shared" si="66"/>
        <v>0</v>
      </c>
      <c r="Q238" s="13">
        <f t="shared" si="67"/>
        <v>0</v>
      </c>
      <c r="T238" s="62">
        <v>3053</v>
      </c>
      <c r="U238" s="62">
        <v>5</v>
      </c>
      <c r="V238" s="19">
        <v>10854.164116859996</v>
      </c>
      <c r="W238" s="19">
        <v>1367.4809816400002</v>
      </c>
      <c r="X238" s="19">
        <v>313.46664229999999</v>
      </c>
      <c r="Y238" s="19">
        <v>15.24</v>
      </c>
      <c r="Z238" s="19">
        <v>88.36999999999999</v>
      </c>
      <c r="AA238" s="19">
        <v>0</v>
      </c>
      <c r="AB238" s="19">
        <v>137.21776857999996</v>
      </c>
      <c r="AC238" s="19">
        <v>0.51506680999999999</v>
      </c>
      <c r="AD238" s="19">
        <v>0.5</v>
      </c>
      <c r="AE238" s="19">
        <v>16.3</v>
      </c>
      <c r="AF238" s="19">
        <v>9.52</v>
      </c>
      <c r="AG238" s="19">
        <v>3.3000000000000003</v>
      </c>
      <c r="AH238" s="19">
        <v>0</v>
      </c>
      <c r="AI238" s="19">
        <v>0</v>
      </c>
      <c r="AJ238" s="19">
        <v>0</v>
      </c>
      <c r="AL238" s="1"/>
      <c r="AM238" s="63">
        <v>3053</v>
      </c>
      <c r="AN238" s="62">
        <v>5</v>
      </c>
      <c r="AO238" s="23">
        <v>1</v>
      </c>
      <c r="AP238" s="23">
        <v>1</v>
      </c>
      <c r="AQ238" s="23">
        <v>1</v>
      </c>
      <c r="AR238" s="23">
        <v>1</v>
      </c>
      <c r="AS238" s="23">
        <v>1</v>
      </c>
      <c r="AT238" s="23">
        <v>1</v>
      </c>
      <c r="AU238" s="23">
        <v>1</v>
      </c>
      <c r="AV238" s="23">
        <v>1</v>
      </c>
      <c r="AW238" s="23">
        <v>1</v>
      </c>
      <c r="AX238" s="23">
        <v>1</v>
      </c>
      <c r="AY238" s="23">
        <v>1</v>
      </c>
      <c r="AZ238" s="23">
        <v>1</v>
      </c>
      <c r="BA238" s="23">
        <v>1</v>
      </c>
      <c r="BB238" s="23">
        <v>1</v>
      </c>
      <c r="BC238" s="23">
        <v>1</v>
      </c>
      <c r="BG238" t="s">
        <v>314</v>
      </c>
      <c r="BH238">
        <v>4</v>
      </c>
      <c r="BI238">
        <v>134</v>
      </c>
    </row>
    <row r="239" spans="1:61" x14ac:dyDescent="0.3">
      <c r="A239" s="18">
        <f t="shared" si="51"/>
        <v>3053</v>
      </c>
      <c r="B239" s="18">
        <f t="shared" si="52"/>
        <v>7</v>
      </c>
      <c r="C239" s="13">
        <f t="shared" si="53"/>
        <v>6508.1230862313423</v>
      </c>
      <c r="D239" s="13">
        <f t="shared" si="54"/>
        <v>415.91050027608804</v>
      </c>
      <c r="E239" s="13">
        <f t="shared" si="55"/>
        <v>14.010000000000002</v>
      </c>
      <c r="F239" s="13">
        <f t="shared" si="56"/>
        <v>19.990000000000002</v>
      </c>
      <c r="G239" s="13">
        <f t="shared" si="57"/>
        <v>115.05</v>
      </c>
      <c r="H239" s="13">
        <f t="shared" si="58"/>
        <v>0</v>
      </c>
      <c r="I239" s="13">
        <f t="shared" si="59"/>
        <v>6.75</v>
      </c>
      <c r="J239" s="13">
        <f t="shared" si="60"/>
        <v>0.37462209000000002</v>
      </c>
      <c r="K239" s="13">
        <f t="shared" si="61"/>
        <v>0</v>
      </c>
      <c r="L239" s="13">
        <f t="shared" si="62"/>
        <v>0.75</v>
      </c>
      <c r="M239" s="13">
        <f t="shared" si="63"/>
        <v>2.44</v>
      </c>
      <c r="N239" s="13">
        <f t="shared" si="64"/>
        <v>0.25</v>
      </c>
      <c r="O239" s="13">
        <f t="shared" si="65"/>
        <v>0.5</v>
      </c>
      <c r="P239" s="13">
        <f t="shared" si="66"/>
        <v>0.91</v>
      </c>
      <c r="Q239" s="13">
        <f t="shared" si="67"/>
        <v>0</v>
      </c>
      <c r="T239" s="62">
        <v>3053</v>
      </c>
      <c r="U239" s="62">
        <v>7</v>
      </c>
      <c r="V239" s="19">
        <v>6508.1230862313423</v>
      </c>
      <c r="W239" s="19">
        <v>415.91050027608804</v>
      </c>
      <c r="X239" s="19">
        <v>14.010000000000002</v>
      </c>
      <c r="Y239" s="19">
        <v>19.990000000000002</v>
      </c>
      <c r="Z239" s="19">
        <v>115.05</v>
      </c>
      <c r="AA239" s="19">
        <v>0</v>
      </c>
      <c r="AB239" s="19">
        <v>6.75</v>
      </c>
      <c r="AC239" s="19">
        <v>0.37462209000000002</v>
      </c>
      <c r="AD239" s="19">
        <v>0</v>
      </c>
      <c r="AE239" s="19">
        <v>0.75</v>
      </c>
      <c r="AF239" s="19">
        <v>2.44</v>
      </c>
      <c r="AG239" s="19">
        <v>0.25</v>
      </c>
      <c r="AH239" s="19">
        <v>0.5</v>
      </c>
      <c r="AI239" s="19">
        <v>0.91</v>
      </c>
      <c r="AJ239" s="19">
        <v>0</v>
      </c>
      <c r="AL239" s="1"/>
      <c r="AM239" s="63">
        <v>3053</v>
      </c>
      <c r="AN239" s="62">
        <v>7</v>
      </c>
      <c r="AO239" s="23">
        <v>1</v>
      </c>
      <c r="AP239" s="23">
        <v>1</v>
      </c>
      <c r="AQ239" s="23">
        <v>1</v>
      </c>
      <c r="AR239" s="23">
        <v>1</v>
      </c>
      <c r="AS239" s="23">
        <v>1</v>
      </c>
      <c r="AT239" s="23">
        <v>1</v>
      </c>
      <c r="AU239" s="23">
        <v>1</v>
      </c>
      <c r="AV239" s="23">
        <v>1</v>
      </c>
      <c r="AW239" s="23">
        <v>1</v>
      </c>
      <c r="AX239" s="23">
        <v>1</v>
      </c>
      <c r="AY239" s="23">
        <v>1</v>
      </c>
      <c r="AZ239" s="23">
        <v>1</v>
      </c>
      <c r="BA239" s="23">
        <v>1</v>
      </c>
      <c r="BB239" s="23">
        <v>1</v>
      </c>
      <c r="BC239" s="23">
        <v>1</v>
      </c>
      <c r="BG239" t="s">
        <v>315</v>
      </c>
      <c r="BH239">
        <v>4</v>
      </c>
      <c r="BI239">
        <v>240</v>
      </c>
    </row>
    <row r="240" spans="1:61" x14ac:dyDescent="0.3">
      <c r="A240" s="18">
        <f t="shared" si="51"/>
        <v>3053</v>
      </c>
      <c r="B240" s="18">
        <f t="shared" si="52"/>
        <v>8</v>
      </c>
      <c r="C240" s="13">
        <f t="shared" si="53"/>
        <v>457.94521342000002</v>
      </c>
      <c r="D240" s="13">
        <f t="shared" si="54"/>
        <v>96.834898320000008</v>
      </c>
      <c r="E240" s="13">
        <f t="shared" si="55"/>
        <v>23.02</v>
      </c>
      <c r="F240" s="13">
        <f t="shared" si="56"/>
        <v>10</v>
      </c>
      <c r="G240" s="13">
        <f t="shared" si="57"/>
        <v>158.51999999999998</v>
      </c>
      <c r="H240" s="13">
        <f t="shared" si="58"/>
        <v>0</v>
      </c>
      <c r="I240" s="13">
        <f t="shared" si="59"/>
        <v>26.990000000000002</v>
      </c>
      <c r="J240" s="13">
        <f t="shared" si="60"/>
        <v>27.091754090000002</v>
      </c>
      <c r="K240" s="13">
        <f t="shared" si="61"/>
        <v>0</v>
      </c>
      <c r="L240" s="13">
        <f t="shared" si="62"/>
        <v>3.54</v>
      </c>
      <c r="M240" s="13">
        <f t="shared" si="63"/>
        <v>15.1</v>
      </c>
      <c r="N240" s="13">
        <f t="shared" si="64"/>
        <v>1.18</v>
      </c>
      <c r="O240" s="13">
        <f t="shared" si="65"/>
        <v>0</v>
      </c>
      <c r="P240" s="13">
        <f t="shared" si="66"/>
        <v>3</v>
      </c>
      <c r="Q240" s="13">
        <f t="shared" si="67"/>
        <v>0</v>
      </c>
      <c r="T240" s="62">
        <v>3053</v>
      </c>
      <c r="U240" s="62">
        <v>8</v>
      </c>
      <c r="V240" s="19">
        <v>457.94521342000002</v>
      </c>
      <c r="W240" s="19">
        <v>96.834898320000008</v>
      </c>
      <c r="X240" s="19">
        <v>23.02</v>
      </c>
      <c r="Y240" s="19">
        <v>10</v>
      </c>
      <c r="Z240" s="19">
        <v>158.51999999999998</v>
      </c>
      <c r="AA240" s="19">
        <v>0</v>
      </c>
      <c r="AB240" s="19">
        <v>26.990000000000002</v>
      </c>
      <c r="AC240" s="19">
        <v>27.091754090000002</v>
      </c>
      <c r="AD240" s="19">
        <v>0</v>
      </c>
      <c r="AE240" s="19">
        <v>3.54</v>
      </c>
      <c r="AF240" s="19">
        <v>15.1</v>
      </c>
      <c r="AG240" s="19">
        <v>1.18</v>
      </c>
      <c r="AH240" s="19">
        <v>0</v>
      </c>
      <c r="AI240" s="19">
        <v>3</v>
      </c>
      <c r="AJ240" s="19">
        <v>0</v>
      </c>
      <c r="AL240" s="1"/>
      <c r="AM240" s="63">
        <v>3053</v>
      </c>
      <c r="AN240" s="62">
        <v>8</v>
      </c>
      <c r="AO240" s="23">
        <v>1</v>
      </c>
      <c r="AP240" s="23">
        <v>1</v>
      </c>
      <c r="AQ240" s="23">
        <v>1</v>
      </c>
      <c r="AR240" s="23">
        <v>1</v>
      </c>
      <c r="AS240" s="23">
        <v>1</v>
      </c>
      <c r="AT240" s="23">
        <v>1</v>
      </c>
      <c r="AU240" s="23">
        <v>1</v>
      </c>
      <c r="AV240" s="23">
        <v>1</v>
      </c>
      <c r="AW240" s="23">
        <v>1</v>
      </c>
      <c r="AX240" s="23">
        <v>1</v>
      </c>
      <c r="AY240" s="23">
        <v>1</v>
      </c>
      <c r="AZ240" s="23">
        <v>1</v>
      </c>
      <c r="BA240" s="23">
        <v>1</v>
      </c>
      <c r="BB240" s="23">
        <v>1</v>
      </c>
      <c r="BC240" s="23">
        <v>1</v>
      </c>
      <c r="BG240" t="s">
        <v>316</v>
      </c>
      <c r="BH240">
        <v>4</v>
      </c>
      <c r="BI240">
        <v>22</v>
      </c>
    </row>
    <row r="241" spans="1:61" x14ac:dyDescent="0.3">
      <c r="A241" s="18">
        <f t="shared" si="51"/>
        <v>3054</v>
      </c>
      <c r="B241" s="18">
        <f t="shared" si="52"/>
        <v>0</v>
      </c>
      <c r="C241" s="13">
        <f t="shared" si="53"/>
        <v>285.21869819999995</v>
      </c>
      <c r="D241" s="13">
        <f t="shared" si="54"/>
        <v>276.19163043000003</v>
      </c>
      <c r="E241" s="13">
        <f t="shared" si="55"/>
        <v>906.32247645999996</v>
      </c>
      <c r="F241" s="13">
        <f t="shared" si="56"/>
        <v>151.28</v>
      </c>
      <c r="G241" s="13">
        <f t="shared" si="57"/>
        <v>326.46307223000002</v>
      </c>
      <c r="H241" s="13">
        <f t="shared" si="58"/>
        <v>166.87340290999998</v>
      </c>
      <c r="I241" s="13">
        <f t="shared" si="59"/>
        <v>11.299454020000001</v>
      </c>
      <c r="J241" s="13">
        <f t="shared" si="60"/>
        <v>0</v>
      </c>
      <c r="K241" s="13">
        <f t="shared" si="61"/>
        <v>5.92</v>
      </c>
      <c r="L241" s="13">
        <f t="shared" si="62"/>
        <v>0</v>
      </c>
      <c r="M241" s="13">
        <f t="shared" si="63"/>
        <v>114.89</v>
      </c>
      <c r="N241" s="13">
        <f t="shared" si="64"/>
        <v>0</v>
      </c>
      <c r="O241" s="13">
        <f t="shared" si="65"/>
        <v>0</v>
      </c>
      <c r="P241" s="13">
        <f t="shared" si="66"/>
        <v>0</v>
      </c>
      <c r="Q241" s="13">
        <f t="shared" si="67"/>
        <v>0</v>
      </c>
      <c r="T241" s="62">
        <v>3054</v>
      </c>
      <c r="U241" s="62">
        <v>0</v>
      </c>
      <c r="V241" s="19">
        <v>285.21869819999995</v>
      </c>
      <c r="W241" s="19">
        <v>276.19163043000003</v>
      </c>
      <c r="X241" s="19">
        <v>906.32247645999996</v>
      </c>
      <c r="Y241" s="19">
        <v>151.28</v>
      </c>
      <c r="Z241" s="19">
        <v>326.46307223000002</v>
      </c>
      <c r="AA241" s="19">
        <v>166.87340290999998</v>
      </c>
      <c r="AB241" s="19">
        <v>11.299454020000001</v>
      </c>
      <c r="AC241" s="19">
        <v>0</v>
      </c>
      <c r="AD241" s="19">
        <v>5.92</v>
      </c>
      <c r="AE241" s="19">
        <v>0</v>
      </c>
      <c r="AF241" s="19">
        <v>114.89</v>
      </c>
      <c r="AG241" s="19">
        <v>0</v>
      </c>
      <c r="AH241" s="19">
        <v>0</v>
      </c>
      <c r="AI241" s="19">
        <v>0</v>
      </c>
      <c r="AJ241" s="19">
        <v>0</v>
      </c>
      <c r="AL241" s="1"/>
      <c r="AM241" s="63">
        <v>3054</v>
      </c>
      <c r="AN241" s="62">
        <v>0</v>
      </c>
      <c r="AO241" s="23">
        <v>1</v>
      </c>
      <c r="AP241" s="23">
        <v>1</v>
      </c>
      <c r="AQ241" s="23">
        <v>1</v>
      </c>
      <c r="AR241" s="23">
        <v>1</v>
      </c>
      <c r="AS241" s="23">
        <v>1</v>
      </c>
      <c r="AT241" s="23">
        <v>1</v>
      </c>
      <c r="AU241" s="23">
        <v>1</v>
      </c>
      <c r="AV241" s="23">
        <v>1</v>
      </c>
      <c r="AW241" s="23">
        <v>1</v>
      </c>
      <c r="AX241" s="23">
        <v>1</v>
      </c>
      <c r="AY241" s="23">
        <v>1</v>
      </c>
      <c r="AZ241" s="23">
        <v>1</v>
      </c>
      <c r="BA241" s="23">
        <v>1</v>
      </c>
      <c r="BB241" s="23">
        <v>1</v>
      </c>
      <c r="BC241" s="23">
        <v>1</v>
      </c>
      <c r="BG241" t="s">
        <v>317</v>
      </c>
      <c r="BH241">
        <v>5</v>
      </c>
      <c r="BI241">
        <v>12</v>
      </c>
    </row>
    <row r="242" spans="1:61" x14ac:dyDescent="0.3">
      <c r="A242" s="18">
        <f t="shared" si="51"/>
        <v>3054</v>
      </c>
      <c r="B242" s="18">
        <f t="shared" si="52"/>
        <v>1</v>
      </c>
      <c r="C242" s="13">
        <f t="shared" si="53"/>
        <v>608.17813495000007</v>
      </c>
      <c r="D242" s="13">
        <f t="shared" si="54"/>
        <v>81.468981029999995</v>
      </c>
      <c r="E242" s="13">
        <f t="shared" si="55"/>
        <v>27.25</v>
      </c>
      <c r="F242" s="13">
        <f t="shared" si="56"/>
        <v>10.72</v>
      </c>
      <c r="G242" s="13">
        <f t="shared" si="57"/>
        <v>0</v>
      </c>
      <c r="H242" s="13">
        <f t="shared" si="58"/>
        <v>0</v>
      </c>
      <c r="I242" s="13">
        <f t="shared" si="59"/>
        <v>0</v>
      </c>
      <c r="J242" s="13">
        <f t="shared" si="60"/>
        <v>39</v>
      </c>
      <c r="K242" s="13">
        <f t="shared" si="61"/>
        <v>0</v>
      </c>
      <c r="L242" s="13">
        <f t="shared" si="62"/>
        <v>0</v>
      </c>
      <c r="M242" s="13">
        <f t="shared" si="63"/>
        <v>3.34</v>
      </c>
      <c r="N242" s="13">
        <f t="shared" si="64"/>
        <v>0</v>
      </c>
      <c r="O242" s="13">
        <f t="shared" si="65"/>
        <v>53</v>
      </c>
      <c r="P242" s="13">
        <f t="shared" si="66"/>
        <v>0</v>
      </c>
      <c r="Q242" s="13">
        <f t="shared" si="67"/>
        <v>0</v>
      </c>
      <c r="T242" s="62">
        <v>3054</v>
      </c>
      <c r="U242" s="62">
        <v>1</v>
      </c>
      <c r="V242" s="19">
        <v>608.17813495000007</v>
      </c>
      <c r="W242" s="19">
        <v>81.468981029999995</v>
      </c>
      <c r="X242" s="19">
        <v>27.25</v>
      </c>
      <c r="Y242" s="19">
        <v>10.72</v>
      </c>
      <c r="Z242" s="19">
        <v>0</v>
      </c>
      <c r="AA242" s="19">
        <v>0</v>
      </c>
      <c r="AB242" s="19">
        <v>0</v>
      </c>
      <c r="AC242" s="19">
        <v>39</v>
      </c>
      <c r="AD242" s="19">
        <v>0</v>
      </c>
      <c r="AE242" s="19">
        <v>0</v>
      </c>
      <c r="AF242" s="19">
        <v>3.34</v>
      </c>
      <c r="AG242" s="19">
        <v>0</v>
      </c>
      <c r="AH242" s="19">
        <v>53</v>
      </c>
      <c r="AI242" s="19">
        <v>0</v>
      </c>
      <c r="AJ242" s="19">
        <v>0</v>
      </c>
      <c r="AL242" s="1"/>
      <c r="AM242" s="63">
        <v>3054</v>
      </c>
      <c r="AN242" s="62">
        <v>1</v>
      </c>
      <c r="AO242" s="23">
        <v>1</v>
      </c>
      <c r="AP242" s="23">
        <v>1</v>
      </c>
      <c r="AQ242" s="23">
        <v>1</v>
      </c>
      <c r="AR242" s="23">
        <v>1</v>
      </c>
      <c r="AS242" s="23">
        <v>1</v>
      </c>
      <c r="AT242" s="23">
        <v>1</v>
      </c>
      <c r="AU242" s="23">
        <v>1</v>
      </c>
      <c r="AV242" s="23">
        <v>1</v>
      </c>
      <c r="AW242" s="23">
        <v>1</v>
      </c>
      <c r="AX242" s="23">
        <v>1</v>
      </c>
      <c r="AY242" s="23">
        <v>1</v>
      </c>
      <c r="AZ242" s="23">
        <v>1</v>
      </c>
      <c r="BA242" s="23">
        <v>1</v>
      </c>
      <c r="BB242" s="23">
        <v>1</v>
      </c>
      <c r="BC242" s="23">
        <v>1</v>
      </c>
      <c r="BG242" t="s">
        <v>318</v>
      </c>
      <c r="BH242">
        <v>5</v>
      </c>
      <c r="BI242">
        <v>23</v>
      </c>
    </row>
    <row r="243" spans="1:61" x14ac:dyDescent="0.3">
      <c r="A243" s="18">
        <f t="shared" si="51"/>
        <v>3054</v>
      </c>
      <c r="B243" s="18">
        <f t="shared" si="52"/>
        <v>2</v>
      </c>
      <c r="C243" s="13">
        <f t="shared" si="53"/>
        <v>28.910283209999999</v>
      </c>
      <c r="D243" s="13">
        <f t="shared" si="54"/>
        <v>18.106140330000002</v>
      </c>
      <c r="E243" s="13">
        <f t="shared" si="55"/>
        <v>33.654385060000003</v>
      </c>
      <c r="F243" s="13">
        <f t="shared" si="56"/>
        <v>29.36711566</v>
      </c>
      <c r="G243" s="13">
        <f t="shared" si="57"/>
        <v>0</v>
      </c>
      <c r="H243" s="13">
        <f t="shared" si="58"/>
        <v>0</v>
      </c>
      <c r="I243" s="13">
        <f t="shared" si="59"/>
        <v>4.79</v>
      </c>
      <c r="J243" s="13">
        <f t="shared" si="60"/>
        <v>0</v>
      </c>
      <c r="K243" s="13">
        <f t="shared" si="61"/>
        <v>0</v>
      </c>
      <c r="L243" s="13">
        <f t="shared" si="62"/>
        <v>0</v>
      </c>
      <c r="M243" s="13">
        <f t="shared" si="63"/>
        <v>3.91260824</v>
      </c>
      <c r="N243" s="13">
        <f t="shared" si="64"/>
        <v>0</v>
      </c>
      <c r="O243" s="13">
        <f t="shared" si="65"/>
        <v>5.7275294199999998</v>
      </c>
      <c r="P243" s="13">
        <f t="shared" si="66"/>
        <v>7.3632872799999998</v>
      </c>
      <c r="Q243" s="13">
        <f t="shared" si="67"/>
        <v>0</v>
      </c>
      <c r="T243" s="62">
        <v>3054</v>
      </c>
      <c r="U243" s="62">
        <v>2</v>
      </c>
      <c r="V243" s="19">
        <v>28.910283209999999</v>
      </c>
      <c r="W243" s="19">
        <v>18.106140330000002</v>
      </c>
      <c r="X243" s="19">
        <v>33.654385060000003</v>
      </c>
      <c r="Y243" s="19">
        <v>29.36711566</v>
      </c>
      <c r="Z243" s="19">
        <v>0</v>
      </c>
      <c r="AA243" s="19">
        <v>0</v>
      </c>
      <c r="AB243" s="19">
        <v>4.79</v>
      </c>
      <c r="AC243" s="19">
        <v>0</v>
      </c>
      <c r="AD243" s="19">
        <v>0</v>
      </c>
      <c r="AE243" s="19">
        <v>0</v>
      </c>
      <c r="AF243" s="19">
        <v>3.91260824</v>
      </c>
      <c r="AG243" s="19">
        <v>0</v>
      </c>
      <c r="AH243" s="19">
        <v>5.7275294199999998</v>
      </c>
      <c r="AI243" s="19">
        <v>7.3632872799999998</v>
      </c>
      <c r="AJ243" s="19">
        <v>0</v>
      </c>
      <c r="AL243" s="1"/>
      <c r="AM243" s="63">
        <v>3054</v>
      </c>
      <c r="AN243" s="62">
        <v>2</v>
      </c>
      <c r="AO243" s="23">
        <v>1</v>
      </c>
      <c r="AP243" s="23">
        <v>1</v>
      </c>
      <c r="AQ243" s="23">
        <v>1</v>
      </c>
      <c r="AR243" s="23">
        <v>1</v>
      </c>
      <c r="AS243" s="23">
        <v>1</v>
      </c>
      <c r="AT243" s="23">
        <v>1</v>
      </c>
      <c r="AU243" s="23">
        <v>1</v>
      </c>
      <c r="AV243" s="23">
        <v>1</v>
      </c>
      <c r="AW243" s="23">
        <v>1</v>
      </c>
      <c r="AX243" s="23">
        <v>1</v>
      </c>
      <c r="AY243" s="23">
        <v>1</v>
      </c>
      <c r="AZ243" s="23">
        <v>1</v>
      </c>
      <c r="BA243" s="23">
        <v>1</v>
      </c>
      <c r="BB243" s="23">
        <v>1</v>
      </c>
      <c r="BC243" s="23">
        <v>1</v>
      </c>
      <c r="BG243" t="s">
        <v>319</v>
      </c>
      <c r="BH243">
        <v>5</v>
      </c>
      <c r="BI243">
        <v>6</v>
      </c>
    </row>
    <row r="244" spans="1:61" x14ac:dyDescent="0.3">
      <c r="A244" s="18">
        <f t="shared" si="51"/>
        <v>3054</v>
      </c>
      <c r="B244" s="18">
        <f t="shared" si="52"/>
        <v>5</v>
      </c>
      <c r="C244" s="13">
        <f t="shared" si="53"/>
        <v>81.357415279999998</v>
      </c>
      <c r="D244" s="13">
        <f t="shared" si="54"/>
        <v>282.71611493</v>
      </c>
      <c r="E244" s="13">
        <f t="shared" si="55"/>
        <v>0</v>
      </c>
      <c r="F244" s="13">
        <f t="shared" si="56"/>
        <v>0</v>
      </c>
      <c r="G244" s="13">
        <f t="shared" si="57"/>
        <v>0</v>
      </c>
      <c r="H244" s="13">
        <f t="shared" si="58"/>
        <v>0</v>
      </c>
      <c r="I244" s="13">
        <f t="shared" si="59"/>
        <v>8.0140035699999999</v>
      </c>
      <c r="J244" s="13">
        <f t="shared" si="60"/>
        <v>0</v>
      </c>
      <c r="K244" s="13">
        <f t="shared" si="61"/>
        <v>0</v>
      </c>
      <c r="L244" s="13">
        <f t="shared" si="62"/>
        <v>0</v>
      </c>
      <c r="M244" s="13">
        <f t="shared" si="63"/>
        <v>0</v>
      </c>
      <c r="N244" s="13">
        <f t="shared" si="64"/>
        <v>0</v>
      </c>
      <c r="O244" s="13">
        <f t="shared" si="65"/>
        <v>0</v>
      </c>
      <c r="P244" s="13">
        <f t="shared" si="66"/>
        <v>0</v>
      </c>
      <c r="Q244" s="13">
        <f t="shared" si="67"/>
        <v>0</v>
      </c>
      <c r="T244" s="62">
        <v>3054</v>
      </c>
      <c r="U244" s="62">
        <v>5</v>
      </c>
      <c r="V244" s="19">
        <v>81.357415279999998</v>
      </c>
      <c r="W244" s="19">
        <v>282.71611493</v>
      </c>
      <c r="X244" s="19">
        <v>0</v>
      </c>
      <c r="Y244" s="19">
        <v>0</v>
      </c>
      <c r="Z244" s="19">
        <v>0</v>
      </c>
      <c r="AA244" s="19">
        <v>0</v>
      </c>
      <c r="AB244" s="19">
        <v>8.0140035699999999</v>
      </c>
      <c r="AC244" s="19">
        <v>0</v>
      </c>
      <c r="AD244" s="19">
        <v>0</v>
      </c>
      <c r="AE244" s="19">
        <v>0</v>
      </c>
      <c r="AF244" s="19">
        <v>0</v>
      </c>
      <c r="AG244" s="19">
        <v>0</v>
      </c>
      <c r="AH244" s="19">
        <v>0</v>
      </c>
      <c r="AI244" s="19">
        <v>0</v>
      </c>
      <c r="AJ244" s="19">
        <v>0</v>
      </c>
      <c r="AL244" s="1"/>
      <c r="AM244" s="63">
        <v>3054</v>
      </c>
      <c r="AN244" s="62">
        <v>5</v>
      </c>
      <c r="AO244" s="23">
        <v>1</v>
      </c>
      <c r="AP244" s="23">
        <v>1</v>
      </c>
      <c r="AQ244" s="23">
        <v>1</v>
      </c>
      <c r="AR244" s="23">
        <v>1</v>
      </c>
      <c r="AS244" s="23">
        <v>1</v>
      </c>
      <c r="AT244" s="23">
        <v>1</v>
      </c>
      <c r="AU244" s="23">
        <v>1</v>
      </c>
      <c r="AV244" s="23">
        <v>1</v>
      </c>
      <c r="AW244" s="23">
        <v>1</v>
      </c>
      <c r="AX244" s="23">
        <v>1</v>
      </c>
      <c r="AY244" s="23">
        <v>1</v>
      </c>
      <c r="AZ244" s="23">
        <v>1</v>
      </c>
      <c r="BA244" s="23">
        <v>1</v>
      </c>
      <c r="BB244" s="23">
        <v>1</v>
      </c>
      <c r="BC244" s="23">
        <v>1</v>
      </c>
      <c r="BG244" t="s">
        <v>320</v>
      </c>
      <c r="BH244">
        <v>5</v>
      </c>
      <c r="BI244">
        <v>1</v>
      </c>
    </row>
    <row r="245" spans="1:61" x14ac:dyDescent="0.3">
      <c r="A245" s="18">
        <f t="shared" si="51"/>
        <v>3054</v>
      </c>
      <c r="B245" s="18">
        <f t="shared" si="52"/>
        <v>7</v>
      </c>
      <c r="C245" s="13">
        <f t="shared" si="53"/>
        <v>1470.0633182200002</v>
      </c>
      <c r="D245" s="13">
        <f t="shared" si="54"/>
        <v>100.27844666999999</v>
      </c>
      <c r="E245" s="13">
        <f t="shared" si="55"/>
        <v>0</v>
      </c>
      <c r="F245" s="13">
        <f t="shared" si="56"/>
        <v>0</v>
      </c>
      <c r="G245" s="13">
        <f t="shared" si="57"/>
        <v>0</v>
      </c>
      <c r="H245" s="13">
        <f t="shared" si="58"/>
        <v>0</v>
      </c>
      <c r="I245" s="13">
        <f t="shared" si="59"/>
        <v>0</v>
      </c>
      <c r="J245" s="13">
        <f t="shared" si="60"/>
        <v>0</v>
      </c>
      <c r="K245" s="13">
        <f t="shared" si="61"/>
        <v>0</v>
      </c>
      <c r="L245" s="13">
        <f t="shared" si="62"/>
        <v>19.312744415000001</v>
      </c>
      <c r="M245" s="13">
        <f t="shared" si="63"/>
        <v>0</v>
      </c>
      <c r="N245" s="13">
        <f t="shared" si="64"/>
        <v>5.7709148050000003</v>
      </c>
      <c r="O245" s="13">
        <f t="shared" si="65"/>
        <v>0</v>
      </c>
      <c r="P245" s="13">
        <f t="shared" si="66"/>
        <v>2</v>
      </c>
      <c r="Q245" s="13">
        <f t="shared" si="67"/>
        <v>0</v>
      </c>
      <c r="T245" s="62">
        <v>3054</v>
      </c>
      <c r="U245" s="62">
        <v>7</v>
      </c>
      <c r="V245" s="19">
        <v>1470.0633182200002</v>
      </c>
      <c r="W245" s="19">
        <v>100.27844666999999</v>
      </c>
      <c r="X245" s="19">
        <v>0</v>
      </c>
      <c r="Y245" s="19">
        <v>0</v>
      </c>
      <c r="Z245" s="19">
        <v>0</v>
      </c>
      <c r="AA245" s="19">
        <v>0</v>
      </c>
      <c r="AB245" s="19">
        <v>0</v>
      </c>
      <c r="AC245" s="19">
        <v>0</v>
      </c>
      <c r="AD245" s="19">
        <v>0</v>
      </c>
      <c r="AE245" s="19">
        <v>19.312744415000001</v>
      </c>
      <c r="AF245" s="19">
        <v>0</v>
      </c>
      <c r="AG245" s="19">
        <v>5.7709148050000003</v>
      </c>
      <c r="AH245" s="19">
        <v>0</v>
      </c>
      <c r="AI245" s="19">
        <v>2</v>
      </c>
      <c r="AJ245" s="19">
        <v>0</v>
      </c>
      <c r="AL245" s="1"/>
      <c r="AM245" s="63">
        <v>3054</v>
      </c>
      <c r="AN245" s="62">
        <v>7</v>
      </c>
      <c r="AO245" s="23">
        <v>1</v>
      </c>
      <c r="AP245" s="23">
        <v>1</v>
      </c>
      <c r="AQ245" s="23">
        <v>1</v>
      </c>
      <c r="AR245" s="23">
        <v>1</v>
      </c>
      <c r="AS245" s="23">
        <v>1</v>
      </c>
      <c r="AT245" s="23">
        <v>1</v>
      </c>
      <c r="AU245" s="23">
        <v>1</v>
      </c>
      <c r="AV245" s="23">
        <v>1</v>
      </c>
      <c r="AW245" s="23">
        <v>1</v>
      </c>
      <c r="AX245" s="23">
        <v>1</v>
      </c>
      <c r="AY245" s="23">
        <v>1</v>
      </c>
      <c r="AZ245" s="23">
        <v>1</v>
      </c>
      <c r="BA245" s="23">
        <v>1</v>
      </c>
      <c r="BB245" s="23">
        <v>1</v>
      </c>
      <c r="BC245" s="23">
        <v>1</v>
      </c>
      <c r="BG245" t="s">
        <v>321</v>
      </c>
      <c r="BH245">
        <v>5</v>
      </c>
      <c r="BI245">
        <v>46</v>
      </c>
    </row>
    <row r="246" spans="1:61" x14ac:dyDescent="0.3">
      <c r="A246" s="18">
        <f t="shared" si="51"/>
        <v>3054</v>
      </c>
      <c r="B246" s="18">
        <f t="shared" si="52"/>
        <v>8</v>
      </c>
      <c r="C246" s="13">
        <f t="shared" si="53"/>
        <v>84.880588259999996</v>
      </c>
      <c r="D246" s="13">
        <f t="shared" si="54"/>
        <v>20.753279849999998</v>
      </c>
      <c r="E246" s="13">
        <f t="shared" si="55"/>
        <v>0</v>
      </c>
      <c r="F246" s="13">
        <f t="shared" si="56"/>
        <v>0</v>
      </c>
      <c r="G246" s="13">
        <f t="shared" si="57"/>
        <v>23.84824072</v>
      </c>
      <c r="H246" s="13">
        <f t="shared" si="58"/>
        <v>0</v>
      </c>
      <c r="I246" s="13">
        <f t="shared" si="59"/>
        <v>0</v>
      </c>
      <c r="J246" s="13">
        <f t="shared" si="60"/>
        <v>0</v>
      </c>
      <c r="K246" s="13">
        <f t="shared" si="61"/>
        <v>0</v>
      </c>
      <c r="L246" s="13">
        <f t="shared" si="62"/>
        <v>0</v>
      </c>
      <c r="M246" s="13">
        <f t="shared" si="63"/>
        <v>0</v>
      </c>
      <c r="N246" s="13">
        <f t="shared" si="64"/>
        <v>0</v>
      </c>
      <c r="O246" s="13">
        <f t="shared" si="65"/>
        <v>0</v>
      </c>
      <c r="P246" s="13">
        <f t="shared" si="66"/>
        <v>0</v>
      </c>
      <c r="Q246" s="13">
        <f t="shared" si="67"/>
        <v>0</v>
      </c>
      <c r="T246" s="62">
        <v>3054</v>
      </c>
      <c r="U246" s="62">
        <v>8</v>
      </c>
      <c r="V246" s="19">
        <v>84.880588259999996</v>
      </c>
      <c r="W246" s="19">
        <v>20.753279849999998</v>
      </c>
      <c r="X246" s="19">
        <v>0</v>
      </c>
      <c r="Y246" s="19">
        <v>0</v>
      </c>
      <c r="Z246" s="19">
        <v>23.84824072</v>
      </c>
      <c r="AA246" s="19">
        <v>0</v>
      </c>
      <c r="AB246" s="19">
        <v>0</v>
      </c>
      <c r="AC246" s="19">
        <v>0</v>
      </c>
      <c r="AD246" s="19">
        <v>0</v>
      </c>
      <c r="AE246" s="19">
        <v>0</v>
      </c>
      <c r="AF246" s="19">
        <v>0</v>
      </c>
      <c r="AG246" s="19">
        <v>0</v>
      </c>
      <c r="AH246" s="19">
        <v>0</v>
      </c>
      <c r="AI246" s="19">
        <v>0</v>
      </c>
      <c r="AJ246" s="19">
        <v>0</v>
      </c>
      <c r="AL246" s="1"/>
      <c r="AM246" s="63">
        <v>3054</v>
      </c>
      <c r="AN246" s="62">
        <v>8</v>
      </c>
      <c r="AO246" s="23">
        <v>1</v>
      </c>
      <c r="AP246" s="23">
        <v>1</v>
      </c>
      <c r="AQ246" s="23">
        <v>1</v>
      </c>
      <c r="AR246" s="23">
        <v>1</v>
      </c>
      <c r="AS246" s="23">
        <v>1</v>
      </c>
      <c r="AT246" s="23">
        <v>1</v>
      </c>
      <c r="AU246" s="23">
        <v>1</v>
      </c>
      <c r="AV246" s="23">
        <v>1</v>
      </c>
      <c r="AW246" s="23">
        <v>1</v>
      </c>
      <c r="AX246" s="23">
        <v>1</v>
      </c>
      <c r="AY246" s="23">
        <v>1</v>
      </c>
      <c r="AZ246" s="23">
        <v>1</v>
      </c>
      <c r="BA246" s="23">
        <v>1</v>
      </c>
      <c r="BB246" s="23">
        <v>1</v>
      </c>
      <c r="BC246" s="23">
        <v>1</v>
      </c>
      <c r="BG246" t="s">
        <v>322</v>
      </c>
      <c r="BH246">
        <v>5</v>
      </c>
      <c r="BI246">
        <v>4</v>
      </c>
    </row>
    <row r="247" spans="1:61" x14ac:dyDescent="0.3">
      <c r="A247" s="18">
        <f t="shared" si="51"/>
        <v>3055</v>
      </c>
      <c r="B247" s="18">
        <f t="shared" si="52"/>
        <v>0</v>
      </c>
      <c r="C247" s="13">
        <f t="shared" si="53"/>
        <v>3006.5613326399994</v>
      </c>
      <c r="D247" s="13">
        <f t="shared" si="54"/>
        <v>1073.1450967200001</v>
      </c>
      <c r="E247" s="13">
        <f t="shared" si="55"/>
        <v>10041.635225189999</v>
      </c>
      <c r="F247" s="13">
        <f t="shared" si="56"/>
        <v>1217.69086644</v>
      </c>
      <c r="G247" s="13">
        <f t="shared" si="57"/>
        <v>1470.01252426</v>
      </c>
      <c r="H247" s="13">
        <f t="shared" si="58"/>
        <v>1575.4843399599999</v>
      </c>
      <c r="I247" s="13">
        <f t="shared" si="59"/>
        <v>401.24774805999994</v>
      </c>
      <c r="J247" s="13">
        <f t="shared" si="60"/>
        <v>0</v>
      </c>
      <c r="K247" s="13">
        <f t="shared" si="61"/>
        <v>0</v>
      </c>
      <c r="L247" s="13">
        <f t="shared" si="62"/>
        <v>97.310539559999995</v>
      </c>
      <c r="M247" s="13">
        <f t="shared" si="63"/>
        <v>1595.3568221399998</v>
      </c>
      <c r="N247" s="13">
        <f t="shared" si="64"/>
        <v>0</v>
      </c>
      <c r="O247" s="13">
        <f t="shared" si="65"/>
        <v>2.8280832600000005</v>
      </c>
      <c r="P247" s="13">
        <f t="shared" si="66"/>
        <v>2.575739</v>
      </c>
      <c r="Q247" s="13">
        <f t="shared" si="67"/>
        <v>4.8056152399999998</v>
      </c>
      <c r="T247" s="62">
        <v>3055</v>
      </c>
      <c r="U247" s="62">
        <v>0</v>
      </c>
      <c r="V247" s="19">
        <v>3006.5613326399994</v>
      </c>
      <c r="W247" s="19">
        <v>1073.1450967200001</v>
      </c>
      <c r="X247" s="19">
        <v>10041.635225189999</v>
      </c>
      <c r="Y247" s="19">
        <v>1217.69086644</v>
      </c>
      <c r="Z247" s="19">
        <v>1470.01252426</v>
      </c>
      <c r="AA247" s="19">
        <v>1575.4843399599999</v>
      </c>
      <c r="AB247" s="19">
        <v>401.24774805999994</v>
      </c>
      <c r="AC247" s="19">
        <v>0</v>
      </c>
      <c r="AD247" s="19">
        <v>0</v>
      </c>
      <c r="AE247" s="19">
        <v>97.310539559999995</v>
      </c>
      <c r="AF247" s="19">
        <v>1595.3568221399998</v>
      </c>
      <c r="AG247" s="19">
        <v>0</v>
      </c>
      <c r="AH247" s="19">
        <v>2.8280832600000005</v>
      </c>
      <c r="AI247" s="19">
        <v>2.575739</v>
      </c>
      <c r="AJ247" s="19">
        <v>4.8056152399999998</v>
      </c>
      <c r="AL247" s="1"/>
      <c r="AM247" s="63">
        <v>3055</v>
      </c>
      <c r="AN247" s="62">
        <v>0</v>
      </c>
      <c r="AO247" s="23">
        <v>1</v>
      </c>
      <c r="AP247" s="23">
        <v>1</v>
      </c>
      <c r="AQ247" s="23">
        <v>1</v>
      </c>
      <c r="AR247" s="23">
        <v>1</v>
      </c>
      <c r="AS247" s="23">
        <v>1</v>
      </c>
      <c r="AT247" s="23">
        <v>1</v>
      </c>
      <c r="AU247" s="23">
        <v>1</v>
      </c>
      <c r="AV247" s="23">
        <v>1</v>
      </c>
      <c r="AW247" s="23">
        <v>1</v>
      </c>
      <c r="AX247" s="23">
        <v>1</v>
      </c>
      <c r="AY247" s="23">
        <v>1</v>
      </c>
      <c r="AZ247" s="23">
        <v>1</v>
      </c>
      <c r="BA247" s="23">
        <v>1</v>
      </c>
      <c r="BB247" s="23">
        <v>1</v>
      </c>
      <c r="BC247" s="23">
        <v>1</v>
      </c>
      <c r="BG247" t="s">
        <v>323</v>
      </c>
      <c r="BH247">
        <v>5</v>
      </c>
      <c r="BI247">
        <v>194</v>
      </c>
    </row>
    <row r="248" spans="1:61" x14ac:dyDescent="0.3">
      <c r="A248" s="18">
        <f t="shared" si="51"/>
        <v>3055</v>
      </c>
      <c r="B248" s="18">
        <f t="shared" si="52"/>
        <v>1</v>
      </c>
      <c r="C248" s="13">
        <f t="shared" si="53"/>
        <v>5804.5602437899988</v>
      </c>
      <c r="D248" s="13">
        <f t="shared" si="54"/>
        <v>1309.09004155</v>
      </c>
      <c r="E248" s="13">
        <f t="shared" si="55"/>
        <v>1382.76122829</v>
      </c>
      <c r="F248" s="13">
        <f t="shared" si="56"/>
        <v>184.98802105000001</v>
      </c>
      <c r="G248" s="13">
        <f t="shared" si="57"/>
        <v>222.79760938999999</v>
      </c>
      <c r="H248" s="13">
        <f t="shared" si="58"/>
        <v>308.51969456</v>
      </c>
      <c r="I248" s="13">
        <f t="shared" si="59"/>
        <v>150.95298833000001</v>
      </c>
      <c r="J248" s="13">
        <f t="shared" si="60"/>
        <v>22.135535180000002</v>
      </c>
      <c r="K248" s="13">
        <f t="shared" si="61"/>
        <v>3.4976090499999999</v>
      </c>
      <c r="L248" s="13">
        <f t="shared" si="62"/>
        <v>32.551330310000004</v>
      </c>
      <c r="M248" s="13">
        <f t="shared" si="63"/>
        <v>462.50910320000003</v>
      </c>
      <c r="N248" s="13">
        <f t="shared" si="64"/>
        <v>0</v>
      </c>
      <c r="O248" s="13">
        <f t="shared" si="65"/>
        <v>295.08525169000001</v>
      </c>
      <c r="P248" s="13">
        <f t="shared" si="66"/>
        <v>238.66505047999999</v>
      </c>
      <c r="Q248" s="13">
        <f t="shared" si="67"/>
        <v>233.00468345000002</v>
      </c>
      <c r="T248" s="62">
        <v>3055</v>
      </c>
      <c r="U248" s="62">
        <v>1</v>
      </c>
      <c r="V248" s="19">
        <v>5804.5602437899988</v>
      </c>
      <c r="W248" s="19">
        <v>1309.09004155</v>
      </c>
      <c r="X248" s="19">
        <v>1382.76122829</v>
      </c>
      <c r="Y248" s="19">
        <v>184.98802105000001</v>
      </c>
      <c r="Z248" s="19">
        <v>222.79760938999999</v>
      </c>
      <c r="AA248" s="19">
        <v>308.51969456</v>
      </c>
      <c r="AB248" s="19">
        <v>150.95298833000001</v>
      </c>
      <c r="AC248" s="19">
        <v>22.135535180000002</v>
      </c>
      <c r="AD248" s="19">
        <v>3.4976090499999999</v>
      </c>
      <c r="AE248" s="19">
        <v>32.551330310000004</v>
      </c>
      <c r="AF248" s="19">
        <v>462.50910320000003</v>
      </c>
      <c r="AG248" s="19">
        <v>0</v>
      </c>
      <c r="AH248" s="19">
        <v>295.08525169000001</v>
      </c>
      <c r="AI248" s="19">
        <v>238.66505047999999</v>
      </c>
      <c r="AJ248" s="19">
        <v>233.00468345000002</v>
      </c>
      <c r="AL248" s="1"/>
      <c r="AM248" s="63">
        <v>3055</v>
      </c>
      <c r="AN248" s="62">
        <v>1</v>
      </c>
      <c r="AO248" s="23">
        <v>1</v>
      </c>
      <c r="AP248" s="23">
        <v>1</v>
      </c>
      <c r="AQ248" s="23">
        <v>1</v>
      </c>
      <c r="AR248" s="23">
        <v>1</v>
      </c>
      <c r="AS248" s="23">
        <v>1</v>
      </c>
      <c r="AT248" s="23">
        <v>1</v>
      </c>
      <c r="AU248" s="23">
        <v>1</v>
      </c>
      <c r="AV248" s="23">
        <v>1</v>
      </c>
      <c r="AW248" s="23">
        <v>1</v>
      </c>
      <c r="AX248" s="23">
        <v>1</v>
      </c>
      <c r="AY248" s="23">
        <v>1</v>
      </c>
      <c r="AZ248" s="23">
        <v>1</v>
      </c>
      <c r="BA248" s="23">
        <v>1</v>
      </c>
      <c r="BB248" s="23">
        <v>1</v>
      </c>
      <c r="BC248" s="23">
        <v>1</v>
      </c>
      <c r="BG248" t="s">
        <v>324</v>
      </c>
      <c r="BH248">
        <v>5</v>
      </c>
      <c r="BI248">
        <v>367</v>
      </c>
    </row>
    <row r="249" spans="1:61" x14ac:dyDescent="0.3">
      <c r="A249" s="18">
        <f t="shared" si="51"/>
        <v>3055</v>
      </c>
      <c r="B249" s="18">
        <f t="shared" si="52"/>
        <v>2</v>
      </c>
      <c r="C249" s="13">
        <f t="shared" si="53"/>
        <v>737.15984446999983</v>
      </c>
      <c r="D249" s="13">
        <f t="shared" si="54"/>
        <v>192.31626864000003</v>
      </c>
      <c r="E249" s="13">
        <f t="shared" si="55"/>
        <v>300.92112763</v>
      </c>
      <c r="F249" s="13">
        <f t="shared" si="56"/>
        <v>106.46058029</v>
      </c>
      <c r="G249" s="13">
        <f t="shared" si="57"/>
        <v>106.22164088</v>
      </c>
      <c r="H249" s="13">
        <f t="shared" si="58"/>
        <v>61.503227850000002</v>
      </c>
      <c r="I249" s="13">
        <f t="shared" si="59"/>
        <v>61.153176559999999</v>
      </c>
      <c r="J249" s="13">
        <f t="shared" si="60"/>
        <v>0.5</v>
      </c>
      <c r="K249" s="13">
        <f t="shared" si="61"/>
        <v>0</v>
      </c>
      <c r="L249" s="13">
        <f t="shared" si="62"/>
        <v>4.14307596</v>
      </c>
      <c r="M249" s="13">
        <f t="shared" si="63"/>
        <v>242.48950346999999</v>
      </c>
      <c r="N249" s="13">
        <f t="shared" si="64"/>
        <v>0</v>
      </c>
      <c r="O249" s="13">
        <f t="shared" si="65"/>
        <v>128.33061247000001</v>
      </c>
      <c r="P249" s="13">
        <f t="shared" si="66"/>
        <v>2512.15432547</v>
      </c>
      <c r="Q249" s="13">
        <f t="shared" si="67"/>
        <v>680.91892726000015</v>
      </c>
      <c r="T249" s="62">
        <v>3055</v>
      </c>
      <c r="U249" s="62">
        <v>2</v>
      </c>
      <c r="V249" s="19">
        <v>737.15984446999983</v>
      </c>
      <c r="W249" s="19">
        <v>192.31626864000003</v>
      </c>
      <c r="X249" s="19">
        <v>300.92112763</v>
      </c>
      <c r="Y249" s="19">
        <v>106.46058029</v>
      </c>
      <c r="Z249" s="19">
        <v>106.22164088</v>
      </c>
      <c r="AA249" s="19">
        <v>61.503227850000002</v>
      </c>
      <c r="AB249" s="19">
        <v>61.153176559999999</v>
      </c>
      <c r="AC249" s="19">
        <v>0.5</v>
      </c>
      <c r="AD249" s="19">
        <v>0</v>
      </c>
      <c r="AE249" s="19">
        <v>4.14307596</v>
      </c>
      <c r="AF249" s="19">
        <v>242.48950346999999</v>
      </c>
      <c r="AG249" s="19">
        <v>0</v>
      </c>
      <c r="AH249" s="19">
        <v>128.33061247000001</v>
      </c>
      <c r="AI249" s="19">
        <v>2512.15432547</v>
      </c>
      <c r="AJ249" s="19">
        <v>680.91892726000015</v>
      </c>
      <c r="AL249" s="1"/>
      <c r="AM249" s="63">
        <v>3055</v>
      </c>
      <c r="AN249" s="62">
        <v>2</v>
      </c>
      <c r="AO249" s="23">
        <v>1</v>
      </c>
      <c r="AP249" s="23">
        <v>1</v>
      </c>
      <c r="AQ249" s="23">
        <v>1</v>
      </c>
      <c r="AR249" s="23">
        <v>1</v>
      </c>
      <c r="AS249" s="23">
        <v>1</v>
      </c>
      <c r="AT249" s="23">
        <v>1</v>
      </c>
      <c r="AU249" s="23">
        <v>1</v>
      </c>
      <c r="AV249" s="23">
        <v>1</v>
      </c>
      <c r="AW249" s="23">
        <v>1</v>
      </c>
      <c r="AX249" s="23">
        <v>1</v>
      </c>
      <c r="AY249" s="23">
        <v>1</v>
      </c>
      <c r="AZ249" s="23">
        <v>1</v>
      </c>
      <c r="BA249" s="23">
        <v>1</v>
      </c>
      <c r="BB249" s="23">
        <v>1</v>
      </c>
      <c r="BC249" s="23">
        <v>1</v>
      </c>
      <c r="BG249" t="s">
        <v>325</v>
      </c>
      <c r="BH249">
        <v>5</v>
      </c>
      <c r="BI249">
        <v>183</v>
      </c>
    </row>
    <row r="250" spans="1:61" x14ac:dyDescent="0.3">
      <c r="A250" s="18">
        <f t="shared" si="51"/>
        <v>3055</v>
      </c>
      <c r="B250" s="18">
        <f t="shared" si="52"/>
        <v>5</v>
      </c>
      <c r="C250" s="13">
        <f t="shared" si="53"/>
        <v>2297.9618670099999</v>
      </c>
      <c r="D250" s="13">
        <f t="shared" si="54"/>
        <v>1555.5263744599999</v>
      </c>
      <c r="E250" s="13">
        <f t="shared" si="55"/>
        <v>352.38752201</v>
      </c>
      <c r="F250" s="13">
        <f t="shared" si="56"/>
        <v>12.24</v>
      </c>
      <c r="G250" s="13">
        <f t="shared" si="57"/>
        <v>29.91</v>
      </c>
      <c r="H250" s="13">
        <f t="shared" si="58"/>
        <v>30.20077598</v>
      </c>
      <c r="I250" s="13">
        <f t="shared" si="59"/>
        <v>370.46822899</v>
      </c>
      <c r="J250" s="13">
        <f t="shared" si="60"/>
        <v>0</v>
      </c>
      <c r="K250" s="13">
        <f t="shared" si="61"/>
        <v>0</v>
      </c>
      <c r="L250" s="13">
        <f t="shared" si="62"/>
        <v>1.6766583000000002</v>
      </c>
      <c r="M250" s="13">
        <f t="shared" si="63"/>
        <v>91.177932999999996</v>
      </c>
      <c r="N250" s="13">
        <f t="shared" si="64"/>
        <v>0.25</v>
      </c>
      <c r="O250" s="13">
        <f t="shared" si="65"/>
        <v>8.9099520000000001E-2</v>
      </c>
      <c r="P250" s="13">
        <f t="shared" si="66"/>
        <v>0.5</v>
      </c>
      <c r="Q250" s="13">
        <f t="shared" si="67"/>
        <v>12.27348433</v>
      </c>
      <c r="T250" s="62">
        <v>3055</v>
      </c>
      <c r="U250" s="62">
        <v>5</v>
      </c>
      <c r="V250" s="19">
        <v>2297.9618670099999</v>
      </c>
      <c r="W250" s="19">
        <v>1555.5263744599999</v>
      </c>
      <c r="X250" s="19">
        <v>352.38752201</v>
      </c>
      <c r="Y250" s="19">
        <v>12.24</v>
      </c>
      <c r="Z250" s="19">
        <v>29.91</v>
      </c>
      <c r="AA250" s="19">
        <v>30.20077598</v>
      </c>
      <c r="AB250" s="19">
        <v>370.46822899</v>
      </c>
      <c r="AC250" s="19">
        <v>0</v>
      </c>
      <c r="AD250" s="19">
        <v>0</v>
      </c>
      <c r="AE250" s="19">
        <v>1.6766583000000002</v>
      </c>
      <c r="AF250" s="19">
        <v>91.177932999999996</v>
      </c>
      <c r="AG250" s="19">
        <v>0.25</v>
      </c>
      <c r="AH250" s="19">
        <v>8.9099520000000001E-2</v>
      </c>
      <c r="AI250" s="19">
        <v>0.5</v>
      </c>
      <c r="AJ250" s="19">
        <v>12.27348433</v>
      </c>
      <c r="AL250" s="1"/>
      <c r="AM250" s="63">
        <v>3055</v>
      </c>
      <c r="AN250" s="62">
        <v>5</v>
      </c>
      <c r="AO250" s="23">
        <v>1</v>
      </c>
      <c r="AP250" s="23">
        <v>1</v>
      </c>
      <c r="AQ250" s="23">
        <v>1</v>
      </c>
      <c r="AR250" s="23">
        <v>1</v>
      </c>
      <c r="AS250" s="23">
        <v>1</v>
      </c>
      <c r="AT250" s="23">
        <v>1</v>
      </c>
      <c r="AU250" s="23">
        <v>1</v>
      </c>
      <c r="AV250" s="23">
        <v>1</v>
      </c>
      <c r="AW250" s="23">
        <v>1</v>
      </c>
      <c r="AX250" s="23">
        <v>1</v>
      </c>
      <c r="AY250" s="23">
        <v>1</v>
      </c>
      <c r="AZ250" s="23">
        <v>1</v>
      </c>
      <c r="BA250" s="23">
        <v>1</v>
      </c>
      <c r="BB250" s="23">
        <v>1</v>
      </c>
      <c r="BC250" s="23">
        <v>1</v>
      </c>
      <c r="BG250" t="s">
        <v>326</v>
      </c>
      <c r="BH250">
        <v>5</v>
      </c>
      <c r="BI250">
        <v>32</v>
      </c>
    </row>
    <row r="251" spans="1:61" x14ac:dyDescent="0.3">
      <c r="A251" s="18">
        <f t="shared" si="51"/>
        <v>3055</v>
      </c>
      <c r="B251" s="18">
        <f t="shared" si="52"/>
        <v>7</v>
      </c>
      <c r="C251" s="13">
        <f t="shared" si="53"/>
        <v>14038.442278645607</v>
      </c>
      <c r="D251" s="13">
        <f t="shared" si="54"/>
        <v>1721.9915196800018</v>
      </c>
      <c r="E251" s="13">
        <f t="shared" si="55"/>
        <v>153.42935319999998</v>
      </c>
      <c r="F251" s="13">
        <f t="shared" si="56"/>
        <v>73.146317139999994</v>
      </c>
      <c r="G251" s="13">
        <f t="shared" si="57"/>
        <v>43.66093291</v>
      </c>
      <c r="H251" s="13">
        <f t="shared" si="58"/>
        <v>0</v>
      </c>
      <c r="I251" s="13">
        <f t="shared" si="59"/>
        <v>143.65546849999998</v>
      </c>
      <c r="J251" s="13">
        <f t="shared" si="60"/>
        <v>0.46265695000000001</v>
      </c>
      <c r="K251" s="13">
        <f t="shared" si="61"/>
        <v>0</v>
      </c>
      <c r="L251" s="13">
        <f t="shared" si="62"/>
        <v>9.375</v>
      </c>
      <c r="M251" s="13">
        <f t="shared" si="63"/>
        <v>89.508525410000018</v>
      </c>
      <c r="N251" s="13">
        <f t="shared" si="64"/>
        <v>1.125</v>
      </c>
      <c r="O251" s="13">
        <f t="shared" si="65"/>
        <v>0.03</v>
      </c>
      <c r="P251" s="13">
        <f t="shared" si="66"/>
        <v>4.9719685599999996</v>
      </c>
      <c r="Q251" s="13">
        <f t="shared" si="67"/>
        <v>0.27060124000000002</v>
      </c>
      <c r="T251" s="62">
        <v>3055</v>
      </c>
      <c r="U251" s="62">
        <v>7</v>
      </c>
      <c r="V251" s="19">
        <v>14038.442278645607</v>
      </c>
      <c r="W251" s="19">
        <v>1721.9915196800018</v>
      </c>
      <c r="X251" s="19">
        <v>153.42935319999998</v>
      </c>
      <c r="Y251" s="19">
        <v>73.146317139999994</v>
      </c>
      <c r="Z251" s="19">
        <v>43.66093291</v>
      </c>
      <c r="AA251" s="19">
        <v>0</v>
      </c>
      <c r="AB251" s="19">
        <v>143.65546849999998</v>
      </c>
      <c r="AC251" s="19">
        <v>0.46265695000000001</v>
      </c>
      <c r="AD251" s="19">
        <v>0</v>
      </c>
      <c r="AE251" s="19">
        <v>9.375</v>
      </c>
      <c r="AF251" s="19">
        <v>89.508525410000018</v>
      </c>
      <c r="AG251" s="19">
        <v>1.125</v>
      </c>
      <c r="AH251" s="19">
        <v>0.03</v>
      </c>
      <c r="AI251" s="19">
        <v>4.9719685599999996</v>
      </c>
      <c r="AJ251" s="19">
        <v>0.27060124000000002</v>
      </c>
      <c r="AL251" s="1"/>
      <c r="AM251" s="63">
        <v>3055</v>
      </c>
      <c r="AN251" s="62">
        <v>7</v>
      </c>
      <c r="AO251" s="23">
        <v>1</v>
      </c>
      <c r="AP251" s="23">
        <v>1</v>
      </c>
      <c r="AQ251" s="23">
        <v>1</v>
      </c>
      <c r="AR251" s="23">
        <v>1</v>
      </c>
      <c r="AS251" s="23">
        <v>1</v>
      </c>
      <c r="AT251" s="23">
        <v>1</v>
      </c>
      <c r="AU251" s="23">
        <v>1</v>
      </c>
      <c r="AV251" s="23">
        <v>1</v>
      </c>
      <c r="AW251" s="23">
        <v>1</v>
      </c>
      <c r="AX251" s="23">
        <v>1</v>
      </c>
      <c r="AY251" s="23">
        <v>1</v>
      </c>
      <c r="AZ251" s="23">
        <v>1</v>
      </c>
      <c r="BA251" s="23">
        <v>1</v>
      </c>
      <c r="BB251" s="23">
        <v>1</v>
      </c>
      <c r="BC251" s="23">
        <v>1</v>
      </c>
      <c r="BG251" t="s">
        <v>327</v>
      </c>
      <c r="BH251">
        <v>5</v>
      </c>
      <c r="BI251">
        <v>577</v>
      </c>
    </row>
    <row r="252" spans="1:61" x14ac:dyDescent="0.3">
      <c r="A252" s="18">
        <f t="shared" si="51"/>
        <v>3055</v>
      </c>
      <c r="B252" s="18">
        <f t="shared" si="52"/>
        <v>8</v>
      </c>
      <c r="C252" s="13">
        <f t="shared" si="53"/>
        <v>1998.2473317800002</v>
      </c>
      <c r="D252" s="13">
        <f t="shared" si="54"/>
        <v>790.87861210000017</v>
      </c>
      <c r="E252" s="13">
        <f t="shared" si="55"/>
        <v>937.66589609999971</v>
      </c>
      <c r="F252" s="13">
        <f t="shared" si="56"/>
        <v>191.46368143000001</v>
      </c>
      <c r="G252" s="13">
        <f t="shared" si="57"/>
        <v>125.54321280000002</v>
      </c>
      <c r="H252" s="13">
        <f t="shared" si="58"/>
        <v>77.866045959999994</v>
      </c>
      <c r="I252" s="13">
        <f t="shared" si="59"/>
        <v>107.5116907</v>
      </c>
      <c r="J252" s="13">
        <f t="shared" si="60"/>
        <v>0.39969514</v>
      </c>
      <c r="K252" s="13">
        <f t="shared" si="61"/>
        <v>0.44</v>
      </c>
      <c r="L252" s="13">
        <f t="shared" si="62"/>
        <v>6.13</v>
      </c>
      <c r="M252" s="13">
        <f t="shared" si="63"/>
        <v>434.97631629999995</v>
      </c>
      <c r="N252" s="13">
        <f t="shared" si="64"/>
        <v>1</v>
      </c>
      <c r="O252" s="13">
        <f t="shared" si="65"/>
        <v>29.978496400000001</v>
      </c>
      <c r="P252" s="13">
        <f t="shared" si="66"/>
        <v>33.821192759999995</v>
      </c>
      <c r="Q252" s="13">
        <f t="shared" si="67"/>
        <v>2.6518507800000002</v>
      </c>
      <c r="T252" s="62">
        <v>3055</v>
      </c>
      <c r="U252" s="62">
        <v>8</v>
      </c>
      <c r="V252" s="19">
        <v>1998.2473317800002</v>
      </c>
      <c r="W252" s="19">
        <v>790.87861210000017</v>
      </c>
      <c r="X252" s="19">
        <v>937.66589609999971</v>
      </c>
      <c r="Y252" s="19">
        <v>191.46368143000001</v>
      </c>
      <c r="Z252" s="19">
        <v>125.54321280000002</v>
      </c>
      <c r="AA252" s="19">
        <v>77.866045959999994</v>
      </c>
      <c r="AB252" s="19">
        <v>107.5116907</v>
      </c>
      <c r="AC252" s="19">
        <v>0.39969514</v>
      </c>
      <c r="AD252" s="19">
        <v>0.44</v>
      </c>
      <c r="AE252" s="19">
        <v>6.13</v>
      </c>
      <c r="AF252" s="19">
        <v>434.97631629999995</v>
      </c>
      <c r="AG252" s="19">
        <v>1</v>
      </c>
      <c r="AH252" s="19">
        <v>29.978496400000001</v>
      </c>
      <c r="AI252" s="19">
        <v>33.821192759999995</v>
      </c>
      <c r="AJ252" s="19">
        <v>2.6518507800000002</v>
      </c>
      <c r="AL252" s="1"/>
      <c r="AM252" s="63">
        <v>3055</v>
      </c>
      <c r="AN252" s="62">
        <v>8</v>
      </c>
      <c r="AO252" s="23">
        <v>1</v>
      </c>
      <c r="AP252" s="23">
        <v>1</v>
      </c>
      <c r="AQ252" s="23">
        <v>1</v>
      </c>
      <c r="AR252" s="23">
        <v>1</v>
      </c>
      <c r="AS252" s="23">
        <v>1</v>
      </c>
      <c r="AT252" s="23">
        <v>1</v>
      </c>
      <c r="AU252" s="23">
        <v>1</v>
      </c>
      <c r="AV252" s="23">
        <v>1</v>
      </c>
      <c r="AW252" s="23">
        <v>1</v>
      </c>
      <c r="AX252" s="23">
        <v>1</v>
      </c>
      <c r="AY252" s="23">
        <v>1</v>
      </c>
      <c r="AZ252" s="23">
        <v>1</v>
      </c>
      <c r="BA252" s="23">
        <v>1</v>
      </c>
      <c r="BB252" s="23">
        <v>1</v>
      </c>
      <c r="BC252" s="23">
        <v>1</v>
      </c>
      <c r="BG252" t="s">
        <v>328</v>
      </c>
      <c r="BH252">
        <v>5</v>
      </c>
      <c r="BI252">
        <v>91</v>
      </c>
    </row>
    <row r="253" spans="1:61" x14ac:dyDescent="0.3">
      <c r="A253" s="18">
        <f t="shared" si="51"/>
        <v>3058</v>
      </c>
      <c r="B253" s="18">
        <f t="shared" si="52"/>
        <v>0</v>
      </c>
      <c r="C253" s="13">
        <f t="shared" si="53"/>
        <v>1058.16404156</v>
      </c>
      <c r="D253" s="13">
        <f t="shared" si="54"/>
        <v>251.06259517999999</v>
      </c>
      <c r="E253" s="13">
        <f t="shared" si="55"/>
        <v>1121.0884163599999</v>
      </c>
      <c r="F253" s="13">
        <f t="shared" si="56"/>
        <v>320.21872754000003</v>
      </c>
      <c r="G253" s="13">
        <f t="shared" si="57"/>
        <v>170.91276224000001</v>
      </c>
      <c r="H253" s="13">
        <f t="shared" si="58"/>
        <v>132.18031977999999</v>
      </c>
      <c r="I253" s="13">
        <f t="shared" si="59"/>
        <v>45.361188210000002</v>
      </c>
      <c r="J253" s="13">
        <f t="shared" si="60"/>
        <v>0</v>
      </c>
      <c r="K253" s="13">
        <f t="shared" si="61"/>
        <v>4.0999999999999996</v>
      </c>
      <c r="L253" s="13">
        <f t="shared" si="62"/>
        <v>4.5186909999999996</v>
      </c>
      <c r="M253" s="13">
        <f t="shared" si="63"/>
        <v>299.13167782000005</v>
      </c>
      <c r="N253" s="13">
        <f t="shared" si="64"/>
        <v>0</v>
      </c>
      <c r="O253" s="13">
        <f t="shared" si="65"/>
        <v>0</v>
      </c>
      <c r="P253" s="13">
        <f t="shared" si="66"/>
        <v>0</v>
      </c>
      <c r="Q253" s="13">
        <f t="shared" si="67"/>
        <v>0</v>
      </c>
      <c r="T253" s="62">
        <v>3058</v>
      </c>
      <c r="U253" s="62">
        <v>0</v>
      </c>
      <c r="V253" s="19">
        <v>1058.16404156</v>
      </c>
      <c r="W253" s="19">
        <v>251.06259517999999</v>
      </c>
      <c r="X253" s="19">
        <v>1121.0884163599999</v>
      </c>
      <c r="Y253" s="19">
        <v>320.21872754000003</v>
      </c>
      <c r="Z253" s="19">
        <v>170.91276224000001</v>
      </c>
      <c r="AA253" s="19">
        <v>132.18031977999999</v>
      </c>
      <c r="AB253" s="19">
        <v>45.361188210000002</v>
      </c>
      <c r="AC253" s="19">
        <v>0</v>
      </c>
      <c r="AD253" s="19">
        <v>4.0999999999999996</v>
      </c>
      <c r="AE253" s="19">
        <v>4.5186909999999996</v>
      </c>
      <c r="AF253" s="19">
        <v>299.13167782000005</v>
      </c>
      <c r="AG253" s="19">
        <v>0</v>
      </c>
      <c r="AH253" s="19">
        <v>0</v>
      </c>
      <c r="AI253" s="19">
        <v>0</v>
      </c>
      <c r="AJ253" s="19">
        <v>0</v>
      </c>
      <c r="AL253" s="1"/>
      <c r="AM253" s="63">
        <v>3058</v>
      </c>
      <c r="AN253" s="62">
        <v>0</v>
      </c>
      <c r="AO253" s="23">
        <v>1</v>
      </c>
      <c r="AP253" s="23">
        <v>1</v>
      </c>
      <c r="AQ253" s="23">
        <v>1</v>
      </c>
      <c r="AR253" s="23">
        <v>1</v>
      </c>
      <c r="AS253" s="23">
        <v>1</v>
      </c>
      <c r="AT253" s="23">
        <v>1</v>
      </c>
      <c r="AU253" s="23">
        <v>1</v>
      </c>
      <c r="AV253" s="23">
        <v>1</v>
      </c>
      <c r="AW253" s="23">
        <v>1</v>
      </c>
      <c r="AX253" s="23">
        <v>1</v>
      </c>
      <c r="AY253" s="23">
        <v>1</v>
      </c>
      <c r="AZ253" s="23">
        <v>1</v>
      </c>
      <c r="BA253" s="23">
        <v>1</v>
      </c>
      <c r="BB253" s="23">
        <v>1</v>
      </c>
      <c r="BC253" s="23">
        <v>1</v>
      </c>
      <c r="BG253" t="s">
        <v>329</v>
      </c>
      <c r="BH253">
        <v>5</v>
      </c>
      <c r="BI253">
        <v>26</v>
      </c>
    </row>
    <row r="254" spans="1:61" x14ac:dyDescent="0.3">
      <c r="A254" s="18">
        <f t="shared" si="51"/>
        <v>3058</v>
      </c>
      <c r="B254" s="18">
        <f t="shared" si="52"/>
        <v>1</v>
      </c>
      <c r="C254" s="13">
        <f t="shared" si="53"/>
        <v>1914.52269916</v>
      </c>
      <c r="D254" s="13">
        <f t="shared" si="54"/>
        <v>195.79070070000003</v>
      </c>
      <c r="E254" s="13">
        <f t="shared" si="55"/>
        <v>402.15999999999997</v>
      </c>
      <c r="F254" s="13">
        <f t="shared" si="56"/>
        <v>18.649999999999999</v>
      </c>
      <c r="G254" s="13">
        <f t="shared" si="57"/>
        <v>57.370000000000005</v>
      </c>
      <c r="H254" s="13">
        <f t="shared" si="58"/>
        <v>130.63999999999999</v>
      </c>
      <c r="I254" s="13">
        <f t="shared" si="59"/>
        <v>183.75</v>
      </c>
      <c r="J254" s="13">
        <f t="shared" si="60"/>
        <v>0</v>
      </c>
      <c r="K254" s="13">
        <f t="shared" si="61"/>
        <v>68.12</v>
      </c>
      <c r="L254" s="13">
        <f t="shared" si="62"/>
        <v>0</v>
      </c>
      <c r="M254" s="13">
        <f t="shared" si="63"/>
        <v>87.654972580000006</v>
      </c>
      <c r="N254" s="13">
        <f t="shared" si="64"/>
        <v>0</v>
      </c>
      <c r="O254" s="13">
        <f t="shared" si="65"/>
        <v>121.45300380999998</v>
      </c>
      <c r="P254" s="13">
        <f t="shared" si="66"/>
        <v>3.73</v>
      </c>
      <c r="Q254" s="13">
        <f t="shared" si="67"/>
        <v>9.02</v>
      </c>
      <c r="T254" s="62">
        <v>3058</v>
      </c>
      <c r="U254" s="62">
        <v>1</v>
      </c>
      <c r="V254" s="19">
        <v>1914.52269916</v>
      </c>
      <c r="W254" s="19">
        <v>195.79070070000003</v>
      </c>
      <c r="X254" s="19">
        <v>402.15999999999997</v>
      </c>
      <c r="Y254" s="19">
        <v>18.649999999999999</v>
      </c>
      <c r="Z254" s="19">
        <v>57.370000000000005</v>
      </c>
      <c r="AA254" s="19">
        <v>130.63999999999999</v>
      </c>
      <c r="AB254" s="19">
        <v>183.75</v>
      </c>
      <c r="AC254" s="19">
        <v>0</v>
      </c>
      <c r="AD254" s="19">
        <v>68.12</v>
      </c>
      <c r="AE254" s="19">
        <v>0</v>
      </c>
      <c r="AF254" s="19">
        <v>87.654972580000006</v>
      </c>
      <c r="AG254" s="19">
        <v>0</v>
      </c>
      <c r="AH254" s="19">
        <v>121.45300380999998</v>
      </c>
      <c r="AI254" s="19">
        <v>3.73</v>
      </c>
      <c r="AJ254" s="19">
        <v>9.02</v>
      </c>
      <c r="AL254" s="1"/>
      <c r="AM254" s="63">
        <v>3058</v>
      </c>
      <c r="AN254" s="62">
        <v>1</v>
      </c>
      <c r="AO254" s="23">
        <v>1</v>
      </c>
      <c r="AP254" s="23">
        <v>1</v>
      </c>
      <c r="AQ254" s="23">
        <v>1</v>
      </c>
      <c r="AR254" s="23">
        <v>1</v>
      </c>
      <c r="AS254" s="23">
        <v>1</v>
      </c>
      <c r="AT254" s="23">
        <v>1</v>
      </c>
      <c r="AU254" s="23">
        <v>1</v>
      </c>
      <c r="AV254" s="23">
        <v>1</v>
      </c>
      <c r="AW254" s="23">
        <v>1</v>
      </c>
      <c r="AX254" s="23">
        <v>1</v>
      </c>
      <c r="AY254" s="23">
        <v>1</v>
      </c>
      <c r="AZ254" s="23">
        <v>1</v>
      </c>
      <c r="BA254" s="23">
        <v>1</v>
      </c>
      <c r="BB254" s="23">
        <v>1</v>
      </c>
      <c r="BC254" s="23">
        <v>1</v>
      </c>
      <c r="BG254" t="s">
        <v>330</v>
      </c>
      <c r="BH254">
        <v>5</v>
      </c>
      <c r="BI254">
        <v>70</v>
      </c>
    </row>
    <row r="255" spans="1:61" x14ac:dyDescent="0.3">
      <c r="A255" s="18">
        <f t="shared" si="51"/>
        <v>3058</v>
      </c>
      <c r="B255" s="18">
        <f t="shared" si="52"/>
        <v>2</v>
      </c>
      <c r="C255" s="13">
        <f t="shared" si="53"/>
        <v>66.449412760000001</v>
      </c>
      <c r="D255" s="13">
        <f t="shared" si="54"/>
        <v>26.293241209999998</v>
      </c>
      <c r="E255" s="13">
        <f t="shared" si="55"/>
        <v>11.049292680000001</v>
      </c>
      <c r="F255" s="13">
        <f t="shared" si="56"/>
        <v>0</v>
      </c>
      <c r="G255" s="13">
        <f t="shared" si="57"/>
        <v>0</v>
      </c>
      <c r="H255" s="13">
        <f t="shared" si="58"/>
        <v>0</v>
      </c>
      <c r="I255" s="13">
        <f t="shared" si="59"/>
        <v>0</v>
      </c>
      <c r="J255" s="13">
        <f t="shared" si="60"/>
        <v>0</v>
      </c>
      <c r="K255" s="13">
        <f t="shared" si="61"/>
        <v>0</v>
      </c>
      <c r="L255" s="13">
        <f t="shared" si="62"/>
        <v>0</v>
      </c>
      <c r="M255" s="13">
        <f t="shared" si="63"/>
        <v>2.6</v>
      </c>
      <c r="N255" s="13">
        <f t="shared" si="64"/>
        <v>0</v>
      </c>
      <c r="O255" s="13">
        <f t="shared" si="65"/>
        <v>11.6</v>
      </c>
      <c r="P255" s="13">
        <f t="shared" si="66"/>
        <v>165.93384541</v>
      </c>
      <c r="Q255" s="13">
        <f t="shared" si="67"/>
        <v>202.47586192</v>
      </c>
      <c r="T255" s="62">
        <v>3058</v>
      </c>
      <c r="U255" s="62">
        <v>2</v>
      </c>
      <c r="V255" s="19">
        <v>66.449412760000001</v>
      </c>
      <c r="W255" s="19">
        <v>26.293241209999998</v>
      </c>
      <c r="X255" s="19">
        <v>11.049292680000001</v>
      </c>
      <c r="Y255" s="19">
        <v>0</v>
      </c>
      <c r="Z255" s="19">
        <v>0</v>
      </c>
      <c r="AA255" s="19">
        <v>0</v>
      </c>
      <c r="AB255" s="19">
        <v>0</v>
      </c>
      <c r="AC255" s="19">
        <v>0</v>
      </c>
      <c r="AD255" s="19">
        <v>0</v>
      </c>
      <c r="AE255" s="19">
        <v>0</v>
      </c>
      <c r="AF255" s="19">
        <v>2.6</v>
      </c>
      <c r="AG255" s="19">
        <v>0</v>
      </c>
      <c r="AH255" s="19">
        <v>11.6</v>
      </c>
      <c r="AI255" s="19">
        <v>165.93384541</v>
      </c>
      <c r="AJ255" s="19">
        <v>202.47586192</v>
      </c>
      <c r="AL255" s="1"/>
      <c r="AM255" s="63">
        <v>3058</v>
      </c>
      <c r="AN255" s="62">
        <v>2</v>
      </c>
      <c r="AO255" s="23">
        <v>1</v>
      </c>
      <c r="AP255" s="23">
        <v>1</v>
      </c>
      <c r="AQ255" s="23">
        <v>1</v>
      </c>
      <c r="AR255" s="23">
        <v>1</v>
      </c>
      <c r="AS255" s="23">
        <v>1</v>
      </c>
      <c r="AT255" s="23">
        <v>1</v>
      </c>
      <c r="AU255" s="23">
        <v>1</v>
      </c>
      <c r="AV255" s="23">
        <v>1</v>
      </c>
      <c r="AW255" s="23">
        <v>1</v>
      </c>
      <c r="AX255" s="23">
        <v>1</v>
      </c>
      <c r="AY255" s="23">
        <v>1</v>
      </c>
      <c r="AZ255" s="23">
        <v>1</v>
      </c>
      <c r="BA255" s="23">
        <v>1</v>
      </c>
      <c r="BB255" s="23">
        <v>1</v>
      </c>
      <c r="BC255" s="23">
        <v>1</v>
      </c>
      <c r="BG255" t="s">
        <v>331</v>
      </c>
      <c r="BH255">
        <v>5</v>
      </c>
      <c r="BI255">
        <v>12</v>
      </c>
    </row>
    <row r="256" spans="1:61" x14ac:dyDescent="0.3">
      <c r="A256" s="18">
        <f t="shared" si="51"/>
        <v>3058</v>
      </c>
      <c r="B256" s="18">
        <f t="shared" si="52"/>
        <v>5</v>
      </c>
      <c r="C256" s="13">
        <f t="shared" si="53"/>
        <v>1077.2892398000001</v>
      </c>
      <c r="D256" s="13">
        <f t="shared" si="54"/>
        <v>288.98512468000001</v>
      </c>
      <c r="E256" s="13">
        <f t="shared" si="55"/>
        <v>81.73</v>
      </c>
      <c r="F256" s="13">
        <f t="shared" si="56"/>
        <v>70.239999999999995</v>
      </c>
      <c r="G256" s="13">
        <f t="shared" si="57"/>
        <v>19.560000000000002</v>
      </c>
      <c r="H256" s="13">
        <f t="shared" si="58"/>
        <v>0</v>
      </c>
      <c r="I256" s="13">
        <f t="shared" si="59"/>
        <v>318.03447879999999</v>
      </c>
      <c r="J256" s="13">
        <f t="shared" si="60"/>
        <v>0</v>
      </c>
      <c r="K256" s="13">
        <f t="shared" si="61"/>
        <v>0</v>
      </c>
      <c r="L256" s="13">
        <f t="shared" si="62"/>
        <v>6</v>
      </c>
      <c r="M256" s="13">
        <f t="shared" si="63"/>
        <v>16.43</v>
      </c>
      <c r="N256" s="13">
        <f t="shared" si="64"/>
        <v>0</v>
      </c>
      <c r="O256" s="13">
        <f t="shared" si="65"/>
        <v>0</v>
      </c>
      <c r="P256" s="13">
        <f t="shared" si="66"/>
        <v>0</v>
      </c>
      <c r="Q256" s="13">
        <f t="shared" si="67"/>
        <v>0</v>
      </c>
      <c r="T256" s="62">
        <v>3058</v>
      </c>
      <c r="U256" s="62">
        <v>5</v>
      </c>
      <c r="V256" s="19">
        <v>1077.2892398000001</v>
      </c>
      <c r="W256" s="19">
        <v>288.98512468000001</v>
      </c>
      <c r="X256" s="19">
        <v>81.73</v>
      </c>
      <c r="Y256" s="19">
        <v>70.239999999999995</v>
      </c>
      <c r="Z256" s="19">
        <v>19.560000000000002</v>
      </c>
      <c r="AA256" s="19">
        <v>0</v>
      </c>
      <c r="AB256" s="19">
        <v>318.03447879999999</v>
      </c>
      <c r="AC256" s="19">
        <v>0</v>
      </c>
      <c r="AD256" s="19">
        <v>0</v>
      </c>
      <c r="AE256" s="19">
        <v>6</v>
      </c>
      <c r="AF256" s="19">
        <v>16.43</v>
      </c>
      <c r="AG256" s="19">
        <v>0</v>
      </c>
      <c r="AH256" s="19">
        <v>0</v>
      </c>
      <c r="AI256" s="19">
        <v>0</v>
      </c>
      <c r="AJ256" s="19">
        <v>0</v>
      </c>
      <c r="AL256" s="1"/>
      <c r="AM256" s="63">
        <v>3058</v>
      </c>
      <c r="AN256" s="62">
        <v>5</v>
      </c>
      <c r="AO256" s="23">
        <v>1</v>
      </c>
      <c r="AP256" s="23">
        <v>1</v>
      </c>
      <c r="AQ256" s="23">
        <v>1</v>
      </c>
      <c r="AR256" s="23">
        <v>1</v>
      </c>
      <c r="AS256" s="23">
        <v>1</v>
      </c>
      <c r="AT256" s="23">
        <v>1</v>
      </c>
      <c r="AU256" s="23">
        <v>1</v>
      </c>
      <c r="AV256" s="23">
        <v>1</v>
      </c>
      <c r="AW256" s="23">
        <v>1</v>
      </c>
      <c r="AX256" s="23">
        <v>1</v>
      </c>
      <c r="AY256" s="23">
        <v>1</v>
      </c>
      <c r="AZ256" s="23">
        <v>1</v>
      </c>
      <c r="BA256" s="23">
        <v>1</v>
      </c>
      <c r="BB256" s="23">
        <v>1</v>
      </c>
      <c r="BC256" s="23">
        <v>1</v>
      </c>
      <c r="BG256" t="s">
        <v>332</v>
      </c>
      <c r="BH256">
        <v>5</v>
      </c>
      <c r="BI256">
        <v>8</v>
      </c>
    </row>
    <row r="257" spans="1:61" x14ac:dyDescent="0.3">
      <c r="A257" s="18">
        <f t="shared" si="51"/>
        <v>3058</v>
      </c>
      <c r="B257" s="18">
        <f t="shared" si="52"/>
        <v>7</v>
      </c>
      <c r="C257" s="13">
        <f t="shared" si="53"/>
        <v>3756.13259096</v>
      </c>
      <c r="D257" s="13">
        <f t="shared" si="54"/>
        <v>500.13338252</v>
      </c>
      <c r="E257" s="13">
        <f t="shared" si="55"/>
        <v>48.95</v>
      </c>
      <c r="F257" s="13">
        <f t="shared" si="56"/>
        <v>81.34</v>
      </c>
      <c r="G257" s="13">
        <f t="shared" si="57"/>
        <v>0</v>
      </c>
      <c r="H257" s="13">
        <f t="shared" si="58"/>
        <v>0</v>
      </c>
      <c r="I257" s="13">
        <f t="shared" si="59"/>
        <v>143.54847697999998</v>
      </c>
      <c r="J257" s="13">
        <f t="shared" si="60"/>
        <v>0</v>
      </c>
      <c r="K257" s="13">
        <f t="shared" si="61"/>
        <v>0</v>
      </c>
      <c r="L257" s="13">
        <f t="shared" si="62"/>
        <v>31.5</v>
      </c>
      <c r="M257" s="13">
        <f t="shared" si="63"/>
        <v>24.131556719999999</v>
      </c>
      <c r="N257" s="13">
        <f t="shared" si="64"/>
        <v>10.5</v>
      </c>
      <c r="O257" s="13">
        <f t="shared" si="65"/>
        <v>5.21</v>
      </c>
      <c r="P257" s="13">
        <f t="shared" si="66"/>
        <v>0.23</v>
      </c>
      <c r="Q257" s="13">
        <f t="shared" si="67"/>
        <v>0</v>
      </c>
      <c r="T257" s="62">
        <v>3058</v>
      </c>
      <c r="U257" s="62">
        <v>7</v>
      </c>
      <c r="V257" s="19">
        <v>3756.13259096</v>
      </c>
      <c r="W257" s="19">
        <v>500.13338252</v>
      </c>
      <c r="X257" s="19">
        <v>48.95</v>
      </c>
      <c r="Y257" s="19">
        <v>81.34</v>
      </c>
      <c r="Z257" s="19">
        <v>0</v>
      </c>
      <c r="AA257" s="19">
        <v>0</v>
      </c>
      <c r="AB257" s="19">
        <v>143.54847697999998</v>
      </c>
      <c r="AC257" s="19">
        <v>0</v>
      </c>
      <c r="AD257" s="19">
        <v>0</v>
      </c>
      <c r="AE257" s="19">
        <v>31.5</v>
      </c>
      <c r="AF257" s="19">
        <v>24.131556719999999</v>
      </c>
      <c r="AG257" s="19">
        <v>10.5</v>
      </c>
      <c r="AH257" s="19">
        <v>5.21</v>
      </c>
      <c r="AI257" s="19">
        <v>0.23</v>
      </c>
      <c r="AJ257" s="19">
        <v>0</v>
      </c>
      <c r="AL257" s="1"/>
      <c r="AM257" s="63">
        <v>3058</v>
      </c>
      <c r="AN257" s="62">
        <v>7</v>
      </c>
      <c r="AO257" s="23">
        <v>1</v>
      </c>
      <c r="AP257" s="23">
        <v>1</v>
      </c>
      <c r="AQ257" s="23">
        <v>1</v>
      </c>
      <c r="AR257" s="23">
        <v>1</v>
      </c>
      <c r="AS257" s="23">
        <v>1</v>
      </c>
      <c r="AT257" s="23">
        <v>1</v>
      </c>
      <c r="AU257" s="23">
        <v>1</v>
      </c>
      <c r="AV257" s="23">
        <v>1</v>
      </c>
      <c r="AW257" s="23">
        <v>1</v>
      </c>
      <c r="AX257" s="23">
        <v>1</v>
      </c>
      <c r="AY257" s="23">
        <v>1</v>
      </c>
      <c r="AZ257" s="23">
        <v>1</v>
      </c>
      <c r="BA257" s="23">
        <v>1</v>
      </c>
      <c r="BB257" s="23">
        <v>1</v>
      </c>
      <c r="BC257" s="23">
        <v>1</v>
      </c>
      <c r="BG257" t="s">
        <v>333</v>
      </c>
      <c r="BH257">
        <v>5</v>
      </c>
      <c r="BI257">
        <v>136</v>
      </c>
    </row>
    <row r="258" spans="1:61" x14ac:dyDescent="0.3">
      <c r="A258" s="18">
        <f t="shared" ref="A258:A321" si="68">AM258</f>
        <v>3058</v>
      </c>
      <c r="B258" s="18">
        <f t="shared" ref="B258:B321" si="69">AN258</f>
        <v>8</v>
      </c>
      <c r="C258" s="13">
        <f t="shared" ref="C258:C321" si="70">V258*AO258</f>
        <v>1030.7211669400001</v>
      </c>
      <c r="D258" s="13">
        <f t="shared" ref="D258:D321" si="71">W258*AP258</f>
        <v>224.05130663</v>
      </c>
      <c r="E258" s="13">
        <f t="shared" ref="E258:E321" si="72">X258*AQ258</f>
        <v>371.50288332000002</v>
      </c>
      <c r="F258" s="13">
        <f t="shared" ref="F258:F321" si="73">Y258*AR258</f>
        <v>139.01845278000002</v>
      </c>
      <c r="G258" s="13">
        <f t="shared" ref="G258:G321" si="74">Z258*AS258</f>
        <v>25.462811369999997</v>
      </c>
      <c r="H258" s="13">
        <f t="shared" ref="H258:H321" si="75">AA258*AT258</f>
        <v>91.456888980000002</v>
      </c>
      <c r="I258" s="13">
        <f t="shared" ref="I258:I321" si="76">AB258*AU258</f>
        <v>40.549070229999998</v>
      </c>
      <c r="J258" s="13">
        <f t="shared" ref="J258:J321" si="77">AC258*AV258</f>
        <v>0</v>
      </c>
      <c r="K258" s="13">
        <f t="shared" ref="K258:K321" si="78">AD258*AW258</f>
        <v>0</v>
      </c>
      <c r="L258" s="13">
        <f t="shared" ref="L258:L321" si="79">AE258*AX258</f>
        <v>6.4713728900000005</v>
      </c>
      <c r="M258" s="13">
        <f t="shared" ref="M258:M321" si="80">AF258*AY258</f>
        <v>61.047212209999998</v>
      </c>
      <c r="N258" s="13">
        <f t="shared" ref="N258:N321" si="81">AG258*AZ258</f>
        <v>2.0965436099999999</v>
      </c>
      <c r="O258" s="13">
        <f t="shared" ref="O258:O321" si="82">AH258*BA258</f>
        <v>0</v>
      </c>
      <c r="P258" s="13">
        <f t="shared" ref="P258:P321" si="83">AI258*BB258</f>
        <v>1.3056689699999999</v>
      </c>
      <c r="Q258" s="13">
        <f t="shared" ref="Q258:Q321" si="84">AJ258*BC258</f>
        <v>0</v>
      </c>
      <c r="T258" s="62">
        <v>3058</v>
      </c>
      <c r="U258" s="62">
        <v>8</v>
      </c>
      <c r="V258" s="19">
        <v>1030.7211669400001</v>
      </c>
      <c r="W258" s="19">
        <v>224.05130663</v>
      </c>
      <c r="X258" s="19">
        <v>371.50288332000002</v>
      </c>
      <c r="Y258" s="19">
        <v>139.01845278000002</v>
      </c>
      <c r="Z258" s="19">
        <v>25.462811369999997</v>
      </c>
      <c r="AA258" s="19">
        <v>91.456888980000002</v>
      </c>
      <c r="AB258" s="19">
        <v>40.549070229999998</v>
      </c>
      <c r="AC258" s="19">
        <v>0</v>
      </c>
      <c r="AD258" s="19">
        <v>0</v>
      </c>
      <c r="AE258" s="19">
        <v>6.4713728900000005</v>
      </c>
      <c r="AF258" s="19">
        <v>61.047212209999998</v>
      </c>
      <c r="AG258" s="19">
        <v>2.0965436099999999</v>
      </c>
      <c r="AH258" s="19">
        <v>0</v>
      </c>
      <c r="AI258" s="19">
        <v>1.3056689699999999</v>
      </c>
      <c r="AJ258" s="19">
        <v>0</v>
      </c>
      <c r="AL258" s="1"/>
      <c r="AM258" s="63">
        <v>3058</v>
      </c>
      <c r="AN258" s="62">
        <v>8</v>
      </c>
      <c r="AO258" s="23">
        <v>1</v>
      </c>
      <c r="AP258" s="23">
        <v>1</v>
      </c>
      <c r="AQ258" s="23">
        <v>1</v>
      </c>
      <c r="AR258" s="23">
        <v>1</v>
      </c>
      <c r="AS258" s="23">
        <v>1</v>
      </c>
      <c r="AT258" s="23">
        <v>1</v>
      </c>
      <c r="AU258" s="23">
        <v>1</v>
      </c>
      <c r="AV258" s="23">
        <v>1</v>
      </c>
      <c r="AW258" s="23">
        <v>1</v>
      </c>
      <c r="AX258" s="23">
        <v>1</v>
      </c>
      <c r="AY258" s="23">
        <v>1</v>
      </c>
      <c r="AZ258" s="23">
        <v>1</v>
      </c>
      <c r="BA258" s="23">
        <v>1</v>
      </c>
      <c r="BB258" s="23">
        <v>1</v>
      </c>
      <c r="BC258" s="23">
        <v>1</v>
      </c>
      <c r="BG258" t="s">
        <v>334</v>
      </c>
      <c r="BH258">
        <v>5</v>
      </c>
      <c r="BI258">
        <v>12</v>
      </c>
    </row>
    <row r="259" spans="1:61" x14ac:dyDescent="0.3">
      <c r="A259" s="18">
        <f t="shared" si="68"/>
        <v>3059</v>
      </c>
      <c r="B259" s="18">
        <f t="shared" si="69"/>
        <v>0</v>
      </c>
      <c r="C259" s="13">
        <f t="shared" si="70"/>
        <v>7896.9573280900022</v>
      </c>
      <c r="D259" s="13">
        <f t="shared" si="71"/>
        <v>2262.4610808800007</v>
      </c>
      <c r="E259" s="13">
        <f t="shared" si="72"/>
        <v>47609.97868937</v>
      </c>
      <c r="F259" s="13">
        <f t="shared" si="73"/>
        <v>6005.7758496000006</v>
      </c>
      <c r="G259" s="13">
        <f t="shared" si="74"/>
        <v>8611.2568198200006</v>
      </c>
      <c r="H259" s="13">
        <f t="shared" si="75"/>
        <v>8340.8466792600011</v>
      </c>
      <c r="I259" s="13">
        <f t="shared" si="76"/>
        <v>1025.8711507200001</v>
      </c>
      <c r="J259" s="13">
        <f t="shared" si="77"/>
        <v>150.20727121000002</v>
      </c>
      <c r="K259" s="13">
        <f t="shared" si="78"/>
        <v>815.93549841999993</v>
      </c>
      <c r="L259" s="13">
        <f t="shared" si="79"/>
        <v>71.888702847499999</v>
      </c>
      <c r="M259" s="13">
        <f t="shared" si="80"/>
        <v>5095.7800884799999</v>
      </c>
      <c r="N259" s="13">
        <f t="shared" si="81"/>
        <v>17.153404112499999</v>
      </c>
      <c r="O259" s="13">
        <f t="shared" si="82"/>
        <v>178.04277855999999</v>
      </c>
      <c r="P259" s="13">
        <f t="shared" si="83"/>
        <v>2.8099315100000002</v>
      </c>
      <c r="Q259" s="13">
        <f t="shared" si="84"/>
        <v>8.8476634399999998</v>
      </c>
      <c r="T259" s="62">
        <v>3059</v>
      </c>
      <c r="U259" s="62">
        <v>0</v>
      </c>
      <c r="V259" s="19">
        <v>7896.9573280900022</v>
      </c>
      <c r="W259" s="19">
        <v>2262.4610808800007</v>
      </c>
      <c r="X259" s="19">
        <v>47609.97868937</v>
      </c>
      <c r="Y259" s="19">
        <v>6005.7758496000006</v>
      </c>
      <c r="Z259" s="19">
        <v>8611.2568198200006</v>
      </c>
      <c r="AA259" s="19">
        <v>8340.8466792600011</v>
      </c>
      <c r="AB259" s="19">
        <v>1025.8711507200001</v>
      </c>
      <c r="AC259" s="19">
        <v>150.20727121000002</v>
      </c>
      <c r="AD259" s="19">
        <v>815.93549841999993</v>
      </c>
      <c r="AE259" s="19">
        <v>71.888702847499999</v>
      </c>
      <c r="AF259" s="19">
        <v>5095.7800884799999</v>
      </c>
      <c r="AG259" s="19">
        <v>17.153404112499999</v>
      </c>
      <c r="AH259" s="19">
        <v>178.04277855999999</v>
      </c>
      <c r="AI259" s="19">
        <v>2.8099315100000002</v>
      </c>
      <c r="AJ259" s="19">
        <v>8.8476634399999998</v>
      </c>
      <c r="AL259" s="1"/>
      <c r="AM259" s="63">
        <v>3059</v>
      </c>
      <c r="AN259" s="62">
        <v>0</v>
      </c>
      <c r="AO259" s="23">
        <v>1</v>
      </c>
      <c r="AP259" s="23">
        <v>1</v>
      </c>
      <c r="AQ259" s="23">
        <v>1</v>
      </c>
      <c r="AR259" s="23">
        <v>1</v>
      </c>
      <c r="AS259" s="23">
        <v>1</v>
      </c>
      <c r="AT259" s="23">
        <v>1</v>
      </c>
      <c r="AU259" s="23">
        <v>1</v>
      </c>
      <c r="AV259" s="23">
        <v>1</v>
      </c>
      <c r="AW259" s="23">
        <v>1</v>
      </c>
      <c r="AX259" s="23">
        <v>1</v>
      </c>
      <c r="AY259" s="23">
        <v>1</v>
      </c>
      <c r="AZ259" s="23">
        <v>1</v>
      </c>
      <c r="BA259" s="23">
        <v>1</v>
      </c>
      <c r="BB259" s="23">
        <v>1</v>
      </c>
      <c r="BC259" s="23">
        <v>1</v>
      </c>
      <c r="BG259" t="s">
        <v>335</v>
      </c>
      <c r="BH259">
        <v>1</v>
      </c>
      <c r="BI259">
        <v>514</v>
      </c>
    </row>
    <row r="260" spans="1:61" x14ac:dyDescent="0.3">
      <c r="A260" s="18">
        <f t="shared" si="68"/>
        <v>3059</v>
      </c>
      <c r="B260" s="18">
        <f t="shared" si="69"/>
        <v>1</v>
      </c>
      <c r="C260" s="13">
        <f t="shared" si="70"/>
        <v>4816.2561946700007</v>
      </c>
      <c r="D260" s="13">
        <f t="shared" si="71"/>
        <v>862.64910828000029</v>
      </c>
      <c r="E260" s="13">
        <f t="shared" si="72"/>
        <v>8166.1577691800003</v>
      </c>
      <c r="F260" s="13">
        <f t="shared" si="73"/>
        <v>248.41166928999999</v>
      </c>
      <c r="G260" s="13">
        <f t="shared" si="74"/>
        <v>1288.4935392499999</v>
      </c>
      <c r="H260" s="13">
        <f t="shared" si="75"/>
        <v>666.59090271000014</v>
      </c>
      <c r="I260" s="13">
        <f t="shared" si="76"/>
        <v>603.69010485000001</v>
      </c>
      <c r="J260" s="13">
        <f t="shared" si="77"/>
        <v>1698.28992464</v>
      </c>
      <c r="K260" s="13">
        <f t="shared" si="78"/>
        <v>1730.5548723799998</v>
      </c>
      <c r="L260" s="13">
        <f t="shared" si="79"/>
        <v>124.1375357175</v>
      </c>
      <c r="M260" s="13">
        <f t="shared" si="80"/>
        <v>982.18618519999995</v>
      </c>
      <c r="N260" s="13">
        <f t="shared" si="81"/>
        <v>31.599178572499998</v>
      </c>
      <c r="O260" s="13">
        <f t="shared" si="82"/>
        <v>1491.6405234700001</v>
      </c>
      <c r="P260" s="13">
        <f t="shared" si="83"/>
        <v>36.56267699</v>
      </c>
      <c r="Q260" s="13">
        <f t="shared" si="84"/>
        <v>28.93</v>
      </c>
      <c r="T260" s="62">
        <v>3059</v>
      </c>
      <c r="U260" s="62">
        <v>1</v>
      </c>
      <c r="V260" s="19">
        <v>4816.2561946700007</v>
      </c>
      <c r="W260" s="19">
        <v>862.64910828000029</v>
      </c>
      <c r="X260" s="19">
        <v>8166.1577691800003</v>
      </c>
      <c r="Y260" s="19">
        <v>248.41166928999999</v>
      </c>
      <c r="Z260" s="19">
        <v>1288.4935392499999</v>
      </c>
      <c r="AA260" s="19">
        <v>666.59090271000014</v>
      </c>
      <c r="AB260" s="19">
        <v>603.69010485000001</v>
      </c>
      <c r="AC260" s="19">
        <v>1698.28992464</v>
      </c>
      <c r="AD260" s="19">
        <v>1730.5548723799998</v>
      </c>
      <c r="AE260" s="19">
        <v>124.1375357175</v>
      </c>
      <c r="AF260" s="19">
        <v>982.18618519999995</v>
      </c>
      <c r="AG260" s="19">
        <v>31.599178572499998</v>
      </c>
      <c r="AH260" s="19">
        <v>1491.6405234700001</v>
      </c>
      <c r="AI260" s="19">
        <v>36.56267699</v>
      </c>
      <c r="AJ260" s="19">
        <v>28.93</v>
      </c>
      <c r="AL260" s="1"/>
      <c r="AM260" s="63">
        <v>3059</v>
      </c>
      <c r="AN260" s="62">
        <v>1</v>
      </c>
      <c r="AO260" s="23">
        <v>1</v>
      </c>
      <c r="AP260" s="23">
        <v>1</v>
      </c>
      <c r="AQ260" s="23">
        <v>1</v>
      </c>
      <c r="AR260" s="23">
        <v>1</v>
      </c>
      <c r="AS260" s="23">
        <v>1</v>
      </c>
      <c r="AT260" s="23">
        <v>1</v>
      </c>
      <c r="AU260" s="23">
        <v>1</v>
      </c>
      <c r="AV260" s="23">
        <v>1</v>
      </c>
      <c r="AW260" s="23">
        <v>1</v>
      </c>
      <c r="AX260" s="23">
        <v>1</v>
      </c>
      <c r="AY260" s="23">
        <v>1</v>
      </c>
      <c r="AZ260" s="23">
        <v>1</v>
      </c>
      <c r="BA260" s="23">
        <v>1</v>
      </c>
      <c r="BB260" s="23">
        <v>1</v>
      </c>
      <c r="BC260" s="23">
        <v>1</v>
      </c>
      <c r="BG260" t="s">
        <v>336</v>
      </c>
      <c r="BH260">
        <v>1</v>
      </c>
      <c r="BI260">
        <v>324</v>
      </c>
    </row>
    <row r="261" spans="1:61" x14ac:dyDescent="0.3">
      <c r="A261" s="18">
        <f t="shared" si="68"/>
        <v>3059</v>
      </c>
      <c r="B261" s="18">
        <f t="shared" si="69"/>
        <v>2</v>
      </c>
      <c r="C261" s="13">
        <f t="shared" si="70"/>
        <v>241.48977272999997</v>
      </c>
      <c r="D261" s="13">
        <f t="shared" si="71"/>
        <v>118.77655917999999</v>
      </c>
      <c r="E261" s="13">
        <f t="shared" si="72"/>
        <v>1182.0380948800002</v>
      </c>
      <c r="F261" s="13">
        <f t="shared" si="73"/>
        <v>118.65</v>
      </c>
      <c r="G261" s="13">
        <f t="shared" si="74"/>
        <v>175.86608530000001</v>
      </c>
      <c r="H261" s="13">
        <f t="shared" si="75"/>
        <v>123.55000000000001</v>
      </c>
      <c r="I261" s="13">
        <f t="shared" si="76"/>
        <v>81.210000000000008</v>
      </c>
      <c r="J261" s="13">
        <f t="shared" si="77"/>
        <v>227.79172390000002</v>
      </c>
      <c r="K261" s="13">
        <f t="shared" si="78"/>
        <v>166.82999999999998</v>
      </c>
      <c r="L261" s="13">
        <f t="shared" si="79"/>
        <v>0</v>
      </c>
      <c r="M261" s="13">
        <f t="shared" si="80"/>
        <v>519.44683494999992</v>
      </c>
      <c r="N261" s="13">
        <f t="shared" si="81"/>
        <v>0</v>
      </c>
      <c r="O261" s="13">
        <f t="shared" si="82"/>
        <v>285.27259524999999</v>
      </c>
      <c r="P261" s="13">
        <f t="shared" si="83"/>
        <v>86.824643859999995</v>
      </c>
      <c r="Q261" s="13">
        <f t="shared" si="84"/>
        <v>107.92397887000001</v>
      </c>
      <c r="T261" s="62">
        <v>3059</v>
      </c>
      <c r="U261" s="62">
        <v>2</v>
      </c>
      <c r="V261" s="19">
        <v>241.48977272999997</v>
      </c>
      <c r="W261" s="19">
        <v>118.77655917999999</v>
      </c>
      <c r="X261" s="19">
        <v>1182.0380948800002</v>
      </c>
      <c r="Y261" s="19">
        <v>118.65</v>
      </c>
      <c r="Z261" s="19">
        <v>175.86608530000001</v>
      </c>
      <c r="AA261" s="19">
        <v>123.55000000000001</v>
      </c>
      <c r="AB261" s="19">
        <v>81.210000000000008</v>
      </c>
      <c r="AC261" s="19">
        <v>227.79172390000002</v>
      </c>
      <c r="AD261" s="19">
        <v>166.82999999999998</v>
      </c>
      <c r="AE261" s="19">
        <v>0</v>
      </c>
      <c r="AF261" s="19">
        <v>519.44683494999992</v>
      </c>
      <c r="AG261" s="19">
        <v>0</v>
      </c>
      <c r="AH261" s="19">
        <v>285.27259524999999</v>
      </c>
      <c r="AI261" s="19">
        <v>86.824643859999995</v>
      </c>
      <c r="AJ261" s="19">
        <v>107.92397887000001</v>
      </c>
      <c r="AL261" s="1"/>
      <c r="AM261" s="63">
        <v>3059</v>
      </c>
      <c r="AN261" s="62">
        <v>2</v>
      </c>
      <c r="AO261" s="23">
        <v>1</v>
      </c>
      <c r="AP261" s="23">
        <v>1</v>
      </c>
      <c r="AQ261" s="23">
        <v>1</v>
      </c>
      <c r="AR261" s="23">
        <v>1</v>
      </c>
      <c r="AS261" s="23">
        <v>1</v>
      </c>
      <c r="AT261" s="23">
        <v>1</v>
      </c>
      <c r="AU261" s="23">
        <v>1</v>
      </c>
      <c r="AV261" s="23">
        <v>1</v>
      </c>
      <c r="AW261" s="23">
        <v>1</v>
      </c>
      <c r="AX261" s="23">
        <v>1</v>
      </c>
      <c r="AY261" s="23">
        <v>1</v>
      </c>
      <c r="AZ261" s="23">
        <v>1</v>
      </c>
      <c r="BA261" s="23">
        <v>1</v>
      </c>
      <c r="BB261" s="23">
        <v>1</v>
      </c>
      <c r="BC261" s="23">
        <v>1</v>
      </c>
      <c r="BG261" t="s">
        <v>337</v>
      </c>
      <c r="BH261">
        <v>1</v>
      </c>
      <c r="BI261">
        <v>87</v>
      </c>
    </row>
    <row r="262" spans="1:61" x14ac:dyDescent="0.3">
      <c r="A262" s="18">
        <f t="shared" si="68"/>
        <v>3059</v>
      </c>
      <c r="B262" s="18">
        <f t="shared" si="69"/>
        <v>5</v>
      </c>
      <c r="C262" s="13">
        <f t="shared" si="70"/>
        <v>551.18668365414067</v>
      </c>
      <c r="D262" s="13">
        <f t="shared" si="71"/>
        <v>472.94146964816173</v>
      </c>
      <c r="E262" s="13">
        <f t="shared" si="72"/>
        <v>35.199176860000001</v>
      </c>
      <c r="F262" s="13">
        <f t="shared" si="73"/>
        <v>0</v>
      </c>
      <c r="G262" s="13">
        <f t="shared" si="74"/>
        <v>0</v>
      </c>
      <c r="H262" s="13">
        <f t="shared" si="75"/>
        <v>23.96286087</v>
      </c>
      <c r="I262" s="13">
        <f t="shared" si="76"/>
        <v>69.91</v>
      </c>
      <c r="J262" s="13">
        <f t="shared" si="77"/>
        <v>0</v>
      </c>
      <c r="K262" s="13">
        <f t="shared" si="78"/>
        <v>0.27104455</v>
      </c>
      <c r="L262" s="13">
        <f t="shared" si="79"/>
        <v>17.319496904999998</v>
      </c>
      <c r="M262" s="13">
        <f t="shared" si="80"/>
        <v>193.18166202</v>
      </c>
      <c r="N262" s="13">
        <f t="shared" si="81"/>
        <v>2.5631656349999998</v>
      </c>
      <c r="O262" s="13">
        <f t="shared" si="82"/>
        <v>0</v>
      </c>
      <c r="P262" s="13">
        <f t="shared" si="83"/>
        <v>1.8763077699999999</v>
      </c>
      <c r="Q262" s="13">
        <f t="shared" si="84"/>
        <v>0</v>
      </c>
      <c r="T262" s="62">
        <v>3059</v>
      </c>
      <c r="U262" s="62">
        <v>5</v>
      </c>
      <c r="V262" s="19">
        <v>551.18668365414067</v>
      </c>
      <c r="W262" s="19">
        <v>472.94146964816173</v>
      </c>
      <c r="X262" s="19">
        <v>35.199176860000001</v>
      </c>
      <c r="Y262" s="19">
        <v>0</v>
      </c>
      <c r="Z262" s="19">
        <v>0</v>
      </c>
      <c r="AA262" s="19">
        <v>23.96286087</v>
      </c>
      <c r="AB262" s="19">
        <v>69.91</v>
      </c>
      <c r="AC262" s="19">
        <v>0</v>
      </c>
      <c r="AD262" s="19">
        <v>0.27104455</v>
      </c>
      <c r="AE262" s="19">
        <v>17.319496904999998</v>
      </c>
      <c r="AF262" s="19">
        <v>193.18166202</v>
      </c>
      <c r="AG262" s="19">
        <v>2.5631656349999998</v>
      </c>
      <c r="AH262" s="19">
        <v>0</v>
      </c>
      <c r="AI262" s="19">
        <v>1.8763077699999999</v>
      </c>
      <c r="AJ262" s="19">
        <v>0</v>
      </c>
      <c r="AL262" s="1"/>
      <c r="AM262" s="63">
        <v>3059</v>
      </c>
      <c r="AN262" s="62">
        <v>5</v>
      </c>
      <c r="AO262" s="23">
        <v>1</v>
      </c>
      <c r="AP262" s="23">
        <v>1</v>
      </c>
      <c r="AQ262" s="23">
        <v>1</v>
      </c>
      <c r="AR262" s="23">
        <v>1</v>
      </c>
      <c r="AS262" s="23">
        <v>1</v>
      </c>
      <c r="AT262" s="23">
        <v>1</v>
      </c>
      <c r="AU262" s="23">
        <v>1</v>
      </c>
      <c r="AV262" s="23">
        <v>1</v>
      </c>
      <c r="AW262" s="23">
        <v>1</v>
      </c>
      <c r="AX262" s="23">
        <v>1</v>
      </c>
      <c r="AY262" s="23">
        <v>1</v>
      </c>
      <c r="AZ262" s="23">
        <v>1</v>
      </c>
      <c r="BA262" s="23">
        <v>1</v>
      </c>
      <c r="BB262" s="23">
        <v>1</v>
      </c>
      <c r="BC262" s="23">
        <v>1</v>
      </c>
      <c r="BG262" t="s">
        <v>338</v>
      </c>
      <c r="BH262">
        <v>1</v>
      </c>
      <c r="BI262">
        <v>11</v>
      </c>
    </row>
    <row r="263" spans="1:61" x14ac:dyDescent="0.3">
      <c r="A263" s="18">
        <f t="shared" si="68"/>
        <v>3059</v>
      </c>
      <c r="B263" s="18">
        <f t="shared" si="69"/>
        <v>7</v>
      </c>
      <c r="C263" s="13">
        <f t="shared" si="70"/>
        <v>11827.667495612182</v>
      </c>
      <c r="D263" s="13">
        <f t="shared" si="71"/>
        <v>1217.1462347730592</v>
      </c>
      <c r="E263" s="13">
        <f t="shared" si="72"/>
        <v>230.64966206</v>
      </c>
      <c r="F263" s="13">
        <f t="shared" si="73"/>
        <v>103.43674320999999</v>
      </c>
      <c r="G263" s="13">
        <f t="shared" si="74"/>
        <v>276.62969827999996</v>
      </c>
      <c r="H263" s="13">
        <f t="shared" si="75"/>
        <v>28.61152401</v>
      </c>
      <c r="I263" s="13">
        <f t="shared" si="76"/>
        <v>89.191741059999998</v>
      </c>
      <c r="J263" s="13">
        <f t="shared" si="77"/>
        <v>0</v>
      </c>
      <c r="K263" s="13">
        <f t="shared" si="78"/>
        <v>1.1661957999999999</v>
      </c>
      <c r="L263" s="13">
        <f t="shared" si="79"/>
        <v>186.14147800500001</v>
      </c>
      <c r="M263" s="13">
        <f t="shared" si="80"/>
        <v>84.173070159999995</v>
      </c>
      <c r="N263" s="13">
        <f t="shared" si="81"/>
        <v>26.963175265</v>
      </c>
      <c r="O263" s="13">
        <f t="shared" si="82"/>
        <v>0</v>
      </c>
      <c r="P263" s="13">
        <f t="shared" si="83"/>
        <v>0</v>
      </c>
      <c r="Q263" s="13">
        <f t="shared" si="84"/>
        <v>0</v>
      </c>
      <c r="T263" s="62">
        <v>3059</v>
      </c>
      <c r="U263" s="62">
        <v>7</v>
      </c>
      <c r="V263" s="19">
        <v>11827.667495612182</v>
      </c>
      <c r="W263" s="19">
        <v>1217.1462347730592</v>
      </c>
      <c r="X263" s="19">
        <v>230.64966206</v>
      </c>
      <c r="Y263" s="19">
        <v>103.43674320999999</v>
      </c>
      <c r="Z263" s="19">
        <v>276.62969827999996</v>
      </c>
      <c r="AA263" s="19">
        <v>28.61152401</v>
      </c>
      <c r="AB263" s="19">
        <v>89.191741059999998</v>
      </c>
      <c r="AC263" s="19">
        <v>0</v>
      </c>
      <c r="AD263" s="19">
        <v>1.1661957999999999</v>
      </c>
      <c r="AE263" s="19">
        <v>186.14147800500001</v>
      </c>
      <c r="AF263" s="19">
        <v>84.173070159999995</v>
      </c>
      <c r="AG263" s="19">
        <v>26.963175265</v>
      </c>
      <c r="AH263" s="19">
        <v>0</v>
      </c>
      <c r="AI263" s="19">
        <v>0</v>
      </c>
      <c r="AJ263" s="19">
        <v>0</v>
      </c>
      <c r="AL263" s="1"/>
      <c r="AM263" s="63">
        <v>3059</v>
      </c>
      <c r="AN263" s="62">
        <v>7</v>
      </c>
      <c r="AO263" s="23">
        <v>1</v>
      </c>
      <c r="AP263" s="23">
        <v>1</v>
      </c>
      <c r="AQ263" s="23">
        <v>1</v>
      </c>
      <c r="AR263" s="23">
        <v>1</v>
      </c>
      <c r="AS263" s="23">
        <v>1</v>
      </c>
      <c r="AT263" s="23">
        <v>1</v>
      </c>
      <c r="AU263" s="23">
        <v>1</v>
      </c>
      <c r="AV263" s="23">
        <v>1</v>
      </c>
      <c r="AW263" s="23">
        <v>1</v>
      </c>
      <c r="AX263" s="23">
        <v>1</v>
      </c>
      <c r="AY263" s="23">
        <v>1</v>
      </c>
      <c r="AZ263" s="23">
        <v>1</v>
      </c>
      <c r="BA263" s="23">
        <v>1</v>
      </c>
      <c r="BB263" s="23">
        <v>1</v>
      </c>
      <c r="BC263" s="23">
        <v>1</v>
      </c>
      <c r="BG263" t="s">
        <v>339</v>
      </c>
      <c r="BH263">
        <v>1</v>
      </c>
      <c r="BI263">
        <v>389</v>
      </c>
    </row>
    <row r="264" spans="1:61" x14ac:dyDescent="0.3">
      <c r="A264" s="18">
        <f t="shared" si="68"/>
        <v>3059</v>
      </c>
      <c r="B264" s="18">
        <f t="shared" si="69"/>
        <v>8</v>
      </c>
      <c r="C264" s="13">
        <f t="shared" si="70"/>
        <v>4297.0073271499996</v>
      </c>
      <c r="D264" s="13">
        <f t="shared" si="71"/>
        <v>1681.7950575200002</v>
      </c>
      <c r="E264" s="13">
        <f t="shared" si="72"/>
        <v>3433.0061621899995</v>
      </c>
      <c r="F264" s="13">
        <f t="shared" si="73"/>
        <v>1074.2198469800001</v>
      </c>
      <c r="G264" s="13">
        <f t="shared" si="74"/>
        <v>605.51778194000008</v>
      </c>
      <c r="H264" s="13">
        <f t="shared" si="75"/>
        <v>523.28832578999993</v>
      </c>
      <c r="I264" s="13">
        <f t="shared" si="76"/>
        <v>110.61554464</v>
      </c>
      <c r="J264" s="13">
        <f t="shared" si="77"/>
        <v>0.84213347000000005</v>
      </c>
      <c r="K264" s="13">
        <f t="shared" si="78"/>
        <v>14.34838066</v>
      </c>
      <c r="L264" s="13">
        <f t="shared" si="79"/>
        <v>232.45855116249999</v>
      </c>
      <c r="M264" s="13">
        <f t="shared" si="80"/>
        <v>477.05749743000007</v>
      </c>
      <c r="N264" s="13">
        <f t="shared" si="81"/>
        <v>40.659363247499989</v>
      </c>
      <c r="O264" s="13">
        <f t="shared" si="82"/>
        <v>0.03</v>
      </c>
      <c r="P264" s="13">
        <f t="shared" si="83"/>
        <v>0.01</v>
      </c>
      <c r="Q264" s="13">
        <f t="shared" si="84"/>
        <v>1.1263768300000001</v>
      </c>
      <c r="T264" s="62">
        <v>3059</v>
      </c>
      <c r="U264" s="62">
        <v>8</v>
      </c>
      <c r="V264" s="19">
        <v>4297.0073271499996</v>
      </c>
      <c r="W264" s="19">
        <v>1681.7950575200002</v>
      </c>
      <c r="X264" s="19">
        <v>3433.0061621899995</v>
      </c>
      <c r="Y264" s="19">
        <v>1074.2198469800001</v>
      </c>
      <c r="Z264" s="19">
        <v>605.51778194000008</v>
      </c>
      <c r="AA264" s="19">
        <v>523.28832578999993</v>
      </c>
      <c r="AB264" s="19">
        <v>110.61554464</v>
      </c>
      <c r="AC264" s="19">
        <v>0.84213347000000005</v>
      </c>
      <c r="AD264" s="19">
        <v>14.34838066</v>
      </c>
      <c r="AE264" s="19">
        <v>232.45855116249999</v>
      </c>
      <c r="AF264" s="19">
        <v>477.05749743000007</v>
      </c>
      <c r="AG264" s="19">
        <v>40.659363247499989</v>
      </c>
      <c r="AH264" s="19">
        <v>0.03</v>
      </c>
      <c r="AI264" s="19">
        <v>0.01</v>
      </c>
      <c r="AJ264" s="19">
        <v>1.1263768300000001</v>
      </c>
      <c r="AL264" s="1"/>
      <c r="AM264" s="63">
        <v>3059</v>
      </c>
      <c r="AN264" s="62">
        <v>8</v>
      </c>
      <c r="AO264" s="23">
        <v>1</v>
      </c>
      <c r="AP264" s="23">
        <v>1</v>
      </c>
      <c r="AQ264" s="23">
        <v>1</v>
      </c>
      <c r="AR264" s="23">
        <v>1</v>
      </c>
      <c r="AS264" s="23">
        <v>1</v>
      </c>
      <c r="AT264" s="23">
        <v>1</v>
      </c>
      <c r="AU264" s="23">
        <v>1</v>
      </c>
      <c r="AV264" s="23">
        <v>1</v>
      </c>
      <c r="AW264" s="23">
        <v>1</v>
      </c>
      <c r="AX264" s="23">
        <v>1</v>
      </c>
      <c r="AY264" s="23">
        <v>1</v>
      </c>
      <c r="AZ264" s="23">
        <v>1</v>
      </c>
      <c r="BA264" s="23">
        <v>1</v>
      </c>
      <c r="BB264" s="23">
        <v>1</v>
      </c>
      <c r="BC264" s="23">
        <v>1</v>
      </c>
      <c r="BG264" t="s">
        <v>340</v>
      </c>
      <c r="BH264">
        <v>1</v>
      </c>
      <c r="BI264">
        <v>80</v>
      </c>
    </row>
    <row r="265" spans="1:61" x14ac:dyDescent="0.3">
      <c r="A265" s="18">
        <f t="shared" si="68"/>
        <v>3060</v>
      </c>
      <c r="B265" s="18">
        <f t="shared" si="69"/>
        <v>0</v>
      </c>
      <c r="C265" s="13">
        <f t="shared" si="70"/>
        <v>45.5314251</v>
      </c>
      <c r="D265" s="13">
        <f t="shared" si="71"/>
        <v>72.954469950000004</v>
      </c>
      <c r="E265" s="13">
        <f t="shared" si="72"/>
        <v>123.40999137</v>
      </c>
      <c r="F265" s="13">
        <f t="shared" si="73"/>
        <v>29.440200059999999</v>
      </c>
      <c r="G265" s="13">
        <f t="shared" si="74"/>
        <v>196.02203636000002</v>
      </c>
      <c r="H265" s="13">
        <f t="shared" si="75"/>
        <v>60.176004579999997</v>
      </c>
      <c r="I265" s="13">
        <f t="shared" si="76"/>
        <v>57.353571840000001</v>
      </c>
      <c r="J265" s="13">
        <f t="shared" si="77"/>
        <v>0</v>
      </c>
      <c r="K265" s="13">
        <f t="shared" si="78"/>
        <v>0</v>
      </c>
      <c r="L265" s="13">
        <f t="shared" si="79"/>
        <v>0</v>
      </c>
      <c r="M265" s="13">
        <f t="shared" si="80"/>
        <v>3.0888018399999999</v>
      </c>
      <c r="N265" s="13">
        <f t="shared" si="81"/>
        <v>0</v>
      </c>
      <c r="O265" s="13">
        <f t="shared" si="82"/>
        <v>0</v>
      </c>
      <c r="P265" s="13">
        <f t="shared" si="83"/>
        <v>0</v>
      </c>
      <c r="Q265" s="13">
        <f t="shared" si="84"/>
        <v>0</v>
      </c>
      <c r="T265" s="62">
        <v>3060</v>
      </c>
      <c r="U265" s="62">
        <v>0</v>
      </c>
      <c r="V265" s="19">
        <v>45.5314251</v>
      </c>
      <c r="W265" s="19">
        <v>72.954469950000004</v>
      </c>
      <c r="X265" s="19">
        <v>123.40999137</v>
      </c>
      <c r="Y265" s="19">
        <v>29.440200059999999</v>
      </c>
      <c r="Z265" s="19">
        <v>196.02203636000002</v>
      </c>
      <c r="AA265" s="19">
        <v>60.176004579999997</v>
      </c>
      <c r="AB265" s="19">
        <v>57.353571840000001</v>
      </c>
      <c r="AC265" s="19">
        <v>0</v>
      </c>
      <c r="AD265" s="19">
        <v>0</v>
      </c>
      <c r="AE265" s="19">
        <v>0</v>
      </c>
      <c r="AF265" s="19">
        <v>3.0888018399999999</v>
      </c>
      <c r="AG265" s="19">
        <v>0</v>
      </c>
      <c r="AH265" s="19">
        <v>0</v>
      </c>
      <c r="AI265" s="19">
        <v>0</v>
      </c>
      <c r="AJ265" s="19">
        <v>0</v>
      </c>
      <c r="AL265" s="1"/>
      <c r="AM265" s="63">
        <v>3060</v>
      </c>
      <c r="AN265" s="62">
        <v>0</v>
      </c>
      <c r="AO265" s="23">
        <v>1</v>
      </c>
      <c r="AP265" s="23">
        <v>1</v>
      </c>
      <c r="AQ265" s="23">
        <v>1</v>
      </c>
      <c r="AR265" s="23">
        <v>1</v>
      </c>
      <c r="AS265" s="23">
        <v>1</v>
      </c>
      <c r="AT265" s="23">
        <v>1</v>
      </c>
      <c r="AU265" s="23">
        <v>1</v>
      </c>
      <c r="AV265" s="23">
        <v>1</v>
      </c>
      <c r="AW265" s="23">
        <v>1</v>
      </c>
      <c r="AX265" s="23">
        <v>1</v>
      </c>
      <c r="AY265" s="23">
        <v>1</v>
      </c>
      <c r="AZ265" s="23">
        <v>1</v>
      </c>
      <c r="BA265" s="23">
        <v>1</v>
      </c>
      <c r="BB265" s="23">
        <v>1</v>
      </c>
      <c r="BC265" s="23">
        <v>1</v>
      </c>
      <c r="BG265" t="s">
        <v>341</v>
      </c>
      <c r="BH265">
        <v>5</v>
      </c>
      <c r="BI265">
        <v>6</v>
      </c>
    </row>
    <row r="266" spans="1:61" x14ac:dyDescent="0.3">
      <c r="A266" s="18">
        <f t="shared" si="68"/>
        <v>3060</v>
      </c>
      <c r="B266" s="18">
        <f t="shared" si="69"/>
        <v>1</v>
      </c>
      <c r="C266" s="13">
        <f t="shared" si="70"/>
        <v>398.85603029999999</v>
      </c>
      <c r="D266" s="13">
        <f t="shared" si="71"/>
        <v>36.020671140000005</v>
      </c>
      <c r="E266" s="13">
        <f t="shared" si="72"/>
        <v>95.138618019999996</v>
      </c>
      <c r="F266" s="13">
        <f t="shared" si="73"/>
        <v>155.86472420999999</v>
      </c>
      <c r="G266" s="13">
        <f t="shared" si="74"/>
        <v>0</v>
      </c>
      <c r="H266" s="13">
        <f t="shared" si="75"/>
        <v>28.040470160000002</v>
      </c>
      <c r="I266" s="13">
        <f t="shared" si="76"/>
        <v>8.5273617399999999</v>
      </c>
      <c r="J266" s="13">
        <f t="shared" si="77"/>
        <v>45.807054450000003</v>
      </c>
      <c r="K266" s="13">
        <f t="shared" si="78"/>
        <v>0</v>
      </c>
      <c r="L266" s="13">
        <f t="shared" si="79"/>
        <v>0</v>
      </c>
      <c r="M266" s="13">
        <f t="shared" si="80"/>
        <v>0</v>
      </c>
      <c r="N266" s="13">
        <f t="shared" si="81"/>
        <v>0</v>
      </c>
      <c r="O266" s="13">
        <f t="shared" si="82"/>
        <v>0</v>
      </c>
      <c r="P266" s="13">
        <f t="shared" si="83"/>
        <v>0</v>
      </c>
      <c r="Q266" s="13">
        <f t="shared" si="84"/>
        <v>0</v>
      </c>
      <c r="T266" s="62">
        <v>3060</v>
      </c>
      <c r="U266" s="62">
        <v>1</v>
      </c>
      <c r="V266" s="19">
        <v>398.85603029999999</v>
      </c>
      <c r="W266" s="19">
        <v>36.020671140000005</v>
      </c>
      <c r="X266" s="19">
        <v>95.138618019999996</v>
      </c>
      <c r="Y266" s="19">
        <v>155.86472420999999</v>
      </c>
      <c r="Z266" s="19">
        <v>0</v>
      </c>
      <c r="AA266" s="19">
        <v>28.040470160000002</v>
      </c>
      <c r="AB266" s="19">
        <v>8.5273617399999999</v>
      </c>
      <c r="AC266" s="19">
        <v>45.807054450000003</v>
      </c>
      <c r="AD266" s="19">
        <v>0</v>
      </c>
      <c r="AE266" s="19">
        <v>0</v>
      </c>
      <c r="AF266" s="19">
        <v>0</v>
      </c>
      <c r="AG266" s="19">
        <v>0</v>
      </c>
      <c r="AH266" s="19">
        <v>0</v>
      </c>
      <c r="AI266" s="19">
        <v>0</v>
      </c>
      <c r="AJ266" s="19">
        <v>0</v>
      </c>
      <c r="AL266" s="1"/>
      <c r="AM266" s="63">
        <v>3060</v>
      </c>
      <c r="AN266" s="62">
        <v>1</v>
      </c>
      <c r="AO266" s="23">
        <v>1</v>
      </c>
      <c r="AP266" s="23">
        <v>1</v>
      </c>
      <c r="AQ266" s="23">
        <v>1</v>
      </c>
      <c r="AR266" s="23">
        <v>1</v>
      </c>
      <c r="AS266" s="23">
        <v>1</v>
      </c>
      <c r="AT266" s="23">
        <v>1</v>
      </c>
      <c r="AU266" s="23">
        <v>1</v>
      </c>
      <c r="AV266" s="23">
        <v>1</v>
      </c>
      <c r="AW266" s="23">
        <v>1</v>
      </c>
      <c r="AX266" s="23">
        <v>1</v>
      </c>
      <c r="AY266" s="23">
        <v>1</v>
      </c>
      <c r="AZ266" s="23">
        <v>1</v>
      </c>
      <c r="BA266" s="23">
        <v>1</v>
      </c>
      <c r="BB266" s="23">
        <v>1</v>
      </c>
      <c r="BC266" s="23">
        <v>1</v>
      </c>
      <c r="BG266" t="s">
        <v>342</v>
      </c>
      <c r="BH266">
        <v>5</v>
      </c>
      <c r="BI266">
        <v>37</v>
      </c>
    </row>
    <row r="267" spans="1:61" x14ac:dyDescent="0.3">
      <c r="A267" s="18">
        <f t="shared" si="68"/>
        <v>3060</v>
      </c>
      <c r="B267" s="18">
        <f t="shared" si="69"/>
        <v>2</v>
      </c>
      <c r="C267" s="13">
        <f t="shared" si="70"/>
        <v>14.62186219</v>
      </c>
      <c r="D267" s="13">
        <f t="shared" si="71"/>
        <v>0</v>
      </c>
      <c r="E267" s="13">
        <f t="shared" si="72"/>
        <v>0</v>
      </c>
      <c r="F267" s="13">
        <f t="shared" si="73"/>
        <v>0</v>
      </c>
      <c r="G267" s="13">
        <f t="shared" si="74"/>
        <v>0</v>
      </c>
      <c r="H267" s="13">
        <f t="shared" si="75"/>
        <v>0</v>
      </c>
      <c r="I267" s="13">
        <f t="shared" si="76"/>
        <v>0</v>
      </c>
      <c r="J267" s="13">
        <f t="shared" si="77"/>
        <v>0</v>
      </c>
      <c r="K267" s="13">
        <f t="shared" si="78"/>
        <v>0</v>
      </c>
      <c r="L267" s="13">
        <f t="shared" si="79"/>
        <v>0</v>
      </c>
      <c r="M267" s="13">
        <f t="shared" si="80"/>
        <v>0.4</v>
      </c>
      <c r="N267" s="13">
        <f t="shared" si="81"/>
        <v>0</v>
      </c>
      <c r="O267" s="13">
        <f t="shared" si="82"/>
        <v>0</v>
      </c>
      <c r="P267" s="13">
        <f t="shared" si="83"/>
        <v>0.4</v>
      </c>
      <c r="Q267" s="13">
        <f t="shared" si="84"/>
        <v>2.13403045</v>
      </c>
      <c r="T267" s="62">
        <v>3060</v>
      </c>
      <c r="U267" s="62">
        <v>2</v>
      </c>
      <c r="V267" s="19">
        <v>14.62186219</v>
      </c>
      <c r="W267" s="19">
        <v>0</v>
      </c>
      <c r="X267" s="19">
        <v>0</v>
      </c>
      <c r="Y267" s="19">
        <v>0</v>
      </c>
      <c r="Z267" s="19">
        <v>0</v>
      </c>
      <c r="AA267" s="19">
        <v>0</v>
      </c>
      <c r="AB267" s="19">
        <v>0</v>
      </c>
      <c r="AC267" s="19">
        <v>0</v>
      </c>
      <c r="AD267" s="19">
        <v>0</v>
      </c>
      <c r="AE267" s="19">
        <v>0</v>
      </c>
      <c r="AF267" s="19">
        <v>0.4</v>
      </c>
      <c r="AG267" s="19">
        <v>0</v>
      </c>
      <c r="AH267" s="19">
        <v>0</v>
      </c>
      <c r="AI267" s="19">
        <v>0.4</v>
      </c>
      <c r="AJ267" s="19">
        <v>2.13403045</v>
      </c>
      <c r="AL267" s="1"/>
      <c r="AM267" s="63">
        <v>3060</v>
      </c>
      <c r="AN267" s="62">
        <v>2</v>
      </c>
      <c r="AO267" s="23">
        <v>1</v>
      </c>
      <c r="AP267" s="23">
        <v>1</v>
      </c>
      <c r="AQ267" s="23">
        <v>1</v>
      </c>
      <c r="AR267" s="23">
        <v>1</v>
      </c>
      <c r="AS267" s="23">
        <v>1</v>
      </c>
      <c r="AT267" s="23">
        <v>1</v>
      </c>
      <c r="AU267" s="23">
        <v>1</v>
      </c>
      <c r="AV267" s="23">
        <v>1</v>
      </c>
      <c r="AW267" s="23">
        <v>1</v>
      </c>
      <c r="AX267" s="23">
        <v>1</v>
      </c>
      <c r="AY267" s="23">
        <v>1</v>
      </c>
      <c r="AZ267" s="23">
        <v>1</v>
      </c>
      <c r="BA267" s="23">
        <v>1</v>
      </c>
      <c r="BB267" s="23">
        <v>1</v>
      </c>
      <c r="BC267" s="23">
        <v>1</v>
      </c>
      <c r="BG267" t="s">
        <v>343</v>
      </c>
      <c r="BH267">
        <v>5</v>
      </c>
      <c r="BI267">
        <v>14</v>
      </c>
    </row>
    <row r="268" spans="1:61" x14ac:dyDescent="0.3">
      <c r="A268" s="18">
        <f t="shared" si="68"/>
        <v>3060</v>
      </c>
      <c r="B268" s="18">
        <f t="shared" si="69"/>
        <v>5</v>
      </c>
      <c r="C268" s="13">
        <f t="shared" si="70"/>
        <v>299.43683406000002</v>
      </c>
      <c r="D268" s="13">
        <f t="shared" si="71"/>
        <v>87.105070779999991</v>
      </c>
      <c r="E268" s="13">
        <f t="shared" si="72"/>
        <v>0</v>
      </c>
      <c r="F268" s="13">
        <f t="shared" si="73"/>
        <v>0</v>
      </c>
      <c r="G268" s="13">
        <f t="shared" si="74"/>
        <v>0</v>
      </c>
      <c r="H268" s="13">
        <f t="shared" si="75"/>
        <v>0</v>
      </c>
      <c r="I268" s="13">
        <f t="shared" si="76"/>
        <v>52.240150800000009</v>
      </c>
      <c r="J268" s="13">
        <f t="shared" si="77"/>
        <v>0</v>
      </c>
      <c r="K268" s="13">
        <f t="shared" si="78"/>
        <v>0</v>
      </c>
      <c r="L268" s="13">
        <f t="shared" si="79"/>
        <v>0</v>
      </c>
      <c r="M268" s="13">
        <f t="shared" si="80"/>
        <v>0</v>
      </c>
      <c r="N268" s="13">
        <f t="shared" si="81"/>
        <v>0</v>
      </c>
      <c r="O268" s="13">
        <f t="shared" si="82"/>
        <v>0</v>
      </c>
      <c r="P268" s="13">
        <f t="shared" si="83"/>
        <v>0</v>
      </c>
      <c r="Q268" s="13">
        <f t="shared" si="84"/>
        <v>0</v>
      </c>
      <c r="T268" s="62">
        <v>3060</v>
      </c>
      <c r="U268" s="62">
        <v>5</v>
      </c>
      <c r="V268" s="19">
        <v>299.43683406000002</v>
      </c>
      <c r="W268" s="19">
        <v>87.105070779999991</v>
      </c>
      <c r="X268" s="19">
        <v>0</v>
      </c>
      <c r="Y268" s="19">
        <v>0</v>
      </c>
      <c r="Z268" s="19">
        <v>0</v>
      </c>
      <c r="AA268" s="19">
        <v>0</v>
      </c>
      <c r="AB268" s="19">
        <v>52.240150800000009</v>
      </c>
      <c r="AC268" s="19">
        <v>0</v>
      </c>
      <c r="AD268" s="19">
        <v>0</v>
      </c>
      <c r="AE268" s="19">
        <v>0</v>
      </c>
      <c r="AF268" s="19">
        <v>0</v>
      </c>
      <c r="AG268" s="19">
        <v>0</v>
      </c>
      <c r="AH268" s="19">
        <v>0</v>
      </c>
      <c r="AI268" s="19">
        <v>0</v>
      </c>
      <c r="AJ268" s="19">
        <v>0</v>
      </c>
      <c r="AL268" s="1"/>
      <c r="AM268" s="63">
        <v>3060</v>
      </c>
      <c r="AN268" s="62">
        <v>5</v>
      </c>
      <c r="AO268" s="23">
        <v>1</v>
      </c>
      <c r="AP268" s="23">
        <v>1</v>
      </c>
      <c r="AQ268" s="23">
        <v>1</v>
      </c>
      <c r="AR268" s="23">
        <v>1</v>
      </c>
      <c r="AS268" s="23">
        <v>1</v>
      </c>
      <c r="AT268" s="23">
        <v>1</v>
      </c>
      <c r="AU268" s="23">
        <v>1</v>
      </c>
      <c r="AV268" s="23">
        <v>1</v>
      </c>
      <c r="AW268" s="23">
        <v>1</v>
      </c>
      <c r="AX268" s="23">
        <v>1</v>
      </c>
      <c r="AY268" s="23">
        <v>1</v>
      </c>
      <c r="AZ268" s="23">
        <v>1</v>
      </c>
      <c r="BA268" s="23">
        <v>1</v>
      </c>
      <c r="BB268" s="23">
        <v>1</v>
      </c>
      <c r="BC268" s="23">
        <v>1</v>
      </c>
      <c r="BG268" t="s">
        <v>344</v>
      </c>
      <c r="BH268">
        <v>5</v>
      </c>
      <c r="BI268">
        <v>8</v>
      </c>
    </row>
    <row r="269" spans="1:61" x14ac:dyDescent="0.3">
      <c r="A269" s="18">
        <f t="shared" si="68"/>
        <v>3060</v>
      </c>
      <c r="B269" s="18">
        <f t="shared" si="69"/>
        <v>7</v>
      </c>
      <c r="C269" s="13">
        <f t="shared" si="70"/>
        <v>2905.4854834701018</v>
      </c>
      <c r="D269" s="13">
        <f t="shared" si="71"/>
        <v>277.66974474598032</v>
      </c>
      <c r="E269" s="13">
        <f t="shared" si="72"/>
        <v>0</v>
      </c>
      <c r="F269" s="13">
        <f t="shared" si="73"/>
        <v>0</v>
      </c>
      <c r="G269" s="13">
        <f t="shared" si="74"/>
        <v>0</v>
      </c>
      <c r="H269" s="13">
        <f t="shared" si="75"/>
        <v>0</v>
      </c>
      <c r="I269" s="13">
        <f t="shared" si="76"/>
        <v>7.2354359299999995</v>
      </c>
      <c r="J269" s="13">
        <f t="shared" si="77"/>
        <v>0</v>
      </c>
      <c r="K269" s="13">
        <f t="shared" si="78"/>
        <v>0</v>
      </c>
      <c r="L269" s="13">
        <f t="shared" si="79"/>
        <v>0</v>
      </c>
      <c r="M269" s="13">
        <f t="shared" si="80"/>
        <v>0</v>
      </c>
      <c r="N269" s="13">
        <f t="shared" si="81"/>
        <v>0</v>
      </c>
      <c r="O269" s="13">
        <f t="shared" si="82"/>
        <v>0.57999999999999996</v>
      </c>
      <c r="P269" s="13">
        <f t="shared" si="83"/>
        <v>0</v>
      </c>
      <c r="Q269" s="13">
        <f t="shared" si="84"/>
        <v>0</v>
      </c>
      <c r="T269" s="62">
        <v>3060</v>
      </c>
      <c r="U269" s="62">
        <v>7</v>
      </c>
      <c r="V269" s="19">
        <v>2905.4854834701018</v>
      </c>
      <c r="W269" s="19">
        <v>277.66974474598032</v>
      </c>
      <c r="X269" s="19">
        <v>0</v>
      </c>
      <c r="Y269" s="19">
        <v>0</v>
      </c>
      <c r="Z269" s="19">
        <v>0</v>
      </c>
      <c r="AA269" s="19">
        <v>0</v>
      </c>
      <c r="AB269" s="19">
        <v>7.2354359299999995</v>
      </c>
      <c r="AC269" s="19">
        <v>0</v>
      </c>
      <c r="AD269" s="19">
        <v>0</v>
      </c>
      <c r="AE269" s="19">
        <v>0</v>
      </c>
      <c r="AF269" s="19">
        <v>0</v>
      </c>
      <c r="AG269" s="19">
        <v>0</v>
      </c>
      <c r="AH269" s="19">
        <v>0.57999999999999996</v>
      </c>
      <c r="AI269" s="19">
        <v>0</v>
      </c>
      <c r="AJ269" s="19">
        <v>0</v>
      </c>
      <c r="AL269" s="1"/>
      <c r="AM269" s="63">
        <v>3060</v>
      </c>
      <c r="AN269" s="62">
        <v>7</v>
      </c>
      <c r="AO269" s="23">
        <v>1</v>
      </c>
      <c r="AP269" s="23">
        <v>1</v>
      </c>
      <c r="AQ269" s="23">
        <v>1</v>
      </c>
      <c r="AR269" s="23">
        <v>1</v>
      </c>
      <c r="AS269" s="23">
        <v>1</v>
      </c>
      <c r="AT269" s="23">
        <v>1</v>
      </c>
      <c r="AU269" s="23">
        <v>1</v>
      </c>
      <c r="AV269" s="23">
        <v>1</v>
      </c>
      <c r="AW269" s="23">
        <v>1</v>
      </c>
      <c r="AX269" s="23">
        <v>1</v>
      </c>
      <c r="AY269" s="23">
        <v>1</v>
      </c>
      <c r="AZ269" s="23">
        <v>1</v>
      </c>
      <c r="BA269" s="23">
        <v>1</v>
      </c>
      <c r="BB269" s="23">
        <v>1</v>
      </c>
      <c r="BC269" s="23">
        <v>1</v>
      </c>
      <c r="BG269" t="s">
        <v>345</v>
      </c>
      <c r="BH269">
        <v>5</v>
      </c>
      <c r="BI269">
        <v>165</v>
      </c>
    </row>
    <row r="270" spans="1:61" x14ac:dyDescent="0.3">
      <c r="A270" s="18">
        <f t="shared" si="68"/>
        <v>3060</v>
      </c>
      <c r="B270" s="18">
        <f t="shared" si="69"/>
        <v>8</v>
      </c>
      <c r="C270" s="13">
        <f t="shared" si="70"/>
        <v>50.664809459999994</v>
      </c>
      <c r="D270" s="13">
        <f t="shared" si="71"/>
        <v>11.693709269999999</v>
      </c>
      <c r="E270" s="13">
        <f t="shared" si="72"/>
        <v>23.7024334</v>
      </c>
      <c r="F270" s="13">
        <f t="shared" si="73"/>
        <v>0</v>
      </c>
      <c r="G270" s="13">
        <f t="shared" si="74"/>
        <v>0</v>
      </c>
      <c r="H270" s="13">
        <f t="shared" si="75"/>
        <v>0</v>
      </c>
      <c r="I270" s="13">
        <f t="shared" si="76"/>
        <v>0</v>
      </c>
      <c r="J270" s="13">
        <f t="shared" si="77"/>
        <v>0</v>
      </c>
      <c r="K270" s="13">
        <f t="shared" si="78"/>
        <v>0</v>
      </c>
      <c r="L270" s="13">
        <f t="shared" si="79"/>
        <v>0</v>
      </c>
      <c r="M270" s="13">
        <f t="shared" si="80"/>
        <v>0</v>
      </c>
      <c r="N270" s="13">
        <f t="shared" si="81"/>
        <v>0</v>
      </c>
      <c r="O270" s="13">
        <f t="shared" si="82"/>
        <v>0</v>
      </c>
      <c r="P270" s="13">
        <f t="shared" si="83"/>
        <v>1</v>
      </c>
      <c r="Q270" s="13">
        <f t="shared" si="84"/>
        <v>0</v>
      </c>
      <c r="T270" s="62">
        <v>3060</v>
      </c>
      <c r="U270" s="62">
        <v>8</v>
      </c>
      <c r="V270" s="19">
        <v>50.664809459999994</v>
      </c>
      <c r="W270" s="19">
        <v>11.693709269999999</v>
      </c>
      <c r="X270" s="19">
        <v>23.7024334</v>
      </c>
      <c r="Y270" s="19">
        <v>0</v>
      </c>
      <c r="Z270" s="19">
        <v>0</v>
      </c>
      <c r="AA270" s="19">
        <v>0</v>
      </c>
      <c r="AB270" s="19">
        <v>0</v>
      </c>
      <c r="AC270" s="19">
        <v>0</v>
      </c>
      <c r="AD270" s="19">
        <v>0</v>
      </c>
      <c r="AE270" s="19">
        <v>0</v>
      </c>
      <c r="AF270" s="19">
        <v>0</v>
      </c>
      <c r="AG270" s="19">
        <v>0</v>
      </c>
      <c r="AH270" s="19">
        <v>0</v>
      </c>
      <c r="AI270" s="19">
        <v>1</v>
      </c>
      <c r="AJ270" s="19">
        <v>0</v>
      </c>
      <c r="AL270" s="1"/>
      <c r="AM270" s="63">
        <v>3060</v>
      </c>
      <c r="AN270" s="62">
        <v>8</v>
      </c>
      <c r="AO270" s="23">
        <v>1</v>
      </c>
      <c r="AP270" s="23">
        <v>1</v>
      </c>
      <c r="AQ270" s="23">
        <v>1</v>
      </c>
      <c r="AR270" s="23">
        <v>1</v>
      </c>
      <c r="AS270" s="23">
        <v>1</v>
      </c>
      <c r="AT270" s="23">
        <v>1</v>
      </c>
      <c r="AU270" s="23">
        <v>1</v>
      </c>
      <c r="AV270" s="23">
        <v>1</v>
      </c>
      <c r="AW270" s="23">
        <v>1</v>
      </c>
      <c r="AX270" s="23">
        <v>1</v>
      </c>
      <c r="AY270" s="23">
        <v>1</v>
      </c>
      <c r="AZ270" s="23">
        <v>1</v>
      </c>
      <c r="BA270" s="23">
        <v>1</v>
      </c>
      <c r="BB270" s="23">
        <v>1</v>
      </c>
      <c r="BC270" s="23">
        <v>1</v>
      </c>
      <c r="BG270" t="s">
        <v>346</v>
      </c>
      <c r="BH270">
        <v>5</v>
      </c>
      <c r="BI270">
        <v>7</v>
      </c>
    </row>
    <row r="271" spans="1:61" x14ac:dyDescent="0.3">
      <c r="A271" s="18">
        <f t="shared" si="68"/>
        <v>3061</v>
      </c>
      <c r="B271" s="18">
        <f t="shared" si="69"/>
        <v>0</v>
      </c>
      <c r="C271" s="13">
        <f t="shared" si="70"/>
        <v>440.64311969000005</v>
      </c>
      <c r="D271" s="13">
        <f t="shared" si="71"/>
        <v>252.24724459999996</v>
      </c>
      <c r="E271" s="13">
        <f t="shared" si="72"/>
        <v>637.37594698999999</v>
      </c>
      <c r="F271" s="13">
        <f t="shared" si="73"/>
        <v>626.75604632</v>
      </c>
      <c r="G271" s="13">
        <f t="shared" si="74"/>
        <v>943.00726282000005</v>
      </c>
      <c r="H271" s="13">
        <f t="shared" si="75"/>
        <v>65.828283330000005</v>
      </c>
      <c r="I271" s="13">
        <f t="shared" si="76"/>
        <v>415.63678750000003</v>
      </c>
      <c r="J271" s="13">
        <f t="shared" si="77"/>
        <v>2</v>
      </c>
      <c r="K271" s="13">
        <f t="shared" si="78"/>
        <v>22.784115979999999</v>
      </c>
      <c r="L271" s="13">
        <f t="shared" si="79"/>
        <v>44</v>
      </c>
      <c r="M271" s="13">
        <f t="shared" si="80"/>
        <v>389.36449886000003</v>
      </c>
      <c r="N271" s="13">
        <f t="shared" si="81"/>
        <v>0</v>
      </c>
      <c r="O271" s="13">
        <f t="shared" si="82"/>
        <v>0</v>
      </c>
      <c r="P271" s="13">
        <f t="shared" si="83"/>
        <v>0</v>
      </c>
      <c r="Q271" s="13">
        <f t="shared" si="84"/>
        <v>0</v>
      </c>
      <c r="T271" s="62">
        <v>3061</v>
      </c>
      <c r="U271" s="62">
        <v>0</v>
      </c>
      <c r="V271" s="19">
        <v>440.64311969000005</v>
      </c>
      <c r="W271" s="19">
        <v>252.24724459999996</v>
      </c>
      <c r="X271" s="19">
        <v>637.37594698999999</v>
      </c>
      <c r="Y271" s="19">
        <v>626.75604632</v>
      </c>
      <c r="Z271" s="19">
        <v>943.00726282000005</v>
      </c>
      <c r="AA271" s="19">
        <v>65.828283330000005</v>
      </c>
      <c r="AB271" s="19">
        <v>415.63678750000003</v>
      </c>
      <c r="AC271" s="19">
        <v>2</v>
      </c>
      <c r="AD271" s="19">
        <v>22.784115979999999</v>
      </c>
      <c r="AE271" s="19">
        <v>44</v>
      </c>
      <c r="AF271" s="19">
        <v>389.36449886000003</v>
      </c>
      <c r="AG271" s="19">
        <v>0</v>
      </c>
      <c r="AH271" s="19">
        <v>0</v>
      </c>
      <c r="AI271" s="19">
        <v>0</v>
      </c>
      <c r="AJ271" s="19">
        <v>0</v>
      </c>
      <c r="AL271" s="1"/>
      <c r="AM271" s="63">
        <v>3061</v>
      </c>
      <c r="AN271" s="62">
        <v>0</v>
      </c>
      <c r="AO271" s="23">
        <v>1</v>
      </c>
      <c r="AP271" s="23">
        <v>1</v>
      </c>
      <c r="AQ271" s="23">
        <v>1</v>
      </c>
      <c r="AR271" s="23">
        <v>1</v>
      </c>
      <c r="AS271" s="23">
        <v>1</v>
      </c>
      <c r="AT271" s="23">
        <v>1</v>
      </c>
      <c r="AU271" s="23">
        <v>1</v>
      </c>
      <c r="AV271" s="23">
        <v>1</v>
      </c>
      <c r="AW271" s="23">
        <v>1</v>
      </c>
      <c r="AX271" s="23">
        <v>1</v>
      </c>
      <c r="AY271" s="23">
        <v>1</v>
      </c>
      <c r="AZ271" s="23">
        <v>1</v>
      </c>
      <c r="BA271" s="23">
        <v>1</v>
      </c>
      <c r="BB271" s="23">
        <v>1</v>
      </c>
      <c r="BC271" s="23">
        <v>1</v>
      </c>
      <c r="BG271" t="s">
        <v>347</v>
      </c>
      <c r="BH271">
        <v>6</v>
      </c>
      <c r="BI271">
        <v>73</v>
      </c>
    </row>
    <row r="272" spans="1:61" x14ac:dyDescent="0.3">
      <c r="A272" s="18">
        <f t="shared" si="68"/>
        <v>3061</v>
      </c>
      <c r="B272" s="18">
        <f t="shared" si="69"/>
        <v>1</v>
      </c>
      <c r="C272" s="13">
        <f t="shared" si="70"/>
        <v>5751.9487944699986</v>
      </c>
      <c r="D272" s="13">
        <f t="shared" si="71"/>
        <v>1587.7569003000001</v>
      </c>
      <c r="E272" s="13">
        <f t="shared" si="72"/>
        <v>319.92874358</v>
      </c>
      <c r="F272" s="13">
        <f t="shared" si="73"/>
        <v>231.09631621</v>
      </c>
      <c r="G272" s="13">
        <f t="shared" si="74"/>
        <v>449.29823753999995</v>
      </c>
      <c r="H272" s="13">
        <f t="shared" si="75"/>
        <v>37.55449333</v>
      </c>
      <c r="I272" s="13">
        <f t="shared" si="76"/>
        <v>328.97362679000003</v>
      </c>
      <c r="J272" s="13">
        <f t="shared" si="77"/>
        <v>298.58888464</v>
      </c>
      <c r="K272" s="13">
        <f t="shared" si="78"/>
        <v>67.806164999999993</v>
      </c>
      <c r="L272" s="13">
        <f t="shared" si="79"/>
        <v>85.447787860000005</v>
      </c>
      <c r="M272" s="13">
        <f t="shared" si="80"/>
        <v>169.30798535</v>
      </c>
      <c r="N272" s="13">
        <f t="shared" si="81"/>
        <v>5.8380372899999999</v>
      </c>
      <c r="O272" s="13">
        <f t="shared" si="82"/>
        <v>161.34244180000002</v>
      </c>
      <c r="P272" s="13">
        <f t="shared" si="83"/>
        <v>3.4896850100000001</v>
      </c>
      <c r="Q272" s="13">
        <f t="shared" si="84"/>
        <v>0.02</v>
      </c>
      <c r="T272" s="62">
        <v>3061</v>
      </c>
      <c r="U272" s="62">
        <v>1</v>
      </c>
      <c r="V272" s="19">
        <v>5751.9487944699986</v>
      </c>
      <c r="W272" s="19">
        <v>1587.7569003000001</v>
      </c>
      <c r="X272" s="19">
        <v>319.92874358</v>
      </c>
      <c r="Y272" s="19">
        <v>231.09631621</v>
      </c>
      <c r="Z272" s="19">
        <v>449.29823753999995</v>
      </c>
      <c r="AA272" s="19">
        <v>37.55449333</v>
      </c>
      <c r="AB272" s="19">
        <v>328.97362679000003</v>
      </c>
      <c r="AC272" s="19">
        <v>298.58888464</v>
      </c>
      <c r="AD272" s="19">
        <v>67.806164999999993</v>
      </c>
      <c r="AE272" s="19">
        <v>85.447787860000005</v>
      </c>
      <c r="AF272" s="19">
        <v>169.30798535</v>
      </c>
      <c r="AG272" s="19">
        <v>5.8380372899999999</v>
      </c>
      <c r="AH272" s="19">
        <v>161.34244180000002</v>
      </c>
      <c r="AI272" s="19">
        <v>3.4896850100000001</v>
      </c>
      <c r="AJ272" s="19">
        <v>0.02</v>
      </c>
      <c r="AL272" s="1"/>
      <c r="AM272" s="63">
        <v>3061</v>
      </c>
      <c r="AN272" s="62">
        <v>1</v>
      </c>
      <c r="AO272" s="23">
        <v>1</v>
      </c>
      <c r="AP272" s="23">
        <v>1</v>
      </c>
      <c r="AQ272" s="23">
        <v>1</v>
      </c>
      <c r="AR272" s="23">
        <v>1</v>
      </c>
      <c r="AS272" s="23">
        <v>1</v>
      </c>
      <c r="AT272" s="23">
        <v>1</v>
      </c>
      <c r="AU272" s="23">
        <v>1</v>
      </c>
      <c r="AV272" s="23">
        <v>1</v>
      </c>
      <c r="AW272" s="23">
        <v>1</v>
      </c>
      <c r="AX272" s="23">
        <v>1</v>
      </c>
      <c r="AY272" s="23">
        <v>1</v>
      </c>
      <c r="AZ272" s="23">
        <v>1</v>
      </c>
      <c r="BA272" s="23">
        <v>1</v>
      </c>
      <c r="BB272" s="23">
        <v>1</v>
      </c>
      <c r="BC272" s="23">
        <v>1</v>
      </c>
      <c r="BG272" t="s">
        <v>348</v>
      </c>
      <c r="BH272">
        <v>6</v>
      </c>
      <c r="BI272">
        <v>316</v>
      </c>
    </row>
    <row r="273" spans="1:61" x14ac:dyDescent="0.3">
      <c r="A273" s="18">
        <f t="shared" si="68"/>
        <v>3061</v>
      </c>
      <c r="B273" s="18">
        <f t="shared" si="69"/>
        <v>2</v>
      </c>
      <c r="C273" s="13">
        <f t="shared" si="70"/>
        <v>408.20775746999999</v>
      </c>
      <c r="D273" s="13">
        <f t="shared" si="71"/>
        <v>126.31302003</v>
      </c>
      <c r="E273" s="13">
        <f t="shared" si="72"/>
        <v>210.17504635</v>
      </c>
      <c r="F273" s="13">
        <f t="shared" si="73"/>
        <v>306.14999999999998</v>
      </c>
      <c r="G273" s="13">
        <f t="shared" si="74"/>
        <v>219.49686775999999</v>
      </c>
      <c r="H273" s="13">
        <f t="shared" si="75"/>
        <v>9.7394483600000008</v>
      </c>
      <c r="I273" s="13">
        <f t="shared" si="76"/>
        <v>182.80637903000002</v>
      </c>
      <c r="J273" s="13">
        <f t="shared" si="77"/>
        <v>183.54834197</v>
      </c>
      <c r="K273" s="13">
        <f t="shared" si="78"/>
        <v>35.674848009999998</v>
      </c>
      <c r="L273" s="13">
        <f t="shared" si="79"/>
        <v>4.8525</v>
      </c>
      <c r="M273" s="13">
        <f t="shared" si="80"/>
        <v>165.02263364999999</v>
      </c>
      <c r="N273" s="13">
        <f t="shared" si="81"/>
        <v>1.6174999999999999</v>
      </c>
      <c r="O273" s="13">
        <f t="shared" si="82"/>
        <v>91.029498329999996</v>
      </c>
      <c r="P273" s="13">
        <f t="shared" si="83"/>
        <v>25.319856729999998</v>
      </c>
      <c r="Q273" s="13">
        <f t="shared" si="84"/>
        <v>14.799493399999998</v>
      </c>
      <c r="T273" s="62">
        <v>3061</v>
      </c>
      <c r="U273" s="62">
        <v>2</v>
      </c>
      <c r="V273" s="19">
        <v>408.20775746999999</v>
      </c>
      <c r="W273" s="19">
        <v>126.31302003</v>
      </c>
      <c r="X273" s="19">
        <v>210.17504635</v>
      </c>
      <c r="Y273" s="19">
        <v>306.14999999999998</v>
      </c>
      <c r="Z273" s="19">
        <v>219.49686775999999</v>
      </c>
      <c r="AA273" s="19">
        <v>9.7394483600000008</v>
      </c>
      <c r="AB273" s="19">
        <v>182.80637903000002</v>
      </c>
      <c r="AC273" s="19">
        <v>183.54834197</v>
      </c>
      <c r="AD273" s="19">
        <v>35.674848009999998</v>
      </c>
      <c r="AE273" s="19">
        <v>4.8525</v>
      </c>
      <c r="AF273" s="19">
        <v>165.02263364999999</v>
      </c>
      <c r="AG273" s="19">
        <v>1.6174999999999999</v>
      </c>
      <c r="AH273" s="19">
        <v>91.029498329999996</v>
      </c>
      <c r="AI273" s="19">
        <v>25.319856729999998</v>
      </c>
      <c r="AJ273" s="19">
        <v>14.799493399999998</v>
      </c>
      <c r="AL273" s="1"/>
      <c r="AM273" s="63">
        <v>3061</v>
      </c>
      <c r="AN273" s="62">
        <v>2</v>
      </c>
      <c r="AO273" s="23">
        <v>1</v>
      </c>
      <c r="AP273" s="23">
        <v>1</v>
      </c>
      <c r="AQ273" s="23">
        <v>1</v>
      </c>
      <c r="AR273" s="23">
        <v>1</v>
      </c>
      <c r="AS273" s="23">
        <v>1</v>
      </c>
      <c r="AT273" s="23">
        <v>1</v>
      </c>
      <c r="AU273" s="23">
        <v>1</v>
      </c>
      <c r="AV273" s="23">
        <v>1</v>
      </c>
      <c r="AW273" s="23">
        <v>1</v>
      </c>
      <c r="AX273" s="23">
        <v>1</v>
      </c>
      <c r="AY273" s="23">
        <v>1</v>
      </c>
      <c r="AZ273" s="23">
        <v>1</v>
      </c>
      <c r="BA273" s="23">
        <v>1</v>
      </c>
      <c r="BB273" s="23">
        <v>1</v>
      </c>
      <c r="BC273" s="23">
        <v>1</v>
      </c>
      <c r="BG273" t="s">
        <v>349</v>
      </c>
      <c r="BH273">
        <v>6</v>
      </c>
      <c r="BI273">
        <v>39</v>
      </c>
    </row>
    <row r="274" spans="1:61" x14ac:dyDescent="0.3">
      <c r="A274" s="18">
        <f t="shared" si="68"/>
        <v>3061</v>
      </c>
      <c r="B274" s="18">
        <f t="shared" si="69"/>
        <v>5</v>
      </c>
      <c r="C274" s="13">
        <f t="shared" si="70"/>
        <v>7297.5727410499994</v>
      </c>
      <c r="D274" s="13">
        <f t="shared" si="71"/>
        <v>3988.3957970599995</v>
      </c>
      <c r="E274" s="13">
        <f t="shared" si="72"/>
        <v>513.18719657000008</v>
      </c>
      <c r="F274" s="13">
        <f t="shared" si="73"/>
        <v>382.29877034999998</v>
      </c>
      <c r="G274" s="13">
        <f t="shared" si="74"/>
        <v>349.48925154</v>
      </c>
      <c r="H274" s="13">
        <f t="shared" si="75"/>
        <v>0</v>
      </c>
      <c r="I274" s="13">
        <f t="shared" si="76"/>
        <v>846.12380156000017</v>
      </c>
      <c r="J274" s="13">
        <f t="shared" si="77"/>
        <v>11.751544559999999</v>
      </c>
      <c r="K274" s="13">
        <f t="shared" si="78"/>
        <v>21.879979650000003</v>
      </c>
      <c r="L274" s="13">
        <f t="shared" si="79"/>
        <v>34.696473857500003</v>
      </c>
      <c r="M274" s="13">
        <f t="shared" si="80"/>
        <v>25.976286690000002</v>
      </c>
      <c r="N274" s="13">
        <f t="shared" si="81"/>
        <v>3.8745550925000001</v>
      </c>
      <c r="O274" s="13">
        <f t="shared" si="82"/>
        <v>15.39451573</v>
      </c>
      <c r="P274" s="13">
        <f t="shared" si="83"/>
        <v>0.05</v>
      </c>
      <c r="Q274" s="13">
        <f t="shared" si="84"/>
        <v>0</v>
      </c>
      <c r="T274" s="62">
        <v>3061</v>
      </c>
      <c r="U274" s="62">
        <v>5</v>
      </c>
      <c r="V274" s="19">
        <v>7297.5727410499994</v>
      </c>
      <c r="W274" s="19">
        <v>3988.3957970599995</v>
      </c>
      <c r="X274" s="19">
        <v>513.18719657000008</v>
      </c>
      <c r="Y274" s="19">
        <v>382.29877034999998</v>
      </c>
      <c r="Z274" s="19">
        <v>349.48925154</v>
      </c>
      <c r="AA274" s="19">
        <v>0</v>
      </c>
      <c r="AB274" s="19">
        <v>846.12380156000017</v>
      </c>
      <c r="AC274" s="19">
        <v>11.751544559999999</v>
      </c>
      <c r="AD274" s="19">
        <v>21.879979650000003</v>
      </c>
      <c r="AE274" s="19">
        <v>34.696473857500003</v>
      </c>
      <c r="AF274" s="19">
        <v>25.976286690000002</v>
      </c>
      <c r="AG274" s="19">
        <v>3.8745550925000001</v>
      </c>
      <c r="AH274" s="19">
        <v>15.39451573</v>
      </c>
      <c r="AI274" s="19">
        <v>0.05</v>
      </c>
      <c r="AJ274" s="19">
        <v>0</v>
      </c>
      <c r="AL274" s="1"/>
      <c r="AM274" s="63">
        <v>3061</v>
      </c>
      <c r="AN274" s="62">
        <v>5</v>
      </c>
      <c r="AO274" s="23">
        <v>1</v>
      </c>
      <c r="AP274" s="23">
        <v>1</v>
      </c>
      <c r="AQ274" s="23">
        <v>1</v>
      </c>
      <c r="AR274" s="23">
        <v>1</v>
      </c>
      <c r="AS274" s="23">
        <v>1</v>
      </c>
      <c r="AT274" s="23">
        <v>1</v>
      </c>
      <c r="AU274" s="23">
        <v>1</v>
      </c>
      <c r="AV274" s="23">
        <v>1</v>
      </c>
      <c r="AW274" s="23">
        <v>1</v>
      </c>
      <c r="AX274" s="23">
        <v>1</v>
      </c>
      <c r="AY274" s="23">
        <v>1</v>
      </c>
      <c r="AZ274" s="23">
        <v>1</v>
      </c>
      <c r="BA274" s="23">
        <v>1</v>
      </c>
      <c r="BB274" s="23">
        <v>1</v>
      </c>
      <c r="BC274" s="23">
        <v>1</v>
      </c>
      <c r="BG274" t="s">
        <v>350</v>
      </c>
      <c r="BH274">
        <v>6</v>
      </c>
      <c r="BI274">
        <v>126</v>
      </c>
    </row>
    <row r="275" spans="1:61" x14ac:dyDescent="0.3">
      <c r="A275" s="18">
        <f t="shared" si="68"/>
        <v>3061</v>
      </c>
      <c r="B275" s="18">
        <f t="shared" si="69"/>
        <v>7</v>
      </c>
      <c r="C275" s="13">
        <f t="shared" si="70"/>
        <v>14059.399748222388</v>
      </c>
      <c r="D275" s="13">
        <f t="shared" si="71"/>
        <v>3754.0207998228611</v>
      </c>
      <c r="E275" s="13">
        <f t="shared" si="72"/>
        <v>153.4702145</v>
      </c>
      <c r="F275" s="13">
        <f t="shared" si="73"/>
        <v>416.78215517000007</v>
      </c>
      <c r="G275" s="13">
        <f t="shared" si="74"/>
        <v>855.3280269262691</v>
      </c>
      <c r="H275" s="13">
        <f t="shared" si="75"/>
        <v>0</v>
      </c>
      <c r="I275" s="13">
        <f t="shared" si="76"/>
        <v>140.13102448000001</v>
      </c>
      <c r="J275" s="13">
        <f t="shared" si="77"/>
        <v>11.996268050000001</v>
      </c>
      <c r="K275" s="13">
        <f t="shared" si="78"/>
        <v>11.59392884</v>
      </c>
      <c r="L275" s="13">
        <f t="shared" si="79"/>
        <v>127.67804461999999</v>
      </c>
      <c r="M275" s="13">
        <f t="shared" si="80"/>
        <v>210.72606809999999</v>
      </c>
      <c r="N275" s="13">
        <f t="shared" si="81"/>
        <v>37.360793979999997</v>
      </c>
      <c r="O275" s="13">
        <f t="shared" si="82"/>
        <v>0.2</v>
      </c>
      <c r="P275" s="13">
        <f t="shared" si="83"/>
        <v>1.9700333500000005</v>
      </c>
      <c r="Q275" s="13">
        <f t="shared" si="84"/>
        <v>0</v>
      </c>
      <c r="T275" s="62">
        <v>3061</v>
      </c>
      <c r="U275" s="62">
        <v>7</v>
      </c>
      <c r="V275" s="19">
        <v>14059.399748222388</v>
      </c>
      <c r="W275" s="19">
        <v>3754.0207998228611</v>
      </c>
      <c r="X275" s="19">
        <v>153.4702145</v>
      </c>
      <c r="Y275" s="19">
        <v>416.78215517000007</v>
      </c>
      <c r="Z275" s="19">
        <v>855.3280269262691</v>
      </c>
      <c r="AA275" s="19">
        <v>0</v>
      </c>
      <c r="AB275" s="19">
        <v>140.13102448000001</v>
      </c>
      <c r="AC275" s="19">
        <v>11.996268050000001</v>
      </c>
      <c r="AD275" s="19">
        <v>11.59392884</v>
      </c>
      <c r="AE275" s="19">
        <v>127.67804461999999</v>
      </c>
      <c r="AF275" s="19">
        <v>210.72606809999999</v>
      </c>
      <c r="AG275" s="19">
        <v>37.360793979999997</v>
      </c>
      <c r="AH275" s="19">
        <v>0.2</v>
      </c>
      <c r="AI275" s="19">
        <v>1.9700333500000005</v>
      </c>
      <c r="AJ275" s="19">
        <v>0</v>
      </c>
      <c r="AL275" s="1"/>
      <c r="AM275" s="63">
        <v>3061</v>
      </c>
      <c r="AN275" s="62">
        <v>7</v>
      </c>
      <c r="AO275" s="23">
        <v>1</v>
      </c>
      <c r="AP275" s="23">
        <v>1</v>
      </c>
      <c r="AQ275" s="23">
        <v>1</v>
      </c>
      <c r="AR275" s="23">
        <v>1</v>
      </c>
      <c r="AS275" s="23">
        <v>1</v>
      </c>
      <c r="AT275" s="23">
        <v>1</v>
      </c>
      <c r="AU275" s="23">
        <v>1</v>
      </c>
      <c r="AV275" s="23">
        <v>1</v>
      </c>
      <c r="AW275" s="23">
        <v>1</v>
      </c>
      <c r="AX275" s="23">
        <v>1</v>
      </c>
      <c r="AY275" s="23">
        <v>1</v>
      </c>
      <c r="AZ275" s="23">
        <v>1</v>
      </c>
      <c r="BA275" s="23">
        <v>1</v>
      </c>
      <c r="BB275" s="23">
        <v>1</v>
      </c>
      <c r="BC275" s="23">
        <v>1</v>
      </c>
      <c r="BG275" t="s">
        <v>351</v>
      </c>
      <c r="BH275">
        <v>6</v>
      </c>
      <c r="BI275">
        <v>605</v>
      </c>
    </row>
    <row r="276" spans="1:61" x14ac:dyDescent="0.3">
      <c r="A276" s="18">
        <f t="shared" si="68"/>
        <v>3061</v>
      </c>
      <c r="B276" s="18">
        <f t="shared" si="69"/>
        <v>8</v>
      </c>
      <c r="C276" s="13">
        <f t="shared" si="70"/>
        <v>2650.1247529900002</v>
      </c>
      <c r="D276" s="13">
        <f t="shared" si="71"/>
        <v>1156.23140117</v>
      </c>
      <c r="E276" s="13">
        <f t="shared" si="72"/>
        <v>434.72640762999998</v>
      </c>
      <c r="F276" s="13">
        <f t="shared" si="73"/>
        <v>460.94267260000004</v>
      </c>
      <c r="G276" s="13">
        <f t="shared" si="74"/>
        <v>932.70080654000014</v>
      </c>
      <c r="H276" s="13">
        <f t="shared" si="75"/>
        <v>58.269797110000006</v>
      </c>
      <c r="I276" s="13">
        <f t="shared" si="76"/>
        <v>137.19506723999999</v>
      </c>
      <c r="J276" s="13">
        <f t="shared" si="77"/>
        <v>50.626232619999996</v>
      </c>
      <c r="K276" s="13">
        <f t="shared" si="78"/>
        <v>14.74058445</v>
      </c>
      <c r="L276" s="13">
        <f t="shared" si="79"/>
        <v>13.102251095</v>
      </c>
      <c r="M276" s="13">
        <f t="shared" si="80"/>
        <v>258.93947288999993</v>
      </c>
      <c r="N276" s="13">
        <f t="shared" si="81"/>
        <v>3.9410442450000001</v>
      </c>
      <c r="O276" s="13">
        <f t="shared" si="82"/>
        <v>49.285877079999999</v>
      </c>
      <c r="P276" s="13">
        <f t="shared" si="83"/>
        <v>8.5147795100000003</v>
      </c>
      <c r="Q276" s="13">
        <f t="shared" si="84"/>
        <v>2.3034311000000001</v>
      </c>
      <c r="T276" s="62">
        <v>3061</v>
      </c>
      <c r="U276" s="62">
        <v>8</v>
      </c>
      <c r="V276" s="19">
        <v>2650.1247529900002</v>
      </c>
      <c r="W276" s="19">
        <v>1156.23140117</v>
      </c>
      <c r="X276" s="19">
        <v>434.72640762999998</v>
      </c>
      <c r="Y276" s="19">
        <v>460.94267260000004</v>
      </c>
      <c r="Z276" s="19">
        <v>932.70080654000014</v>
      </c>
      <c r="AA276" s="19">
        <v>58.269797110000006</v>
      </c>
      <c r="AB276" s="19">
        <v>137.19506723999999</v>
      </c>
      <c r="AC276" s="19">
        <v>50.626232619999996</v>
      </c>
      <c r="AD276" s="19">
        <v>14.74058445</v>
      </c>
      <c r="AE276" s="19">
        <v>13.102251095</v>
      </c>
      <c r="AF276" s="19">
        <v>258.93947288999993</v>
      </c>
      <c r="AG276" s="19">
        <v>3.9410442450000001</v>
      </c>
      <c r="AH276" s="19">
        <v>49.285877079999999</v>
      </c>
      <c r="AI276" s="19">
        <v>8.5147795100000003</v>
      </c>
      <c r="AJ276" s="19">
        <v>2.3034311000000001</v>
      </c>
      <c r="AL276" s="1"/>
      <c r="AM276" s="63">
        <v>3061</v>
      </c>
      <c r="AN276" s="62">
        <v>8</v>
      </c>
      <c r="AO276" s="23">
        <v>1</v>
      </c>
      <c r="AP276" s="23">
        <v>1</v>
      </c>
      <c r="AQ276" s="23">
        <v>1</v>
      </c>
      <c r="AR276" s="23">
        <v>1</v>
      </c>
      <c r="AS276" s="23">
        <v>1</v>
      </c>
      <c r="AT276" s="23">
        <v>1</v>
      </c>
      <c r="AU276" s="23">
        <v>1</v>
      </c>
      <c r="AV276" s="23">
        <v>1</v>
      </c>
      <c r="AW276" s="23">
        <v>1</v>
      </c>
      <c r="AX276" s="23">
        <v>1</v>
      </c>
      <c r="AY276" s="23">
        <v>1</v>
      </c>
      <c r="AZ276" s="23">
        <v>1</v>
      </c>
      <c r="BA276" s="23">
        <v>1</v>
      </c>
      <c r="BB276" s="23">
        <v>1</v>
      </c>
      <c r="BC276" s="23">
        <v>1</v>
      </c>
      <c r="BG276" t="s">
        <v>352</v>
      </c>
      <c r="BH276">
        <v>6</v>
      </c>
      <c r="BI276">
        <v>115</v>
      </c>
    </row>
    <row r="277" spans="1:61" x14ac:dyDescent="0.3">
      <c r="A277" s="18">
        <f t="shared" si="68"/>
        <v>3062</v>
      </c>
      <c r="B277" s="18">
        <f t="shared" si="69"/>
        <v>0</v>
      </c>
      <c r="C277" s="13">
        <f t="shared" si="70"/>
        <v>1187.6787233500004</v>
      </c>
      <c r="D277" s="13">
        <f t="shared" si="71"/>
        <v>611.03246477000005</v>
      </c>
      <c r="E277" s="13">
        <f t="shared" si="72"/>
        <v>1840.0809417600001</v>
      </c>
      <c r="F277" s="13">
        <f t="shared" si="73"/>
        <v>511.72723718999998</v>
      </c>
      <c r="G277" s="13">
        <f t="shared" si="74"/>
        <v>871.30684274000021</v>
      </c>
      <c r="H277" s="13">
        <f t="shared" si="75"/>
        <v>107.51138822999999</v>
      </c>
      <c r="I277" s="13">
        <f t="shared" si="76"/>
        <v>738.35182252999994</v>
      </c>
      <c r="J277" s="13">
        <f t="shared" si="77"/>
        <v>5.2868015499999998</v>
      </c>
      <c r="K277" s="13">
        <f t="shared" si="78"/>
        <v>3.41</v>
      </c>
      <c r="L277" s="13">
        <f t="shared" si="79"/>
        <v>23.278714782499996</v>
      </c>
      <c r="M277" s="13">
        <f t="shared" si="80"/>
        <v>1115.11768179</v>
      </c>
      <c r="N277" s="13">
        <f t="shared" si="81"/>
        <v>4.1129049274999998</v>
      </c>
      <c r="O277" s="13">
        <f t="shared" si="82"/>
        <v>19.6326991</v>
      </c>
      <c r="P277" s="13">
        <f t="shared" si="83"/>
        <v>4.3258471299999997</v>
      </c>
      <c r="Q277" s="13">
        <f t="shared" si="84"/>
        <v>0</v>
      </c>
      <c r="T277" s="62">
        <v>3062</v>
      </c>
      <c r="U277" s="62">
        <v>0</v>
      </c>
      <c r="V277" s="19">
        <v>1187.6787233500004</v>
      </c>
      <c r="W277" s="19">
        <v>611.03246477000005</v>
      </c>
      <c r="X277" s="19">
        <v>1840.0809417600001</v>
      </c>
      <c r="Y277" s="19">
        <v>511.72723718999998</v>
      </c>
      <c r="Z277" s="19">
        <v>871.30684274000021</v>
      </c>
      <c r="AA277" s="19">
        <v>107.51138822999999</v>
      </c>
      <c r="AB277" s="19">
        <v>738.35182252999994</v>
      </c>
      <c r="AC277" s="19">
        <v>5.2868015499999998</v>
      </c>
      <c r="AD277" s="19">
        <v>3.41</v>
      </c>
      <c r="AE277" s="19">
        <v>23.278714782499996</v>
      </c>
      <c r="AF277" s="19">
        <v>1115.11768179</v>
      </c>
      <c r="AG277" s="19">
        <v>4.1129049274999998</v>
      </c>
      <c r="AH277" s="19">
        <v>19.6326991</v>
      </c>
      <c r="AI277" s="19">
        <v>4.3258471299999997</v>
      </c>
      <c r="AJ277" s="19">
        <v>0</v>
      </c>
      <c r="AL277" s="1"/>
      <c r="AM277" s="63">
        <v>3062</v>
      </c>
      <c r="AN277" s="62">
        <v>0</v>
      </c>
      <c r="AO277" s="23">
        <v>1</v>
      </c>
      <c r="AP277" s="23">
        <v>1</v>
      </c>
      <c r="AQ277" s="23">
        <v>1</v>
      </c>
      <c r="AR277" s="23">
        <v>1</v>
      </c>
      <c r="AS277" s="23">
        <v>1</v>
      </c>
      <c r="AT277" s="23">
        <v>1</v>
      </c>
      <c r="AU277" s="23">
        <v>1</v>
      </c>
      <c r="AV277" s="23">
        <v>1</v>
      </c>
      <c r="AW277" s="23">
        <v>1</v>
      </c>
      <c r="AX277" s="23">
        <v>1</v>
      </c>
      <c r="AY277" s="23">
        <v>1</v>
      </c>
      <c r="AZ277" s="23">
        <v>1</v>
      </c>
      <c r="BA277" s="23">
        <v>1</v>
      </c>
      <c r="BB277" s="23">
        <v>1</v>
      </c>
      <c r="BC277" s="23">
        <v>1</v>
      </c>
      <c r="BG277" t="s">
        <v>353</v>
      </c>
      <c r="BH277">
        <v>6</v>
      </c>
      <c r="BI277">
        <v>118</v>
      </c>
    </row>
    <row r="278" spans="1:61" x14ac:dyDescent="0.3">
      <c r="A278" s="18">
        <f t="shared" si="68"/>
        <v>3062</v>
      </c>
      <c r="B278" s="18">
        <f t="shared" si="69"/>
        <v>1</v>
      </c>
      <c r="C278" s="13">
        <f t="shared" si="70"/>
        <v>12022.758280329997</v>
      </c>
      <c r="D278" s="13">
        <f t="shared" si="71"/>
        <v>2405.5031114200006</v>
      </c>
      <c r="E278" s="13">
        <f t="shared" si="72"/>
        <v>352.39501744999995</v>
      </c>
      <c r="F278" s="13">
        <f t="shared" si="73"/>
        <v>99.508750829999997</v>
      </c>
      <c r="G278" s="13">
        <f t="shared" si="74"/>
        <v>330.63413121000002</v>
      </c>
      <c r="H278" s="13">
        <f t="shared" si="75"/>
        <v>13.03804669</v>
      </c>
      <c r="I278" s="13">
        <f t="shared" si="76"/>
        <v>674.81554165000023</v>
      </c>
      <c r="J278" s="13">
        <f t="shared" si="77"/>
        <v>74.244217929999991</v>
      </c>
      <c r="K278" s="13">
        <f t="shared" si="78"/>
        <v>14.770000000000001</v>
      </c>
      <c r="L278" s="13">
        <f t="shared" si="79"/>
        <v>123.17519476500001</v>
      </c>
      <c r="M278" s="13">
        <f t="shared" si="80"/>
        <v>399.12419683000002</v>
      </c>
      <c r="N278" s="13">
        <f t="shared" si="81"/>
        <v>16.184147355</v>
      </c>
      <c r="O278" s="13">
        <f t="shared" si="82"/>
        <v>228.89817834999999</v>
      </c>
      <c r="P278" s="13">
        <f t="shared" si="83"/>
        <v>3.01</v>
      </c>
      <c r="Q278" s="13">
        <f t="shared" si="84"/>
        <v>0.01</v>
      </c>
      <c r="T278" s="62">
        <v>3062</v>
      </c>
      <c r="U278" s="62">
        <v>1</v>
      </c>
      <c r="V278" s="19">
        <v>12022.758280329997</v>
      </c>
      <c r="W278" s="19">
        <v>2405.5031114200006</v>
      </c>
      <c r="X278" s="19">
        <v>352.39501744999995</v>
      </c>
      <c r="Y278" s="19">
        <v>99.508750829999997</v>
      </c>
      <c r="Z278" s="19">
        <v>330.63413121000002</v>
      </c>
      <c r="AA278" s="19">
        <v>13.03804669</v>
      </c>
      <c r="AB278" s="19">
        <v>674.81554165000023</v>
      </c>
      <c r="AC278" s="19">
        <v>74.244217929999991</v>
      </c>
      <c r="AD278" s="19">
        <v>14.770000000000001</v>
      </c>
      <c r="AE278" s="19">
        <v>123.17519476500001</v>
      </c>
      <c r="AF278" s="19">
        <v>399.12419683000002</v>
      </c>
      <c r="AG278" s="19">
        <v>16.184147355</v>
      </c>
      <c r="AH278" s="19">
        <v>228.89817834999999</v>
      </c>
      <c r="AI278" s="19">
        <v>3.01</v>
      </c>
      <c r="AJ278" s="19">
        <v>0.01</v>
      </c>
      <c r="AL278" s="1"/>
      <c r="AM278" s="63">
        <v>3062</v>
      </c>
      <c r="AN278" s="62">
        <v>1</v>
      </c>
      <c r="AO278" s="23">
        <v>1</v>
      </c>
      <c r="AP278" s="23">
        <v>1</v>
      </c>
      <c r="AQ278" s="23">
        <v>1</v>
      </c>
      <c r="AR278" s="23">
        <v>1</v>
      </c>
      <c r="AS278" s="23">
        <v>1</v>
      </c>
      <c r="AT278" s="23">
        <v>1</v>
      </c>
      <c r="AU278" s="23">
        <v>1</v>
      </c>
      <c r="AV278" s="23">
        <v>1</v>
      </c>
      <c r="AW278" s="23">
        <v>1</v>
      </c>
      <c r="AX278" s="23">
        <v>1</v>
      </c>
      <c r="AY278" s="23">
        <v>1</v>
      </c>
      <c r="AZ278" s="23">
        <v>1</v>
      </c>
      <c r="BA278" s="23">
        <v>1</v>
      </c>
      <c r="BB278" s="23">
        <v>1</v>
      </c>
      <c r="BC278" s="23">
        <v>1</v>
      </c>
      <c r="BG278" t="s">
        <v>354</v>
      </c>
      <c r="BH278">
        <v>6</v>
      </c>
      <c r="BI278">
        <v>620</v>
      </c>
    </row>
    <row r="279" spans="1:61" x14ac:dyDescent="0.3">
      <c r="A279" s="18">
        <f t="shared" si="68"/>
        <v>3062</v>
      </c>
      <c r="B279" s="18">
        <f t="shared" si="69"/>
        <v>2</v>
      </c>
      <c r="C279" s="13">
        <f t="shared" si="70"/>
        <v>613.10806298999978</v>
      </c>
      <c r="D279" s="13">
        <f t="shared" si="71"/>
        <v>17.061933639999999</v>
      </c>
      <c r="E279" s="13">
        <f t="shared" si="72"/>
        <v>0</v>
      </c>
      <c r="F279" s="13">
        <f t="shared" si="73"/>
        <v>0</v>
      </c>
      <c r="G279" s="13">
        <f t="shared" si="74"/>
        <v>26.118420360000002</v>
      </c>
      <c r="H279" s="13">
        <f t="shared" si="75"/>
        <v>0</v>
      </c>
      <c r="I279" s="13">
        <f t="shared" si="76"/>
        <v>22.78136997</v>
      </c>
      <c r="J279" s="13">
        <f t="shared" si="77"/>
        <v>5.79643964</v>
      </c>
      <c r="K279" s="13">
        <f t="shared" si="78"/>
        <v>0</v>
      </c>
      <c r="L279" s="13">
        <f t="shared" si="79"/>
        <v>5.3420817675000007</v>
      </c>
      <c r="M279" s="13">
        <f t="shared" si="80"/>
        <v>22.375879099999999</v>
      </c>
      <c r="N279" s="13">
        <f t="shared" si="81"/>
        <v>1.7806939225000002</v>
      </c>
      <c r="O279" s="13">
        <f t="shared" si="82"/>
        <v>53.801058670000003</v>
      </c>
      <c r="P279" s="13">
        <f t="shared" si="83"/>
        <v>107.80226288999998</v>
      </c>
      <c r="Q279" s="13">
        <f t="shared" si="84"/>
        <v>19.558348270000003</v>
      </c>
      <c r="T279" s="62">
        <v>3062</v>
      </c>
      <c r="U279" s="62">
        <v>2</v>
      </c>
      <c r="V279" s="19">
        <v>613.10806298999978</v>
      </c>
      <c r="W279" s="19">
        <v>17.061933639999999</v>
      </c>
      <c r="X279" s="19">
        <v>0</v>
      </c>
      <c r="Y279" s="19">
        <v>0</v>
      </c>
      <c r="Z279" s="19">
        <v>26.118420360000002</v>
      </c>
      <c r="AA279" s="19">
        <v>0</v>
      </c>
      <c r="AB279" s="19">
        <v>22.78136997</v>
      </c>
      <c r="AC279" s="19">
        <v>5.79643964</v>
      </c>
      <c r="AD279" s="19">
        <v>0</v>
      </c>
      <c r="AE279" s="19">
        <v>5.3420817675000007</v>
      </c>
      <c r="AF279" s="19">
        <v>22.375879099999999</v>
      </c>
      <c r="AG279" s="19">
        <v>1.7806939225000002</v>
      </c>
      <c r="AH279" s="19">
        <v>53.801058670000003</v>
      </c>
      <c r="AI279" s="19">
        <v>107.80226288999998</v>
      </c>
      <c r="AJ279" s="19">
        <v>19.558348270000003</v>
      </c>
      <c r="AL279" s="1"/>
      <c r="AM279" s="63">
        <v>3062</v>
      </c>
      <c r="AN279" s="62">
        <v>2</v>
      </c>
      <c r="AO279" s="23">
        <v>1</v>
      </c>
      <c r="AP279" s="23">
        <v>1</v>
      </c>
      <c r="AQ279" s="23">
        <v>1</v>
      </c>
      <c r="AR279" s="23">
        <v>1</v>
      </c>
      <c r="AS279" s="23">
        <v>1</v>
      </c>
      <c r="AT279" s="23">
        <v>1</v>
      </c>
      <c r="AU279" s="23">
        <v>1</v>
      </c>
      <c r="AV279" s="23">
        <v>1</v>
      </c>
      <c r="AW279" s="23">
        <v>1</v>
      </c>
      <c r="AX279" s="23">
        <v>1</v>
      </c>
      <c r="AY279" s="23">
        <v>1</v>
      </c>
      <c r="AZ279" s="23">
        <v>1</v>
      </c>
      <c r="BA279" s="23">
        <v>1</v>
      </c>
      <c r="BB279" s="23">
        <v>1</v>
      </c>
      <c r="BC279" s="23">
        <v>1</v>
      </c>
      <c r="BG279" t="s">
        <v>355</v>
      </c>
      <c r="BH279">
        <v>6</v>
      </c>
      <c r="BI279">
        <v>55</v>
      </c>
    </row>
    <row r="280" spans="1:61" x14ac:dyDescent="0.3">
      <c r="A280" s="18">
        <f t="shared" si="68"/>
        <v>3062</v>
      </c>
      <c r="B280" s="18">
        <f t="shared" si="69"/>
        <v>5</v>
      </c>
      <c r="C280" s="13">
        <f t="shared" si="70"/>
        <v>22599.288974857569</v>
      </c>
      <c r="D280" s="13">
        <f t="shared" si="71"/>
        <v>8810.9468153993657</v>
      </c>
      <c r="E280" s="13">
        <f t="shared" si="72"/>
        <v>968.14973865000013</v>
      </c>
      <c r="F280" s="13">
        <f t="shared" si="73"/>
        <v>195.79077566999999</v>
      </c>
      <c r="G280" s="13">
        <f t="shared" si="74"/>
        <v>865.72177812000018</v>
      </c>
      <c r="H280" s="13">
        <f t="shared" si="75"/>
        <v>21.1</v>
      </c>
      <c r="I280" s="13">
        <f t="shared" si="76"/>
        <v>1556.8766142900004</v>
      </c>
      <c r="J280" s="13">
        <f t="shared" si="77"/>
        <v>1.12221572</v>
      </c>
      <c r="K280" s="13">
        <f t="shared" si="78"/>
        <v>16.100000000000001</v>
      </c>
      <c r="L280" s="13">
        <f t="shared" si="79"/>
        <v>83.824236165000002</v>
      </c>
      <c r="M280" s="13">
        <f t="shared" si="80"/>
        <v>425.08802442000001</v>
      </c>
      <c r="N280" s="13">
        <f t="shared" si="81"/>
        <v>20.703774625000001</v>
      </c>
      <c r="O280" s="13">
        <f t="shared" si="82"/>
        <v>11.995259280000001</v>
      </c>
      <c r="P280" s="13">
        <f t="shared" si="83"/>
        <v>1.5941934400000002</v>
      </c>
      <c r="Q280" s="13">
        <f t="shared" si="84"/>
        <v>0</v>
      </c>
      <c r="T280" s="62">
        <v>3062</v>
      </c>
      <c r="U280" s="62">
        <v>5</v>
      </c>
      <c r="V280" s="19">
        <v>22599.288974857569</v>
      </c>
      <c r="W280" s="19">
        <v>8810.9468153993657</v>
      </c>
      <c r="X280" s="19">
        <v>968.14973865000013</v>
      </c>
      <c r="Y280" s="19">
        <v>195.79077566999999</v>
      </c>
      <c r="Z280" s="19">
        <v>865.72177812000018</v>
      </c>
      <c r="AA280" s="19">
        <v>21.1</v>
      </c>
      <c r="AB280" s="19">
        <v>1556.8766142900004</v>
      </c>
      <c r="AC280" s="19">
        <v>1.12221572</v>
      </c>
      <c r="AD280" s="19">
        <v>16.100000000000001</v>
      </c>
      <c r="AE280" s="19">
        <v>83.824236165000002</v>
      </c>
      <c r="AF280" s="19">
        <v>425.08802442000001</v>
      </c>
      <c r="AG280" s="19">
        <v>20.703774625000001</v>
      </c>
      <c r="AH280" s="19">
        <v>11.995259280000001</v>
      </c>
      <c r="AI280" s="19">
        <v>1.5941934400000002</v>
      </c>
      <c r="AJ280" s="19">
        <v>0</v>
      </c>
      <c r="AL280" s="1"/>
      <c r="AM280" s="63">
        <v>3062</v>
      </c>
      <c r="AN280" s="62">
        <v>5</v>
      </c>
      <c r="AO280" s="23">
        <v>1</v>
      </c>
      <c r="AP280" s="23">
        <v>1</v>
      </c>
      <c r="AQ280" s="23">
        <v>1</v>
      </c>
      <c r="AR280" s="23">
        <v>1</v>
      </c>
      <c r="AS280" s="23">
        <v>1</v>
      </c>
      <c r="AT280" s="23">
        <v>1</v>
      </c>
      <c r="AU280" s="23">
        <v>1</v>
      </c>
      <c r="AV280" s="23">
        <v>1</v>
      </c>
      <c r="AW280" s="23">
        <v>1</v>
      </c>
      <c r="AX280" s="23">
        <v>1</v>
      </c>
      <c r="AY280" s="23">
        <v>1</v>
      </c>
      <c r="AZ280" s="23">
        <v>1</v>
      </c>
      <c r="BA280" s="23">
        <v>1</v>
      </c>
      <c r="BB280" s="23">
        <v>1</v>
      </c>
      <c r="BC280" s="23">
        <v>1</v>
      </c>
      <c r="BG280" t="s">
        <v>356</v>
      </c>
      <c r="BH280">
        <v>6</v>
      </c>
      <c r="BI280">
        <v>300</v>
      </c>
    </row>
    <row r="281" spans="1:61" x14ac:dyDescent="0.3">
      <c r="A281" s="18">
        <f t="shared" si="68"/>
        <v>3062</v>
      </c>
      <c r="B281" s="18">
        <f t="shared" si="69"/>
        <v>7</v>
      </c>
      <c r="C281" s="13">
        <f t="shared" si="70"/>
        <v>37382.066317667544</v>
      </c>
      <c r="D281" s="13">
        <f t="shared" si="71"/>
        <v>6428.6382861167176</v>
      </c>
      <c r="E281" s="13">
        <f t="shared" si="72"/>
        <v>507.46202474000006</v>
      </c>
      <c r="F281" s="13">
        <f t="shared" si="73"/>
        <v>958.31161582999994</v>
      </c>
      <c r="G281" s="13">
        <f t="shared" si="74"/>
        <v>1283.5251927399993</v>
      </c>
      <c r="H281" s="13">
        <f t="shared" si="75"/>
        <v>0</v>
      </c>
      <c r="I281" s="13">
        <f t="shared" si="76"/>
        <v>578.17525603000001</v>
      </c>
      <c r="J281" s="13">
        <f t="shared" si="77"/>
        <v>5.0323380100000001</v>
      </c>
      <c r="K281" s="13">
        <f t="shared" si="78"/>
        <v>20.520723580000002</v>
      </c>
      <c r="L281" s="13">
        <f t="shared" si="79"/>
        <v>425.98520137250006</v>
      </c>
      <c r="M281" s="13">
        <f t="shared" si="80"/>
        <v>741.63295030000006</v>
      </c>
      <c r="N281" s="13">
        <f t="shared" si="81"/>
        <v>54.389697667500002</v>
      </c>
      <c r="O281" s="13">
        <f t="shared" si="82"/>
        <v>2.16</v>
      </c>
      <c r="P281" s="13">
        <f t="shared" si="83"/>
        <v>12.84083905</v>
      </c>
      <c r="Q281" s="13">
        <f t="shared" si="84"/>
        <v>0.48601737</v>
      </c>
      <c r="T281" s="62">
        <v>3062</v>
      </c>
      <c r="U281" s="62">
        <v>7</v>
      </c>
      <c r="V281" s="19">
        <v>37382.066317667544</v>
      </c>
      <c r="W281" s="19">
        <v>6428.6382861167176</v>
      </c>
      <c r="X281" s="19">
        <v>507.46202474000006</v>
      </c>
      <c r="Y281" s="19">
        <v>958.31161582999994</v>
      </c>
      <c r="Z281" s="19">
        <v>1283.5251927399993</v>
      </c>
      <c r="AA281" s="19">
        <v>0</v>
      </c>
      <c r="AB281" s="19">
        <v>578.17525603000001</v>
      </c>
      <c r="AC281" s="19">
        <v>5.0323380100000001</v>
      </c>
      <c r="AD281" s="19">
        <v>20.520723580000002</v>
      </c>
      <c r="AE281" s="19">
        <v>425.98520137250006</v>
      </c>
      <c r="AF281" s="19">
        <v>741.63295030000006</v>
      </c>
      <c r="AG281" s="19">
        <v>54.389697667500002</v>
      </c>
      <c r="AH281" s="19">
        <v>2.16</v>
      </c>
      <c r="AI281" s="19">
        <v>12.84083905</v>
      </c>
      <c r="AJ281" s="19">
        <v>0.48601737</v>
      </c>
      <c r="AL281" s="1"/>
      <c r="AM281" s="63">
        <v>3062</v>
      </c>
      <c r="AN281" s="62">
        <v>7</v>
      </c>
      <c r="AO281" s="23">
        <v>1</v>
      </c>
      <c r="AP281" s="23">
        <v>1</v>
      </c>
      <c r="AQ281" s="23">
        <v>1</v>
      </c>
      <c r="AR281" s="23">
        <v>1</v>
      </c>
      <c r="AS281" s="23">
        <v>1</v>
      </c>
      <c r="AT281" s="23">
        <v>1</v>
      </c>
      <c r="AU281" s="23">
        <v>1</v>
      </c>
      <c r="AV281" s="23">
        <v>1</v>
      </c>
      <c r="AW281" s="23">
        <v>1</v>
      </c>
      <c r="AX281" s="23">
        <v>1</v>
      </c>
      <c r="AY281" s="23">
        <v>1</v>
      </c>
      <c r="AZ281" s="23">
        <v>1</v>
      </c>
      <c r="BA281" s="23">
        <v>1</v>
      </c>
      <c r="BB281" s="23">
        <v>1</v>
      </c>
      <c r="BC281" s="23">
        <v>1</v>
      </c>
      <c r="BG281" t="s">
        <v>357</v>
      </c>
      <c r="BH281">
        <v>6</v>
      </c>
      <c r="BI281">
        <v>1116</v>
      </c>
    </row>
    <row r="282" spans="1:61" x14ac:dyDescent="0.3">
      <c r="A282" s="18">
        <f t="shared" si="68"/>
        <v>3062</v>
      </c>
      <c r="B282" s="18">
        <f t="shared" si="69"/>
        <v>8</v>
      </c>
      <c r="C282" s="13">
        <f t="shared" si="70"/>
        <v>5006.1685818799988</v>
      </c>
      <c r="D282" s="13">
        <f t="shared" si="71"/>
        <v>1707.1010158000001</v>
      </c>
      <c r="E282" s="13">
        <f t="shared" si="72"/>
        <v>1422.7765571</v>
      </c>
      <c r="F282" s="13">
        <f t="shared" si="73"/>
        <v>754.93383635999999</v>
      </c>
      <c r="G282" s="13">
        <f t="shared" si="74"/>
        <v>985.61681802999988</v>
      </c>
      <c r="H282" s="13">
        <f t="shared" si="75"/>
        <v>95.268201949999991</v>
      </c>
      <c r="I282" s="13">
        <f t="shared" si="76"/>
        <v>542.66156237999996</v>
      </c>
      <c r="J282" s="13">
        <f t="shared" si="77"/>
        <v>37.488765219999998</v>
      </c>
      <c r="K282" s="13">
        <f t="shared" si="78"/>
        <v>12.46184813</v>
      </c>
      <c r="L282" s="13">
        <f t="shared" si="79"/>
        <v>101.61561141250002</v>
      </c>
      <c r="M282" s="13">
        <f t="shared" si="80"/>
        <v>708.63999029999991</v>
      </c>
      <c r="N282" s="13">
        <f t="shared" si="81"/>
        <v>23.8060668675</v>
      </c>
      <c r="O282" s="13">
        <f t="shared" si="82"/>
        <v>42.275628760000004</v>
      </c>
      <c r="P282" s="13">
        <f t="shared" si="83"/>
        <v>29.538508339999996</v>
      </c>
      <c r="Q282" s="13">
        <f t="shared" si="84"/>
        <v>0.94</v>
      </c>
      <c r="T282" s="62">
        <v>3062</v>
      </c>
      <c r="U282" s="62">
        <v>8</v>
      </c>
      <c r="V282" s="19">
        <v>5006.1685818799988</v>
      </c>
      <c r="W282" s="19">
        <v>1707.1010158000001</v>
      </c>
      <c r="X282" s="19">
        <v>1422.7765571</v>
      </c>
      <c r="Y282" s="19">
        <v>754.93383635999999</v>
      </c>
      <c r="Z282" s="19">
        <v>985.61681802999988</v>
      </c>
      <c r="AA282" s="19">
        <v>95.268201949999991</v>
      </c>
      <c r="AB282" s="19">
        <v>542.66156237999996</v>
      </c>
      <c r="AC282" s="19">
        <v>37.488765219999998</v>
      </c>
      <c r="AD282" s="19">
        <v>12.46184813</v>
      </c>
      <c r="AE282" s="19">
        <v>101.61561141250002</v>
      </c>
      <c r="AF282" s="19">
        <v>708.63999029999991</v>
      </c>
      <c r="AG282" s="19">
        <v>23.8060668675</v>
      </c>
      <c r="AH282" s="19">
        <v>42.275628760000004</v>
      </c>
      <c r="AI282" s="19">
        <v>29.538508339999996</v>
      </c>
      <c r="AJ282" s="19">
        <v>0.94</v>
      </c>
      <c r="AL282" s="1"/>
      <c r="AM282" s="63">
        <v>3062</v>
      </c>
      <c r="AN282" s="62">
        <v>8</v>
      </c>
      <c r="AO282" s="23">
        <v>1</v>
      </c>
      <c r="AP282" s="23">
        <v>1</v>
      </c>
      <c r="AQ282" s="23">
        <v>1</v>
      </c>
      <c r="AR282" s="23">
        <v>1</v>
      </c>
      <c r="AS282" s="23">
        <v>1</v>
      </c>
      <c r="AT282" s="23">
        <v>1</v>
      </c>
      <c r="AU282" s="23">
        <v>1</v>
      </c>
      <c r="AV282" s="23">
        <v>1</v>
      </c>
      <c r="AW282" s="23">
        <v>1</v>
      </c>
      <c r="AX282" s="23">
        <v>1</v>
      </c>
      <c r="AY282" s="23">
        <v>1</v>
      </c>
      <c r="AZ282" s="23">
        <v>1</v>
      </c>
      <c r="BA282" s="23">
        <v>1</v>
      </c>
      <c r="BB282" s="23">
        <v>1</v>
      </c>
      <c r="BC282" s="23">
        <v>1</v>
      </c>
      <c r="BG282" t="s">
        <v>358</v>
      </c>
      <c r="BH282">
        <v>6</v>
      </c>
      <c r="BI282">
        <v>196</v>
      </c>
    </row>
    <row r="283" spans="1:61" x14ac:dyDescent="0.3">
      <c r="A283" s="18">
        <f t="shared" si="68"/>
        <v>3063</v>
      </c>
      <c r="B283" s="18">
        <f t="shared" si="69"/>
        <v>0</v>
      </c>
      <c r="C283" s="13">
        <f t="shared" si="70"/>
        <v>225.25164483</v>
      </c>
      <c r="D283" s="13">
        <f t="shared" si="71"/>
        <v>131.26910305000001</v>
      </c>
      <c r="E283" s="13">
        <f t="shared" si="72"/>
        <v>1345.63275888</v>
      </c>
      <c r="F283" s="13">
        <f t="shared" si="73"/>
        <v>0</v>
      </c>
      <c r="G283" s="13">
        <f t="shared" si="74"/>
        <v>368.64239496000005</v>
      </c>
      <c r="H283" s="13">
        <f t="shared" si="75"/>
        <v>309.17890778000003</v>
      </c>
      <c r="I283" s="13">
        <f t="shared" si="76"/>
        <v>106.14345305999998</v>
      </c>
      <c r="J283" s="13">
        <f t="shared" si="77"/>
        <v>15.85043207</v>
      </c>
      <c r="K283" s="13">
        <f t="shared" si="78"/>
        <v>0</v>
      </c>
      <c r="L283" s="13">
        <f t="shared" si="79"/>
        <v>27.238919647500001</v>
      </c>
      <c r="M283" s="13">
        <f t="shared" si="80"/>
        <v>45.357550689999997</v>
      </c>
      <c r="N283" s="13">
        <f t="shared" si="81"/>
        <v>9.0796398825000004</v>
      </c>
      <c r="O283" s="13">
        <f t="shared" si="82"/>
        <v>67.227586599999995</v>
      </c>
      <c r="P283" s="13">
        <f t="shared" si="83"/>
        <v>1</v>
      </c>
      <c r="Q283" s="13">
        <f t="shared" si="84"/>
        <v>0</v>
      </c>
      <c r="T283" s="62">
        <v>3063</v>
      </c>
      <c r="U283" s="62">
        <v>0</v>
      </c>
      <c r="V283" s="19">
        <v>225.25164483</v>
      </c>
      <c r="W283" s="19">
        <v>131.26910305000001</v>
      </c>
      <c r="X283" s="19">
        <v>1345.63275888</v>
      </c>
      <c r="Y283" s="19">
        <v>0</v>
      </c>
      <c r="Z283" s="19">
        <v>368.64239496000005</v>
      </c>
      <c r="AA283" s="19">
        <v>309.17890778000003</v>
      </c>
      <c r="AB283" s="19">
        <v>106.14345305999998</v>
      </c>
      <c r="AC283" s="19">
        <v>15.85043207</v>
      </c>
      <c r="AD283" s="19">
        <v>0</v>
      </c>
      <c r="AE283" s="19">
        <v>27.238919647500001</v>
      </c>
      <c r="AF283" s="19">
        <v>45.357550689999997</v>
      </c>
      <c r="AG283" s="19">
        <v>9.0796398825000004</v>
      </c>
      <c r="AH283" s="19">
        <v>67.227586599999995</v>
      </c>
      <c r="AI283" s="19">
        <v>1</v>
      </c>
      <c r="AJ283" s="19">
        <v>0</v>
      </c>
      <c r="AL283" s="1"/>
      <c r="AM283" s="63">
        <v>3063</v>
      </c>
      <c r="AN283" s="62">
        <v>0</v>
      </c>
      <c r="AO283" s="23">
        <v>1</v>
      </c>
      <c r="AP283" s="23">
        <v>1</v>
      </c>
      <c r="AQ283" s="23">
        <v>1</v>
      </c>
      <c r="AR283" s="23">
        <v>1</v>
      </c>
      <c r="AS283" s="23">
        <v>1</v>
      </c>
      <c r="AT283" s="23">
        <v>1</v>
      </c>
      <c r="AU283" s="23">
        <v>1</v>
      </c>
      <c r="AV283" s="23">
        <v>1</v>
      </c>
      <c r="AW283" s="23">
        <v>1</v>
      </c>
      <c r="AX283" s="23">
        <v>1</v>
      </c>
      <c r="AY283" s="23">
        <v>1</v>
      </c>
      <c r="AZ283" s="23">
        <v>1</v>
      </c>
      <c r="BA283" s="23">
        <v>1</v>
      </c>
      <c r="BB283" s="23">
        <v>1</v>
      </c>
      <c r="BC283" s="23">
        <v>1</v>
      </c>
      <c r="BG283" t="s">
        <v>359</v>
      </c>
      <c r="BH283">
        <v>5</v>
      </c>
      <c r="BI283">
        <v>51</v>
      </c>
    </row>
    <row r="284" spans="1:61" x14ac:dyDescent="0.3">
      <c r="A284" s="18">
        <f t="shared" si="68"/>
        <v>3063</v>
      </c>
      <c r="B284" s="18">
        <f t="shared" si="69"/>
        <v>1</v>
      </c>
      <c r="C284" s="13">
        <f t="shared" si="70"/>
        <v>126.54535672999999</v>
      </c>
      <c r="D284" s="13">
        <f t="shared" si="71"/>
        <v>60.599999999999994</v>
      </c>
      <c r="E284" s="13">
        <f t="shared" si="72"/>
        <v>37.69</v>
      </c>
      <c r="F284" s="13">
        <f t="shared" si="73"/>
        <v>0</v>
      </c>
      <c r="G284" s="13">
        <f t="shared" si="74"/>
        <v>0</v>
      </c>
      <c r="H284" s="13">
        <f t="shared" si="75"/>
        <v>20.78</v>
      </c>
      <c r="I284" s="13">
        <f t="shared" si="76"/>
        <v>0</v>
      </c>
      <c r="J284" s="13">
        <f t="shared" si="77"/>
        <v>0</v>
      </c>
      <c r="K284" s="13">
        <f t="shared" si="78"/>
        <v>0</v>
      </c>
      <c r="L284" s="13">
        <f t="shared" si="79"/>
        <v>0</v>
      </c>
      <c r="M284" s="13">
        <f t="shared" si="80"/>
        <v>0</v>
      </c>
      <c r="N284" s="13">
        <f t="shared" si="81"/>
        <v>0</v>
      </c>
      <c r="O284" s="13">
        <f t="shared" si="82"/>
        <v>0</v>
      </c>
      <c r="P284" s="13">
        <f t="shared" si="83"/>
        <v>8.1731903900000002</v>
      </c>
      <c r="Q284" s="13">
        <f t="shared" si="84"/>
        <v>4.7705381200000003</v>
      </c>
      <c r="T284" s="62">
        <v>3063</v>
      </c>
      <c r="U284" s="62">
        <v>1</v>
      </c>
      <c r="V284" s="19">
        <v>126.54535672999999</v>
      </c>
      <c r="W284" s="19">
        <v>60.599999999999994</v>
      </c>
      <c r="X284" s="19">
        <v>37.69</v>
      </c>
      <c r="Y284" s="19">
        <v>0</v>
      </c>
      <c r="Z284" s="19">
        <v>0</v>
      </c>
      <c r="AA284" s="19">
        <v>20.78</v>
      </c>
      <c r="AB284" s="19">
        <v>0</v>
      </c>
      <c r="AC284" s="19">
        <v>0</v>
      </c>
      <c r="AD284" s="19">
        <v>0</v>
      </c>
      <c r="AE284" s="19">
        <v>0</v>
      </c>
      <c r="AF284" s="19">
        <v>0</v>
      </c>
      <c r="AG284" s="19">
        <v>0</v>
      </c>
      <c r="AH284" s="19">
        <v>0</v>
      </c>
      <c r="AI284" s="19">
        <v>8.1731903900000002</v>
      </c>
      <c r="AJ284" s="19">
        <v>4.7705381200000003</v>
      </c>
      <c r="AL284" s="1"/>
      <c r="AM284" s="63">
        <v>3063</v>
      </c>
      <c r="AN284" s="62">
        <v>1</v>
      </c>
      <c r="AO284" s="23">
        <v>1</v>
      </c>
      <c r="AP284" s="23">
        <v>1</v>
      </c>
      <c r="AQ284" s="23">
        <v>1</v>
      </c>
      <c r="AR284" s="23">
        <v>1</v>
      </c>
      <c r="AS284" s="23">
        <v>1</v>
      </c>
      <c r="AT284" s="23">
        <v>1</v>
      </c>
      <c r="AU284" s="23">
        <v>1</v>
      </c>
      <c r="AV284" s="23">
        <v>1</v>
      </c>
      <c r="AW284" s="23">
        <v>1</v>
      </c>
      <c r="AX284" s="23">
        <v>1</v>
      </c>
      <c r="AY284" s="23">
        <v>1</v>
      </c>
      <c r="AZ284" s="23">
        <v>1</v>
      </c>
      <c r="BA284" s="23">
        <v>1</v>
      </c>
      <c r="BB284" s="23">
        <v>1</v>
      </c>
      <c r="BC284" s="23">
        <v>1</v>
      </c>
      <c r="BG284" t="s">
        <v>360</v>
      </c>
      <c r="BH284">
        <v>5</v>
      </c>
      <c r="BI284">
        <v>33</v>
      </c>
    </row>
    <row r="285" spans="1:61" x14ac:dyDescent="0.3">
      <c r="A285" s="18">
        <f t="shared" si="68"/>
        <v>3063</v>
      </c>
      <c r="B285" s="18">
        <f t="shared" si="69"/>
        <v>2</v>
      </c>
      <c r="C285" s="13">
        <f t="shared" si="70"/>
        <v>29.618531610000002</v>
      </c>
      <c r="D285" s="13">
        <f t="shared" si="71"/>
        <v>12.197172930000001</v>
      </c>
      <c r="E285" s="13">
        <f t="shared" si="72"/>
        <v>54.73</v>
      </c>
      <c r="F285" s="13">
        <f t="shared" si="73"/>
        <v>0</v>
      </c>
      <c r="G285" s="13">
        <f t="shared" si="74"/>
        <v>0</v>
      </c>
      <c r="H285" s="13">
        <f t="shared" si="75"/>
        <v>20.34</v>
      </c>
      <c r="I285" s="13">
        <f t="shared" si="76"/>
        <v>0</v>
      </c>
      <c r="J285" s="13">
        <f t="shared" si="77"/>
        <v>0</v>
      </c>
      <c r="K285" s="13">
        <f t="shared" si="78"/>
        <v>0</v>
      </c>
      <c r="L285" s="13">
        <f t="shared" si="79"/>
        <v>0</v>
      </c>
      <c r="M285" s="13">
        <f t="shared" si="80"/>
        <v>26.270251510000001</v>
      </c>
      <c r="N285" s="13">
        <f t="shared" si="81"/>
        <v>0</v>
      </c>
      <c r="O285" s="13">
        <f t="shared" si="82"/>
        <v>1.7</v>
      </c>
      <c r="P285" s="13">
        <f t="shared" si="83"/>
        <v>289.91919947000002</v>
      </c>
      <c r="Q285" s="13">
        <f t="shared" si="84"/>
        <v>170.81921054</v>
      </c>
      <c r="T285" s="62">
        <v>3063</v>
      </c>
      <c r="U285" s="62">
        <v>2</v>
      </c>
      <c r="V285" s="19">
        <v>29.618531610000002</v>
      </c>
      <c r="W285" s="19">
        <v>12.197172930000001</v>
      </c>
      <c r="X285" s="19">
        <v>54.73</v>
      </c>
      <c r="Y285" s="19">
        <v>0</v>
      </c>
      <c r="Z285" s="19">
        <v>0</v>
      </c>
      <c r="AA285" s="19">
        <v>20.34</v>
      </c>
      <c r="AB285" s="19">
        <v>0</v>
      </c>
      <c r="AC285" s="19">
        <v>0</v>
      </c>
      <c r="AD285" s="19">
        <v>0</v>
      </c>
      <c r="AE285" s="19">
        <v>0</v>
      </c>
      <c r="AF285" s="19">
        <v>26.270251510000001</v>
      </c>
      <c r="AG285" s="19">
        <v>0</v>
      </c>
      <c r="AH285" s="19">
        <v>1.7</v>
      </c>
      <c r="AI285" s="19">
        <v>289.91919947000002</v>
      </c>
      <c r="AJ285" s="19">
        <v>170.81921054</v>
      </c>
      <c r="AL285" s="1"/>
      <c r="AM285" s="63">
        <v>3063</v>
      </c>
      <c r="AN285" s="62">
        <v>2</v>
      </c>
      <c r="AO285" s="23">
        <v>1</v>
      </c>
      <c r="AP285" s="23">
        <v>1</v>
      </c>
      <c r="AQ285" s="23">
        <v>1</v>
      </c>
      <c r="AR285" s="23">
        <v>1</v>
      </c>
      <c r="AS285" s="23">
        <v>1</v>
      </c>
      <c r="AT285" s="23">
        <v>1</v>
      </c>
      <c r="AU285" s="23">
        <v>1</v>
      </c>
      <c r="AV285" s="23">
        <v>1</v>
      </c>
      <c r="AW285" s="23">
        <v>1</v>
      </c>
      <c r="AX285" s="23">
        <v>1</v>
      </c>
      <c r="AY285" s="23">
        <v>1</v>
      </c>
      <c r="AZ285" s="23">
        <v>1</v>
      </c>
      <c r="BA285" s="23">
        <v>1</v>
      </c>
      <c r="BB285" s="23">
        <v>1</v>
      </c>
      <c r="BC285" s="23">
        <v>1</v>
      </c>
      <c r="BG285" t="s">
        <v>361</v>
      </c>
      <c r="BH285">
        <v>5</v>
      </c>
      <c r="BI285">
        <v>49</v>
      </c>
    </row>
    <row r="286" spans="1:61" x14ac:dyDescent="0.3">
      <c r="A286" s="18">
        <f t="shared" si="68"/>
        <v>3063</v>
      </c>
      <c r="B286" s="18">
        <f t="shared" si="69"/>
        <v>7</v>
      </c>
      <c r="C286" s="13">
        <f t="shared" si="70"/>
        <v>391.66164396000005</v>
      </c>
      <c r="D286" s="13">
        <f t="shared" si="71"/>
        <v>27.956539669999998</v>
      </c>
      <c r="E286" s="13">
        <f t="shared" si="72"/>
        <v>0</v>
      </c>
      <c r="F286" s="13">
        <f t="shared" si="73"/>
        <v>16.54</v>
      </c>
      <c r="G286" s="13">
        <f t="shared" si="74"/>
        <v>0</v>
      </c>
      <c r="H286" s="13">
        <f t="shared" si="75"/>
        <v>0</v>
      </c>
      <c r="I286" s="13">
        <f t="shared" si="76"/>
        <v>0</v>
      </c>
      <c r="J286" s="13">
        <f t="shared" si="77"/>
        <v>0</v>
      </c>
      <c r="K286" s="13">
        <f t="shared" si="78"/>
        <v>0</v>
      </c>
      <c r="L286" s="13">
        <f t="shared" si="79"/>
        <v>0</v>
      </c>
      <c r="M286" s="13">
        <f t="shared" si="80"/>
        <v>1.59698082</v>
      </c>
      <c r="N286" s="13">
        <f t="shared" si="81"/>
        <v>0</v>
      </c>
      <c r="O286" s="13">
        <f t="shared" si="82"/>
        <v>0</v>
      </c>
      <c r="P286" s="13">
        <f t="shared" si="83"/>
        <v>0</v>
      </c>
      <c r="Q286" s="13">
        <f t="shared" si="84"/>
        <v>0</v>
      </c>
      <c r="T286" s="62">
        <v>3063</v>
      </c>
      <c r="U286" s="62">
        <v>7</v>
      </c>
      <c r="V286" s="19">
        <v>391.66164396000005</v>
      </c>
      <c r="W286" s="19">
        <v>27.956539669999998</v>
      </c>
      <c r="X286" s="19">
        <v>0</v>
      </c>
      <c r="Y286" s="19">
        <v>16.54</v>
      </c>
      <c r="Z286" s="19">
        <v>0</v>
      </c>
      <c r="AA286" s="19">
        <v>0</v>
      </c>
      <c r="AB286" s="19">
        <v>0</v>
      </c>
      <c r="AC286" s="19">
        <v>0</v>
      </c>
      <c r="AD286" s="19">
        <v>0</v>
      </c>
      <c r="AE286" s="19">
        <v>0</v>
      </c>
      <c r="AF286" s="19">
        <v>1.59698082</v>
      </c>
      <c r="AG286" s="19">
        <v>0</v>
      </c>
      <c r="AH286" s="19">
        <v>0</v>
      </c>
      <c r="AI286" s="19">
        <v>0</v>
      </c>
      <c r="AJ286" s="19">
        <v>0</v>
      </c>
      <c r="AL286" s="1"/>
      <c r="AM286" s="63">
        <v>3063</v>
      </c>
      <c r="AN286" s="62">
        <v>7</v>
      </c>
      <c r="AO286" s="23">
        <v>1</v>
      </c>
      <c r="AP286" s="23">
        <v>1</v>
      </c>
      <c r="AQ286" s="23">
        <v>1</v>
      </c>
      <c r="AR286" s="23">
        <v>1</v>
      </c>
      <c r="AS286" s="23">
        <v>1</v>
      </c>
      <c r="AT286" s="23">
        <v>1</v>
      </c>
      <c r="AU286" s="23">
        <v>1</v>
      </c>
      <c r="AV286" s="23">
        <v>1</v>
      </c>
      <c r="AW286" s="23">
        <v>1</v>
      </c>
      <c r="AX286" s="23">
        <v>1</v>
      </c>
      <c r="AY286" s="23">
        <v>1</v>
      </c>
      <c r="AZ286" s="23">
        <v>1</v>
      </c>
      <c r="BA286" s="23">
        <v>1</v>
      </c>
      <c r="BB286" s="23">
        <v>1</v>
      </c>
      <c r="BC286" s="23">
        <v>1</v>
      </c>
      <c r="BG286" t="s">
        <v>362</v>
      </c>
      <c r="BH286">
        <v>5</v>
      </c>
      <c r="BI286">
        <v>89</v>
      </c>
    </row>
    <row r="287" spans="1:61" x14ac:dyDescent="0.3">
      <c r="A287" s="18">
        <f t="shared" si="68"/>
        <v>3063</v>
      </c>
      <c r="B287" s="18">
        <f t="shared" si="69"/>
        <v>8</v>
      </c>
      <c r="C287" s="13">
        <f t="shared" si="70"/>
        <v>7.1</v>
      </c>
      <c r="D287" s="13">
        <f t="shared" si="71"/>
        <v>3</v>
      </c>
      <c r="E287" s="13">
        <f t="shared" si="72"/>
        <v>0</v>
      </c>
      <c r="F287" s="13">
        <f t="shared" si="73"/>
        <v>0</v>
      </c>
      <c r="G287" s="13">
        <f t="shared" si="74"/>
        <v>0</v>
      </c>
      <c r="H287" s="13">
        <f t="shared" si="75"/>
        <v>0</v>
      </c>
      <c r="I287" s="13">
        <f t="shared" si="76"/>
        <v>0</v>
      </c>
      <c r="J287" s="13">
        <f t="shared" si="77"/>
        <v>0</v>
      </c>
      <c r="K287" s="13">
        <f t="shared" si="78"/>
        <v>0</v>
      </c>
      <c r="L287" s="13">
        <f t="shared" si="79"/>
        <v>0</v>
      </c>
      <c r="M287" s="13">
        <f t="shared" si="80"/>
        <v>0</v>
      </c>
      <c r="N287" s="13">
        <f t="shared" si="81"/>
        <v>0</v>
      </c>
      <c r="O287" s="13">
        <f t="shared" si="82"/>
        <v>0</v>
      </c>
      <c r="P287" s="13">
        <f t="shared" si="83"/>
        <v>0.25</v>
      </c>
      <c r="Q287" s="13">
        <f t="shared" si="84"/>
        <v>0</v>
      </c>
      <c r="T287" s="62">
        <v>3063</v>
      </c>
      <c r="U287" s="62">
        <v>8</v>
      </c>
      <c r="V287" s="19">
        <v>7.1</v>
      </c>
      <c r="W287" s="19">
        <v>3</v>
      </c>
      <c r="X287" s="19">
        <v>0</v>
      </c>
      <c r="Y287" s="19">
        <v>0</v>
      </c>
      <c r="Z287" s="19">
        <v>0</v>
      </c>
      <c r="AA287" s="19">
        <v>0</v>
      </c>
      <c r="AB287" s="19">
        <v>0</v>
      </c>
      <c r="AC287" s="19">
        <v>0</v>
      </c>
      <c r="AD287" s="19">
        <v>0</v>
      </c>
      <c r="AE287" s="19">
        <v>0</v>
      </c>
      <c r="AF287" s="19">
        <v>0</v>
      </c>
      <c r="AG287" s="19">
        <v>0</v>
      </c>
      <c r="AH287" s="19">
        <v>0</v>
      </c>
      <c r="AI287" s="19">
        <v>0.25</v>
      </c>
      <c r="AJ287" s="19">
        <v>0</v>
      </c>
      <c r="AL287" s="1"/>
      <c r="AM287" s="63">
        <v>3063</v>
      </c>
      <c r="AN287" s="62">
        <v>8</v>
      </c>
      <c r="AO287" s="23">
        <v>1</v>
      </c>
      <c r="AP287" s="23">
        <v>1</v>
      </c>
      <c r="AQ287" s="23">
        <v>1</v>
      </c>
      <c r="AR287" s="23">
        <v>1</v>
      </c>
      <c r="AS287" s="23">
        <v>1</v>
      </c>
      <c r="AT287" s="23">
        <v>1</v>
      </c>
      <c r="AU287" s="23">
        <v>1</v>
      </c>
      <c r="AV287" s="23">
        <v>1</v>
      </c>
      <c r="AW287" s="23">
        <v>1</v>
      </c>
      <c r="AX287" s="23">
        <v>1</v>
      </c>
      <c r="AY287" s="23">
        <v>1</v>
      </c>
      <c r="AZ287" s="23">
        <v>1</v>
      </c>
      <c r="BA287" s="23">
        <v>1</v>
      </c>
      <c r="BB287" s="23">
        <v>1</v>
      </c>
      <c r="BC287" s="23">
        <v>1</v>
      </c>
      <c r="BG287" t="s">
        <v>363</v>
      </c>
      <c r="BH287">
        <v>5</v>
      </c>
      <c r="BI287">
        <v>11</v>
      </c>
    </row>
    <row r="288" spans="1:61" x14ac:dyDescent="0.3">
      <c r="A288" s="18">
        <f t="shared" si="68"/>
        <v>3064</v>
      </c>
      <c r="B288" s="18">
        <f t="shared" si="69"/>
        <v>0</v>
      </c>
      <c r="C288" s="13">
        <f t="shared" si="70"/>
        <v>425.11864271999991</v>
      </c>
      <c r="D288" s="13">
        <f t="shared" si="71"/>
        <v>35.413043980000005</v>
      </c>
      <c r="E288" s="13">
        <f t="shared" si="72"/>
        <v>1561.9387766300001</v>
      </c>
      <c r="F288" s="13">
        <f t="shared" si="73"/>
        <v>513.55954111999995</v>
      </c>
      <c r="G288" s="13">
        <f t="shared" si="74"/>
        <v>576.26920800999994</v>
      </c>
      <c r="H288" s="13">
        <f t="shared" si="75"/>
        <v>346.83814003999998</v>
      </c>
      <c r="I288" s="13">
        <f t="shared" si="76"/>
        <v>156.81696456</v>
      </c>
      <c r="J288" s="13">
        <f t="shared" si="77"/>
        <v>0</v>
      </c>
      <c r="K288" s="13">
        <f t="shared" si="78"/>
        <v>331.23447263000003</v>
      </c>
      <c r="L288" s="13">
        <f t="shared" si="79"/>
        <v>1.1363514299999999</v>
      </c>
      <c r="M288" s="13">
        <f t="shared" si="80"/>
        <v>62.423974529999995</v>
      </c>
      <c r="N288" s="13">
        <f t="shared" si="81"/>
        <v>0.27500000000000002</v>
      </c>
      <c r="O288" s="13">
        <f t="shared" si="82"/>
        <v>0</v>
      </c>
      <c r="P288" s="13">
        <f t="shared" si="83"/>
        <v>0</v>
      </c>
      <c r="Q288" s="13">
        <f t="shared" si="84"/>
        <v>0</v>
      </c>
      <c r="T288" s="62">
        <v>3064</v>
      </c>
      <c r="U288" s="62">
        <v>0</v>
      </c>
      <c r="V288" s="19">
        <v>425.11864271999991</v>
      </c>
      <c r="W288" s="19">
        <v>35.413043980000005</v>
      </c>
      <c r="X288" s="19">
        <v>1561.9387766300001</v>
      </c>
      <c r="Y288" s="19">
        <v>513.55954111999995</v>
      </c>
      <c r="Z288" s="19">
        <v>576.26920800999994</v>
      </c>
      <c r="AA288" s="19">
        <v>346.83814003999998</v>
      </c>
      <c r="AB288" s="19">
        <v>156.81696456</v>
      </c>
      <c r="AC288" s="19">
        <v>0</v>
      </c>
      <c r="AD288" s="19">
        <v>331.23447263000003</v>
      </c>
      <c r="AE288" s="19">
        <v>1.1363514299999999</v>
      </c>
      <c r="AF288" s="19">
        <v>62.423974529999995</v>
      </c>
      <c r="AG288" s="19">
        <v>0.27500000000000002</v>
      </c>
      <c r="AH288" s="19">
        <v>0</v>
      </c>
      <c r="AI288" s="19">
        <v>0</v>
      </c>
      <c r="AJ288" s="19">
        <v>0</v>
      </c>
      <c r="AL288" s="1"/>
      <c r="AM288" s="63">
        <v>3064</v>
      </c>
      <c r="AN288" s="62">
        <v>0</v>
      </c>
      <c r="AO288" s="23">
        <v>1</v>
      </c>
      <c r="AP288" s="23">
        <v>1</v>
      </c>
      <c r="AQ288" s="23">
        <v>1</v>
      </c>
      <c r="AR288" s="23">
        <v>1</v>
      </c>
      <c r="AS288" s="23">
        <v>1</v>
      </c>
      <c r="AT288" s="23">
        <v>1</v>
      </c>
      <c r="AU288" s="23">
        <v>1</v>
      </c>
      <c r="AV288" s="23">
        <v>1</v>
      </c>
      <c r="AW288" s="23">
        <v>1</v>
      </c>
      <c r="AX288" s="23">
        <v>1</v>
      </c>
      <c r="AY288" s="23">
        <v>1</v>
      </c>
      <c r="AZ288" s="23">
        <v>1</v>
      </c>
      <c r="BA288" s="23">
        <v>1</v>
      </c>
      <c r="BB288" s="23">
        <v>1</v>
      </c>
      <c r="BC288" s="23">
        <v>1</v>
      </c>
      <c r="BG288" t="s">
        <v>364</v>
      </c>
      <c r="BH288">
        <v>2</v>
      </c>
      <c r="BI288">
        <v>39</v>
      </c>
    </row>
    <row r="289" spans="1:61" x14ac:dyDescent="0.3">
      <c r="A289" s="18">
        <f t="shared" si="68"/>
        <v>3064</v>
      </c>
      <c r="B289" s="18">
        <f t="shared" si="69"/>
        <v>1</v>
      </c>
      <c r="C289" s="13">
        <f t="shared" si="70"/>
        <v>1284.40221933</v>
      </c>
      <c r="D289" s="13">
        <f t="shared" si="71"/>
        <v>386.91068416000002</v>
      </c>
      <c r="E289" s="13">
        <f t="shared" si="72"/>
        <v>3467.5077809500003</v>
      </c>
      <c r="F289" s="13">
        <f t="shared" si="73"/>
        <v>1588.67079386</v>
      </c>
      <c r="G289" s="13">
        <f t="shared" si="74"/>
        <v>2873.2443208199998</v>
      </c>
      <c r="H289" s="13">
        <f t="shared" si="75"/>
        <v>1009.03875448</v>
      </c>
      <c r="I289" s="13">
        <f t="shared" si="76"/>
        <v>450.40957863</v>
      </c>
      <c r="J289" s="13">
        <f t="shared" si="77"/>
        <v>924.91058686999997</v>
      </c>
      <c r="K289" s="13">
        <f t="shared" si="78"/>
        <v>2185.78370683</v>
      </c>
      <c r="L289" s="13">
        <f t="shared" si="79"/>
        <v>107.1445396825</v>
      </c>
      <c r="M289" s="13">
        <f t="shared" si="80"/>
        <v>373.28575789000001</v>
      </c>
      <c r="N289" s="13">
        <f t="shared" si="81"/>
        <v>11.279288127499999</v>
      </c>
      <c r="O289" s="13">
        <f t="shared" si="82"/>
        <v>944.45585297000002</v>
      </c>
      <c r="P289" s="13">
        <f t="shared" si="83"/>
        <v>1.1516300399999999</v>
      </c>
      <c r="Q289" s="13">
        <f t="shared" si="84"/>
        <v>6.1213633600000001</v>
      </c>
      <c r="T289" s="62">
        <v>3064</v>
      </c>
      <c r="U289" s="62">
        <v>1</v>
      </c>
      <c r="V289" s="19">
        <v>1284.40221933</v>
      </c>
      <c r="W289" s="19">
        <v>386.91068416000002</v>
      </c>
      <c r="X289" s="19">
        <v>3467.5077809500003</v>
      </c>
      <c r="Y289" s="19">
        <v>1588.67079386</v>
      </c>
      <c r="Z289" s="19">
        <v>2873.2443208199998</v>
      </c>
      <c r="AA289" s="19">
        <v>1009.03875448</v>
      </c>
      <c r="AB289" s="19">
        <v>450.40957863</v>
      </c>
      <c r="AC289" s="19">
        <v>924.91058686999997</v>
      </c>
      <c r="AD289" s="19">
        <v>2185.78370683</v>
      </c>
      <c r="AE289" s="19">
        <v>107.1445396825</v>
      </c>
      <c r="AF289" s="19">
        <v>373.28575789000001</v>
      </c>
      <c r="AG289" s="19">
        <v>11.279288127499999</v>
      </c>
      <c r="AH289" s="19">
        <v>944.45585297000002</v>
      </c>
      <c r="AI289" s="19">
        <v>1.1516300399999999</v>
      </c>
      <c r="AJ289" s="19">
        <v>6.1213633600000001</v>
      </c>
      <c r="AL289" s="1"/>
      <c r="AM289" s="63">
        <v>3064</v>
      </c>
      <c r="AN289" s="62">
        <v>1</v>
      </c>
      <c r="AO289" s="23">
        <v>1</v>
      </c>
      <c r="AP289" s="23">
        <v>1</v>
      </c>
      <c r="AQ289" s="23">
        <v>1</v>
      </c>
      <c r="AR289" s="23">
        <v>1</v>
      </c>
      <c r="AS289" s="23">
        <v>1</v>
      </c>
      <c r="AT289" s="23">
        <v>1</v>
      </c>
      <c r="AU289" s="23">
        <v>1</v>
      </c>
      <c r="AV289" s="23">
        <v>1</v>
      </c>
      <c r="AW289" s="23">
        <v>1</v>
      </c>
      <c r="AX289" s="23">
        <v>1</v>
      </c>
      <c r="AY289" s="23">
        <v>1</v>
      </c>
      <c r="AZ289" s="23">
        <v>1</v>
      </c>
      <c r="BA289" s="23">
        <v>1</v>
      </c>
      <c r="BB289" s="23">
        <v>1</v>
      </c>
      <c r="BC289" s="23">
        <v>1</v>
      </c>
      <c r="BG289" t="s">
        <v>365</v>
      </c>
      <c r="BH289">
        <v>2</v>
      </c>
      <c r="BI289">
        <v>90</v>
      </c>
    </row>
    <row r="290" spans="1:61" x14ac:dyDescent="0.3">
      <c r="A290" s="18">
        <f t="shared" si="68"/>
        <v>3064</v>
      </c>
      <c r="B290" s="18">
        <f t="shared" si="69"/>
        <v>2</v>
      </c>
      <c r="C290" s="13">
        <f t="shared" si="70"/>
        <v>20.635533909999999</v>
      </c>
      <c r="D290" s="13">
        <f t="shared" si="71"/>
        <v>12.438931449999998</v>
      </c>
      <c r="E290" s="13">
        <f t="shared" si="72"/>
        <v>9.7821440499999994</v>
      </c>
      <c r="F290" s="13">
        <f t="shared" si="73"/>
        <v>28.671125459999999</v>
      </c>
      <c r="G290" s="13">
        <f t="shared" si="74"/>
        <v>79.693121130000009</v>
      </c>
      <c r="H290" s="13">
        <f t="shared" si="75"/>
        <v>0</v>
      </c>
      <c r="I290" s="13">
        <f t="shared" si="76"/>
        <v>15.1728907</v>
      </c>
      <c r="J290" s="13">
        <f t="shared" si="77"/>
        <v>9.1199999999999992</v>
      </c>
      <c r="K290" s="13">
        <f t="shared" si="78"/>
        <v>37.429801040000001</v>
      </c>
      <c r="L290" s="13">
        <f t="shared" si="79"/>
        <v>0</v>
      </c>
      <c r="M290" s="13">
        <f t="shared" si="80"/>
        <v>43.97663335</v>
      </c>
      <c r="N290" s="13">
        <f t="shared" si="81"/>
        <v>0</v>
      </c>
      <c r="O290" s="13">
        <f t="shared" si="82"/>
        <v>19.376993260000003</v>
      </c>
      <c r="P290" s="13">
        <f t="shared" si="83"/>
        <v>0</v>
      </c>
      <c r="Q290" s="13">
        <f t="shared" si="84"/>
        <v>14.627527779999998</v>
      </c>
      <c r="T290" s="62">
        <v>3064</v>
      </c>
      <c r="U290" s="62">
        <v>2</v>
      </c>
      <c r="V290" s="19">
        <v>20.635533909999999</v>
      </c>
      <c r="W290" s="19">
        <v>12.438931449999998</v>
      </c>
      <c r="X290" s="19">
        <v>9.7821440499999994</v>
      </c>
      <c r="Y290" s="19">
        <v>28.671125459999999</v>
      </c>
      <c r="Z290" s="19">
        <v>79.693121130000009</v>
      </c>
      <c r="AA290" s="19">
        <v>0</v>
      </c>
      <c r="AB290" s="19">
        <v>15.1728907</v>
      </c>
      <c r="AC290" s="19">
        <v>9.1199999999999992</v>
      </c>
      <c r="AD290" s="19">
        <v>37.429801040000001</v>
      </c>
      <c r="AE290" s="19">
        <v>0</v>
      </c>
      <c r="AF290" s="19">
        <v>43.97663335</v>
      </c>
      <c r="AG290" s="19">
        <v>0</v>
      </c>
      <c r="AH290" s="19">
        <v>19.376993260000003</v>
      </c>
      <c r="AI290" s="19">
        <v>0</v>
      </c>
      <c r="AJ290" s="19">
        <v>14.627527779999998</v>
      </c>
      <c r="AL290" s="1"/>
      <c r="AM290" s="63">
        <v>3064</v>
      </c>
      <c r="AN290" s="62">
        <v>2</v>
      </c>
      <c r="AO290" s="23">
        <v>1</v>
      </c>
      <c r="AP290" s="23">
        <v>1</v>
      </c>
      <c r="AQ290" s="23">
        <v>1</v>
      </c>
      <c r="AR290" s="23">
        <v>1</v>
      </c>
      <c r="AS290" s="23">
        <v>1</v>
      </c>
      <c r="AT290" s="23">
        <v>1</v>
      </c>
      <c r="AU290" s="23">
        <v>1</v>
      </c>
      <c r="AV290" s="23">
        <v>1</v>
      </c>
      <c r="AW290" s="23">
        <v>1</v>
      </c>
      <c r="AX290" s="23">
        <v>1</v>
      </c>
      <c r="AY290" s="23">
        <v>1</v>
      </c>
      <c r="AZ290" s="23">
        <v>1</v>
      </c>
      <c r="BA290" s="23">
        <v>1</v>
      </c>
      <c r="BB290" s="23">
        <v>1</v>
      </c>
      <c r="BC290" s="23">
        <v>1</v>
      </c>
      <c r="BG290" t="s">
        <v>366</v>
      </c>
      <c r="BH290">
        <v>2</v>
      </c>
      <c r="BI290">
        <v>9</v>
      </c>
    </row>
    <row r="291" spans="1:61" x14ac:dyDescent="0.3">
      <c r="A291" s="18">
        <f t="shared" si="68"/>
        <v>3064</v>
      </c>
      <c r="B291" s="18">
        <f t="shared" si="69"/>
        <v>5</v>
      </c>
      <c r="C291" s="13">
        <f t="shared" si="70"/>
        <v>29</v>
      </c>
      <c r="D291" s="13">
        <f t="shared" si="71"/>
        <v>38</v>
      </c>
      <c r="E291" s="13">
        <f t="shared" si="72"/>
        <v>0</v>
      </c>
      <c r="F291" s="13">
        <f t="shared" si="73"/>
        <v>53</v>
      </c>
      <c r="G291" s="13">
        <f t="shared" si="74"/>
        <v>0</v>
      </c>
      <c r="H291" s="13">
        <f t="shared" si="75"/>
        <v>0</v>
      </c>
      <c r="I291" s="13">
        <f t="shared" si="76"/>
        <v>66</v>
      </c>
      <c r="J291" s="13">
        <f t="shared" si="77"/>
        <v>0</v>
      </c>
      <c r="K291" s="13">
        <f t="shared" si="78"/>
        <v>0</v>
      </c>
      <c r="L291" s="13">
        <f t="shared" si="79"/>
        <v>20</v>
      </c>
      <c r="M291" s="13">
        <f t="shared" si="80"/>
        <v>0</v>
      </c>
      <c r="N291" s="13">
        <f t="shared" si="81"/>
        <v>0</v>
      </c>
      <c r="O291" s="13">
        <f t="shared" si="82"/>
        <v>0</v>
      </c>
      <c r="P291" s="13">
        <f t="shared" si="83"/>
        <v>0</v>
      </c>
      <c r="Q291" s="13">
        <f t="shared" si="84"/>
        <v>0</v>
      </c>
      <c r="T291" s="62">
        <v>3064</v>
      </c>
      <c r="U291" s="62">
        <v>5</v>
      </c>
      <c r="V291" s="19">
        <v>29</v>
      </c>
      <c r="W291" s="19">
        <v>38</v>
      </c>
      <c r="X291" s="19">
        <v>0</v>
      </c>
      <c r="Y291" s="19">
        <v>53</v>
      </c>
      <c r="Z291" s="19">
        <v>0</v>
      </c>
      <c r="AA291" s="19">
        <v>0</v>
      </c>
      <c r="AB291" s="19">
        <v>66</v>
      </c>
      <c r="AC291" s="19">
        <v>0</v>
      </c>
      <c r="AD291" s="19">
        <v>0</v>
      </c>
      <c r="AE291" s="19">
        <v>20</v>
      </c>
      <c r="AF291" s="19">
        <v>0</v>
      </c>
      <c r="AG291" s="19">
        <v>0</v>
      </c>
      <c r="AH291" s="19">
        <v>0</v>
      </c>
      <c r="AI291" s="19">
        <v>0</v>
      </c>
      <c r="AJ291" s="19">
        <v>0</v>
      </c>
      <c r="AL291" s="1"/>
      <c r="AM291" s="63">
        <v>3064</v>
      </c>
      <c r="AN291" s="62">
        <v>5</v>
      </c>
      <c r="AO291" s="23">
        <v>1</v>
      </c>
      <c r="AP291" s="23">
        <v>1</v>
      </c>
      <c r="AQ291" s="23">
        <v>1</v>
      </c>
      <c r="AR291" s="23">
        <v>1</v>
      </c>
      <c r="AS291" s="23">
        <v>1</v>
      </c>
      <c r="AT291" s="23">
        <v>1</v>
      </c>
      <c r="AU291" s="23">
        <v>1</v>
      </c>
      <c r="AV291" s="23">
        <v>1</v>
      </c>
      <c r="AW291" s="23">
        <v>1</v>
      </c>
      <c r="AX291" s="23">
        <v>1</v>
      </c>
      <c r="AY291" s="23">
        <v>1</v>
      </c>
      <c r="AZ291" s="23">
        <v>1</v>
      </c>
      <c r="BA291" s="23">
        <v>1</v>
      </c>
      <c r="BB291" s="23">
        <v>1</v>
      </c>
      <c r="BC291" s="23">
        <v>1</v>
      </c>
      <c r="BG291" t="s">
        <v>367</v>
      </c>
      <c r="BH291">
        <v>2</v>
      </c>
      <c r="BI291">
        <v>1</v>
      </c>
    </row>
    <row r="292" spans="1:61" x14ac:dyDescent="0.3">
      <c r="A292" s="18">
        <f t="shared" si="68"/>
        <v>3064</v>
      </c>
      <c r="B292" s="18">
        <f t="shared" si="69"/>
        <v>7</v>
      </c>
      <c r="C292" s="13">
        <f t="shared" si="70"/>
        <v>373.31752778159893</v>
      </c>
      <c r="D292" s="13">
        <f t="shared" si="71"/>
        <v>26.638549783559256</v>
      </c>
      <c r="E292" s="13">
        <f t="shared" si="72"/>
        <v>0</v>
      </c>
      <c r="F292" s="13">
        <f t="shared" si="73"/>
        <v>0</v>
      </c>
      <c r="G292" s="13">
        <f t="shared" si="74"/>
        <v>4</v>
      </c>
      <c r="H292" s="13">
        <f t="shared" si="75"/>
        <v>0</v>
      </c>
      <c r="I292" s="13">
        <f t="shared" si="76"/>
        <v>1</v>
      </c>
      <c r="J292" s="13">
        <f t="shared" si="77"/>
        <v>0</v>
      </c>
      <c r="K292" s="13">
        <f t="shared" si="78"/>
        <v>0</v>
      </c>
      <c r="L292" s="13">
        <f t="shared" si="79"/>
        <v>6.9801842774999994</v>
      </c>
      <c r="M292" s="13">
        <f t="shared" si="80"/>
        <v>0</v>
      </c>
      <c r="N292" s="13">
        <f t="shared" si="81"/>
        <v>2.3267280924999998</v>
      </c>
      <c r="O292" s="13">
        <f t="shared" si="82"/>
        <v>0</v>
      </c>
      <c r="P292" s="13">
        <f t="shared" si="83"/>
        <v>0</v>
      </c>
      <c r="Q292" s="13">
        <f t="shared" si="84"/>
        <v>0</v>
      </c>
      <c r="T292" s="62">
        <v>3064</v>
      </c>
      <c r="U292" s="62">
        <v>7</v>
      </c>
      <c r="V292" s="19">
        <v>373.31752778159893</v>
      </c>
      <c r="W292" s="19">
        <v>26.638549783559256</v>
      </c>
      <c r="X292" s="19">
        <v>0</v>
      </c>
      <c r="Y292" s="19">
        <v>0</v>
      </c>
      <c r="Z292" s="19">
        <v>4</v>
      </c>
      <c r="AA292" s="19">
        <v>0</v>
      </c>
      <c r="AB292" s="19">
        <v>1</v>
      </c>
      <c r="AC292" s="19">
        <v>0</v>
      </c>
      <c r="AD292" s="19">
        <v>0</v>
      </c>
      <c r="AE292" s="19">
        <v>6.9801842774999994</v>
      </c>
      <c r="AF292" s="19">
        <v>0</v>
      </c>
      <c r="AG292" s="19">
        <v>2.3267280924999998</v>
      </c>
      <c r="AH292" s="19">
        <v>0</v>
      </c>
      <c r="AI292" s="19">
        <v>0</v>
      </c>
      <c r="AJ292" s="19">
        <v>0</v>
      </c>
      <c r="AL292" s="1"/>
      <c r="AM292" s="63">
        <v>3064</v>
      </c>
      <c r="AN292" s="62">
        <v>7</v>
      </c>
      <c r="AO292" s="23">
        <v>1</v>
      </c>
      <c r="AP292" s="23">
        <v>1</v>
      </c>
      <c r="AQ292" s="23">
        <v>1</v>
      </c>
      <c r="AR292" s="23">
        <v>1</v>
      </c>
      <c r="AS292" s="23">
        <v>1</v>
      </c>
      <c r="AT292" s="23">
        <v>1</v>
      </c>
      <c r="AU292" s="23">
        <v>1</v>
      </c>
      <c r="AV292" s="23">
        <v>1</v>
      </c>
      <c r="AW292" s="23">
        <v>1</v>
      </c>
      <c r="AX292" s="23">
        <v>1</v>
      </c>
      <c r="AY292" s="23">
        <v>1</v>
      </c>
      <c r="AZ292" s="23">
        <v>1</v>
      </c>
      <c r="BA292" s="23">
        <v>1</v>
      </c>
      <c r="BB292" s="23">
        <v>1</v>
      </c>
      <c r="BC292" s="23">
        <v>1</v>
      </c>
      <c r="BG292" t="s">
        <v>368</v>
      </c>
      <c r="BH292">
        <v>2</v>
      </c>
      <c r="BI292">
        <v>26</v>
      </c>
    </row>
    <row r="293" spans="1:61" x14ac:dyDescent="0.3">
      <c r="A293" s="18">
        <f t="shared" si="68"/>
        <v>3064</v>
      </c>
      <c r="B293" s="18">
        <f t="shared" si="69"/>
        <v>8</v>
      </c>
      <c r="C293" s="13">
        <f t="shared" si="70"/>
        <v>201.75369369000001</v>
      </c>
      <c r="D293" s="13">
        <f t="shared" si="71"/>
        <v>44.120000000000005</v>
      </c>
      <c r="E293" s="13">
        <f t="shared" si="72"/>
        <v>240.62</v>
      </c>
      <c r="F293" s="13">
        <f t="shared" si="73"/>
        <v>129.94999999999999</v>
      </c>
      <c r="G293" s="13">
        <f t="shared" si="74"/>
        <v>196.17000000000002</v>
      </c>
      <c r="H293" s="13">
        <f t="shared" si="75"/>
        <v>95.77000000000001</v>
      </c>
      <c r="I293" s="13">
        <f t="shared" si="76"/>
        <v>36.53</v>
      </c>
      <c r="J293" s="13">
        <f t="shared" si="77"/>
        <v>2.6705203700000002</v>
      </c>
      <c r="K293" s="13">
        <f t="shared" si="78"/>
        <v>104.33</v>
      </c>
      <c r="L293" s="13">
        <f t="shared" si="79"/>
        <v>24.656539187499998</v>
      </c>
      <c r="M293" s="13">
        <f t="shared" si="80"/>
        <v>6.8</v>
      </c>
      <c r="N293" s="13">
        <f t="shared" si="81"/>
        <v>1.4655130625000001</v>
      </c>
      <c r="O293" s="13">
        <f t="shared" si="82"/>
        <v>0</v>
      </c>
      <c r="P293" s="13">
        <f t="shared" si="83"/>
        <v>1.7165017499999999</v>
      </c>
      <c r="Q293" s="13">
        <f t="shared" si="84"/>
        <v>0</v>
      </c>
      <c r="T293" s="62">
        <v>3064</v>
      </c>
      <c r="U293" s="62">
        <v>8</v>
      </c>
      <c r="V293" s="19">
        <v>201.75369369000001</v>
      </c>
      <c r="W293" s="19">
        <v>44.120000000000005</v>
      </c>
      <c r="X293" s="19">
        <v>240.62</v>
      </c>
      <c r="Y293" s="19">
        <v>129.94999999999999</v>
      </c>
      <c r="Z293" s="19">
        <v>196.17000000000002</v>
      </c>
      <c r="AA293" s="19">
        <v>95.77000000000001</v>
      </c>
      <c r="AB293" s="19">
        <v>36.53</v>
      </c>
      <c r="AC293" s="19">
        <v>2.6705203700000002</v>
      </c>
      <c r="AD293" s="19">
        <v>104.33</v>
      </c>
      <c r="AE293" s="19">
        <v>24.656539187499998</v>
      </c>
      <c r="AF293" s="19">
        <v>6.8</v>
      </c>
      <c r="AG293" s="19">
        <v>1.4655130625000001</v>
      </c>
      <c r="AH293" s="19">
        <v>0</v>
      </c>
      <c r="AI293" s="19">
        <v>1.7165017499999999</v>
      </c>
      <c r="AJ293" s="19">
        <v>0</v>
      </c>
      <c r="AL293" s="1"/>
      <c r="AM293" s="63">
        <v>3064</v>
      </c>
      <c r="AN293" s="62">
        <v>8</v>
      </c>
      <c r="AO293" s="23">
        <v>1</v>
      </c>
      <c r="AP293" s="23">
        <v>1</v>
      </c>
      <c r="AQ293" s="23">
        <v>1</v>
      </c>
      <c r="AR293" s="23">
        <v>1</v>
      </c>
      <c r="AS293" s="23">
        <v>1</v>
      </c>
      <c r="AT293" s="23">
        <v>1</v>
      </c>
      <c r="AU293" s="23">
        <v>1</v>
      </c>
      <c r="AV293" s="23">
        <v>1</v>
      </c>
      <c r="AW293" s="23">
        <v>1</v>
      </c>
      <c r="AX293" s="23">
        <v>1</v>
      </c>
      <c r="AY293" s="23">
        <v>1</v>
      </c>
      <c r="AZ293" s="23">
        <v>1</v>
      </c>
      <c r="BA293" s="23">
        <v>1</v>
      </c>
      <c r="BB293" s="23">
        <v>1</v>
      </c>
      <c r="BC293" s="23">
        <v>1</v>
      </c>
      <c r="BG293" t="s">
        <v>369</v>
      </c>
      <c r="BH293">
        <v>2</v>
      </c>
      <c r="BI293">
        <v>13</v>
      </c>
    </row>
    <row r="294" spans="1:61" x14ac:dyDescent="0.3">
      <c r="A294" s="18">
        <f t="shared" si="68"/>
        <v>3065</v>
      </c>
      <c r="B294" s="18">
        <f t="shared" si="69"/>
        <v>0</v>
      </c>
      <c r="C294" s="13">
        <f t="shared" si="70"/>
        <v>1333.4568688400002</v>
      </c>
      <c r="D294" s="13">
        <f t="shared" si="71"/>
        <v>313.83982803000004</v>
      </c>
      <c r="E294" s="13">
        <f t="shared" si="72"/>
        <v>5164.0406086700004</v>
      </c>
      <c r="F294" s="13">
        <f t="shared" si="73"/>
        <v>1238.99898205</v>
      </c>
      <c r="G294" s="13">
        <f t="shared" si="74"/>
        <v>2404.1680227599995</v>
      </c>
      <c r="H294" s="13">
        <f t="shared" si="75"/>
        <v>1000.3015512100001</v>
      </c>
      <c r="I294" s="13">
        <f t="shared" si="76"/>
        <v>925.57970610000007</v>
      </c>
      <c r="J294" s="13">
        <f t="shared" si="77"/>
        <v>28.165553959999997</v>
      </c>
      <c r="K294" s="13">
        <f t="shared" si="78"/>
        <v>1004.65296263</v>
      </c>
      <c r="L294" s="13">
        <f t="shared" si="79"/>
        <v>43.8</v>
      </c>
      <c r="M294" s="13">
        <f t="shared" si="80"/>
        <v>600.90955752000002</v>
      </c>
      <c r="N294" s="13">
        <f t="shared" si="81"/>
        <v>0</v>
      </c>
      <c r="O294" s="13">
        <f t="shared" si="82"/>
        <v>78.131062319999998</v>
      </c>
      <c r="P294" s="13">
        <f t="shared" si="83"/>
        <v>0</v>
      </c>
      <c r="Q294" s="13">
        <f t="shared" si="84"/>
        <v>0</v>
      </c>
      <c r="T294" s="62">
        <v>3065</v>
      </c>
      <c r="U294" s="62">
        <v>0</v>
      </c>
      <c r="V294" s="19">
        <v>1333.4568688400002</v>
      </c>
      <c r="W294" s="19">
        <v>313.83982803000004</v>
      </c>
      <c r="X294" s="19">
        <v>5164.0406086700004</v>
      </c>
      <c r="Y294" s="19">
        <v>1238.99898205</v>
      </c>
      <c r="Z294" s="19">
        <v>2404.1680227599995</v>
      </c>
      <c r="AA294" s="19">
        <v>1000.3015512100001</v>
      </c>
      <c r="AB294" s="19">
        <v>925.57970610000007</v>
      </c>
      <c r="AC294" s="19">
        <v>28.165553959999997</v>
      </c>
      <c r="AD294" s="19">
        <v>1004.65296263</v>
      </c>
      <c r="AE294" s="19">
        <v>43.8</v>
      </c>
      <c r="AF294" s="19">
        <v>600.90955752000002</v>
      </c>
      <c r="AG294" s="19">
        <v>0</v>
      </c>
      <c r="AH294" s="19">
        <v>78.131062319999998</v>
      </c>
      <c r="AI294" s="19">
        <v>0</v>
      </c>
      <c r="AJ294" s="19">
        <v>0</v>
      </c>
      <c r="AL294" s="1"/>
      <c r="AM294" s="63">
        <v>3065</v>
      </c>
      <c r="AN294" s="62">
        <v>0</v>
      </c>
      <c r="AO294" s="23">
        <v>1</v>
      </c>
      <c r="AP294" s="23">
        <v>1</v>
      </c>
      <c r="AQ294" s="23">
        <v>1</v>
      </c>
      <c r="AR294" s="23">
        <v>1</v>
      </c>
      <c r="AS294" s="23">
        <v>1</v>
      </c>
      <c r="AT294" s="23">
        <v>1</v>
      </c>
      <c r="AU294" s="23">
        <v>1</v>
      </c>
      <c r="AV294" s="23">
        <v>1</v>
      </c>
      <c r="AW294" s="23">
        <v>1</v>
      </c>
      <c r="AX294" s="23">
        <v>1</v>
      </c>
      <c r="AY294" s="23">
        <v>1</v>
      </c>
      <c r="AZ294" s="23">
        <v>1</v>
      </c>
      <c r="BA294" s="23">
        <v>1</v>
      </c>
      <c r="BB294" s="23">
        <v>1</v>
      </c>
      <c r="BC294" s="23">
        <v>1</v>
      </c>
      <c r="BG294" t="s">
        <v>370</v>
      </c>
      <c r="BH294">
        <v>2</v>
      </c>
      <c r="BI294">
        <v>108</v>
      </c>
    </row>
    <row r="295" spans="1:61" x14ac:dyDescent="0.3">
      <c r="A295" s="18">
        <f t="shared" si="68"/>
        <v>3065</v>
      </c>
      <c r="B295" s="18">
        <f t="shared" si="69"/>
        <v>1</v>
      </c>
      <c r="C295" s="13">
        <f t="shared" si="70"/>
        <v>3544.5321460300001</v>
      </c>
      <c r="D295" s="13">
        <f t="shared" si="71"/>
        <v>2281.68628236</v>
      </c>
      <c r="E295" s="13">
        <f t="shared" si="72"/>
        <v>5590.2497451700001</v>
      </c>
      <c r="F295" s="13">
        <f t="shared" si="73"/>
        <v>3071.1115941700004</v>
      </c>
      <c r="G295" s="13">
        <f t="shared" si="74"/>
        <v>4477.3163357100002</v>
      </c>
      <c r="H295" s="13">
        <f t="shared" si="75"/>
        <v>1199.8086824500001</v>
      </c>
      <c r="I295" s="13">
        <f t="shared" si="76"/>
        <v>1049.1990502499998</v>
      </c>
      <c r="J295" s="13">
        <f t="shared" si="77"/>
        <v>1149.6770902199999</v>
      </c>
      <c r="K295" s="13">
        <f t="shared" si="78"/>
        <v>3603.94589301</v>
      </c>
      <c r="L295" s="13">
        <f t="shared" si="79"/>
        <v>113.53663129</v>
      </c>
      <c r="M295" s="13">
        <f t="shared" si="80"/>
        <v>1111.4288938599998</v>
      </c>
      <c r="N295" s="13">
        <f t="shared" si="81"/>
        <v>11.246625979999999</v>
      </c>
      <c r="O295" s="13">
        <f t="shared" si="82"/>
        <v>766.79183924999995</v>
      </c>
      <c r="P295" s="13">
        <f t="shared" si="83"/>
        <v>0.96912131000000001</v>
      </c>
      <c r="Q295" s="13">
        <f t="shared" si="84"/>
        <v>78.676378850000006</v>
      </c>
      <c r="T295" s="62">
        <v>3065</v>
      </c>
      <c r="U295" s="62">
        <v>1</v>
      </c>
      <c r="V295" s="19">
        <v>3544.5321460300001</v>
      </c>
      <c r="W295" s="19">
        <v>2281.68628236</v>
      </c>
      <c r="X295" s="19">
        <v>5590.2497451700001</v>
      </c>
      <c r="Y295" s="19">
        <v>3071.1115941700004</v>
      </c>
      <c r="Z295" s="19">
        <v>4477.3163357100002</v>
      </c>
      <c r="AA295" s="19">
        <v>1199.8086824500001</v>
      </c>
      <c r="AB295" s="19">
        <v>1049.1990502499998</v>
      </c>
      <c r="AC295" s="19">
        <v>1149.6770902199999</v>
      </c>
      <c r="AD295" s="19">
        <v>3603.94589301</v>
      </c>
      <c r="AE295" s="19">
        <v>113.53663129</v>
      </c>
      <c r="AF295" s="19">
        <v>1111.4288938599998</v>
      </c>
      <c r="AG295" s="19">
        <v>11.246625979999999</v>
      </c>
      <c r="AH295" s="19">
        <v>766.79183924999995</v>
      </c>
      <c r="AI295" s="19">
        <v>0.96912131000000001</v>
      </c>
      <c r="AJ295" s="19">
        <v>78.676378850000006</v>
      </c>
      <c r="AL295" s="1"/>
      <c r="AM295" s="63">
        <v>3065</v>
      </c>
      <c r="AN295" s="62">
        <v>1</v>
      </c>
      <c r="AO295" s="23">
        <v>1</v>
      </c>
      <c r="AP295" s="23">
        <v>1</v>
      </c>
      <c r="AQ295" s="23">
        <v>1</v>
      </c>
      <c r="AR295" s="23">
        <v>1</v>
      </c>
      <c r="AS295" s="23">
        <v>1</v>
      </c>
      <c r="AT295" s="23">
        <v>1</v>
      </c>
      <c r="AU295" s="23">
        <v>1</v>
      </c>
      <c r="AV295" s="23">
        <v>1</v>
      </c>
      <c r="AW295" s="23">
        <v>1</v>
      </c>
      <c r="AX295" s="23">
        <v>1</v>
      </c>
      <c r="AY295" s="23">
        <v>1</v>
      </c>
      <c r="AZ295" s="23">
        <v>1</v>
      </c>
      <c r="BA295" s="23">
        <v>1</v>
      </c>
      <c r="BB295" s="23">
        <v>1</v>
      </c>
      <c r="BC295" s="23">
        <v>1</v>
      </c>
      <c r="BG295" t="s">
        <v>371</v>
      </c>
      <c r="BH295">
        <v>2</v>
      </c>
      <c r="BI295">
        <v>158</v>
      </c>
    </row>
    <row r="296" spans="1:61" x14ac:dyDescent="0.3">
      <c r="A296" s="18">
        <f t="shared" si="68"/>
        <v>3065</v>
      </c>
      <c r="B296" s="18">
        <f t="shared" si="69"/>
        <v>2</v>
      </c>
      <c r="C296" s="13">
        <f t="shared" si="70"/>
        <v>6.5059381700000003</v>
      </c>
      <c r="D296" s="13">
        <f t="shared" si="71"/>
        <v>19.47</v>
      </c>
      <c r="E296" s="13">
        <f t="shared" si="72"/>
        <v>8.19</v>
      </c>
      <c r="F296" s="13">
        <f t="shared" si="73"/>
        <v>0</v>
      </c>
      <c r="G296" s="13">
        <f t="shared" si="74"/>
        <v>15.879999999999999</v>
      </c>
      <c r="H296" s="13">
        <f t="shared" si="75"/>
        <v>0</v>
      </c>
      <c r="I296" s="13">
        <f t="shared" si="76"/>
        <v>0</v>
      </c>
      <c r="J296" s="13">
        <f t="shared" si="77"/>
        <v>0.86163029999999996</v>
      </c>
      <c r="K296" s="13">
        <f t="shared" si="78"/>
        <v>0</v>
      </c>
      <c r="L296" s="13">
        <f t="shared" si="79"/>
        <v>0</v>
      </c>
      <c r="M296" s="13">
        <f t="shared" si="80"/>
        <v>0.75</v>
      </c>
      <c r="N296" s="13">
        <f t="shared" si="81"/>
        <v>0</v>
      </c>
      <c r="O296" s="13">
        <f t="shared" si="82"/>
        <v>26.994962870000002</v>
      </c>
      <c r="P296" s="13">
        <f t="shared" si="83"/>
        <v>2.3202820600000003</v>
      </c>
      <c r="Q296" s="13">
        <f t="shared" si="84"/>
        <v>31.96002348</v>
      </c>
      <c r="T296" s="62">
        <v>3065</v>
      </c>
      <c r="U296" s="62">
        <v>2</v>
      </c>
      <c r="V296" s="19">
        <v>6.5059381700000003</v>
      </c>
      <c r="W296" s="19">
        <v>19.47</v>
      </c>
      <c r="X296" s="19">
        <v>8.19</v>
      </c>
      <c r="Y296" s="19">
        <v>0</v>
      </c>
      <c r="Z296" s="19">
        <v>15.879999999999999</v>
      </c>
      <c r="AA296" s="19">
        <v>0</v>
      </c>
      <c r="AB296" s="19">
        <v>0</v>
      </c>
      <c r="AC296" s="19">
        <v>0.86163029999999996</v>
      </c>
      <c r="AD296" s="19">
        <v>0</v>
      </c>
      <c r="AE296" s="19">
        <v>0</v>
      </c>
      <c r="AF296" s="19">
        <v>0.75</v>
      </c>
      <c r="AG296" s="19">
        <v>0</v>
      </c>
      <c r="AH296" s="19">
        <v>26.994962870000002</v>
      </c>
      <c r="AI296" s="19">
        <v>2.3202820600000003</v>
      </c>
      <c r="AJ296" s="19">
        <v>31.96002348</v>
      </c>
      <c r="AL296" s="1"/>
      <c r="AM296" s="63">
        <v>3065</v>
      </c>
      <c r="AN296" s="62">
        <v>2</v>
      </c>
      <c r="AO296" s="23">
        <v>1</v>
      </c>
      <c r="AP296" s="23">
        <v>1</v>
      </c>
      <c r="AQ296" s="23">
        <v>1</v>
      </c>
      <c r="AR296" s="23">
        <v>1</v>
      </c>
      <c r="AS296" s="23">
        <v>1</v>
      </c>
      <c r="AT296" s="23">
        <v>1</v>
      </c>
      <c r="AU296" s="23">
        <v>1</v>
      </c>
      <c r="AV296" s="23">
        <v>1</v>
      </c>
      <c r="AW296" s="23">
        <v>1</v>
      </c>
      <c r="AX296" s="23">
        <v>1</v>
      </c>
      <c r="AY296" s="23">
        <v>1</v>
      </c>
      <c r="AZ296" s="23">
        <v>1</v>
      </c>
      <c r="BA296" s="23">
        <v>1</v>
      </c>
      <c r="BB296" s="23">
        <v>1</v>
      </c>
      <c r="BC296" s="23">
        <v>1</v>
      </c>
      <c r="BG296" t="s">
        <v>372</v>
      </c>
      <c r="BH296">
        <v>2</v>
      </c>
      <c r="BI296">
        <v>45</v>
      </c>
    </row>
    <row r="297" spans="1:61" x14ac:dyDescent="0.3">
      <c r="A297" s="18">
        <f t="shared" si="68"/>
        <v>3065</v>
      </c>
      <c r="B297" s="18">
        <f t="shared" si="69"/>
        <v>5</v>
      </c>
      <c r="C297" s="13">
        <f t="shared" si="70"/>
        <v>284.69279397000003</v>
      </c>
      <c r="D297" s="13">
        <f t="shared" si="71"/>
        <v>98.410000000000011</v>
      </c>
      <c r="E297" s="13">
        <f t="shared" si="72"/>
        <v>105.92</v>
      </c>
      <c r="F297" s="13">
        <f t="shared" si="73"/>
        <v>19.32</v>
      </c>
      <c r="G297" s="13">
        <f t="shared" si="74"/>
        <v>29.24</v>
      </c>
      <c r="H297" s="13">
        <f t="shared" si="75"/>
        <v>11.7</v>
      </c>
      <c r="I297" s="13">
        <f t="shared" si="76"/>
        <v>100.38999999999999</v>
      </c>
      <c r="J297" s="13">
        <f t="shared" si="77"/>
        <v>0</v>
      </c>
      <c r="K297" s="13">
        <f t="shared" si="78"/>
        <v>67.209999999999994</v>
      </c>
      <c r="L297" s="13">
        <f t="shared" si="79"/>
        <v>37.267551885000003</v>
      </c>
      <c r="M297" s="13">
        <f t="shared" si="80"/>
        <v>17.429026660000002</v>
      </c>
      <c r="N297" s="13">
        <f t="shared" si="81"/>
        <v>5.652517295</v>
      </c>
      <c r="O297" s="13">
        <f t="shared" si="82"/>
        <v>0</v>
      </c>
      <c r="P297" s="13">
        <f t="shared" si="83"/>
        <v>0</v>
      </c>
      <c r="Q297" s="13">
        <f t="shared" si="84"/>
        <v>0</v>
      </c>
      <c r="T297" s="62">
        <v>3065</v>
      </c>
      <c r="U297" s="62">
        <v>5</v>
      </c>
      <c r="V297" s="19">
        <v>284.69279397000003</v>
      </c>
      <c r="W297" s="19">
        <v>98.410000000000011</v>
      </c>
      <c r="X297" s="19">
        <v>105.92</v>
      </c>
      <c r="Y297" s="19">
        <v>19.32</v>
      </c>
      <c r="Z297" s="19">
        <v>29.24</v>
      </c>
      <c r="AA297" s="19">
        <v>11.7</v>
      </c>
      <c r="AB297" s="19">
        <v>100.38999999999999</v>
      </c>
      <c r="AC297" s="19">
        <v>0</v>
      </c>
      <c r="AD297" s="19">
        <v>67.209999999999994</v>
      </c>
      <c r="AE297" s="19">
        <v>37.267551885000003</v>
      </c>
      <c r="AF297" s="19">
        <v>17.429026660000002</v>
      </c>
      <c r="AG297" s="19">
        <v>5.652517295</v>
      </c>
      <c r="AH297" s="19">
        <v>0</v>
      </c>
      <c r="AI297" s="19">
        <v>0</v>
      </c>
      <c r="AJ297" s="19">
        <v>0</v>
      </c>
      <c r="AL297" s="1"/>
      <c r="AM297" s="63">
        <v>3065</v>
      </c>
      <c r="AN297" s="62">
        <v>5</v>
      </c>
      <c r="AO297" s="23">
        <v>1</v>
      </c>
      <c r="AP297" s="23">
        <v>1</v>
      </c>
      <c r="AQ297" s="23">
        <v>1</v>
      </c>
      <c r="AR297" s="23">
        <v>1</v>
      </c>
      <c r="AS297" s="23">
        <v>1</v>
      </c>
      <c r="AT297" s="23">
        <v>1</v>
      </c>
      <c r="AU297" s="23">
        <v>1</v>
      </c>
      <c r="AV297" s="23">
        <v>1</v>
      </c>
      <c r="AW297" s="23">
        <v>1</v>
      </c>
      <c r="AX297" s="23">
        <v>1</v>
      </c>
      <c r="AY297" s="23">
        <v>1</v>
      </c>
      <c r="AZ297" s="23">
        <v>1</v>
      </c>
      <c r="BA297" s="23">
        <v>1</v>
      </c>
      <c r="BB297" s="23">
        <v>1</v>
      </c>
      <c r="BC297" s="23">
        <v>1</v>
      </c>
      <c r="BG297" t="s">
        <v>373</v>
      </c>
      <c r="BH297">
        <v>2</v>
      </c>
      <c r="BI297">
        <v>2</v>
      </c>
    </row>
    <row r="298" spans="1:61" x14ac:dyDescent="0.3">
      <c r="A298" s="18">
        <f t="shared" si="68"/>
        <v>3065</v>
      </c>
      <c r="B298" s="18">
        <f t="shared" si="69"/>
        <v>7</v>
      </c>
      <c r="C298" s="13">
        <f t="shared" si="70"/>
        <v>1066.3277901200001</v>
      </c>
      <c r="D298" s="13">
        <f t="shared" si="71"/>
        <v>134.03180674999999</v>
      </c>
      <c r="E298" s="13">
        <f t="shared" si="72"/>
        <v>3.55</v>
      </c>
      <c r="F298" s="13">
        <f t="shared" si="73"/>
        <v>0</v>
      </c>
      <c r="G298" s="13">
        <f t="shared" si="74"/>
        <v>8.7200000000000006</v>
      </c>
      <c r="H298" s="13">
        <f t="shared" si="75"/>
        <v>0</v>
      </c>
      <c r="I298" s="13">
        <f t="shared" si="76"/>
        <v>2.41</v>
      </c>
      <c r="J298" s="13">
        <f t="shared" si="77"/>
        <v>0</v>
      </c>
      <c r="K298" s="13">
        <f t="shared" si="78"/>
        <v>0</v>
      </c>
      <c r="L298" s="13">
        <f t="shared" si="79"/>
        <v>14.410402487500001</v>
      </c>
      <c r="M298" s="13">
        <f t="shared" si="80"/>
        <v>0</v>
      </c>
      <c r="N298" s="13">
        <f t="shared" si="81"/>
        <v>1.4701341625</v>
      </c>
      <c r="O298" s="13">
        <f t="shared" si="82"/>
        <v>0</v>
      </c>
      <c r="P298" s="13">
        <f t="shared" si="83"/>
        <v>0.1</v>
      </c>
      <c r="Q298" s="13">
        <f t="shared" si="84"/>
        <v>0</v>
      </c>
      <c r="T298" s="62">
        <v>3065</v>
      </c>
      <c r="U298" s="62">
        <v>7</v>
      </c>
      <c r="V298" s="19">
        <v>1066.3277901200001</v>
      </c>
      <c r="W298" s="19">
        <v>134.03180674999999</v>
      </c>
      <c r="X298" s="19">
        <v>3.55</v>
      </c>
      <c r="Y298" s="19">
        <v>0</v>
      </c>
      <c r="Z298" s="19">
        <v>8.7200000000000006</v>
      </c>
      <c r="AA298" s="19">
        <v>0</v>
      </c>
      <c r="AB298" s="19">
        <v>2.41</v>
      </c>
      <c r="AC298" s="19">
        <v>0</v>
      </c>
      <c r="AD298" s="19">
        <v>0</v>
      </c>
      <c r="AE298" s="19">
        <v>14.410402487500001</v>
      </c>
      <c r="AF298" s="19">
        <v>0</v>
      </c>
      <c r="AG298" s="19">
        <v>1.4701341625</v>
      </c>
      <c r="AH298" s="19">
        <v>0</v>
      </c>
      <c r="AI298" s="19">
        <v>0.1</v>
      </c>
      <c r="AJ298" s="19">
        <v>0</v>
      </c>
      <c r="AL298" s="1"/>
      <c r="AM298" s="63">
        <v>3065</v>
      </c>
      <c r="AN298" s="62">
        <v>7</v>
      </c>
      <c r="AO298" s="23">
        <v>1</v>
      </c>
      <c r="AP298" s="23">
        <v>1</v>
      </c>
      <c r="AQ298" s="23">
        <v>1</v>
      </c>
      <c r="AR298" s="23">
        <v>1</v>
      </c>
      <c r="AS298" s="23">
        <v>1</v>
      </c>
      <c r="AT298" s="23">
        <v>1</v>
      </c>
      <c r="AU298" s="23">
        <v>1</v>
      </c>
      <c r="AV298" s="23">
        <v>1</v>
      </c>
      <c r="AW298" s="23">
        <v>1</v>
      </c>
      <c r="AX298" s="23">
        <v>1</v>
      </c>
      <c r="AY298" s="23">
        <v>1</v>
      </c>
      <c r="AZ298" s="23">
        <v>1</v>
      </c>
      <c r="BA298" s="23">
        <v>1</v>
      </c>
      <c r="BB298" s="23">
        <v>1</v>
      </c>
      <c r="BC298" s="23">
        <v>1</v>
      </c>
      <c r="BG298" t="s">
        <v>374</v>
      </c>
      <c r="BH298">
        <v>2</v>
      </c>
      <c r="BI298">
        <v>66</v>
      </c>
    </row>
    <row r="299" spans="1:61" x14ac:dyDescent="0.3">
      <c r="A299" s="18">
        <f t="shared" si="68"/>
        <v>3065</v>
      </c>
      <c r="B299" s="18">
        <f t="shared" si="69"/>
        <v>8</v>
      </c>
      <c r="C299" s="13">
        <f t="shared" si="70"/>
        <v>293.42252685999995</v>
      </c>
      <c r="D299" s="13">
        <f t="shared" si="71"/>
        <v>126.85472509000002</v>
      </c>
      <c r="E299" s="13">
        <f t="shared" si="72"/>
        <v>168.55468823000001</v>
      </c>
      <c r="F299" s="13">
        <f t="shared" si="73"/>
        <v>111.53999999999999</v>
      </c>
      <c r="G299" s="13">
        <f t="shared" si="74"/>
        <v>201.67000000000002</v>
      </c>
      <c r="H299" s="13">
        <f t="shared" si="75"/>
        <v>17</v>
      </c>
      <c r="I299" s="13">
        <f t="shared" si="76"/>
        <v>92.500844000000001</v>
      </c>
      <c r="J299" s="13">
        <f t="shared" si="77"/>
        <v>0</v>
      </c>
      <c r="K299" s="13">
        <f t="shared" si="78"/>
        <v>108.01563073999999</v>
      </c>
      <c r="L299" s="13">
        <f t="shared" si="79"/>
        <v>51.093154474999999</v>
      </c>
      <c r="M299" s="13">
        <f t="shared" si="80"/>
        <v>32.82</v>
      </c>
      <c r="N299" s="13">
        <f t="shared" si="81"/>
        <v>4.2643848250000005</v>
      </c>
      <c r="O299" s="13">
        <f t="shared" si="82"/>
        <v>29.797879980000001</v>
      </c>
      <c r="P299" s="13">
        <f t="shared" si="83"/>
        <v>0</v>
      </c>
      <c r="Q299" s="13">
        <f t="shared" si="84"/>
        <v>0</v>
      </c>
      <c r="T299" s="62">
        <v>3065</v>
      </c>
      <c r="U299" s="62">
        <v>8</v>
      </c>
      <c r="V299" s="19">
        <v>293.42252685999995</v>
      </c>
      <c r="W299" s="19">
        <v>126.85472509000002</v>
      </c>
      <c r="X299" s="19">
        <v>168.55468823000001</v>
      </c>
      <c r="Y299" s="19">
        <v>111.53999999999999</v>
      </c>
      <c r="Z299" s="19">
        <v>201.67000000000002</v>
      </c>
      <c r="AA299" s="19">
        <v>17</v>
      </c>
      <c r="AB299" s="19">
        <v>92.500844000000001</v>
      </c>
      <c r="AC299" s="19">
        <v>0</v>
      </c>
      <c r="AD299" s="19">
        <v>108.01563073999999</v>
      </c>
      <c r="AE299" s="19">
        <v>51.093154474999999</v>
      </c>
      <c r="AF299" s="19">
        <v>32.82</v>
      </c>
      <c r="AG299" s="19">
        <v>4.2643848250000005</v>
      </c>
      <c r="AH299" s="19">
        <v>29.797879980000001</v>
      </c>
      <c r="AI299" s="19">
        <v>0</v>
      </c>
      <c r="AJ299" s="19">
        <v>0</v>
      </c>
      <c r="AL299" s="1"/>
      <c r="AM299" s="63">
        <v>3065</v>
      </c>
      <c r="AN299" s="62">
        <v>8</v>
      </c>
      <c r="AO299" s="23">
        <v>1</v>
      </c>
      <c r="AP299" s="23">
        <v>1</v>
      </c>
      <c r="AQ299" s="23">
        <v>1</v>
      </c>
      <c r="AR299" s="23">
        <v>1</v>
      </c>
      <c r="AS299" s="23">
        <v>1</v>
      </c>
      <c r="AT299" s="23">
        <v>1</v>
      </c>
      <c r="AU299" s="23">
        <v>1</v>
      </c>
      <c r="AV299" s="23">
        <v>1</v>
      </c>
      <c r="AW299" s="23">
        <v>1</v>
      </c>
      <c r="AX299" s="23">
        <v>1</v>
      </c>
      <c r="AY299" s="23">
        <v>1</v>
      </c>
      <c r="AZ299" s="23">
        <v>1</v>
      </c>
      <c r="BA299" s="23">
        <v>1</v>
      </c>
      <c r="BB299" s="23">
        <v>1</v>
      </c>
      <c r="BC299" s="23">
        <v>1</v>
      </c>
      <c r="BG299" t="s">
        <v>375</v>
      </c>
      <c r="BH299">
        <v>2</v>
      </c>
      <c r="BI299">
        <v>18</v>
      </c>
    </row>
    <row r="300" spans="1:61" x14ac:dyDescent="0.3">
      <c r="A300" s="18">
        <f t="shared" si="68"/>
        <v>3067</v>
      </c>
      <c r="B300" s="18">
        <f t="shared" si="69"/>
        <v>0</v>
      </c>
      <c r="C300" s="13">
        <f t="shared" si="70"/>
        <v>5885.0586155499996</v>
      </c>
      <c r="D300" s="13">
        <f t="shared" si="71"/>
        <v>1730.6654110399998</v>
      </c>
      <c r="E300" s="13">
        <f t="shared" si="72"/>
        <v>13695.682839940007</v>
      </c>
      <c r="F300" s="13">
        <f t="shared" si="73"/>
        <v>4825.7913683499992</v>
      </c>
      <c r="G300" s="13">
        <f t="shared" si="74"/>
        <v>2710.2244229399998</v>
      </c>
      <c r="H300" s="13">
        <f t="shared" si="75"/>
        <v>3850.8291073300002</v>
      </c>
      <c r="I300" s="13">
        <f t="shared" si="76"/>
        <v>2.8875802100000003</v>
      </c>
      <c r="J300" s="13">
        <f t="shared" si="77"/>
        <v>85.118790090000005</v>
      </c>
      <c r="K300" s="13">
        <f t="shared" si="78"/>
        <v>0</v>
      </c>
      <c r="L300" s="13">
        <f t="shared" si="79"/>
        <v>93.754549660000009</v>
      </c>
      <c r="M300" s="13">
        <f t="shared" si="80"/>
        <v>2643.5248140900012</v>
      </c>
      <c r="N300" s="13">
        <f t="shared" si="81"/>
        <v>0</v>
      </c>
      <c r="O300" s="13">
        <f t="shared" si="82"/>
        <v>198.14000000000001</v>
      </c>
      <c r="P300" s="13">
        <f t="shared" si="83"/>
        <v>0</v>
      </c>
      <c r="Q300" s="13">
        <f t="shared" si="84"/>
        <v>0</v>
      </c>
      <c r="T300" s="62">
        <v>3067</v>
      </c>
      <c r="U300" s="62">
        <v>0</v>
      </c>
      <c r="V300" s="19">
        <v>5885.0586155499996</v>
      </c>
      <c r="W300" s="19">
        <v>1730.6654110399998</v>
      </c>
      <c r="X300" s="19">
        <v>13695.682839940007</v>
      </c>
      <c r="Y300" s="19">
        <v>4825.7913683499992</v>
      </c>
      <c r="Z300" s="19">
        <v>2710.2244229399998</v>
      </c>
      <c r="AA300" s="19">
        <v>3850.8291073300002</v>
      </c>
      <c r="AB300" s="19">
        <v>2.8875802100000003</v>
      </c>
      <c r="AC300" s="19">
        <v>85.118790090000005</v>
      </c>
      <c r="AD300" s="19">
        <v>0</v>
      </c>
      <c r="AE300" s="19">
        <v>93.754549660000009</v>
      </c>
      <c r="AF300" s="19">
        <v>2643.5248140900012</v>
      </c>
      <c r="AG300" s="19">
        <v>0</v>
      </c>
      <c r="AH300" s="19">
        <v>198.14000000000001</v>
      </c>
      <c r="AI300" s="19">
        <v>0</v>
      </c>
      <c r="AJ300" s="19">
        <v>0</v>
      </c>
      <c r="AL300" s="1"/>
      <c r="AM300" s="63">
        <v>3067</v>
      </c>
      <c r="AN300" s="62">
        <v>0</v>
      </c>
      <c r="AO300" s="23">
        <v>1</v>
      </c>
      <c r="AP300" s="23">
        <v>1</v>
      </c>
      <c r="AQ300" s="23">
        <v>1</v>
      </c>
      <c r="AR300" s="23">
        <v>1</v>
      </c>
      <c r="AS300" s="23">
        <v>1</v>
      </c>
      <c r="AT300" s="23">
        <v>1</v>
      </c>
      <c r="AU300" s="23">
        <v>1</v>
      </c>
      <c r="AV300" s="23">
        <v>1</v>
      </c>
      <c r="AW300" s="23">
        <v>1</v>
      </c>
      <c r="AX300" s="23">
        <v>1</v>
      </c>
      <c r="AY300" s="23">
        <v>1</v>
      </c>
      <c r="AZ300" s="23">
        <v>1</v>
      </c>
      <c r="BA300" s="23">
        <v>1</v>
      </c>
      <c r="BB300" s="23">
        <v>1</v>
      </c>
      <c r="BC300" s="23">
        <v>1</v>
      </c>
      <c r="BG300" t="s">
        <v>376</v>
      </c>
      <c r="BH300">
        <v>3</v>
      </c>
      <c r="BI300">
        <v>203</v>
      </c>
    </row>
    <row r="301" spans="1:61" x14ac:dyDescent="0.3">
      <c r="A301" s="18">
        <f t="shared" si="68"/>
        <v>3067</v>
      </c>
      <c r="B301" s="18">
        <f t="shared" si="69"/>
        <v>1</v>
      </c>
      <c r="C301" s="13">
        <f t="shared" si="70"/>
        <v>4513.9489719200001</v>
      </c>
      <c r="D301" s="13">
        <f t="shared" si="71"/>
        <v>1579.2603866999998</v>
      </c>
      <c r="E301" s="13">
        <f t="shared" si="72"/>
        <v>1256.8742711000002</v>
      </c>
      <c r="F301" s="13">
        <f t="shared" si="73"/>
        <v>488.30924225000001</v>
      </c>
      <c r="G301" s="13">
        <f t="shared" si="74"/>
        <v>141.42563436</v>
      </c>
      <c r="H301" s="13">
        <f t="shared" si="75"/>
        <v>410.51705949000001</v>
      </c>
      <c r="I301" s="13">
        <f t="shared" si="76"/>
        <v>1.2243723200000001</v>
      </c>
      <c r="J301" s="13">
        <f t="shared" si="77"/>
        <v>161.02609824999999</v>
      </c>
      <c r="K301" s="13">
        <f t="shared" si="78"/>
        <v>0</v>
      </c>
      <c r="L301" s="13">
        <f t="shared" si="79"/>
        <v>22.23</v>
      </c>
      <c r="M301" s="13">
        <f t="shared" si="80"/>
        <v>423.70167472000003</v>
      </c>
      <c r="N301" s="13">
        <f t="shared" si="81"/>
        <v>7.41</v>
      </c>
      <c r="O301" s="13">
        <f t="shared" si="82"/>
        <v>142.43010214</v>
      </c>
      <c r="P301" s="13">
        <f t="shared" si="83"/>
        <v>0.11</v>
      </c>
      <c r="Q301" s="13">
        <f t="shared" si="84"/>
        <v>1.75</v>
      </c>
      <c r="T301" s="62">
        <v>3067</v>
      </c>
      <c r="U301" s="62">
        <v>1</v>
      </c>
      <c r="V301" s="19">
        <v>4513.9489719200001</v>
      </c>
      <c r="W301" s="19">
        <v>1579.2603866999998</v>
      </c>
      <c r="X301" s="19">
        <v>1256.8742711000002</v>
      </c>
      <c r="Y301" s="19">
        <v>488.30924225000001</v>
      </c>
      <c r="Z301" s="19">
        <v>141.42563436</v>
      </c>
      <c r="AA301" s="19">
        <v>410.51705949000001</v>
      </c>
      <c r="AB301" s="19">
        <v>1.2243723200000001</v>
      </c>
      <c r="AC301" s="19">
        <v>161.02609824999999</v>
      </c>
      <c r="AD301" s="19">
        <v>0</v>
      </c>
      <c r="AE301" s="19">
        <v>22.23</v>
      </c>
      <c r="AF301" s="19">
        <v>423.70167472000003</v>
      </c>
      <c r="AG301" s="19">
        <v>7.41</v>
      </c>
      <c r="AH301" s="19">
        <v>142.43010214</v>
      </c>
      <c r="AI301" s="19">
        <v>0.11</v>
      </c>
      <c r="AJ301" s="19">
        <v>1.75</v>
      </c>
      <c r="AL301" s="1"/>
      <c r="AM301" s="63">
        <v>3067</v>
      </c>
      <c r="AN301" s="62">
        <v>1</v>
      </c>
      <c r="AO301" s="23">
        <v>1</v>
      </c>
      <c r="AP301" s="23">
        <v>1</v>
      </c>
      <c r="AQ301" s="23">
        <v>1</v>
      </c>
      <c r="AR301" s="23">
        <v>1</v>
      </c>
      <c r="AS301" s="23">
        <v>1</v>
      </c>
      <c r="AT301" s="23">
        <v>1</v>
      </c>
      <c r="AU301" s="23">
        <v>1</v>
      </c>
      <c r="AV301" s="23">
        <v>1</v>
      </c>
      <c r="AW301" s="23">
        <v>1</v>
      </c>
      <c r="AX301" s="23">
        <v>1</v>
      </c>
      <c r="AY301" s="23">
        <v>1</v>
      </c>
      <c r="AZ301" s="23">
        <v>1</v>
      </c>
      <c r="BA301" s="23">
        <v>1</v>
      </c>
      <c r="BB301" s="23">
        <v>1</v>
      </c>
      <c r="BC301" s="23">
        <v>1</v>
      </c>
      <c r="BG301" t="s">
        <v>377</v>
      </c>
      <c r="BH301">
        <v>3</v>
      </c>
      <c r="BI301">
        <v>107</v>
      </c>
    </row>
    <row r="302" spans="1:61" x14ac:dyDescent="0.3">
      <c r="A302" s="18">
        <f t="shared" si="68"/>
        <v>3067</v>
      </c>
      <c r="B302" s="18">
        <f t="shared" si="69"/>
        <v>2</v>
      </c>
      <c r="C302" s="13">
        <f t="shared" si="70"/>
        <v>113.48</v>
      </c>
      <c r="D302" s="13">
        <f t="shared" si="71"/>
        <v>2</v>
      </c>
      <c r="E302" s="13">
        <f t="shared" si="72"/>
        <v>0</v>
      </c>
      <c r="F302" s="13">
        <f t="shared" si="73"/>
        <v>0</v>
      </c>
      <c r="G302" s="13">
        <f t="shared" si="74"/>
        <v>0</v>
      </c>
      <c r="H302" s="13">
        <f t="shared" si="75"/>
        <v>0</v>
      </c>
      <c r="I302" s="13">
        <f t="shared" si="76"/>
        <v>0</v>
      </c>
      <c r="J302" s="13">
        <f t="shared" si="77"/>
        <v>0.1</v>
      </c>
      <c r="K302" s="13">
        <f t="shared" si="78"/>
        <v>0</v>
      </c>
      <c r="L302" s="13">
        <f t="shared" si="79"/>
        <v>0</v>
      </c>
      <c r="M302" s="13">
        <f t="shared" si="80"/>
        <v>0</v>
      </c>
      <c r="N302" s="13">
        <f t="shared" si="81"/>
        <v>0</v>
      </c>
      <c r="O302" s="13">
        <f t="shared" si="82"/>
        <v>2.5099999999999998</v>
      </c>
      <c r="P302" s="13">
        <f t="shared" si="83"/>
        <v>0.5</v>
      </c>
      <c r="Q302" s="13">
        <f t="shared" si="84"/>
        <v>1.7</v>
      </c>
      <c r="T302" s="62">
        <v>3067</v>
      </c>
      <c r="U302" s="62">
        <v>2</v>
      </c>
      <c r="V302" s="19">
        <v>113.48</v>
      </c>
      <c r="W302" s="19">
        <v>2</v>
      </c>
      <c r="X302" s="19">
        <v>0</v>
      </c>
      <c r="Y302" s="19">
        <v>0</v>
      </c>
      <c r="Z302" s="19">
        <v>0</v>
      </c>
      <c r="AA302" s="19">
        <v>0</v>
      </c>
      <c r="AB302" s="19">
        <v>0</v>
      </c>
      <c r="AC302" s="19">
        <v>0.1</v>
      </c>
      <c r="AD302" s="19">
        <v>0</v>
      </c>
      <c r="AE302" s="19">
        <v>0</v>
      </c>
      <c r="AF302" s="19">
        <v>0</v>
      </c>
      <c r="AG302" s="19">
        <v>0</v>
      </c>
      <c r="AH302" s="19">
        <v>2.5099999999999998</v>
      </c>
      <c r="AI302" s="19">
        <v>0.5</v>
      </c>
      <c r="AJ302" s="19">
        <v>1.7</v>
      </c>
      <c r="AL302" s="1"/>
      <c r="AM302" s="63">
        <v>3067</v>
      </c>
      <c r="AN302" s="62">
        <v>2</v>
      </c>
      <c r="AO302" s="23">
        <v>1</v>
      </c>
      <c r="AP302" s="23">
        <v>1</v>
      </c>
      <c r="AQ302" s="23">
        <v>1</v>
      </c>
      <c r="AR302" s="23">
        <v>1</v>
      </c>
      <c r="AS302" s="23">
        <v>1</v>
      </c>
      <c r="AT302" s="23">
        <v>1</v>
      </c>
      <c r="AU302" s="23">
        <v>1</v>
      </c>
      <c r="AV302" s="23">
        <v>1</v>
      </c>
      <c r="AW302" s="23">
        <v>1</v>
      </c>
      <c r="AX302" s="23">
        <v>1</v>
      </c>
      <c r="AY302" s="23">
        <v>1</v>
      </c>
      <c r="AZ302" s="23">
        <v>1</v>
      </c>
      <c r="BA302" s="23">
        <v>1</v>
      </c>
      <c r="BB302" s="23">
        <v>1</v>
      </c>
      <c r="BC302" s="23">
        <v>1</v>
      </c>
      <c r="BG302" t="s">
        <v>378</v>
      </c>
      <c r="BH302">
        <v>3</v>
      </c>
      <c r="BI302">
        <v>6</v>
      </c>
    </row>
    <row r="303" spans="1:61" x14ac:dyDescent="0.3">
      <c r="A303" s="18">
        <f t="shared" si="68"/>
        <v>3067</v>
      </c>
      <c r="B303" s="18">
        <f t="shared" si="69"/>
        <v>5</v>
      </c>
      <c r="C303" s="13">
        <f t="shared" si="70"/>
        <v>473.42898043000002</v>
      </c>
      <c r="D303" s="13">
        <f t="shared" si="71"/>
        <v>290.81178462000003</v>
      </c>
      <c r="E303" s="13">
        <f t="shared" si="72"/>
        <v>85.833710230000008</v>
      </c>
      <c r="F303" s="13">
        <f t="shared" si="73"/>
        <v>95.573540729999991</v>
      </c>
      <c r="G303" s="13">
        <f t="shared" si="74"/>
        <v>46.494233600000001</v>
      </c>
      <c r="H303" s="13">
        <f t="shared" si="75"/>
        <v>62.078710569999998</v>
      </c>
      <c r="I303" s="13">
        <f t="shared" si="76"/>
        <v>3.1895232</v>
      </c>
      <c r="J303" s="13">
        <f t="shared" si="77"/>
        <v>0</v>
      </c>
      <c r="K303" s="13">
        <f t="shared" si="78"/>
        <v>0</v>
      </c>
      <c r="L303" s="13">
        <f t="shared" si="79"/>
        <v>698.43</v>
      </c>
      <c r="M303" s="13">
        <f t="shared" si="80"/>
        <v>0</v>
      </c>
      <c r="N303" s="13">
        <f t="shared" si="81"/>
        <v>0</v>
      </c>
      <c r="O303" s="13">
        <f t="shared" si="82"/>
        <v>0</v>
      </c>
      <c r="P303" s="13">
        <f t="shared" si="83"/>
        <v>0</v>
      </c>
      <c r="Q303" s="13">
        <f t="shared" si="84"/>
        <v>0</v>
      </c>
      <c r="T303" s="62">
        <v>3067</v>
      </c>
      <c r="U303" s="62">
        <v>5</v>
      </c>
      <c r="V303" s="19">
        <v>473.42898043000002</v>
      </c>
      <c r="W303" s="19">
        <v>290.81178462000003</v>
      </c>
      <c r="X303" s="19">
        <v>85.833710230000008</v>
      </c>
      <c r="Y303" s="19">
        <v>95.573540729999991</v>
      </c>
      <c r="Z303" s="19">
        <v>46.494233600000001</v>
      </c>
      <c r="AA303" s="19">
        <v>62.078710569999998</v>
      </c>
      <c r="AB303" s="19">
        <v>3.1895232</v>
      </c>
      <c r="AC303" s="19">
        <v>0</v>
      </c>
      <c r="AD303" s="19">
        <v>0</v>
      </c>
      <c r="AE303" s="19">
        <v>698.43</v>
      </c>
      <c r="AF303" s="19">
        <v>0</v>
      </c>
      <c r="AG303" s="19">
        <v>0</v>
      </c>
      <c r="AH303" s="19">
        <v>0</v>
      </c>
      <c r="AI303" s="19">
        <v>0</v>
      </c>
      <c r="AJ303" s="19">
        <v>0</v>
      </c>
      <c r="AL303" s="1"/>
      <c r="AM303" s="63">
        <v>3067</v>
      </c>
      <c r="AN303" s="62">
        <v>5</v>
      </c>
      <c r="AO303" s="23">
        <v>1</v>
      </c>
      <c r="AP303" s="23">
        <v>1</v>
      </c>
      <c r="AQ303" s="23">
        <v>1</v>
      </c>
      <c r="AR303" s="23">
        <v>1</v>
      </c>
      <c r="AS303" s="23">
        <v>1</v>
      </c>
      <c r="AT303" s="23">
        <v>1</v>
      </c>
      <c r="AU303" s="23">
        <v>1</v>
      </c>
      <c r="AV303" s="23">
        <v>1</v>
      </c>
      <c r="AW303" s="23">
        <v>1</v>
      </c>
      <c r="AX303" s="23">
        <v>1</v>
      </c>
      <c r="AY303" s="23">
        <v>1</v>
      </c>
      <c r="AZ303" s="23">
        <v>1</v>
      </c>
      <c r="BA303" s="23">
        <v>1</v>
      </c>
      <c r="BB303" s="23">
        <v>1</v>
      </c>
      <c r="BC303" s="23">
        <v>1</v>
      </c>
      <c r="BG303" t="s">
        <v>379</v>
      </c>
      <c r="BH303">
        <v>3</v>
      </c>
      <c r="BI303">
        <v>7</v>
      </c>
    </row>
    <row r="304" spans="1:61" x14ac:dyDescent="0.3">
      <c r="A304" s="18">
        <f t="shared" si="68"/>
        <v>3067</v>
      </c>
      <c r="B304" s="18">
        <f t="shared" si="69"/>
        <v>7</v>
      </c>
      <c r="C304" s="13">
        <f t="shared" si="70"/>
        <v>13318.40595151649</v>
      </c>
      <c r="D304" s="13">
        <f t="shared" si="71"/>
        <v>1672.7722149713466</v>
      </c>
      <c r="E304" s="13">
        <f t="shared" si="72"/>
        <v>555.86732675999997</v>
      </c>
      <c r="F304" s="13">
        <f t="shared" si="73"/>
        <v>444.69741841999996</v>
      </c>
      <c r="G304" s="13">
        <f t="shared" si="74"/>
        <v>239.02569072999998</v>
      </c>
      <c r="H304" s="13">
        <f t="shared" si="75"/>
        <v>62.06</v>
      </c>
      <c r="I304" s="13">
        <f t="shared" si="76"/>
        <v>0</v>
      </c>
      <c r="J304" s="13">
        <f t="shared" si="77"/>
        <v>0</v>
      </c>
      <c r="K304" s="13">
        <f t="shared" si="78"/>
        <v>0</v>
      </c>
      <c r="L304" s="13">
        <f t="shared" si="79"/>
        <v>92.032103340000006</v>
      </c>
      <c r="M304" s="13">
        <f t="shared" si="80"/>
        <v>392.46598539000001</v>
      </c>
      <c r="N304" s="13">
        <f t="shared" si="81"/>
        <v>1.8050000000000002</v>
      </c>
      <c r="O304" s="13">
        <f t="shared" si="82"/>
        <v>0</v>
      </c>
      <c r="P304" s="13">
        <f t="shared" si="83"/>
        <v>0</v>
      </c>
      <c r="Q304" s="13">
        <f t="shared" si="84"/>
        <v>0</v>
      </c>
      <c r="T304" s="62">
        <v>3067</v>
      </c>
      <c r="U304" s="62">
        <v>7</v>
      </c>
      <c r="V304" s="19">
        <v>13318.40595151649</v>
      </c>
      <c r="W304" s="19">
        <v>1672.7722149713466</v>
      </c>
      <c r="X304" s="19">
        <v>555.86732675999997</v>
      </c>
      <c r="Y304" s="19">
        <v>444.69741841999996</v>
      </c>
      <c r="Z304" s="19">
        <v>239.02569072999998</v>
      </c>
      <c r="AA304" s="19">
        <v>62.06</v>
      </c>
      <c r="AB304" s="19">
        <v>0</v>
      </c>
      <c r="AC304" s="19">
        <v>0</v>
      </c>
      <c r="AD304" s="19">
        <v>0</v>
      </c>
      <c r="AE304" s="19">
        <v>92.032103340000006</v>
      </c>
      <c r="AF304" s="19">
        <v>392.46598539000001</v>
      </c>
      <c r="AG304" s="19">
        <v>1.8050000000000002</v>
      </c>
      <c r="AH304" s="19">
        <v>0</v>
      </c>
      <c r="AI304" s="19">
        <v>0</v>
      </c>
      <c r="AJ304" s="19">
        <v>0</v>
      </c>
      <c r="AL304" s="1"/>
      <c r="AM304" s="63">
        <v>3067</v>
      </c>
      <c r="AN304" s="62">
        <v>7</v>
      </c>
      <c r="AO304" s="23">
        <v>1</v>
      </c>
      <c r="AP304" s="23">
        <v>1</v>
      </c>
      <c r="AQ304" s="23">
        <v>1</v>
      </c>
      <c r="AR304" s="23">
        <v>1</v>
      </c>
      <c r="AS304" s="23">
        <v>1</v>
      </c>
      <c r="AT304" s="23">
        <v>1</v>
      </c>
      <c r="AU304" s="23">
        <v>1</v>
      </c>
      <c r="AV304" s="23">
        <v>1</v>
      </c>
      <c r="AW304" s="23">
        <v>1</v>
      </c>
      <c r="AX304" s="23">
        <v>1</v>
      </c>
      <c r="AY304" s="23">
        <v>1</v>
      </c>
      <c r="AZ304" s="23">
        <v>1</v>
      </c>
      <c r="BA304" s="23">
        <v>1</v>
      </c>
      <c r="BB304" s="23">
        <v>1</v>
      </c>
      <c r="BC304" s="23">
        <v>1</v>
      </c>
      <c r="BG304" t="s">
        <v>380</v>
      </c>
      <c r="BH304">
        <v>3</v>
      </c>
      <c r="BI304">
        <v>220</v>
      </c>
    </row>
    <row r="305" spans="1:61" x14ac:dyDescent="0.3">
      <c r="A305" s="18">
        <f t="shared" si="68"/>
        <v>3067</v>
      </c>
      <c r="B305" s="18">
        <f t="shared" si="69"/>
        <v>8</v>
      </c>
      <c r="C305" s="13">
        <f t="shared" si="70"/>
        <v>11535.841019580001</v>
      </c>
      <c r="D305" s="13">
        <f t="shared" si="71"/>
        <v>2972.9590300500008</v>
      </c>
      <c r="E305" s="13">
        <f t="shared" si="72"/>
        <v>4327.7819838900004</v>
      </c>
      <c r="F305" s="13">
        <f t="shared" si="73"/>
        <v>2065.0569721799998</v>
      </c>
      <c r="G305" s="13">
        <f t="shared" si="74"/>
        <v>1512.5720424900001</v>
      </c>
      <c r="H305" s="13">
        <f t="shared" si="75"/>
        <v>1096.36741944</v>
      </c>
      <c r="I305" s="13">
        <f t="shared" si="76"/>
        <v>3.6500000000000004</v>
      </c>
      <c r="J305" s="13">
        <f t="shared" si="77"/>
        <v>32</v>
      </c>
      <c r="K305" s="13">
        <f t="shared" si="78"/>
        <v>30.962398459999999</v>
      </c>
      <c r="L305" s="13">
        <f t="shared" si="79"/>
        <v>151.40280706999999</v>
      </c>
      <c r="M305" s="13">
        <f t="shared" si="80"/>
        <v>1147.41540308</v>
      </c>
      <c r="N305" s="13">
        <f t="shared" si="81"/>
        <v>14.99843795</v>
      </c>
      <c r="O305" s="13">
        <f t="shared" si="82"/>
        <v>57.610359989999999</v>
      </c>
      <c r="P305" s="13">
        <f t="shared" si="83"/>
        <v>3.5141928599999996</v>
      </c>
      <c r="Q305" s="13">
        <f t="shared" si="84"/>
        <v>0</v>
      </c>
      <c r="T305" s="62">
        <v>3067</v>
      </c>
      <c r="U305" s="62">
        <v>8</v>
      </c>
      <c r="V305" s="19">
        <v>11535.841019580001</v>
      </c>
      <c r="W305" s="19">
        <v>2972.9590300500008</v>
      </c>
      <c r="X305" s="19">
        <v>4327.7819838900004</v>
      </c>
      <c r="Y305" s="19">
        <v>2065.0569721799998</v>
      </c>
      <c r="Z305" s="19">
        <v>1512.5720424900001</v>
      </c>
      <c r="AA305" s="19">
        <v>1096.36741944</v>
      </c>
      <c r="AB305" s="19">
        <v>3.6500000000000004</v>
      </c>
      <c r="AC305" s="19">
        <v>32</v>
      </c>
      <c r="AD305" s="19">
        <v>30.962398459999999</v>
      </c>
      <c r="AE305" s="19">
        <v>151.40280706999999</v>
      </c>
      <c r="AF305" s="19">
        <v>1147.41540308</v>
      </c>
      <c r="AG305" s="19">
        <v>14.99843795</v>
      </c>
      <c r="AH305" s="19">
        <v>57.610359989999999</v>
      </c>
      <c r="AI305" s="19">
        <v>3.5141928599999996</v>
      </c>
      <c r="AJ305" s="19">
        <v>0</v>
      </c>
      <c r="AL305" s="1"/>
      <c r="AM305" s="63">
        <v>3067</v>
      </c>
      <c r="AN305" s="62">
        <v>8</v>
      </c>
      <c r="AO305" s="23">
        <v>1</v>
      </c>
      <c r="AP305" s="23">
        <v>1</v>
      </c>
      <c r="AQ305" s="23">
        <v>1</v>
      </c>
      <c r="AR305" s="23">
        <v>1</v>
      </c>
      <c r="AS305" s="23">
        <v>1</v>
      </c>
      <c r="AT305" s="23">
        <v>1</v>
      </c>
      <c r="AU305" s="23">
        <v>1</v>
      </c>
      <c r="AV305" s="23">
        <v>1</v>
      </c>
      <c r="AW305" s="23">
        <v>1</v>
      </c>
      <c r="AX305" s="23">
        <v>1</v>
      </c>
      <c r="AY305" s="23">
        <v>1</v>
      </c>
      <c r="AZ305" s="23">
        <v>1</v>
      </c>
      <c r="BA305" s="23">
        <v>1</v>
      </c>
      <c r="BB305" s="23">
        <v>1</v>
      </c>
      <c r="BC305" s="23">
        <v>1</v>
      </c>
      <c r="BG305" t="s">
        <v>381</v>
      </c>
      <c r="BH305">
        <v>3</v>
      </c>
      <c r="BI305">
        <v>111</v>
      </c>
    </row>
    <row r="306" spans="1:61" x14ac:dyDescent="0.3">
      <c r="A306" s="18">
        <f t="shared" si="68"/>
        <v>3069</v>
      </c>
      <c r="B306" s="18">
        <f t="shared" si="69"/>
        <v>0</v>
      </c>
      <c r="C306" s="13">
        <f t="shared" si="70"/>
        <v>886.79949041000009</v>
      </c>
      <c r="D306" s="13">
        <f t="shared" si="71"/>
        <v>261.83193799999998</v>
      </c>
      <c r="E306" s="13">
        <f t="shared" si="72"/>
        <v>16153.866997709996</v>
      </c>
      <c r="F306" s="13">
        <f t="shared" si="73"/>
        <v>1911.8614968100001</v>
      </c>
      <c r="G306" s="13">
        <f t="shared" si="74"/>
        <v>2646.3781817599997</v>
      </c>
      <c r="H306" s="13">
        <f t="shared" si="75"/>
        <v>1719.3443631700002</v>
      </c>
      <c r="I306" s="13">
        <f t="shared" si="76"/>
        <v>189.33957917000001</v>
      </c>
      <c r="J306" s="13">
        <f t="shared" si="77"/>
        <v>129.24957473000001</v>
      </c>
      <c r="K306" s="13">
        <f t="shared" si="78"/>
        <v>789.16213833000006</v>
      </c>
      <c r="L306" s="13">
        <f t="shared" si="79"/>
        <v>53.54</v>
      </c>
      <c r="M306" s="13">
        <f t="shared" si="80"/>
        <v>946.22820326999988</v>
      </c>
      <c r="N306" s="13">
        <f t="shared" si="81"/>
        <v>6.3100000000000005</v>
      </c>
      <c r="O306" s="13">
        <f t="shared" si="82"/>
        <v>102.20970982</v>
      </c>
      <c r="P306" s="13">
        <f t="shared" si="83"/>
        <v>4.3551560399999998</v>
      </c>
      <c r="Q306" s="13">
        <f t="shared" si="84"/>
        <v>0.17</v>
      </c>
      <c r="T306" s="62">
        <v>3069</v>
      </c>
      <c r="U306" s="62">
        <v>0</v>
      </c>
      <c r="V306" s="19">
        <v>886.79949041000009</v>
      </c>
      <c r="W306" s="19">
        <v>261.83193799999998</v>
      </c>
      <c r="X306" s="19">
        <v>16153.866997709996</v>
      </c>
      <c r="Y306" s="19">
        <v>1911.8614968100001</v>
      </c>
      <c r="Z306" s="19">
        <v>2646.3781817599997</v>
      </c>
      <c r="AA306" s="19">
        <v>1719.3443631700002</v>
      </c>
      <c r="AB306" s="19">
        <v>189.33957917000001</v>
      </c>
      <c r="AC306" s="19">
        <v>129.24957473000001</v>
      </c>
      <c r="AD306" s="19">
        <v>789.16213833000006</v>
      </c>
      <c r="AE306" s="19">
        <v>53.54</v>
      </c>
      <c r="AF306" s="19">
        <v>946.22820326999988</v>
      </c>
      <c r="AG306" s="19">
        <v>6.3100000000000005</v>
      </c>
      <c r="AH306" s="19">
        <v>102.20970982</v>
      </c>
      <c r="AI306" s="19">
        <v>4.3551560399999998</v>
      </c>
      <c r="AJ306" s="19">
        <v>0.17</v>
      </c>
      <c r="AL306" s="1"/>
      <c r="AM306" s="63">
        <v>3069</v>
      </c>
      <c r="AN306" s="62">
        <v>0</v>
      </c>
      <c r="AO306" s="23">
        <v>1</v>
      </c>
      <c r="AP306" s="23">
        <v>1</v>
      </c>
      <c r="AQ306" s="23">
        <v>1</v>
      </c>
      <c r="AR306" s="23">
        <v>1</v>
      </c>
      <c r="AS306" s="23">
        <v>1</v>
      </c>
      <c r="AT306" s="23">
        <v>1</v>
      </c>
      <c r="AU306" s="23">
        <v>1</v>
      </c>
      <c r="AV306" s="23">
        <v>1</v>
      </c>
      <c r="AW306" s="23">
        <v>1</v>
      </c>
      <c r="AX306" s="23">
        <v>1</v>
      </c>
      <c r="AY306" s="23">
        <v>1</v>
      </c>
      <c r="AZ306" s="23">
        <v>1</v>
      </c>
      <c r="BA306" s="23">
        <v>1</v>
      </c>
      <c r="BB306" s="23">
        <v>1</v>
      </c>
      <c r="BC306" s="23">
        <v>1</v>
      </c>
      <c r="BG306" t="s">
        <v>382</v>
      </c>
      <c r="BH306">
        <v>2</v>
      </c>
      <c r="BI306">
        <v>176</v>
      </c>
    </row>
    <row r="307" spans="1:61" x14ac:dyDescent="0.3">
      <c r="A307" s="18">
        <f t="shared" si="68"/>
        <v>3069</v>
      </c>
      <c r="B307" s="18">
        <f t="shared" si="69"/>
        <v>1</v>
      </c>
      <c r="C307" s="13">
        <f t="shared" si="70"/>
        <v>1880.8793702800003</v>
      </c>
      <c r="D307" s="13">
        <f t="shared" si="71"/>
        <v>743.11984257000017</v>
      </c>
      <c r="E307" s="13">
        <f t="shared" si="72"/>
        <v>14740.327549720001</v>
      </c>
      <c r="F307" s="13">
        <f t="shared" si="73"/>
        <v>1165.00322884</v>
      </c>
      <c r="G307" s="13">
        <f t="shared" si="74"/>
        <v>2057.2048392400002</v>
      </c>
      <c r="H307" s="13">
        <f t="shared" si="75"/>
        <v>1032.8937638800003</v>
      </c>
      <c r="I307" s="13">
        <f t="shared" si="76"/>
        <v>1176.18812482</v>
      </c>
      <c r="J307" s="13">
        <f t="shared" si="77"/>
        <v>3516.72655562</v>
      </c>
      <c r="K307" s="13">
        <f t="shared" si="78"/>
        <v>3432.62681591</v>
      </c>
      <c r="L307" s="13">
        <f t="shared" si="79"/>
        <v>492.32172187250001</v>
      </c>
      <c r="M307" s="13">
        <f t="shared" si="80"/>
        <v>380.96895898999998</v>
      </c>
      <c r="N307" s="13">
        <f t="shared" si="81"/>
        <v>156.1007130575</v>
      </c>
      <c r="O307" s="13">
        <f t="shared" si="82"/>
        <v>3468.2195101100006</v>
      </c>
      <c r="P307" s="13">
        <f t="shared" si="83"/>
        <v>31.719097489999996</v>
      </c>
      <c r="Q307" s="13">
        <f t="shared" si="84"/>
        <v>0</v>
      </c>
      <c r="T307" s="62">
        <v>3069</v>
      </c>
      <c r="U307" s="62">
        <v>1</v>
      </c>
      <c r="V307" s="19">
        <v>1880.8793702800003</v>
      </c>
      <c r="W307" s="19">
        <v>743.11984257000017</v>
      </c>
      <c r="X307" s="19">
        <v>14740.327549720001</v>
      </c>
      <c r="Y307" s="19">
        <v>1165.00322884</v>
      </c>
      <c r="Z307" s="19">
        <v>2057.2048392400002</v>
      </c>
      <c r="AA307" s="19">
        <v>1032.8937638800003</v>
      </c>
      <c r="AB307" s="19">
        <v>1176.18812482</v>
      </c>
      <c r="AC307" s="19">
        <v>3516.72655562</v>
      </c>
      <c r="AD307" s="19">
        <v>3432.62681591</v>
      </c>
      <c r="AE307" s="19">
        <v>492.32172187250001</v>
      </c>
      <c r="AF307" s="19">
        <v>380.96895898999998</v>
      </c>
      <c r="AG307" s="19">
        <v>156.1007130575</v>
      </c>
      <c r="AH307" s="19">
        <v>3468.2195101100006</v>
      </c>
      <c r="AI307" s="19">
        <v>31.719097489999996</v>
      </c>
      <c r="AJ307" s="19">
        <v>0</v>
      </c>
      <c r="AL307" s="1"/>
      <c r="AM307" s="63">
        <v>3069</v>
      </c>
      <c r="AN307" s="62">
        <v>1</v>
      </c>
      <c r="AO307" s="23">
        <v>1</v>
      </c>
      <c r="AP307" s="23">
        <v>1</v>
      </c>
      <c r="AQ307" s="23">
        <v>1</v>
      </c>
      <c r="AR307" s="23">
        <v>1</v>
      </c>
      <c r="AS307" s="23">
        <v>1</v>
      </c>
      <c r="AT307" s="23">
        <v>1</v>
      </c>
      <c r="AU307" s="23">
        <v>1</v>
      </c>
      <c r="AV307" s="23">
        <v>1</v>
      </c>
      <c r="AW307" s="23">
        <v>1</v>
      </c>
      <c r="AX307" s="23">
        <v>1</v>
      </c>
      <c r="AY307" s="23">
        <v>1</v>
      </c>
      <c r="AZ307" s="23">
        <v>1</v>
      </c>
      <c r="BA307" s="23">
        <v>1</v>
      </c>
      <c r="BB307" s="23">
        <v>1</v>
      </c>
      <c r="BC307" s="23">
        <v>1</v>
      </c>
      <c r="BG307" t="s">
        <v>383</v>
      </c>
      <c r="BH307">
        <v>2</v>
      </c>
      <c r="BI307">
        <v>198</v>
      </c>
    </row>
    <row r="308" spans="1:61" x14ac:dyDescent="0.3">
      <c r="A308" s="18">
        <f t="shared" si="68"/>
        <v>3069</v>
      </c>
      <c r="B308" s="18">
        <f t="shared" si="69"/>
        <v>2</v>
      </c>
      <c r="C308" s="13">
        <f t="shared" si="70"/>
        <v>52.648985230000008</v>
      </c>
      <c r="D308" s="13">
        <f t="shared" si="71"/>
        <v>11.150005869999999</v>
      </c>
      <c r="E308" s="13">
        <f t="shared" si="72"/>
        <v>397.19151219000003</v>
      </c>
      <c r="F308" s="13">
        <f t="shared" si="73"/>
        <v>4.4000000000000004</v>
      </c>
      <c r="G308" s="13">
        <f t="shared" si="74"/>
        <v>74.430166290000003</v>
      </c>
      <c r="H308" s="13">
        <f t="shared" si="75"/>
        <v>55.750926710000002</v>
      </c>
      <c r="I308" s="13">
        <f t="shared" si="76"/>
        <v>74</v>
      </c>
      <c r="J308" s="13">
        <f t="shared" si="77"/>
        <v>64.848825419999997</v>
      </c>
      <c r="K308" s="13">
        <f t="shared" si="78"/>
        <v>65.597383350000001</v>
      </c>
      <c r="L308" s="13">
        <f t="shared" si="79"/>
        <v>0</v>
      </c>
      <c r="M308" s="13">
        <f t="shared" si="80"/>
        <v>14.165406770000001</v>
      </c>
      <c r="N308" s="13">
        <f t="shared" si="81"/>
        <v>0</v>
      </c>
      <c r="O308" s="13">
        <f t="shared" si="82"/>
        <v>99.984628029999996</v>
      </c>
      <c r="P308" s="13">
        <f t="shared" si="83"/>
        <v>27.865317089999998</v>
      </c>
      <c r="Q308" s="13">
        <f t="shared" si="84"/>
        <v>2.1135896700000001</v>
      </c>
      <c r="T308" s="62">
        <v>3069</v>
      </c>
      <c r="U308" s="62">
        <v>2</v>
      </c>
      <c r="V308" s="19">
        <v>52.648985230000008</v>
      </c>
      <c r="W308" s="19">
        <v>11.150005869999999</v>
      </c>
      <c r="X308" s="19">
        <v>397.19151219000003</v>
      </c>
      <c r="Y308" s="19">
        <v>4.4000000000000004</v>
      </c>
      <c r="Z308" s="19">
        <v>74.430166290000003</v>
      </c>
      <c r="AA308" s="19">
        <v>55.750926710000002</v>
      </c>
      <c r="AB308" s="19">
        <v>74</v>
      </c>
      <c r="AC308" s="19">
        <v>64.848825419999997</v>
      </c>
      <c r="AD308" s="19">
        <v>65.597383350000001</v>
      </c>
      <c r="AE308" s="19">
        <v>0</v>
      </c>
      <c r="AF308" s="19">
        <v>14.165406770000001</v>
      </c>
      <c r="AG308" s="19">
        <v>0</v>
      </c>
      <c r="AH308" s="19">
        <v>99.984628029999996</v>
      </c>
      <c r="AI308" s="19">
        <v>27.865317089999998</v>
      </c>
      <c r="AJ308" s="19">
        <v>2.1135896700000001</v>
      </c>
      <c r="AL308" s="1"/>
      <c r="AM308" s="63">
        <v>3069</v>
      </c>
      <c r="AN308" s="62">
        <v>2</v>
      </c>
      <c r="AO308" s="23">
        <v>1</v>
      </c>
      <c r="AP308" s="23">
        <v>1</v>
      </c>
      <c r="AQ308" s="23">
        <v>1</v>
      </c>
      <c r="AR308" s="23">
        <v>1</v>
      </c>
      <c r="AS308" s="23">
        <v>1</v>
      </c>
      <c r="AT308" s="23">
        <v>1</v>
      </c>
      <c r="AU308" s="23">
        <v>1</v>
      </c>
      <c r="AV308" s="23">
        <v>1</v>
      </c>
      <c r="AW308" s="23">
        <v>1</v>
      </c>
      <c r="AX308" s="23">
        <v>1</v>
      </c>
      <c r="AY308" s="23">
        <v>1</v>
      </c>
      <c r="AZ308" s="23">
        <v>1</v>
      </c>
      <c r="BA308" s="23">
        <v>1</v>
      </c>
      <c r="BB308" s="23">
        <v>1</v>
      </c>
      <c r="BC308" s="23">
        <v>1</v>
      </c>
      <c r="BG308" t="s">
        <v>384</v>
      </c>
      <c r="BH308">
        <v>2</v>
      </c>
      <c r="BI308">
        <v>27</v>
      </c>
    </row>
    <row r="309" spans="1:61" x14ac:dyDescent="0.3">
      <c r="A309" s="18">
        <f t="shared" si="68"/>
        <v>3069</v>
      </c>
      <c r="B309" s="18">
        <f t="shared" si="69"/>
        <v>5</v>
      </c>
      <c r="C309" s="13">
        <f t="shared" si="70"/>
        <v>0</v>
      </c>
      <c r="D309" s="13">
        <f t="shared" si="71"/>
        <v>0</v>
      </c>
      <c r="E309" s="13">
        <f t="shared" si="72"/>
        <v>0</v>
      </c>
      <c r="F309" s="13">
        <f t="shared" si="73"/>
        <v>0</v>
      </c>
      <c r="G309" s="13">
        <f t="shared" si="74"/>
        <v>0</v>
      </c>
      <c r="H309" s="13">
        <f t="shared" si="75"/>
        <v>0</v>
      </c>
      <c r="I309" s="13">
        <f t="shared" si="76"/>
        <v>0</v>
      </c>
      <c r="J309" s="13">
        <f t="shared" si="77"/>
        <v>0</v>
      </c>
      <c r="K309" s="13">
        <f t="shared" si="78"/>
        <v>0</v>
      </c>
      <c r="L309" s="13">
        <f t="shared" si="79"/>
        <v>0</v>
      </c>
      <c r="M309" s="13">
        <f t="shared" si="80"/>
        <v>0</v>
      </c>
      <c r="N309" s="13">
        <f t="shared" si="81"/>
        <v>0</v>
      </c>
      <c r="O309" s="13">
        <f t="shared" si="82"/>
        <v>0</v>
      </c>
      <c r="P309" s="13">
        <f t="shared" si="83"/>
        <v>0</v>
      </c>
      <c r="Q309" s="13">
        <f t="shared" si="84"/>
        <v>0</v>
      </c>
      <c r="T309" s="62">
        <v>3069</v>
      </c>
      <c r="U309" s="62">
        <v>5</v>
      </c>
      <c r="V309" s="19">
        <v>0</v>
      </c>
      <c r="W309" s="19">
        <v>0</v>
      </c>
      <c r="X309" s="19">
        <v>0</v>
      </c>
      <c r="Y309" s="19">
        <v>0</v>
      </c>
      <c r="Z309" s="19">
        <v>0</v>
      </c>
      <c r="AA309" s="19">
        <v>0</v>
      </c>
      <c r="AB309" s="19">
        <v>0</v>
      </c>
      <c r="AC309" s="19">
        <v>0</v>
      </c>
      <c r="AD309" s="19">
        <v>0</v>
      </c>
      <c r="AE309" s="19">
        <v>0</v>
      </c>
      <c r="AF309" s="19">
        <v>0</v>
      </c>
      <c r="AG309" s="19">
        <v>0</v>
      </c>
      <c r="AH309" s="19">
        <v>0</v>
      </c>
      <c r="AI309" s="19">
        <v>0</v>
      </c>
      <c r="AJ309" s="19">
        <v>0</v>
      </c>
      <c r="AL309" s="1"/>
      <c r="AM309" s="63">
        <v>3069</v>
      </c>
      <c r="AN309" s="62">
        <v>5</v>
      </c>
      <c r="AO309" s="23">
        <v>1</v>
      </c>
      <c r="AP309" s="23">
        <v>1</v>
      </c>
      <c r="AQ309" s="23">
        <v>1</v>
      </c>
      <c r="AR309" s="23">
        <v>1</v>
      </c>
      <c r="AS309" s="23">
        <v>1</v>
      </c>
      <c r="AT309" s="23">
        <v>1</v>
      </c>
      <c r="AU309" s="23">
        <v>1</v>
      </c>
      <c r="AV309" s="23">
        <v>1</v>
      </c>
      <c r="AW309" s="23">
        <v>1</v>
      </c>
      <c r="AX309" s="23">
        <v>1</v>
      </c>
      <c r="AY309" s="23">
        <v>1</v>
      </c>
      <c r="AZ309" s="23">
        <v>1</v>
      </c>
      <c r="BA309" s="23">
        <v>1</v>
      </c>
      <c r="BB309" s="23">
        <v>1</v>
      </c>
      <c r="BC309" s="23">
        <v>1</v>
      </c>
      <c r="BG309" t="s">
        <v>385</v>
      </c>
      <c r="BH309">
        <v>2</v>
      </c>
      <c r="BI309">
        <v>1</v>
      </c>
    </row>
    <row r="310" spans="1:61" x14ac:dyDescent="0.3">
      <c r="A310" s="18">
        <f t="shared" si="68"/>
        <v>3069</v>
      </c>
      <c r="B310" s="18">
        <f t="shared" si="69"/>
        <v>7</v>
      </c>
      <c r="C310" s="13">
        <f t="shared" si="70"/>
        <v>2437.4072631168647</v>
      </c>
      <c r="D310" s="13">
        <f t="shared" si="71"/>
        <v>317.37332296607428</v>
      </c>
      <c r="E310" s="13">
        <f t="shared" si="72"/>
        <v>69.656885450000004</v>
      </c>
      <c r="F310" s="13">
        <f t="shared" si="73"/>
        <v>24.73</v>
      </c>
      <c r="G310" s="13">
        <f t="shared" si="74"/>
        <v>17.05020176</v>
      </c>
      <c r="H310" s="13">
        <f t="shared" si="75"/>
        <v>0</v>
      </c>
      <c r="I310" s="13">
        <f t="shared" si="76"/>
        <v>0</v>
      </c>
      <c r="J310" s="13">
        <f t="shared" si="77"/>
        <v>0</v>
      </c>
      <c r="K310" s="13">
        <f t="shared" si="78"/>
        <v>0</v>
      </c>
      <c r="L310" s="13">
        <f t="shared" si="79"/>
        <v>4.6088409375000001</v>
      </c>
      <c r="M310" s="13">
        <f t="shared" si="80"/>
        <v>9.2818737599999999</v>
      </c>
      <c r="N310" s="13">
        <f t="shared" si="81"/>
        <v>1.5362803125</v>
      </c>
      <c r="O310" s="13">
        <f t="shared" si="82"/>
        <v>0</v>
      </c>
      <c r="P310" s="13">
        <f t="shared" si="83"/>
        <v>0</v>
      </c>
      <c r="Q310" s="13">
        <f t="shared" si="84"/>
        <v>0</v>
      </c>
      <c r="T310" s="62">
        <v>3069</v>
      </c>
      <c r="U310" s="62">
        <v>7</v>
      </c>
      <c r="V310" s="19">
        <v>2437.4072631168647</v>
      </c>
      <c r="W310" s="19">
        <v>317.37332296607428</v>
      </c>
      <c r="X310" s="20">
        <v>69.656885450000004</v>
      </c>
      <c r="Y310" s="19">
        <v>24.73</v>
      </c>
      <c r="Z310" s="19">
        <v>17.05020176</v>
      </c>
      <c r="AA310" s="19">
        <v>0</v>
      </c>
      <c r="AB310" s="19">
        <v>0</v>
      </c>
      <c r="AC310" s="19">
        <v>0</v>
      </c>
      <c r="AD310" s="19">
        <v>0</v>
      </c>
      <c r="AE310" s="19">
        <v>4.6088409375000001</v>
      </c>
      <c r="AF310" s="19">
        <v>9.2818737599999999</v>
      </c>
      <c r="AG310" s="19">
        <v>1.5362803125</v>
      </c>
      <c r="AH310" s="19">
        <v>0</v>
      </c>
      <c r="AI310" s="19">
        <v>0</v>
      </c>
      <c r="AJ310" s="19">
        <v>0</v>
      </c>
      <c r="AL310" s="1"/>
      <c r="AM310" s="63">
        <v>3069</v>
      </c>
      <c r="AN310" s="62">
        <v>7</v>
      </c>
      <c r="AO310" s="23">
        <v>1</v>
      </c>
      <c r="AP310" s="23">
        <v>1</v>
      </c>
      <c r="AQ310" s="23">
        <v>1</v>
      </c>
      <c r="AR310" s="23">
        <v>1</v>
      </c>
      <c r="AS310" s="23">
        <v>1</v>
      </c>
      <c r="AT310" s="23">
        <v>1</v>
      </c>
      <c r="AU310" s="23">
        <v>1</v>
      </c>
      <c r="AV310" s="23">
        <v>1</v>
      </c>
      <c r="AW310" s="23">
        <v>1</v>
      </c>
      <c r="AX310" s="23">
        <v>1</v>
      </c>
      <c r="AY310" s="23">
        <v>1</v>
      </c>
      <c r="AZ310" s="23">
        <v>1</v>
      </c>
      <c r="BA310" s="23">
        <v>1</v>
      </c>
      <c r="BB310" s="23">
        <v>1</v>
      </c>
      <c r="BC310" s="23">
        <v>1</v>
      </c>
      <c r="BG310" t="s">
        <v>386</v>
      </c>
      <c r="BH310">
        <v>2</v>
      </c>
      <c r="BI310">
        <v>47</v>
      </c>
    </row>
    <row r="311" spans="1:61" x14ac:dyDescent="0.3">
      <c r="A311" s="18">
        <f t="shared" si="68"/>
        <v>3069</v>
      </c>
      <c r="B311" s="18">
        <f t="shared" si="69"/>
        <v>8</v>
      </c>
      <c r="C311" s="13">
        <f t="shared" si="70"/>
        <v>200.89000000000001</v>
      </c>
      <c r="D311" s="13">
        <f t="shared" si="71"/>
        <v>113.82246814999999</v>
      </c>
      <c r="E311" s="13">
        <f t="shared" si="72"/>
        <v>811.74733766000008</v>
      </c>
      <c r="F311" s="13">
        <f t="shared" si="73"/>
        <v>79.087710419999993</v>
      </c>
      <c r="G311" s="13">
        <f t="shared" si="74"/>
        <v>88.549072659999993</v>
      </c>
      <c r="H311" s="13">
        <f t="shared" si="75"/>
        <v>42.547205210000001</v>
      </c>
      <c r="I311" s="13">
        <f t="shared" si="76"/>
        <v>48.666341810000006</v>
      </c>
      <c r="J311" s="13">
        <f t="shared" si="77"/>
        <v>15.64279179</v>
      </c>
      <c r="K311" s="13">
        <f t="shared" si="78"/>
        <v>0</v>
      </c>
      <c r="L311" s="13">
        <f t="shared" si="79"/>
        <v>51.464421557500003</v>
      </c>
      <c r="M311" s="13">
        <f t="shared" si="80"/>
        <v>117.49128355000001</v>
      </c>
      <c r="N311" s="13">
        <f t="shared" si="81"/>
        <v>4.0114738525</v>
      </c>
      <c r="O311" s="13">
        <f t="shared" si="82"/>
        <v>12.55355965</v>
      </c>
      <c r="P311" s="13">
        <f t="shared" si="83"/>
        <v>0.2</v>
      </c>
      <c r="Q311" s="13">
        <f t="shared" si="84"/>
        <v>0</v>
      </c>
      <c r="T311" s="62">
        <v>3069</v>
      </c>
      <c r="U311" s="62">
        <v>8</v>
      </c>
      <c r="V311" s="19">
        <v>200.89000000000001</v>
      </c>
      <c r="W311" s="19">
        <v>113.82246814999999</v>
      </c>
      <c r="X311" s="19">
        <v>811.74733766000008</v>
      </c>
      <c r="Y311" s="19">
        <v>79.087710419999993</v>
      </c>
      <c r="Z311" s="19">
        <v>88.549072659999993</v>
      </c>
      <c r="AA311" s="19">
        <v>42.547205210000001</v>
      </c>
      <c r="AB311" s="19">
        <v>48.666341810000006</v>
      </c>
      <c r="AC311" s="19">
        <v>15.64279179</v>
      </c>
      <c r="AD311" s="19">
        <v>0</v>
      </c>
      <c r="AE311" s="19">
        <v>51.464421557500003</v>
      </c>
      <c r="AF311" s="19">
        <v>117.49128355000001</v>
      </c>
      <c r="AG311" s="19">
        <v>4.0114738525</v>
      </c>
      <c r="AH311" s="19">
        <v>12.55355965</v>
      </c>
      <c r="AI311" s="19">
        <v>0.2</v>
      </c>
      <c r="AJ311" s="19">
        <v>0</v>
      </c>
      <c r="AL311" s="1"/>
      <c r="AM311" s="63">
        <v>3069</v>
      </c>
      <c r="AN311" s="62">
        <v>8</v>
      </c>
      <c r="AO311" s="23">
        <v>1</v>
      </c>
      <c r="AP311" s="23">
        <v>1</v>
      </c>
      <c r="AQ311" s="23">
        <v>1</v>
      </c>
      <c r="AR311" s="23">
        <v>1</v>
      </c>
      <c r="AS311" s="23">
        <v>1</v>
      </c>
      <c r="AT311" s="23">
        <v>1</v>
      </c>
      <c r="AU311" s="23">
        <v>1</v>
      </c>
      <c r="AV311" s="23">
        <v>1</v>
      </c>
      <c r="AW311" s="23">
        <v>1</v>
      </c>
      <c r="AX311" s="23">
        <v>1</v>
      </c>
      <c r="AY311" s="23">
        <v>1</v>
      </c>
      <c r="AZ311" s="23">
        <v>1</v>
      </c>
      <c r="BA311" s="23">
        <v>1</v>
      </c>
      <c r="BB311" s="23">
        <v>1</v>
      </c>
      <c r="BC311" s="23">
        <v>1</v>
      </c>
      <c r="BG311" t="s">
        <v>387</v>
      </c>
      <c r="BH311">
        <v>2</v>
      </c>
      <c r="BI311">
        <v>14</v>
      </c>
    </row>
    <row r="312" spans="1:61" x14ac:dyDescent="0.3">
      <c r="A312" s="18">
        <f t="shared" si="68"/>
        <v>3070</v>
      </c>
      <c r="B312" s="18">
        <f t="shared" si="69"/>
        <v>0</v>
      </c>
      <c r="C312" s="13">
        <f t="shared" si="70"/>
        <v>241.17600160000001</v>
      </c>
      <c r="D312" s="13">
        <f t="shared" si="71"/>
        <v>311.67507788</v>
      </c>
      <c r="E312" s="13">
        <f t="shared" si="72"/>
        <v>426.26132391999994</v>
      </c>
      <c r="F312" s="13">
        <f t="shared" si="73"/>
        <v>121.26</v>
      </c>
      <c r="G312" s="13">
        <f t="shared" si="74"/>
        <v>150.42000000000002</v>
      </c>
      <c r="H312" s="13">
        <f t="shared" si="75"/>
        <v>23.551445659999999</v>
      </c>
      <c r="I312" s="13">
        <f t="shared" si="76"/>
        <v>34.731877300000001</v>
      </c>
      <c r="J312" s="13">
        <f t="shared" si="77"/>
        <v>0.5</v>
      </c>
      <c r="K312" s="13">
        <f t="shared" si="78"/>
        <v>0</v>
      </c>
      <c r="L312" s="13">
        <f t="shared" si="79"/>
        <v>0</v>
      </c>
      <c r="M312" s="13">
        <f t="shared" si="80"/>
        <v>208.66123683999999</v>
      </c>
      <c r="N312" s="13">
        <f t="shared" si="81"/>
        <v>0</v>
      </c>
      <c r="O312" s="13">
        <f t="shared" si="82"/>
        <v>0</v>
      </c>
      <c r="P312" s="13">
        <f t="shared" si="83"/>
        <v>0</v>
      </c>
      <c r="Q312" s="13">
        <f t="shared" si="84"/>
        <v>0</v>
      </c>
      <c r="T312" s="62">
        <v>3070</v>
      </c>
      <c r="U312" s="62">
        <v>0</v>
      </c>
      <c r="V312" s="19">
        <v>241.17600160000001</v>
      </c>
      <c r="W312" s="19">
        <v>311.67507788</v>
      </c>
      <c r="X312" s="19">
        <v>426.26132391999994</v>
      </c>
      <c r="Y312" s="19">
        <v>121.26</v>
      </c>
      <c r="Z312" s="19">
        <v>150.42000000000002</v>
      </c>
      <c r="AA312" s="19">
        <v>23.551445659999999</v>
      </c>
      <c r="AB312" s="19">
        <v>34.731877300000001</v>
      </c>
      <c r="AC312" s="19">
        <v>0.5</v>
      </c>
      <c r="AD312" s="19">
        <v>0</v>
      </c>
      <c r="AE312" s="19">
        <v>0</v>
      </c>
      <c r="AF312" s="19">
        <v>208.66123683999999</v>
      </c>
      <c r="AG312" s="19">
        <v>0</v>
      </c>
      <c r="AH312" s="19">
        <v>0</v>
      </c>
      <c r="AI312" s="19">
        <v>0</v>
      </c>
      <c r="AJ312" s="19">
        <v>0</v>
      </c>
      <c r="AL312" s="1"/>
      <c r="AM312" s="63">
        <v>3070</v>
      </c>
      <c r="AN312" s="62">
        <v>0</v>
      </c>
      <c r="AO312" s="23">
        <v>1</v>
      </c>
      <c r="AP312" s="23">
        <v>1</v>
      </c>
      <c r="AQ312" s="23">
        <v>1</v>
      </c>
      <c r="AR312" s="23">
        <v>1</v>
      </c>
      <c r="AS312" s="23">
        <v>1</v>
      </c>
      <c r="AT312" s="23">
        <v>1</v>
      </c>
      <c r="AU312" s="23">
        <v>1</v>
      </c>
      <c r="AV312" s="23">
        <v>1</v>
      </c>
      <c r="AW312" s="23">
        <v>1</v>
      </c>
      <c r="AX312" s="23">
        <v>1</v>
      </c>
      <c r="AY312" s="23">
        <v>1</v>
      </c>
      <c r="AZ312" s="23">
        <v>1</v>
      </c>
      <c r="BA312" s="23">
        <v>1</v>
      </c>
      <c r="BB312" s="23">
        <v>1</v>
      </c>
      <c r="BC312" s="23">
        <v>1</v>
      </c>
      <c r="BG312" t="s">
        <v>388</v>
      </c>
      <c r="BH312">
        <v>4</v>
      </c>
      <c r="BI312">
        <v>21</v>
      </c>
    </row>
    <row r="313" spans="1:61" x14ac:dyDescent="0.3">
      <c r="A313" s="18">
        <f t="shared" si="68"/>
        <v>3070</v>
      </c>
      <c r="B313" s="18">
        <f t="shared" si="69"/>
        <v>1</v>
      </c>
      <c r="C313" s="13">
        <f t="shared" si="70"/>
        <v>6241.8034406600009</v>
      </c>
      <c r="D313" s="13">
        <f t="shared" si="71"/>
        <v>293.32927281000002</v>
      </c>
      <c r="E313" s="13">
        <f t="shared" si="72"/>
        <v>141.86873951000001</v>
      </c>
      <c r="F313" s="13">
        <f t="shared" si="73"/>
        <v>25.289364079999999</v>
      </c>
      <c r="G313" s="13">
        <f t="shared" si="74"/>
        <v>23.73686687</v>
      </c>
      <c r="H313" s="13">
        <f t="shared" si="75"/>
        <v>12.836032830000001</v>
      </c>
      <c r="I313" s="13">
        <f t="shared" si="76"/>
        <v>108.97137342000001</v>
      </c>
      <c r="J313" s="13">
        <f t="shared" si="77"/>
        <v>72.987967520000012</v>
      </c>
      <c r="K313" s="13">
        <f t="shared" si="78"/>
        <v>0</v>
      </c>
      <c r="L313" s="13">
        <f t="shared" si="79"/>
        <v>13.5</v>
      </c>
      <c r="M313" s="13">
        <f t="shared" si="80"/>
        <v>80.797271510000002</v>
      </c>
      <c r="N313" s="13">
        <f t="shared" si="81"/>
        <v>0</v>
      </c>
      <c r="O313" s="13">
        <f t="shared" si="82"/>
        <v>0</v>
      </c>
      <c r="P313" s="13">
        <f t="shared" si="83"/>
        <v>0</v>
      </c>
      <c r="Q313" s="13">
        <f t="shared" si="84"/>
        <v>0</v>
      </c>
      <c r="T313" s="62">
        <v>3070</v>
      </c>
      <c r="U313" s="62">
        <v>1</v>
      </c>
      <c r="V313" s="19">
        <v>6241.8034406600009</v>
      </c>
      <c r="W313" s="20">
        <v>293.32927281000002</v>
      </c>
      <c r="X313" s="19">
        <v>141.86873951000001</v>
      </c>
      <c r="Y313" s="19">
        <v>25.289364079999999</v>
      </c>
      <c r="Z313" s="19">
        <v>23.73686687</v>
      </c>
      <c r="AA313" s="19">
        <v>12.836032830000001</v>
      </c>
      <c r="AB313" s="19">
        <v>108.97137342000001</v>
      </c>
      <c r="AC313" s="19">
        <v>72.987967520000012</v>
      </c>
      <c r="AD313" s="19">
        <v>0</v>
      </c>
      <c r="AE313" s="19">
        <v>13.5</v>
      </c>
      <c r="AF313" s="19">
        <v>80.797271510000002</v>
      </c>
      <c r="AG313" s="19">
        <v>0</v>
      </c>
      <c r="AH313" s="19">
        <v>0</v>
      </c>
      <c r="AI313" s="19">
        <v>0</v>
      </c>
      <c r="AJ313" s="19">
        <v>0</v>
      </c>
      <c r="AL313" s="1"/>
      <c r="AM313" s="63">
        <v>3070</v>
      </c>
      <c r="AN313" s="62">
        <v>1</v>
      </c>
      <c r="AO313" s="23">
        <v>1</v>
      </c>
      <c r="AP313" s="23">
        <v>1</v>
      </c>
      <c r="AQ313" s="23">
        <v>1</v>
      </c>
      <c r="AR313" s="23">
        <v>1</v>
      </c>
      <c r="AS313" s="23">
        <v>1</v>
      </c>
      <c r="AT313" s="23">
        <v>1</v>
      </c>
      <c r="AU313" s="23">
        <v>1</v>
      </c>
      <c r="AV313" s="23">
        <v>1</v>
      </c>
      <c r="AW313" s="23">
        <v>1</v>
      </c>
      <c r="AX313" s="23">
        <v>1</v>
      </c>
      <c r="AY313" s="23">
        <v>1</v>
      </c>
      <c r="AZ313" s="23">
        <v>1</v>
      </c>
      <c r="BA313" s="23">
        <v>1</v>
      </c>
      <c r="BB313" s="23">
        <v>1</v>
      </c>
      <c r="BC313" s="23">
        <v>1</v>
      </c>
      <c r="BG313" t="s">
        <v>389</v>
      </c>
      <c r="BH313">
        <v>4</v>
      </c>
      <c r="BI313">
        <v>225</v>
      </c>
    </row>
    <row r="314" spans="1:61" x14ac:dyDescent="0.3">
      <c r="A314" s="18">
        <f t="shared" si="68"/>
        <v>3070</v>
      </c>
      <c r="B314" s="18">
        <f t="shared" si="69"/>
        <v>2</v>
      </c>
      <c r="C314" s="13">
        <f t="shared" si="70"/>
        <v>202.07148237000001</v>
      </c>
      <c r="D314" s="13">
        <f t="shared" si="71"/>
        <v>32.18</v>
      </c>
      <c r="E314" s="13">
        <f t="shared" si="72"/>
        <v>24.97</v>
      </c>
      <c r="F314" s="13">
        <f t="shared" si="73"/>
        <v>8.1</v>
      </c>
      <c r="G314" s="13">
        <f t="shared" si="74"/>
        <v>17.420000000000002</v>
      </c>
      <c r="H314" s="13">
        <f t="shared" si="75"/>
        <v>0</v>
      </c>
      <c r="I314" s="13">
        <f t="shared" si="76"/>
        <v>10.83</v>
      </c>
      <c r="J314" s="13">
        <f t="shared" si="77"/>
        <v>0</v>
      </c>
      <c r="K314" s="13">
        <f t="shared" si="78"/>
        <v>0</v>
      </c>
      <c r="L314" s="13">
        <f t="shared" si="79"/>
        <v>0</v>
      </c>
      <c r="M314" s="13">
        <f t="shared" si="80"/>
        <v>2.26020084</v>
      </c>
      <c r="N314" s="13">
        <f t="shared" si="81"/>
        <v>0</v>
      </c>
      <c r="O314" s="13">
        <f t="shared" si="82"/>
        <v>1.6969678500000001</v>
      </c>
      <c r="P314" s="13">
        <f t="shared" si="83"/>
        <v>2.89619706</v>
      </c>
      <c r="Q314" s="13">
        <f t="shared" si="84"/>
        <v>0.1</v>
      </c>
      <c r="T314" s="62">
        <v>3070</v>
      </c>
      <c r="U314" s="62">
        <v>2</v>
      </c>
      <c r="V314" s="19">
        <v>202.07148237000001</v>
      </c>
      <c r="W314" s="19">
        <v>32.18</v>
      </c>
      <c r="X314" s="19">
        <v>24.97</v>
      </c>
      <c r="Y314" s="19">
        <v>8.1</v>
      </c>
      <c r="Z314" s="19">
        <v>17.420000000000002</v>
      </c>
      <c r="AA314" s="19">
        <v>0</v>
      </c>
      <c r="AB314" s="19">
        <v>10.83</v>
      </c>
      <c r="AC314" s="19">
        <v>0</v>
      </c>
      <c r="AD314" s="19">
        <v>0</v>
      </c>
      <c r="AE314" s="19">
        <v>0</v>
      </c>
      <c r="AF314" s="19">
        <v>2.26020084</v>
      </c>
      <c r="AG314" s="19">
        <v>0</v>
      </c>
      <c r="AH314" s="19">
        <v>1.6969678500000001</v>
      </c>
      <c r="AI314" s="19">
        <v>2.89619706</v>
      </c>
      <c r="AJ314" s="19">
        <v>0.1</v>
      </c>
      <c r="AL314" s="1"/>
      <c r="AM314" s="63">
        <v>3070</v>
      </c>
      <c r="AN314" s="62">
        <v>2</v>
      </c>
      <c r="AO314" s="23">
        <v>1</v>
      </c>
      <c r="AP314" s="23">
        <v>1</v>
      </c>
      <c r="AQ314" s="23">
        <v>1</v>
      </c>
      <c r="AR314" s="23">
        <v>1</v>
      </c>
      <c r="AS314" s="23">
        <v>1</v>
      </c>
      <c r="AT314" s="23">
        <v>1</v>
      </c>
      <c r="AU314" s="23">
        <v>1</v>
      </c>
      <c r="AV314" s="23">
        <v>1</v>
      </c>
      <c r="AW314" s="23">
        <v>1</v>
      </c>
      <c r="AX314" s="23">
        <v>1</v>
      </c>
      <c r="AY314" s="23">
        <v>1</v>
      </c>
      <c r="AZ314" s="23">
        <v>1</v>
      </c>
      <c r="BA314" s="23">
        <v>1</v>
      </c>
      <c r="BB314" s="23">
        <v>1</v>
      </c>
      <c r="BC314" s="23">
        <v>1</v>
      </c>
      <c r="BG314" t="s">
        <v>390</v>
      </c>
      <c r="BH314">
        <v>4</v>
      </c>
      <c r="BI314">
        <v>18</v>
      </c>
    </row>
    <row r="315" spans="1:61" x14ac:dyDescent="0.3">
      <c r="A315" s="18">
        <f t="shared" si="68"/>
        <v>3070</v>
      </c>
      <c r="B315" s="18">
        <f t="shared" si="69"/>
        <v>5</v>
      </c>
      <c r="C315" s="13">
        <f t="shared" si="70"/>
        <v>13178.786602792545</v>
      </c>
      <c r="D315" s="13">
        <f t="shared" si="71"/>
        <v>1678.6958636830718</v>
      </c>
      <c r="E315" s="13">
        <f t="shared" si="72"/>
        <v>328.92539498000002</v>
      </c>
      <c r="F315" s="13">
        <f t="shared" si="73"/>
        <v>7.41</v>
      </c>
      <c r="G315" s="13">
        <f t="shared" si="74"/>
        <v>87.26728559</v>
      </c>
      <c r="H315" s="13">
        <f t="shared" si="75"/>
        <v>0</v>
      </c>
      <c r="I315" s="13">
        <f t="shared" si="76"/>
        <v>107.25287006000001</v>
      </c>
      <c r="J315" s="13">
        <f t="shared" si="77"/>
        <v>0</v>
      </c>
      <c r="K315" s="13">
        <f t="shared" si="78"/>
        <v>0</v>
      </c>
      <c r="L315" s="13">
        <f t="shared" si="79"/>
        <v>20.300578229999999</v>
      </c>
      <c r="M315" s="13">
        <f t="shared" si="80"/>
        <v>25.747308020000002</v>
      </c>
      <c r="N315" s="13">
        <f t="shared" si="81"/>
        <v>0</v>
      </c>
      <c r="O315" s="13">
        <f t="shared" si="82"/>
        <v>0</v>
      </c>
      <c r="P315" s="13">
        <f t="shared" si="83"/>
        <v>0</v>
      </c>
      <c r="Q315" s="13">
        <f t="shared" si="84"/>
        <v>0</v>
      </c>
      <c r="T315" s="62">
        <v>3070</v>
      </c>
      <c r="U315" s="62">
        <v>5</v>
      </c>
      <c r="V315" s="19">
        <v>13178.786602792545</v>
      </c>
      <c r="W315" s="19">
        <v>1678.6958636830718</v>
      </c>
      <c r="X315" s="19">
        <v>328.92539498000002</v>
      </c>
      <c r="Y315" s="19">
        <v>7.41</v>
      </c>
      <c r="Z315" s="19">
        <v>87.26728559</v>
      </c>
      <c r="AA315" s="19">
        <v>0</v>
      </c>
      <c r="AB315" s="19">
        <v>107.25287006000001</v>
      </c>
      <c r="AC315" s="19">
        <v>0</v>
      </c>
      <c r="AD315" s="19">
        <v>0</v>
      </c>
      <c r="AE315" s="19">
        <v>20.300578229999999</v>
      </c>
      <c r="AF315" s="19">
        <v>25.747308020000002</v>
      </c>
      <c r="AG315" s="19">
        <v>0</v>
      </c>
      <c r="AH315" s="19">
        <v>0</v>
      </c>
      <c r="AI315" s="19">
        <v>0</v>
      </c>
      <c r="AJ315" s="19">
        <v>0</v>
      </c>
      <c r="AL315" s="1"/>
      <c r="AM315" s="63">
        <v>3070</v>
      </c>
      <c r="AN315" s="62">
        <v>5</v>
      </c>
      <c r="AO315" s="23">
        <v>1</v>
      </c>
      <c r="AP315" s="23">
        <v>1</v>
      </c>
      <c r="AQ315" s="23">
        <v>1</v>
      </c>
      <c r="AR315" s="23">
        <v>1</v>
      </c>
      <c r="AS315" s="23">
        <v>1</v>
      </c>
      <c r="AT315" s="23">
        <v>1</v>
      </c>
      <c r="AU315" s="23">
        <v>1</v>
      </c>
      <c r="AV315" s="23">
        <v>1</v>
      </c>
      <c r="AW315" s="23">
        <v>1</v>
      </c>
      <c r="AX315" s="23">
        <v>1</v>
      </c>
      <c r="AY315" s="23">
        <v>1</v>
      </c>
      <c r="AZ315" s="23">
        <v>1</v>
      </c>
      <c r="BA315" s="23">
        <v>1</v>
      </c>
      <c r="BB315" s="23">
        <v>1</v>
      </c>
      <c r="BC315" s="23">
        <v>1</v>
      </c>
      <c r="BG315" t="s">
        <v>391</v>
      </c>
      <c r="BH315">
        <v>4</v>
      </c>
      <c r="BI315">
        <v>155</v>
      </c>
    </row>
    <row r="316" spans="1:61" x14ac:dyDescent="0.3">
      <c r="A316" s="18">
        <f t="shared" si="68"/>
        <v>3070</v>
      </c>
      <c r="B316" s="18">
        <f t="shared" si="69"/>
        <v>7</v>
      </c>
      <c r="C316" s="13">
        <f t="shared" si="70"/>
        <v>6449.2660224493538</v>
      </c>
      <c r="D316" s="13">
        <f t="shared" si="71"/>
        <v>470.97020880945917</v>
      </c>
      <c r="E316" s="13">
        <f t="shared" si="72"/>
        <v>5.84</v>
      </c>
      <c r="F316" s="13">
        <f t="shared" si="73"/>
        <v>12</v>
      </c>
      <c r="G316" s="13">
        <f t="shared" si="74"/>
        <v>0</v>
      </c>
      <c r="H316" s="13">
        <f t="shared" si="75"/>
        <v>0</v>
      </c>
      <c r="I316" s="13">
        <f t="shared" si="76"/>
        <v>0</v>
      </c>
      <c r="J316" s="13">
        <f t="shared" si="77"/>
        <v>0</v>
      </c>
      <c r="K316" s="13">
        <f t="shared" si="78"/>
        <v>0</v>
      </c>
      <c r="L316" s="13">
        <f t="shared" si="79"/>
        <v>0</v>
      </c>
      <c r="M316" s="13">
        <f t="shared" si="80"/>
        <v>10.776532619999999</v>
      </c>
      <c r="N316" s="13">
        <f t="shared" si="81"/>
        <v>0</v>
      </c>
      <c r="O316" s="13">
        <f t="shared" si="82"/>
        <v>0</v>
      </c>
      <c r="P316" s="13">
        <f t="shared" si="83"/>
        <v>0</v>
      </c>
      <c r="Q316" s="13">
        <f t="shared" si="84"/>
        <v>0</v>
      </c>
      <c r="T316" s="62">
        <v>3070</v>
      </c>
      <c r="U316" s="62">
        <v>7</v>
      </c>
      <c r="V316" s="19">
        <v>6449.2660224493538</v>
      </c>
      <c r="W316" s="19">
        <v>470.97020880945917</v>
      </c>
      <c r="X316" s="19">
        <v>5.84</v>
      </c>
      <c r="Y316" s="19">
        <v>12</v>
      </c>
      <c r="Z316" s="19">
        <v>0</v>
      </c>
      <c r="AA316" s="19">
        <v>0</v>
      </c>
      <c r="AB316" s="19">
        <v>0</v>
      </c>
      <c r="AC316" s="19">
        <v>0</v>
      </c>
      <c r="AD316" s="19">
        <v>0</v>
      </c>
      <c r="AE316" s="19">
        <v>0</v>
      </c>
      <c r="AF316" s="19">
        <v>10.776532619999999</v>
      </c>
      <c r="AG316" s="19">
        <v>0</v>
      </c>
      <c r="AH316" s="19">
        <v>0</v>
      </c>
      <c r="AI316" s="19">
        <v>0</v>
      </c>
      <c r="AJ316" s="19">
        <v>0</v>
      </c>
      <c r="AL316" s="1"/>
      <c r="AM316" s="63">
        <v>3070</v>
      </c>
      <c r="AN316" s="62">
        <v>7</v>
      </c>
      <c r="AO316" s="23">
        <v>1</v>
      </c>
      <c r="AP316" s="23">
        <v>1</v>
      </c>
      <c r="AQ316" s="23">
        <v>1</v>
      </c>
      <c r="AR316" s="23">
        <v>1</v>
      </c>
      <c r="AS316" s="23">
        <v>1</v>
      </c>
      <c r="AT316" s="23">
        <v>1</v>
      </c>
      <c r="AU316" s="23">
        <v>1</v>
      </c>
      <c r="AV316" s="23">
        <v>1</v>
      </c>
      <c r="AW316" s="23">
        <v>1</v>
      </c>
      <c r="AX316" s="23">
        <v>1</v>
      </c>
      <c r="AY316" s="23">
        <v>1</v>
      </c>
      <c r="AZ316" s="23">
        <v>1</v>
      </c>
      <c r="BA316" s="23">
        <v>1</v>
      </c>
      <c r="BB316" s="23">
        <v>1</v>
      </c>
      <c r="BC316" s="23">
        <v>1</v>
      </c>
      <c r="BG316" t="s">
        <v>392</v>
      </c>
      <c r="BH316">
        <v>4</v>
      </c>
      <c r="BI316">
        <v>223</v>
      </c>
    </row>
    <row r="317" spans="1:61" x14ac:dyDescent="0.3">
      <c r="A317" s="18">
        <f t="shared" si="68"/>
        <v>3070</v>
      </c>
      <c r="B317" s="18">
        <f t="shared" si="69"/>
        <v>8</v>
      </c>
      <c r="C317" s="13">
        <f t="shared" si="70"/>
        <v>552.30816600999992</v>
      </c>
      <c r="D317" s="13">
        <f t="shared" si="71"/>
        <v>28.683241210000002</v>
      </c>
      <c r="E317" s="13">
        <f t="shared" si="72"/>
        <v>29.12884055</v>
      </c>
      <c r="F317" s="13">
        <f t="shared" si="73"/>
        <v>18.21</v>
      </c>
      <c r="G317" s="13">
        <f t="shared" si="74"/>
        <v>26.3</v>
      </c>
      <c r="H317" s="13">
        <f t="shared" si="75"/>
        <v>0</v>
      </c>
      <c r="I317" s="13">
        <f t="shared" si="76"/>
        <v>0</v>
      </c>
      <c r="J317" s="13">
        <f t="shared" si="77"/>
        <v>0</v>
      </c>
      <c r="K317" s="13">
        <f t="shared" si="78"/>
        <v>0</v>
      </c>
      <c r="L317" s="13">
        <f t="shared" si="79"/>
        <v>2.42</v>
      </c>
      <c r="M317" s="13">
        <f t="shared" si="80"/>
        <v>8.09</v>
      </c>
      <c r="N317" s="13">
        <f t="shared" si="81"/>
        <v>0</v>
      </c>
      <c r="O317" s="13">
        <f t="shared" si="82"/>
        <v>0.47299063000000002</v>
      </c>
      <c r="P317" s="13">
        <f t="shared" si="83"/>
        <v>4.0446533100000002</v>
      </c>
      <c r="Q317" s="13">
        <f t="shared" si="84"/>
        <v>0.15000000000000002</v>
      </c>
      <c r="T317" s="62">
        <v>3070</v>
      </c>
      <c r="U317" s="62">
        <v>8</v>
      </c>
      <c r="V317" s="19">
        <v>552.30816600999992</v>
      </c>
      <c r="W317" s="19">
        <v>28.683241210000002</v>
      </c>
      <c r="X317" s="19">
        <v>29.12884055</v>
      </c>
      <c r="Y317" s="19">
        <v>18.21</v>
      </c>
      <c r="Z317" s="19">
        <v>26.3</v>
      </c>
      <c r="AA317" s="19">
        <v>0</v>
      </c>
      <c r="AB317" s="19">
        <v>0</v>
      </c>
      <c r="AC317" s="19">
        <v>0</v>
      </c>
      <c r="AD317" s="19">
        <v>0</v>
      </c>
      <c r="AE317" s="19">
        <v>2.42</v>
      </c>
      <c r="AF317" s="19">
        <v>8.09</v>
      </c>
      <c r="AG317" s="19">
        <v>0</v>
      </c>
      <c r="AH317" s="19">
        <v>0.47299063000000002</v>
      </c>
      <c r="AI317" s="19">
        <v>4.0446533100000002</v>
      </c>
      <c r="AJ317" s="19">
        <v>0.15000000000000002</v>
      </c>
      <c r="AL317" s="1"/>
      <c r="AM317" s="63">
        <v>3070</v>
      </c>
      <c r="AN317" s="62">
        <v>8</v>
      </c>
      <c r="AO317" s="23">
        <v>1</v>
      </c>
      <c r="AP317" s="23">
        <v>1</v>
      </c>
      <c r="AQ317" s="23">
        <v>1</v>
      </c>
      <c r="AR317" s="23">
        <v>1</v>
      </c>
      <c r="AS317" s="23">
        <v>1</v>
      </c>
      <c r="AT317" s="23">
        <v>1</v>
      </c>
      <c r="AU317" s="23">
        <v>1</v>
      </c>
      <c r="AV317" s="23">
        <v>1</v>
      </c>
      <c r="AW317" s="23">
        <v>1</v>
      </c>
      <c r="AX317" s="23">
        <v>1</v>
      </c>
      <c r="AY317" s="23">
        <v>1</v>
      </c>
      <c r="AZ317" s="23">
        <v>1</v>
      </c>
      <c r="BA317" s="23">
        <v>1</v>
      </c>
      <c r="BB317" s="23">
        <v>1</v>
      </c>
      <c r="BC317" s="23">
        <v>1</v>
      </c>
      <c r="BG317" t="s">
        <v>393</v>
      </c>
      <c r="BH317">
        <v>4</v>
      </c>
      <c r="BI317">
        <v>33</v>
      </c>
    </row>
    <row r="318" spans="1:61" x14ac:dyDescent="0.3">
      <c r="A318" s="18">
        <f t="shared" si="68"/>
        <v>3071</v>
      </c>
      <c r="B318" s="18">
        <f t="shared" si="69"/>
        <v>0</v>
      </c>
      <c r="C318" s="13">
        <f t="shared" si="70"/>
        <v>944.42344780999997</v>
      </c>
      <c r="D318" s="13">
        <f t="shared" si="71"/>
        <v>393.68806689999997</v>
      </c>
      <c r="E318" s="13">
        <f t="shared" si="72"/>
        <v>6878.9166225900008</v>
      </c>
      <c r="F318" s="13">
        <f t="shared" si="73"/>
        <v>653.25098643000001</v>
      </c>
      <c r="G318" s="13">
        <f t="shared" si="74"/>
        <v>1401.5894871199998</v>
      </c>
      <c r="H318" s="13">
        <f t="shared" si="75"/>
        <v>819.95933810999998</v>
      </c>
      <c r="I318" s="13">
        <f t="shared" si="76"/>
        <v>68.015989250000004</v>
      </c>
      <c r="J318" s="13">
        <f t="shared" si="77"/>
        <v>115.28522418999999</v>
      </c>
      <c r="K318" s="13">
        <f t="shared" si="78"/>
        <v>16.803616850000001</v>
      </c>
      <c r="L318" s="13">
        <f t="shared" si="79"/>
        <v>22.5</v>
      </c>
      <c r="M318" s="13">
        <f t="shared" si="80"/>
        <v>627.79549557999997</v>
      </c>
      <c r="N318" s="13">
        <f t="shared" si="81"/>
        <v>0</v>
      </c>
      <c r="O318" s="13">
        <f t="shared" si="82"/>
        <v>130.4</v>
      </c>
      <c r="P318" s="13">
        <f t="shared" si="83"/>
        <v>0.43127799999999999</v>
      </c>
      <c r="Q318" s="13">
        <f t="shared" si="84"/>
        <v>0</v>
      </c>
      <c r="T318" s="62">
        <v>3071</v>
      </c>
      <c r="U318" s="62">
        <v>0</v>
      </c>
      <c r="V318" s="19">
        <v>944.42344780999997</v>
      </c>
      <c r="W318" s="19">
        <v>393.68806689999997</v>
      </c>
      <c r="X318" s="19">
        <v>6878.9166225900008</v>
      </c>
      <c r="Y318" s="19">
        <v>653.25098643000001</v>
      </c>
      <c r="Z318" s="19">
        <v>1401.5894871199998</v>
      </c>
      <c r="AA318" s="19">
        <v>819.95933810999998</v>
      </c>
      <c r="AB318" s="19">
        <v>68.015989250000004</v>
      </c>
      <c r="AC318" s="19">
        <v>115.28522418999999</v>
      </c>
      <c r="AD318" s="19">
        <v>16.803616850000001</v>
      </c>
      <c r="AE318" s="19">
        <v>22.5</v>
      </c>
      <c r="AF318" s="19">
        <v>627.79549557999997</v>
      </c>
      <c r="AG318" s="19">
        <v>0</v>
      </c>
      <c r="AH318" s="19">
        <v>130.4</v>
      </c>
      <c r="AI318" s="19">
        <v>0.43127799999999999</v>
      </c>
      <c r="AJ318" s="19">
        <v>0</v>
      </c>
      <c r="AL318" s="1"/>
      <c r="AM318" s="63">
        <v>3071</v>
      </c>
      <c r="AN318" s="62">
        <v>0</v>
      </c>
      <c r="AO318" s="23">
        <v>1</v>
      </c>
      <c r="AP318" s="23">
        <v>1</v>
      </c>
      <c r="AQ318" s="23">
        <v>1</v>
      </c>
      <c r="AR318" s="23">
        <v>1</v>
      </c>
      <c r="AS318" s="23">
        <v>1</v>
      </c>
      <c r="AT318" s="23">
        <v>1</v>
      </c>
      <c r="AU318" s="23">
        <v>1</v>
      </c>
      <c r="AV318" s="23">
        <v>1</v>
      </c>
      <c r="AW318" s="23">
        <v>1</v>
      </c>
      <c r="AX318" s="23">
        <v>1</v>
      </c>
      <c r="AY318" s="23">
        <v>1</v>
      </c>
      <c r="AZ318" s="23">
        <v>1</v>
      </c>
      <c r="BA318" s="23">
        <v>1</v>
      </c>
      <c r="BB318" s="23">
        <v>1</v>
      </c>
      <c r="BC318" s="23">
        <v>1</v>
      </c>
      <c r="BG318" t="s">
        <v>394</v>
      </c>
      <c r="BH318">
        <v>2</v>
      </c>
      <c r="BI318">
        <v>80</v>
      </c>
    </row>
    <row r="319" spans="1:61" x14ac:dyDescent="0.3">
      <c r="A319" s="18">
        <f t="shared" si="68"/>
        <v>3071</v>
      </c>
      <c r="B319" s="18">
        <f t="shared" si="69"/>
        <v>1</v>
      </c>
      <c r="C319" s="13">
        <f t="shared" si="70"/>
        <v>616.97785589</v>
      </c>
      <c r="D319" s="13">
        <f t="shared" si="71"/>
        <v>317.37897937999992</v>
      </c>
      <c r="E319" s="13">
        <f t="shared" si="72"/>
        <v>802.88498333999996</v>
      </c>
      <c r="F319" s="13">
        <f t="shared" si="73"/>
        <v>88.401475809999994</v>
      </c>
      <c r="G319" s="13">
        <f t="shared" si="74"/>
        <v>80.657550549999996</v>
      </c>
      <c r="H319" s="13">
        <f t="shared" si="75"/>
        <v>9.7237852900000004</v>
      </c>
      <c r="I319" s="13">
        <f t="shared" si="76"/>
        <v>8.9223938200000017</v>
      </c>
      <c r="J319" s="13">
        <f t="shared" si="77"/>
        <v>270.84750565000002</v>
      </c>
      <c r="K319" s="13">
        <f t="shared" si="78"/>
        <v>12.55</v>
      </c>
      <c r="L319" s="13">
        <f t="shared" si="79"/>
        <v>13.41</v>
      </c>
      <c r="M319" s="13">
        <f t="shared" si="80"/>
        <v>28.507854529999999</v>
      </c>
      <c r="N319" s="13">
        <f t="shared" si="81"/>
        <v>0</v>
      </c>
      <c r="O319" s="13">
        <f t="shared" si="82"/>
        <v>32.913015650000006</v>
      </c>
      <c r="P319" s="13">
        <f t="shared" si="83"/>
        <v>0.43411161999999998</v>
      </c>
      <c r="Q319" s="13">
        <f t="shared" si="84"/>
        <v>3.7079777699999998</v>
      </c>
      <c r="T319" s="62">
        <v>3071</v>
      </c>
      <c r="U319" s="62">
        <v>1</v>
      </c>
      <c r="V319" s="19">
        <v>616.97785589</v>
      </c>
      <c r="W319" s="19">
        <v>317.37897937999992</v>
      </c>
      <c r="X319" s="19">
        <v>802.88498333999996</v>
      </c>
      <c r="Y319" s="19">
        <v>88.401475809999994</v>
      </c>
      <c r="Z319" s="19">
        <v>80.657550549999996</v>
      </c>
      <c r="AA319" s="19">
        <v>9.7237852900000004</v>
      </c>
      <c r="AB319" s="19">
        <v>8.9223938200000017</v>
      </c>
      <c r="AC319" s="19">
        <v>270.84750565000002</v>
      </c>
      <c r="AD319" s="19">
        <v>12.55</v>
      </c>
      <c r="AE319" s="19">
        <v>13.41</v>
      </c>
      <c r="AF319" s="19">
        <v>28.507854529999999</v>
      </c>
      <c r="AG319" s="19">
        <v>0</v>
      </c>
      <c r="AH319" s="19">
        <v>32.913015650000006</v>
      </c>
      <c r="AI319" s="19">
        <v>0.43411161999999998</v>
      </c>
      <c r="AJ319" s="19">
        <v>3.7079777699999998</v>
      </c>
      <c r="AL319" s="1"/>
      <c r="AM319" s="63">
        <v>3071</v>
      </c>
      <c r="AN319" s="62">
        <v>1</v>
      </c>
      <c r="AO319" s="23">
        <v>1</v>
      </c>
      <c r="AP319" s="23">
        <v>1</v>
      </c>
      <c r="AQ319" s="23">
        <v>1</v>
      </c>
      <c r="AR319" s="23">
        <v>1</v>
      </c>
      <c r="AS319" s="23">
        <v>1</v>
      </c>
      <c r="AT319" s="23">
        <v>1</v>
      </c>
      <c r="AU319" s="23">
        <v>1</v>
      </c>
      <c r="AV319" s="23">
        <v>1</v>
      </c>
      <c r="AW319" s="23">
        <v>1</v>
      </c>
      <c r="AX319" s="23">
        <v>1</v>
      </c>
      <c r="AY319" s="23">
        <v>1</v>
      </c>
      <c r="AZ319" s="23">
        <v>1</v>
      </c>
      <c r="BA319" s="23">
        <v>1</v>
      </c>
      <c r="BB319" s="23">
        <v>1</v>
      </c>
      <c r="BC319" s="23">
        <v>1</v>
      </c>
      <c r="BG319" t="s">
        <v>395</v>
      </c>
      <c r="BH319">
        <v>2</v>
      </c>
      <c r="BI319">
        <v>54</v>
      </c>
    </row>
    <row r="320" spans="1:61" x14ac:dyDescent="0.3">
      <c r="A320" s="18">
        <f t="shared" si="68"/>
        <v>3071</v>
      </c>
      <c r="B320" s="18">
        <f t="shared" si="69"/>
        <v>2</v>
      </c>
      <c r="C320" s="13">
        <f t="shared" si="70"/>
        <v>2.9401751200000001</v>
      </c>
      <c r="D320" s="13">
        <f t="shared" si="71"/>
        <v>0</v>
      </c>
      <c r="E320" s="13">
        <f t="shared" si="72"/>
        <v>87.804472959999998</v>
      </c>
      <c r="F320" s="13">
        <f t="shared" si="73"/>
        <v>0</v>
      </c>
      <c r="G320" s="13">
        <f t="shared" si="74"/>
        <v>73.900000000000006</v>
      </c>
      <c r="H320" s="13">
        <f t="shared" si="75"/>
        <v>0</v>
      </c>
      <c r="I320" s="13">
        <f t="shared" si="76"/>
        <v>0</v>
      </c>
      <c r="J320" s="13">
        <f t="shared" si="77"/>
        <v>0</v>
      </c>
      <c r="K320" s="13">
        <f t="shared" si="78"/>
        <v>0</v>
      </c>
      <c r="L320" s="13">
        <f t="shared" si="79"/>
        <v>0</v>
      </c>
      <c r="M320" s="13">
        <f t="shared" si="80"/>
        <v>7.7457778799999994</v>
      </c>
      <c r="N320" s="13">
        <f t="shared" si="81"/>
        <v>0</v>
      </c>
      <c r="O320" s="13">
        <f t="shared" si="82"/>
        <v>11.16214791</v>
      </c>
      <c r="P320" s="13">
        <f t="shared" si="83"/>
        <v>1.7701458800000001</v>
      </c>
      <c r="Q320" s="13">
        <f t="shared" si="84"/>
        <v>0</v>
      </c>
      <c r="T320" s="62">
        <v>3071</v>
      </c>
      <c r="U320" s="62">
        <v>2</v>
      </c>
      <c r="V320" s="19">
        <v>2.9401751200000001</v>
      </c>
      <c r="W320" s="19">
        <v>0</v>
      </c>
      <c r="X320" s="19">
        <v>87.804472959999998</v>
      </c>
      <c r="Y320" s="19">
        <v>0</v>
      </c>
      <c r="Z320" s="19">
        <v>73.900000000000006</v>
      </c>
      <c r="AA320" s="19">
        <v>0</v>
      </c>
      <c r="AB320" s="19">
        <v>0</v>
      </c>
      <c r="AC320" s="19">
        <v>0</v>
      </c>
      <c r="AD320" s="19">
        <v>0</v>
      </c>
      <c r="AE320" s="19">
        <v>0</v>
      </c>
      <c r="AF320" s="19">
        <v>7.7457778799999994</v>
      </c>
      <c r="AG320" s="19">
        <v>0</v>
      </c>
      <c r="AH320" s="19">
        <v>11.16214791</v>
      </c>
      <c r="AI320" s="19">
        <v>1.7701458800000001</v>
      </c>
      <c r="AJ320" s="19">
        <v>0</v>
      </c>
      <c r="AL320" s="1"/>
      <c r="AM320" s="63">
        <v>3071</v>
      </c>
      <c r="AN320" s="62">
        <v>2</v>
      </c>
      <c r="AO320" s="23">
        <v>1</v>
      </c>
      <c r="AP320" s="23">
        <v>1</v>
      </c>
      <c r="AQ320" s="23">
        <v>1</v>
      </c>
      <c r="AR320" s="23">
        <v>1</v>
      </c>
      <c r="AS320" s="23">
        <v>1</v>
      </c>
      <c r="AT320" s="23">
        <v>1</v>
      </c>
      <c r="AU320" s="23">
        <v>1</v>
      </c>
      <c r="AV320" s="23">
        <v>1</v>
      </c>
      <c r="AW320" s="23">
        <v>1</v>
      </c>
      <c r="AX320" s="23">
        <v>1</v>
      </c>
      <c r="AY320" s="23">
        <v>1</v>
      </c>
      <c r="AZ320" s="23">
        <v>1</v>
      </c>
      <c r="BA320" s="23">
        <v>1</v>
      </c>
      <c r="BB320" s="23">
        <v>1</v>
      </c>
      <c r="BC320" s="23">
        <v>1</v>
      </c>
      <c r="BG320" t="s">
        <v>396</v>
      </c>
      <c r="BH320">
        <v>2</v>
      </c>
      <c r="BI320">
        <v>8</v>
      </c>
    </row>
    <row r="321" spans="1:61" x14ac:dyDescent="0.3">
      <c r="A321" s="18">
        <f t="shared" si="68"/>
        <v>3071</v>
      </c>
      <c r="B321" s="18">
        <f t="shared" si="69"/>
        <v>5</v>
      </c>
      <c r="C321" s="13">
        <f t="shared" si="70"/>
        <v>8.3422549299999993</v>
      </c>
      <c r="D321" s="13">
        <f t="shared" si="71"/>
        <v>260.17311508</v>
      </c>
      <c r="E321" s="13">
        <f t="shared" si="72"/>
        <v>154.36030740999999</v>
      </c>
      <c r="F321" s="13">
        <f t="shared" si="73"/>
        <v>0</v>
      </c>
      <c r="G321" s="13">
        <f t="shared" si="74"/>
        <v>0</v>
      </c>
      <c r="H321" s="13">
        <f t="shared" si="75"/>
        <v>0</v>
      </c>
      <c r="I321" s="13">
        <f t="shared" si="76"/>
        <v>6.3404501399999997</v>
      </c>
      <c r="J321" s="13">
        <f t="shared" si="77"/>
        <v>0</v>
      </c>
      <c r="K321" s="13">
        <f t="shared" si="78"/>
        <v>0</v>
      </c>
      <c r="L321" s="13">
        <f t="shared" si="79"/>
        <v>0</v>
      </c>
      <c r="M321" s="13">
        <f t="shared" si="80"/>
        <v>0</v>
      </c>
      <c r="N321" s="13">
        <f t="shared" si="81"/>
        <v>0</v>
      </c>
      <c r="O321" s="13">
        <f t="shared" si="82"/>
        <v>0</v>
      </c>
      <c r="P321" s="13">
        <f t="shared" si="83"/>
        <v>0</v>
      </c>
      <c r="Q321" s="13">
        <f t="shared" si="84"/>
        <v>0</v>
      </c>
      <c r="T321" s="62">
        <v>3071</v>
      </c>
      <c r="U321" s="62">
        <v>5</v>
      </c>
      <c r="V321" s="19">
        <v>8.3422549299999993</v>
      </c>
      <c r="W321" s="19">
        <v>260.17311508</v>
      </c>
      <c r="X321" s="19">
        <v>154.36030740999999</v>
      </c>
      <c r="Y321" s="19">
        <v>0</v>
      </c>
      <c r="Z321" s="19">
        <v>0</v>
      </c>
      <c r="AA321" s="19">
        <v>0</v>
      </c>
      <c r="AB321" s="19">
        <v>6.3404501399999997</v>
      </c>
      <c r="AC321" s="19">
        <v>0</v>
      </c>
      <c r="AD321" s="19">
        <v>0</v>
      </c>
      <c r="AE321" s="19">
        <v>0</v>
      </c>
      <c r="AF321" s="19">
        <v>0</v>
      </c>
      <c r="AG321" s="19">
        <v>0</v>
      </c>
      <c r="AH321" s="19">
        <v>0</v>
      </c>
      <c r="AI321" s="19">
        <v>0</v>
      </c>
      <c r="AJ321" s="19">
        <v>0</v>
      </c>
      <c r="AL321" s="1"/>
      <c r="AM321" s="63">
        <v>3071</v>
      </c>
      <c r="AN321" s="62">
        <v>5</v>
      </c>
      <c r="AO321" s="23">
        <v>1</v>
      </c>
      <c r="AP321" s="23">
        <v>1</v>
      </c>
      <c r="AQ321" s="23">
        <v>1</v>
      </c>
      <c r="AR321" s="23">
        <v>1</v>
      </c>
      <c r="AS321" s="23">
        <v>1</v>
      </c>
      <c r="AT321" s="23">
        <v>1</v>
      </c>
      <c r="AU321" s="23">
        <v>1</v>
      </c>
      <c r="AV321" s="23">
        <v>1</v>
      </c>
      <c r="AW321" s="23">
        <v>1</v>
      </c>
      <c r="AX321" s="23">
        <v>1</v>
      </c>
      <c r="AY321" s="23">
        <v>1</v>
      </c>
      <c r="AZ321" s="23">
        <v>1</v>
      </c>
      <c r="BA321" s="23">
        <v>1</v>
      </c>
      <c r="BB321" s="23">
        <v>1</v>
      </c>
      <c r="BC321" s="23">
        <v>1</v>
      </c>
      <c r="BG321" t="s">
        <v>397</v>
      </c>
      <c r="BH321">
        <v>2</v>
      </c>
      <c r="BI321">
        <v>1</v>
      </c>
    </row>
    <row r="322" spans="1:61" x14ac:dyDescent="0.3">
      <c r="A322" s="18">
        <f t="shared" ref="A322:A385" si="85">AM322</f>
        <v>3071</v>
      </c>
      <c r="B322" s="18">
        <f t="shared" ref="B322:B385" si="86">AN322</f>
        <v>7</v>
      </c>
      <c r="C322" s="13">
        <f t="shared" ref="C322:C385" si="87">V322*AO322</f>
        <v>596.61269734999996</v>
      </c>
      <c r="D322" s="13">
        <f t="shared" ref="D322:D385" si="88">W322*AP322</f>
        <v>283.47000000000003</v>
      </c>
      <c r="E322" s="13">
        <f t="shared" ref="E322:E385" si="89">X322*AQ322</f>
        <v>41.43</v>
      </c>
      <c r="F322" s="13">
        <f t="shared" ref="F322:F385" si="90">Y322*AR322</f>
        <v>0</v>
      </c>
      <c r="G322" s="13">
        <f t="shared" ref="G322:G385" si="91">Z322*AS322</f>
        <v>0</v>
      </c>
      <c r="H322" s="13">
        <f t="shared" ref="H322:H385" si="92">AA322*AT322</f>
        <v>0</v>
      </c>
      <c r="I322" s="13">
        <f t="shared" ref="I322:I385" si="93">AB322*AU322</f>
        <v>21.33</v>
      </c>
      <c r="J322" s="13">
        <f t="shared" ref="J322:J385" si="94">AC322*AV322</f>
        <v>0</v>
      </c>
      <c r="K322" s="13">
        <f t="shared" ref="K322:K385" si="95">AD322*AW322</f>
        <v>0</v>
      </c>
      <c r="L322" s="13">
        <f t="shared" ref="L322:L385" si="96">AE322*AX322</f>
        <v>0</v>
      </c>
      <c r="M322" s="13">
        <f t="shared" ref="M322:M385" si="97">AF322*AY322</f>
        <v>0</v>
      </c>
      <c r="N322" s="13">
        <f t="shared" ref="N322:N385" si="98">AG322*AZ322</f>
        <v>0</v>
      </c>
      <c r="O322" s="13">
        <f t="shared" ref="O322:O385" si="99">AH322*BA322</f>
        <v>0</v>
      </c>
      <c r="P322" s="13">
        <f t="shared" ref="P322:P385" si="100">AI322*BB322</f>
        <v>0</v>
      </c>
      <c r="Q322" s="13">
        <f t="shared" ref="Q322:Q385" si="101">AJ322*BC322</f>
        <v>0</v>
      </c>
      <c r="T322" s="62">
        <v>3071</v>
      </c>
      <c r="U322" s="62">
        <v>7</v>
      </c>
      <c r="V322" s="19">
        <v>596.61269734999996</v>
      </c>
      <c r="W322" s="19">
        <v>283.47000000000003</v>
      </c>
      <c r="X322" s="19">
        <v>41.43</v>
      </c>
      <c r="Y322" s="19">
        <v>0</v>
      </c>
      <c r="Z322" s="19">
        <v>0</v>
      </c>
      <c r="AA322" s="19">
        <v>0</v>
      </c>
      <c r="AB322" s="19">
        <v>21.33</v>
      </c>
      <c r="AC322" s="19">
        <v>0</v>
      </c>
      <c r="AD322" s="19">
        <v>0</v>
      </c>
      <c r="AE322" s="19">
        <v>0</v>
      </c>
      <c r="AF322" s="19">
        <v>0</v>
      </c>
      <c r="AG322" s="19">
        <v>0</v>
      </c>
      <c r="AH322" s="19">
        <v>0</v>
      </c>
      <c r="AI322" s="19">
        <v>0</v>
      </c>
      <c r="AJ322" s="19">
        <v>0</v>
      </c>
      <c r="AL322" s="1"/>
      <c r="AM322" s="63">
        <v>3071</v>
      </c>
      <c r="AN322" s="62">
        <v>7</v>
      </c>
      <c r="AO322" s="23">
        <v>1</v>
      </c>
      <c r="AP322" s="23">
        <v>1</v>
      </c>
      <c r="AQ322" s="23">
        <v>1</v>
      </c>
      <c r="AR322" s="23">
        <v>1</v>
      </c>
      <c r="AS322" s="23">
        <v>1</v>
      </c>
      <c r="AT322" s="23">
        <v>1</v>
      </c>
      <c r="AU322" s="23">
        <v>1</v>
      </c>
      <c r="AV322" s="23">
        <v>1</v>
      </c>
      <c r="AW322" s="23">
        <v>1</v>
      </c>
      <c r="AX322" s="23">
        <v>1</v>
      </c>
      <c r="AY322" s="23">
        <v>1</v>
      </c>
      <c r="AZ322" s="23">
        <v>1</v>
      </c>
      <c r="BA322" s="23">
        <v>1</v>
      </c>
      <c r="BB322" s="23">
        <v>1</v>
      </c>
      <c r="BC322" s="23">
        <v>1</v>
      </c>
      <c r="BG322" t="s">
        <v>398</v>
      </c>
      <c r="BH322">
        <v>2</v>
      </c>
      <c r="BI322">
        <v>36</v>
      </c>
    </row>
    <row r="323" spans="1:61" x14ac:dyDescent="0.3">
      <c r="A323" s="18">
        <f t="shared" si="85"/>
        <v>3071</v>
      </c>
      <c r="B323" s="18">
        <f t="shared" si="86"/>
        <v>8</v>
      </c>
      <c r="C323" s="13">
        <f t="shared" si="87"/>
        <v>81.48</v>
      </c>
      <c r="D323" s="13">
        <f t="shared" si="88"/>
        <v>8.76</v>
      </c>
      <c r="E323" s="13">
        <f t="shared" si="89"/>
        <v>31.56</v>
      </c>
      <c r="F323" s="13">
        <f t="shared" si="90"/>
        <v>0</v>
      </c>
      <c r="G323" s="13">
        <f t="shared" si="91"/>
        <v>0</v>
      </c>
      <c r="H323" s="13">
        <f t="shared" si="92"/>
        <v>0</v>
      </c>
      <c r="I323" s="13">
        <f t="shared" si="93"/>
        <v>0</v>
      </c>
      <c r="J323" s="13">
        <f t="shared" si="94"/>
        <v>0</v>
      </c>
      <c r="K323" s="13">
        <f t="shared" si="95"/>
        <v>0</v>
      </c>
      <c r="L323" s="13">
        <f t="shared" si="96"/>
        <v>28.64</v>
      </c>
      <c r="M323" s="13">
        <f t="shared" si="97"/>
        <v>56.09</v>
      </c>
      <c r="N323" s="13">
        <f t="shared" si="98"/>
        <v>0</v>
      </c>
      <c r="O323" s="13">
        <f t="shared" si="99"/>
        <v>0.64</v>
      </c>
      <c r="P323" s="13">
        <f t="shared" si="100"/>
        <v>0.8</v>
      </c>
      <c r="Q323" s="13">
        <f t="shared" si="101"/>
        <v>0</v>
      </c>
      <c r="T323" s="62">
        <v>3071</v>
      </c>
      <c r="U323" s="62">
        <v>8</v>
      </c>
      <c r="V323" s="19">
        <v>81.48</v>
      </c>
      <c r="W323" s="19">
        <v>8.76</v>
      </c>
      <c r="X323" s="19">
        <v>31.56</v>
      </c>
      <c r="Y323" s="19">
        <v>0</v>
      </c>
      <c r="Z323" s="19">
        <v>0</v>
      </c>
      <c r="AA323" s="19">
        <v>0</v>
      </c>
      <c r="AB323" s="19">
        <v>0</v>
      </c>
      <c r="AC323" s="19">
        <v>0</v>
      </c>
      <c r="AD323" s="19">
        <v>0</v>
      </c>
      <c r="AE323" s="19">
        <v>28.64</v>
      </c>
      <c r="AF323" s="19">
        <v>56.09</v>
      </c>
      <c r="AG323" s="19">
        <v>0</v>
      </c>
      <c r="AH323" s="19">
        <v>0.64</v>
      </c>
      <c r="AI323" s="19">
        <v>0.8</v>
      </c>
      <c r="AJ323" s="19">
        <v>0</v>
      </c>
      <c r="AL323" s="1"/>
      <c r="AM323" s="63">
        <v>3071</v>
      </c>
      <c r="AN323" s="62">
        <v>8</v>
      </c>
      <c r="AO323" s="23">
        <v>1</v>
      </c>
      <c r="AP323" s="23">
        <v>1</v>
      </c>
      <c r="AQ323" s="23">
        <v>1</v>
      </c>
      <c r="AR323" s="23">
        <v>1</v>
      </c>
      <c r="AS323" s="23">
        <v>1</v>
      </c>
      <c r="AT323" s="23">
        <v>1</v>
      </c>
      <c r="AU323" s="23">
        <v>1</v>
      </c>
      <c r="AV323" s="23">
        <v>1</v>
      </c>
      <c r="AW323" s="23">
        <v>1</v>
      </c>
      <c r="AX323" s="23">
        <v>1</v>
      </c>
      <c r="AY323" s="23">
        <v>1</v>
      </c>
      <c r="AZ323" s="23">
        <v>1</v>
      </c>
      <c r="BA323" s="23">
        <v>1</v>
      </c>
      <c r="BB323" s="23">
        <v>1</v>
      </c>
      <c r="BC323" s="23">
        <v>1</v>
      </c>
      <c r="BG323" t="s">
        <v>399</v>
      </c>
      <c r="BH323">
        <v>2</v>
      </c>
      <c r="BI323">
        <v>6</v>
      </c>
    </row>
    <row r="324" spans="1:61" x14ac:dyDescent="0.3">
      <c r="A324" s="18">
        <f t="shared" si="85"/>
        <v>3072</v>
      </c>
      <c r="B324" s="18">
        <f t="shared" si="86"/>
        <v>0</v>
      </c>
      <c r="C324" s="13">
        <f t="shared" si="87"/>
        <v>1448.9712792299999</v>
      </c>
      <c r="D324" s="13">
        <f t="shared" si="88"/>
        <v>1192.7202849999999</v>
      </c>
      <c r="E324" s="13">
        <f t="shared" si="89"/>
        <v>7372.8840569499998</v>
      </c>
      <c r="F324" s="13">
        <f t="shared" si="90"/>
        <v>474.20876378999992</v>
      </c>
      <c r="G324" s="13">
        <f t="shared" si="91"/>
        <v>1073.60275093</v>
      </c>
      <c r="H324" s="13">
        <f t="shared" si="92"/>
        <v>1285.5884357899999</v>
      </c>
      <c r="I324" s="13">
        <f t="shared" si="93"/>
        <v>574.27948930999992</v>
      </c>
      <c r="J324" s="13">
        <f t="shared" si="94"/>
        <v>57.292859419999992</v>
      </c>
      <c r="K324" s="13">
        <f t="shared" si="95"/>
        <v>0</v>
      </c>
      <c r="L324" s="13">
        <f t="shared" si="96"/>
        <v>16.345276670000001</v>
      </c>
      <c r="M324" s="13">
        <f t="shared" si="97"/>
        <v>1221.5365394600001</v>
      </c>
      <c r="N324" s="13">
        <f t="shared" si="98"/>
        <v>4.4485049500000002</v>
      </c>
      <c r="O324" s="13">
        <f t="shared" si="99"/>
        <v>0</v>
      </c>
      <c r="P324" s="13">
        <f t="shared" si="100"/>
        <v>0.92320046000000011</v>
      </c>
      <c r="Q324" s="13">
        <f t="shared" si="101"/>
        <v>0</v>
      </c>
      <c r="T324" s="62">
        <v>3072</v>
      </c>
      <c r="U324" s="62">
        <v>0</v>
      </c>
      <c r="V324" s="19">
        <v>1448.9712792299999</v>
      </c>
      <c r="W324" s="19">
        <v>1192.7202849999999</v>
      </c>
      <c r="X324" s="19">
        <v>7372.8840569499998</v>
      </c>
      <c r="Y324" s="19">
        <v>474.20876378999992</v>
      </c>
      <c r="Z324" s="19">
        <v>1073.60275093</v>
      </c>
      <c r="AA324" s="19">
        <v>1285.5884357899999</v>
      </c>
      <c r="AB324" s="19">
        <v>574.27948930999992</v>
      </c>
      <c r="AC324" s="19">
        <v>57.292859419999992</v>
      </c>
      <c r="AD324" s="19">
        <v>0</v>
      </c>
      <c r="AE324" s="19">
        <v>16.345276670000001</v>
      </c>
      <c r="AF324" s="19">
        <v>1221.5365394600001</v>
      </c>
      <c r="AG324" s="19">
        <v>4.4485049500000002</v>
      </c>
      <c r="AH324" s="19">
        <v>0</v>
      </c>
      <c r="AI324" s="19">
        <v>0.92320046000000011</v>
      </c>
      <c r="AJ324" s="19">
        <v>0</v>
      </c>
      <c r="AL324" s="1"/>
      <c r="AM324" s="63">
        <v>3072</v>
      </c>
      <c r="AN324" s="62">
        <v>0</v>
      </c>
      <c r="AO324" s="23">
        <v>1</v>
      </c>
      <c r="AP324" s="23">
        <v>1</v>
      </c>
      <c r="AQ324" s="23">
        <v>1</v>
      </c>
      <c r="AR324" s="23">
        <v>1</v>
      </c>
      <c r="AS324" s="23">
        <v>1</v>
      </c>
      <c r="AT324" s="23">
        <v>1</v>
      </c>
      <c r="AU324" s="23">
        <v>1</v>
      </c>
      <c r="AV324" s="23">
        <v>1</v>
      </c>
      <c r="AW324" s="23">
        <v>1</v>
      </c>
      <c r="AX324" s="23">
        <v>1</v>
      </c>
      <c r="AY324" s="23">
        <v>1</v>
      </c>
      <c r="AZ324" s="23">
        <v>1</v>
      </c>
      <c r="BA324" s="23">
        <v>1</v>
      </c>
      <c r="BB324" s="23">
        <v>1</v>
      </c>
      <c r="BC324" s="23">
        <v>1</v>
      </c>
      <c r="BG324" t="s">
        <v>400</v>
      </c>
      <c r="BH324">
        <v>5</v>
      </c>
      <c r="BI324">
        <v>95</v>
      </c>
    </row>
    <row r="325" spans="1:61" x14ac:dyDescent="0.3">
      <c r="A325" s="18">
        <f t="shared" si="85"/>
        <v>3072</v>
      </c>
      <c r="B325" s="18">
        <f t="shared" si="86"/>
        <v>1</v>
      </c>
      <c r="C325" s="13">
        <f t="shared" si="87"/>
        <v>3651.97563326</v>
      </c>
      <c r="D325" s="13">
        <f t="shared" si="88"/>
        <v>540.3037850799999</v>
      </c>
      <c r="E325" s="13">
        <f t="shared" si="89"/>
        <v>1897.4686589299999</v>
      </c>
      <c r="F325" s="13">
        <f t="shared" si="90"/>
        <v>38.97</v>
      </c>
      <c r="G325" s="13">
        <f t="shared" si="91"/>
        <v>166.74826523999999</v>
      </c>
      <c r="H325" s="13">
        <f t="shared" si="92"/>
        <v>283.88</v>
      </c>
      <c r="I325" s="13">
        <f t="shared" si="93"/>
        <v>36.417231029999996</v>
      </c>
      <c r="J325" s="13">
        <f t="shared" si="94"/>
        <v>175.35896695</v>
      </c>
      <c r="K325" s="13">
        <f t="shared" si="95"/>
        <v>0</v>
      </c>
      <c r="L325" s="13">
        <f t="shared" si="96"/>
        <v>3.7</v>
      </c>
      <c r="M325" s="13">
        <f t="shared" si="97"/>
        <v>214.10412547000001</v>
      </c>
      <c r="N325" s="13">
        <f t="shared" si="98"/>
        <v>0</v>
      </c>
      <c r="O325" s="13">
        <f t="shared" si="99"/>
        <v>12.74</v>
      </c>
      <c r="P325" s="13">
        <f t="shared" si="100"/>
        <v>50.459010360000001</v>
      </c>
      <c r="Q325" s="13">
        <f t="shared" si="101"/>
        <v>29.586710570000001</v>
      </c>
      <c r="T325" s="62">
        <v>3072</v>
      </c>
      <c r="U325" s="62">
        <v>1</v>
      </c>
      <c r="V325" s="19">
        <v>3651.97563326</v>
      </c>
      <c r="W325" s="19">
        <v>540.3037850799999</v>
      </c>
      <c r="X325" s="19">
        <v>1897.4686589299999</v>
      </c>
      <c r="Y325" s="19">
        <v>38.97</v>
      </c>
      <c r="Z325" s="19">
        <v>166.74826523999999</v>
      </c>
      <c r="AA325" s="19">
        <v>283.88</v>
      </c>
      <c r="AB325" s="19">
        <v>36.417231029999996</v>
      </c>
      <c r="AC325" s="19">
        <v>175.35896695</v>
      </c>
      <c r="AD325" s="19">
        <v>0</v>
      </c>
      <c r="AE325" s="19">
        <v>3.7</v>
      </c>
      <c r="AF325" s="19">
        <v>214.10412547000001</v>
      </c>
      <c r="AG325" s="19">
        <v>0</v>
      </c>
      <c r="AH325" s="19">
        <v>12.74</v>
      </c>
      <c r="AI325" s="19">
        <v>50.459010360000001</v>
      </c>
      <c r="AJ325" s="19">
        <v>29.586710570000001</v>
      </c>
      <c r="AL325" s="1"/>
      <c r="AM325" s="63">
        <v>3072</v>
      </c>
      <c r="AN325" s="62">
        <v>1</v>
      </c>
      <c r="AO325" s="23">
        <v>1</v>
      </c>
      <c r="AP325" s="23">
        <v>1</v>
      </c>
      <c r="AQ325" s="23">
        <v>1</v>
      </c>
      <c r="AR325" s="23">
        <v>1</v>
      </c>
      <c r="AS325" s="23">
        <v>1</v>
      </c>
      <c r="AT325" s="23">
        <v>1</v>
      </c>
      <c r="AU325" s="23">
        <v>1</v>
      </c>
      <c r="AV325" s="23">
        <v>1</v>
      </c>
      <c r="AW325" s="23">
        <v>1</v>
      </c>
      <c r="AX325" s="23">
        <v>1</v>
      </c>
      <c r="AY325" s="23">
        <v>1</v>
      </c>
      <c r="AZ325" s="23">
        <v>1</v>
      </c>
      <c r="BA325" s="23">
        <v>1</v>
      </c>
      <c r="BB325" s="23">
        <v>1</v>
      </c>
      <c r="BC325" s="23">
        <v>1</v>
      </c>
      <c r="BG325" t="s">
        <v>401</v>
      </c>
      <c r="BH325">
        <v>5</v>
      </c>
      <c r="BI325">
        <v>203</v>
      </c>
    </row>
    <row r="326" spans="1:61" x14ac:dyDescent="0.3">
      <c r="A326" s="18">
        <f t="shared" si="85"/>
        <v>3072</v>
      </c>
      <c r="B326" s="18">
        <f t="shared" si="86"/>
        <v>2</v>
      </c>
      <c r="C326" s="13">
        <f t="shared" si="87"/>
        <v>567.48548556999992</v>
      </c>
      <c r="D326" s="13">
        <f t="shared" si="88"/>
        <v>32.056732050000008</v>
      </c>
      <c r="E326" s="13">
        <f t="shared" si="89"/>
        <v>345.72231407000004</v>
      </c>
      <c r="F326" s="13">
        <f t="shared" si="90"/>
        <v>0</v>
      </c>
      <c r="G326" s="13">
        <f t="shared" si="91"/>
        <v>35</v>
      </c>
      <c r="H326" s="13">
        <f t="shared" si="92"/>
        <v>30</v>
      </c>
      <c r="I326" s="13">
        <f t="shared" si="93"/>
        <v>0.4</v>
      </c>
      <c r="J326" s="13">
        <f t="shared" si="94"/>
        <v>0.1</v>
      </c>
      <c r="K326" s="13">
        <f t="shared" si="95"/>
        <v>0.38</v>
      </c>
      <c r="L326" s="13">
        <f t="shared" si="96"/>
        <v>5</v>
      </c>
      <c r="M326" s="13">
        <f t="shared" si="97"/>
        <v>115.95683972999998</v>
      </c>
      <c r="N326" s="13">
        <f t="shared" si="98"/>
        <v>0</v>
      </c>
      <c r="O326" s="13">
        <f t="shared" si="99"/>
        <v>25.57148741</v>
      </c>
      <c r="P326" s="13">
        <f t="shared" si="100"/>
        <v>415.39544769000003</v>
      </c>
      <c r="Q326" s="13">
        <f t="shared" si="101"/>
        <v>531.68611405000001</v>
      </c>
      <c r="T326" s="62">
        <v>3072</v>
      </c>
      <c r="U326" s="62">
        <v>2</v>
      </c>
      <c r="V326" s="19">
        <v>567.48548556999992</v>
      </c>
      <c r="W326" s="19">
        <v>32.056732050000008</v>
      </c>
      <c r="X326" s="19">
        <v>345.72231407000004</v>
      </c>
      <c r="Y326" s="19">
        <v>0</v>
      </c>
      <c r="Z326" s="19">
        <v>35</v>
      </c>
      <c r="AA326" s="19">
        <v>30</v>
      </c>
      <c r="AB326" s="19">
        <v>0.4</v>
      </c>
      <c r="AC326" s="19">
        <v>0.1</v>
      </c>
      <c r="AD326" s="19">
        <v>0.38</v>
      </c>
      <c r="AE326" s="19">
        <v>5</v>
      </c>
      <c r="AF326" s="19">
        <v>115.95683972999998</v>
      </c>
      <c r="AG326" s="19">
        <v>0</v>
      </c>
      <c r="AH326" s="19">
        <v>25.57148741</v>
      </c>
      <c r="AI326" s="19">
        <v>415.39544769000003</v>
      </c>
      <c r="AJ326" s="19">
        <v>531.68611405000001</v>
      </c>
      <c r="AL326" s="1"/>
      <c r="AM326" s="63">
        <v>3072</v>
      </c>
      <c r="AN326" s="62">
        <v>2</v>
      </c>
      <c r="AO326" s="23">
        <v>1</v>
      </c>
      <c r="AP326" s="23">
        <v>1</v>
      </c>
      <c r="AQ326" s="23">
        <v>1</v>
      </c>
      <c r="AR326" s="23">
        <v>1</v>
      </c>
      <c r="AS326" s="23">
        <v>1</v>
      </c>
      <c r="AT326" s="23">
        <v>1</v>
      </c>
      <c r="AU326" s="23">
        <v>1</v>
      </c>
      <c r="AV326" s="23">
        <v>1</v>
      </c>
      <c r="AW326" s="23">
        <v>1</v>
      </c>
      <c r="AX326" s="23">
        <v>1</v>
      </c>
      <c r="AY326" s="23">
        <v>1</v>
      </c>
      <c r="AZ326" s="23">
        <v>1</v>
      </c>
      <c r="BA326" s="23">
        <v>1</v>
      </c>
      <c r="BB326" s="23">
        <v>1</v>
      </c>
      <c r="BC326" s="23">
        <v>1</v>
      </c>
      <c r="BG326" t="s">
        <v>402</v>
      </c>
      <c r="BH326">
        <v>5</v>
      </c>
      <c r="BI326">
        <v>52</v>
      </c>
    </row>
    <row r="327" spans="1:61" x14ac:dyDescent="0.3">
      <c r="A327" s="18">
        <f t="shared" si="85"/>
        <v>3072</v>
      </c>
      <c r="B327" s="18">
        <f t="shared" si="86"/>
        <v>5</v>
      </c>
      <c r="C327" s="13">
        <f t="shared" si="87"/>
        <v>393.58843625000009</v>
      </c>
      <c r="D327" s="13">
        <f t="shared" si="88"/>
        <v>346.88850767999998</v>
      </c>
      <c r="E327" s="13">
        <f t="shared" si="89"/>
        <v>53.377670450000004</v>
      </c>
      <c r="F327" s="13">
        <f t="shared" si="90"/>
        <v>31.696457780000003</v>
      </c>
      <c r="G327" s="13">
        <f t="shared" si="91"/>
        <v>26.16</v>
      </c>
      <c r="H327" s="13">
        <f t="shared" si="92"/>
        <v>0</v>
      </c>
      <c r="I327" s="13">
        <f t="shared" si="93"/>
        <v>79.2</v>
      </c>
      <c r="J327" s="13">
        <f t="shared" si="94"/>
        <v>0</v>
      </c>
      <c r="K327" s="13">
        <f t="shared" si="95"/>
        <v>0</v>
      </c>
      <c r="L327" s="13">
        <f t="shared" si="96"/>
        <v>46</v>
      </c>
      <c r="M327" s="13">
        <f t="shared" si="97"/>
        <v>71.826455449999997</v>
      </c>
      <c r="N327" s="13">
        <f t="shared" si="98"/>
        <v>0</v>
      </c>
      <c r="O327" s="13">
        <f t="shared" si="99"/>
        <v>0</v>
      </c>
      <c r="P327" s="13">
        <f t="shared" si="100"/>
        <v>0</v>
      </c>
      <c r="Q327" s="13">
        <f t="shared" si="101"/>
        <v>0</v>
      </c>
      <c r="T327" s="62">
        <v>3072</v>
      </c>
      <c r="U327" s="62">
        <v>5</v>
      </c>
      <c r="V327" s="19">
        <v>393.58843625000009</v>
      </c>
      <c r="W327" s="19">
        <v>346.88850767999998</v>
      </c>
      <c r="X327" s="19">
        <v>53.377670450000004</v>
      </c>
      <c r="Y327" s="19">
        <v>31.696457780000003</v>
      </c>
      <c r="Z327" s="19">
        <v>26.16</v>
      </c>
      <c r="AA327" s="19">
        <v>0</v>
      </c>
      <c r="AB327" s="19">
        <v>79.2</v>
      </c>
      <c r="AC327" s="19">
        <v>0</v>
      </c>
      <c r="AD327" s="19">
        <v>0</v>
      </c>
      <c r="AE327" s="19">
        <v>46</v>
      </c>
      <c r="AF327" s="19">
        <v>71.826455449999997</v>
      </c>
      <c r="AG327" s="19">
        <v>0</v>
      </c>
      <c r="AH327" s="19">
        <v>0</v>
      </c>
      <c r="AI327" s="19">
        <v>0</v>
      </c>
      <c r="AJ327" s="19">
        <v>0</v>
      </c>
      <c r="AL327" s="1"/>
      <c r="AM327" s="63">
        <v>3072</v>
      </c>
      <c r="AN327" s="62">
        <v>5</v>
      </c>
      <c r="AO327" s="23">
        <v>1</v>
      </c>
      <c r="AP327" s="23">
        <v>1</v>
      </c>
      <c r="AQ327" s="23">
        <v>1</v>
      </c>
      <c r="AR327" s="23">
        <v>1</v>
      </c>
      <c r="AS327" s="23">
        <v>1</v>
      </c>
      <c r="AT327" s="23">
        <v>1</v>
      </c>
      <c r="AU327" s="23">
        <v>1</v>
      </c>
      <c r="AV327" s="23">
        <v>1</v>
      </c>
      <c r="AW327" s="23">
        <v>1</v>
      </c>
      <c r="AX327" s="23">
        <v>1</v>
      </c>
      <c r="AY327" s="23">
        <v>1</v>
      </c>
      <c r="AZ327" s="23">
        <v>1</v>
      </c>
      <c r="BA327" s="23">
        <v>1</v>
      </c>
      <c r="BB327" s="23">
        <v>1</v>
      </c>
      <c r="BC327" s="23">
        <v>1</v>
      </c>
      <c r="BG327" t="s">
        <v>403</v>
      </c>
      <c r="BH327">
        <v>5</v>
      </c>
      <c r="BI327">
        <v>11</v>
      </c>
    </row>
    <row r="328" spans="1:61" x14ac:dyDescent="0.3">
      <c r="A328" s="18">
        <f t="shared" si="85"/>
        <v>3072</v>
      </c>
      <c r="B328" s="18">
        <f t="shared" si="86"/>
        <v>7</v>
      </c>
      <c r="C328" s="13">
        <f t="shared" si="87"/>
        <v>14738.728417299955</v>
      </c>
      <c r="D328" s="13">
        <f t="shared" si="88"/>
        <v>1547.3449972104543</v>
      </c>
      <c r="E328" s="13">
        <f t="shared" si="89"/>
        <v>242.39047618000001</v>
      </c>
      <c r="F328" s="13">
        <f t="shared" si="90"/>
        <v>17.51917426</v>
      </c>
      <c r="G328" s="13">
        <f t="shared" si="91"/>
        <v>78.782585319999995</v>
      </c>
      <c r="H328" s="13">
        <f t="shared" si="92"/>
        <v>7.3658263000000002</v>
      </c>
      <c r="I328" s="13">
        <f t="shared" si="93"/>
        <v>121.52305084999999</v>
      </c>
      <c r="J328" s="13">
        <f t="shared" si="94"/>
        <v>2.51123042</v>
      </c>
      <c r="K328" s="13">
        <f t="shared" si="95"/>
        <v>0</v>
      </c>
      <c r="L328" s="13">
        <f t="shared" si="96"/>
        <v>45.232479890000008</v>
      </c>
      <c r="M328" s="13">
        <f t="shared" si="97"/>
        <v>75.509591990000004</v>
      </c>
      <c r="N328" s="13">
        <f t="shared" si="98"/>
        <v>8.1980369900000003</v>
      </c>
      <c r="O328" s="13">
        <f t="shared" si="99"/>
        <v>0.04</v>
      </c>
      <c r="P328" s="13">
        <f t="shared" si="100"/>
        <v>17.273035140000001</v>
      </c>
      <c r="Q328" s="13">
        <f t="shared" si="101"/>
        <v>6.4663537399999997</v>
      </c>
      <c r="T328" s="62">
        <v>3072</v>
      </c>
      <c r="U328" s="62">
        <v>7</v>
      </c>
      <c r="V328" s="19">
        <v>14738.728417299955</v>
      </c>
      <c r="W328" s="19">
        <v>1547.3449972104543</v>
      </c>
      <c r="X328" s="19">
        <v>242.39047618000001</v>
      </c>
      <c r="Y328" s="19">
        <v>17.51917426</v>
      </c>
      <c r="Z328" s="19">
        <v>78.782585319999995</v>
      </c>
      <c r="AA328" s="19">
        <v>7.3658263000000002</v>
      </c>
      <c r="AB328" s="19">
        <v>121.52305084999999</v>
      </c>
      <c r="AC328" s="19">
        <v>2.51123042</v>
      </c>
      <c r="AD328" s="19">
        <v>0</v>
      </c>
      <c r="AE328" s="19">
        <v>45.232479890000008</v>
      </c>
      <c r="AF328" s="19">
        <v>75.509591990000004</v>
      </c>
      <c r="AG328" s="19">
        <v>8.1980369900000003</v>
      </c>
      <c r="AH328" s="19">
        <v>0.04</v>
      </c>
      <c r="AI328" s="19">
        <v>17.273035140000001</v>
      </c>
      <c r="AJ328" s="19">
        <v>6.4663537399999997</v>
      </c>
      <c r="AL328" s="1"/>
      <c r="AM328" s="63">
        <v>3072</v>
      </c>
      <c r="AN328" s="62">
        <v>7</v>
      </c>
      <c r="AO328" s="23">
        <v>1</v>
      </c>
      <c r="AP328" s="23">
        <v>1</v>
      </c>
      <c r="AQ328" s="23">
        <v>1</v>
      </c>
      <c r="AR328" s="23">
        <v>1</v>
      </c>
      <c r="AS328" s="23">
        <v>1</v>
      </c>
      <c r="AT328" s="23">
        <v>1</v>
      </c>
      <c r="AU328" s="23">
        <v>1</v>
      </c>
      <c r="AV328" s="23">
        <v>1</v>
      </c>
      <c r="AW328" s="23">
        <v>1</v>
      </c>
      <c r="AX328" s="23">
        <v>1</v>
      </c>
      <c r="AY328" s="23">
        <v>1</v>
      </c>
      <c r="AZ328" s="23">
        <v>1</v>
      </c>
      <c r="BA328" s="23">
        <v>1</v>
      </c>
      <c r="BB328" s="23">
        <v>1</v>
      </c>
      <c r="BC328" s="23">
        <v>1</v>
      </c>
      <c r="BG328" t="s">
        <v>404</v>
      </c>
      <c r="BH328">
        <v>5</v>
      </c>
      <c r="BI328">
        <v>414</v>
      </c>
    </row>
    <row r="329" spans="1:61" x14ac:dyDescent="0.3">
      <c r="A329" s="18">
        <f t="shared" si="85"/>
        <v>3072</v>
      </c>
      <c r="B329" s="18">
        <f t="shared" si="86"/>
        <v>8</v>
      </c>
      <c r="C329" s="13">
        <f t="shared" si="87"/>
        <v>2921.30517104</v>
      </c>
      <c r="D329" s="13">
        <f t="shared" si="88"/>
        <v>1323.3106564800003</v>
      </c>
      <c r="E329" s="13">
        <f t="shared" si="89"/>
        <v>1443.5319298499999</v>
      </c>
      <c r="F329" s="13">
        <f t="shared" si="90"/>
        <v>124.18534731</v>
      </c>
      <c r="G329" s="13">
        <f t="shared" si="91"/>
        <v>232.41505982000001</v>
      </c>
      <c r="H329" s="13">
        <f t="shared" si="92"/>
        <v>54.986309849999998</v>
      </c>
      <c r="I329" s="13">
        <f t="shared" si="93"/>
        <v>165.42752727000001</v>
      </c>
      <c r="J329" s="13">
        <f t="shared" si="94"/>
        <v>26.349107529999998</v>
      </c>
      <c r="K329" s="13">
        <f t="shared" si="95"/>
        <v>1.6190374000000001</v>
      </c>
      <c r="L329" s="13">
        <f t="shared" si="96"/>
        <v>17.786151037499998</v>
      </c>
      <c r="M329" s="13">
        <f t="shared" si="97"/>
        <v>172.62847746</v>
      </c>
      <c r="N329" s="13">
        <f t="shared" si="98"/>
        <v>2.2287170125000002</v>
      </c>
      <c r="O329" s="13">
        <f t="shared" si="99"/>
        <v>3.3289431299999999</v>
      </c>
      <c r="P329" s="13">
        <f t="shared" si="100"/>
        <v>32.112682790000001</v>
      </c>
      <c r="Q329" s="13">
        <f t="shared" si="101"/>
        <v>6.7291115100000001</v>
      </c>
      <c r="T329" s="62">
        <v>3072</v>
      </c>
      <c r="U329" s="62">
        <v>8</v>
      </c>
      <c r="V329" s="19">
        <v>2921.30517104</v>
      </c>
      <c r="W329" s="19">
        <v>1323.3106564800003</v>
      </c>
      <c r="X329" s="19">
        <v>1443.5319298499999</v>
      </c>
      <c r="Y329" s="19">
        <v>124.18534731</v>
      </c>
      <c r="Z329" s="19">
        <v>232.41505982000001</v>
      </c>
      <c r="AA329" s="19">
        <v>54.986309849999998</v>
      </c>
      <c r="AB329" s="19">
        <v>165.42752727000001</v>
      </c>
      <c r="AC329" s="19">
        <v>26.349107529999998</v>
      </c>
      <c r="AD329" s="19">
        <v>1.6190374000000001</v>
      </c>
      <c r="AE329" s="19">
        <v>17.786151037499998</v>
      </c>
      <c r="AF329" s="19">
        <v>172.62847746</v>
      </c>
      <c r="AG329" s="19">
        <v>2.2287170125000002</v>
      </c>
      <c r="AH329" s="19">
        <v>3.3289431299999999</v>
      </c>
      <c r="AI329" s="19">
        <v>32.112682790000001</v>
      </c>
      <c r="AJ329" s="19">
        <v>6.7291115100000001</v>
      </c>
      <c r="AL329" s="1"/>
      <c r="AM329" s="63">
        <v>3072</v>
      </c>
      <c r="AN329" s="62">
        <v>8</v>
      </c>
      <c r="AO329" s="23">
        <v>1</v>
      </c>
      <c r="AP329" s="23">
        <v>1</v>
      </c>
      <c r="AQ329" s="23">
        <v>1</v>
      </c>
      <c r="AR329" s="23">
        <v>1</v>
      </c>
      <c r="AS329" s="23">
        <v>1</v>
      </c>
      <c r="AT329" s="23">
        <v>1</v>
      </c>
      <c r="AU329" s="23">
        <v>1</v>
      </c>
      <c r="AV329" s="23">
        <v>1</v>
      </c>
      <c r="AW329" s="23">
        <v>1</v>
      </c>
      <c r="AX329" s="23">
        <v>1</v>
      </c>
      <c r="AY329" s="23">
        <v>1</v>
      </c>
      <c r="AZ329" s="23">
        <v>1</v>
      </c>
      <c r="BA329" s="23">
        <v>1</v>
      </c>
      <c r="BB329" s="23">
        <v>1</v>
      </c>
      <c r="BC329" s="23">
        <v>1</v>
      </c>
      <c r="BG329" t="s">
        <v>405</v>
      </c>
      <c r="BH329">
        <v>5</v>
      </c>
      <c r="BI329">
        <v>62</v>
      </c>
    </row>
    <row r="330" spans="1:61" x14ac:dyDescent="0.3">
      <c r="A330" s="18">
        <f t="shared" si="85"/>
        <v>3074</v>
      </c>
      <c r="B330" s="18">
        <f t="shared" si="86"/>
        <v>0</v>
      </c>
      <c r="C330" s="13">
        <f t="shared" si="87"/>
        <v>1316.7657469999999</v>
      </c>
      <c r="D330" s="13">
        <f t="shared" si="88"/>
        <v>1322.27047926</v>
      </c>
      <c r="E330" s="13">
        <f t="shared" si="89"/>
        <v>5177.1589267299996</v>
      </c>
      <c r="F330" s="13">
        <f t="shared" si="90"/>
        <v>1324.66593751</v>
      </c>
      <c r="G330" s="13">
        <f t="shared" si="91"/>
        <v>1280.5032874599997</v>
      </c>
      <c r="H330" s="13">
        <f t="shared" si="92"/>
        <v>1392.0379580699998</v>
      </c>
      <c r="I330" s="13">
        <f t="shared" si="93"/>
        <v>1173.73031285</v>
      </c>
      <c r="J330" s="13">
        <f t="shared" si="94"/>
        <v>48.905901280000002</v>
      </c>
      <c r="K330" s="13">
        <f t="shared" si="95"/>
        <v>61.632207649999998</v>
      </c>
      <c r="L330" s="13">
        <f t="shared" si="96"/>
        <v>34.852499999999999</v>
      </c>
      <c r="M330" s="13">
        <f t="shared" si="97"/>
        <v>876.32819393999989</v>
      </c>
      <c r="N330" s="13">
        <f t="shared" si="98"/>
        <v>7.1174999999999997</v>
      </c>
      <c r="O330" s="13">
        <f t="shared" si="99"/>
        <v>0</v>
      </c>
      <c r="P330" s="13">
        <f t="shared" si="100"/>
        <v>0.1</v>
      </c>
      <c r="Q330" s="13">
        <f t="shared" si="101"/>
        <v>0</v>
      </c>
      <c r="T330" s="62">
        <v>3074</v>
      </c>
      <c r="U330" s="62">
        <v>0</v>
      </c>
      <c r="V330" s="19">
        <v>1316.7657469999999</v>
      </c>
      <c r="W330" s="19">
        <v>1322.27047926</v>
      </c>
      <c r="X330" s="19">
        <v>5177.1589267299996</v>
      </c>
      <c r="Y330" s="19">
        <v>1324.66593751</v>
      </c>
      <c r="Z330" s="19">
        <v>1280.5032874599997</v>
      </c>
      <c r="AA330" s="19">
        <v>1392.0379580699998</v>
      </c>
      <c r="AB330" s="19">
        <v>1173.73031285</v>
      </c>
      <c r="AC330" s="19">
        <v>48.905901280000002</v>
      </c>
      <c r="AD330" s="19">
        <v>61.632207649999998</v>
      </c>
      <c r="AE330" s="19">
        <v>34.852499999999999</v>
      </c>
      <c r="AF330" s="19">
        <v>876.32819393999989</v>
      </c>
      <c r="AG330" s="19">
        <v>7.1174999999999997</v>
      </c>
      <c r="AH330" s="19">
        <v>0</v>
      </c>
      <c r="AI330" s="19">
        <v>0.1</v>
      </c>
      <c r="AJ330" s="19">
        <v>0</v>
      </c>
      <c r="AL330" s="1"/>
      <c r="AM330" s="63">
        <v>3074</v>
      </c>
      <c r="AN330" s="62">
        <v>0</v>
      </c>
      <c r="AO330" s="23">
        <v>1</v>
      </c>
      <c r="AP330" s="23">
        <v>1</v>
      </c>
      <c r="AQ330" s="23">
        <v>1</v>
      </c>
      <c r="AR330" s="23">
        <v>1</v>
      </c>
      <c r="AS330" s="23">
        <v>1</v>
      </c>
      <c r="AT330" s="23">
        <v>1</v>
      </c>
      <c r="AU330" s="23">
        <v>1</v>
      </c>
      <c r="AV330" s="23">
        <v>1</v>
      </c>
      <c r="AW330" s="23">
        <v>1</v>
      </c>
      <c r="AX330" s="23">
        <v>1</v>
      </c>
      <c r="AY330" s="23">
        <v>1</v>
      </c>
      <c r="AZ330" s="23">
        <v>1</v>
      </c>
      <c r="BA330" s="23">
        <v>1</v>
      </c>
      <c r="BB330" s="23">
        <v>1</v>
      </c>
      <c r="BC330" s="23">
        <v>1</v>
      </c>
      <c r="BG330" t="s">
        <v>406</v>
      </c>
      <c r="BH330">
        <v>7</v>
      </c>
      <c r="BI330">
        <v>126</v>
      </c>
    </row>
    <row r="331" spans="1:61" x14ac:dyDescent="0.3">
      <c r="A331" s="18">
        <f t="shared" si="85"/>
        <v>3074</v>
      </c>
      <c r="B331" s="18">
        <f t="shared" si="86"/>
        <v>1</v>
      </c>
      <c r="C331" s="13">
        <f t="shared" si="87"/>
        <v>3635.1990211299994</v>
      </c>
      <c r="D331" s="13">
        <f t="shared" si="88"/>
        <v>2141.1095246700002</v>
      </c>
      <c r="E331" s="13">
        <f t="shared" si="89"/>
        <v>3431.8223046399999</v>
      </c>
      <c r="F331" s="13">
        <f t="shared" si="90"/>
        <v>521.46378372000004</v>
      </c>
      <c r="G331" s="13">
        <f t="shared" si="91"/>
        <v>966.15908100000013</v>
      </c>
      <c r="H331" s="13">
        <f t="shared" si="92"/>
        <v>1043.42546941</v>
      </c>
      <c r="I331" s="13">
        <f t="shared" si="93"/>
        <v>1870.6607621999997</v>
      </c>
      <c r="J331" s="13">
        <f t="shared" si="94"/>
        <v>1814.0827042700002</v>
      </c>
      <c r="K331" s="13">
        <f t="shared" si="95"/>
        <v>311.01701466000003</v>
      </c>
      <c r="L331" s="13">
        <f t="shared" si="96"/>
        <v>396.83707511249992</v>
      </c>
      <c r="M331" s="13">
        <f t="shared" si="97"/>
        <v>1480.4427904300001</v>
      </c>
      <c r="N331" s="13">
        <f t="shared" si="98"/>
        <v>99.572338767499986</v>
      </c>
      <c r="O331" s="13">
        <f t="shared" si="99"/>
        <v>719.71649840000009</v>
      </c>
      <c r="P331" s="13">
        <f t="shared" si="100"/>
        <v>0</v>
      </c>
      <c r="Q331" s="13">
        <f t="shared" si="101"/>
        <v>37</v>
      </c>
      <c r="T331" s="62">
        <v>3074</v>
      </c>
      <c r="U331" s="62">
        <v>1</v>
      </c>
      <c r="V331" s="19">
        <v>3635.1990211299994</v>
      </c>
      <c r="W331" s="19">
        <v>2141.1095246700002</v>
      </c>
      <c r="X331" s="19">
        <v>3431.8223046399999</v>
      </c>
      <c r="Y331" s="19">
        <v>521.46378372000004</v>
      </c>
      <c r="Z331" s="19">
        <v>966.15908100000013</v>
      </c>
      <c r="AA331" s="19">
        <v>1043.42546941</v>
      </c>
      <c r="AB331" s="19">
        <v>1870.6607621999997</v>
      </c>
      <c r="AC331" s="19">
        <v>1814.0827042700002</v>
      </c>
      <c r="AD331" s="19">
        <v>311.01701466000003</v>
      </c>
      <c r="AE331" s="19">
        <v>396.83707511249992</v>
      </c>
      <c r="AF331" s="19">
        <v>1480.4427904300001</v>
      </c>
      <c r="AG331" s="19">
        <v>99.572338767499986</v>
      </c>
      <c r="AH331" s="19">
        <v>719.71649840000009</v>
      </c>
      <c r="AI331" s="19">
        <v>0</v>
      </c>
      <c r="AJ331" s="19">
        <v>37</v>
      </c>
      <c r="AL331" s="1"/>
      <c r="AM331" s="63">
        <v>3074</v>
      </c>
      <c r="AN331" s="62">
        <v>1</v>
      </c>
      <c r="AO331" s="23">
        <v>1</v>
      </c>
      <c r="AP331" s="23">
        <v>1</v>
      </c>
      <c r="AQ331" s="23">
        <v>1</v>
      </c>
      <c r="AR331" s="23">
        <v>1</v>
      </c>
      <c r="AS331" s="23">
        <v>1</v>
      </c>
      <c r="AT331" s="23">
        <v>1</v>
      </c>
      <c r="AU331" s="23">
        <v>1</v>
      </c>
      <c r="AV331" s="23">
        <v>1</v>
      </c>
      <c r="AW331" s="23">
        <v>1</v>
      </c>
      <c r="AX331" s="23">
        <v>1</v>
      </c>
      <c r="AY331" s="23">
        <v>1</v>
      </c>
      <c r="AZ331" s="23">
        <v>1</v>
      </c>
      <c r="BA331" s="23">
        <v>1</v>
      </c>
      <c r="BB331" s="23">
        <v>1</v>
      </c>
      <c r="BC331" s="23">
        <v>1</v>
      </c>
      <c r="BG331" t="s">
        <v>407</v>
      </c>
      <c r="BH331">
        <v>7</v>
      </c>
      <c r="BI331">
        <v>270</v>
      </c>
    </row>
    <row r="332" spans="1:61" x14ac:dyDescent="0.3">
      <c r="A332" s="18">
        <f t="shared" si="85"/>
        <v>3074</v>
      </c>
      <c r="B332" s="18">
        <f t="shared" si="86"/>
        <v>2</v>
      </c>
      <c r="C332" s="13">
        <f t="shared" si="87"/>
        <v>87.08369295</v>
      </c>
      <c r="D332" s="13">
        <f t="shared" si="88"/>
        <v>79.580241569999998</v>
      </c>
      <c r="E332" s="13">
        <f t="shared" si="89"/>
        <v>706.62647514000003</v>
      </c>
      <c r="F332" s="13">
        <f t="shared" si="90"/>
        <v>42.268953089999997</v>
      </c>
      <c r="G332" s="13">
        <f t="shared" si="91"/>
        <v>7.61</v>
      </c>
      <c r="H332" s="13">
        <f t="shared" si="92"/>
        <v>148.68969450999998</v>
      </c>
      <c r="I332" s="13">
        <f t="shared" si="93"/>
        <v>61.720076800000001</v>
      </c>
      <c r="J332" s="13">
        <f t="shared" si="94"/>
        <v>242.76222344000001</v>
      </c>
      <c r="K332" s="13">
        <f t="shared" si="95"/>
        <v>0</v>
      </c>
      <c r="L332" s="13">
        <f t="shared" si="96"/>
        <v>0</v>
      </c>
      <c r="M332" s="13">
        <f t="shared" si="97"/>
        <v>352.16933390000003</v>
      </c>
      <c r="N332" s="13">
        <f t="shared" si="98"/>
        <v>0</v>
      </c>
      <c r="O332" s="13">
        <f t="shared" si="99"/>
        <v>48.435736270000007</v>
      </c>
      <c r="P332" s="13">
        <f t="shared" si="100"/>
        <v>127.07591709</v>
      </c>
      <c r="Q332" s="13">
        <f t="shared" si="101"/>
        <v>82.236151849999999</v>
      </c>
      <c r="T332" s="62">
        <v>3074</v>
      </c>
      <c r="U332" s="62">
        <v>2</v>
      </c>
      <c r="V332" s="19">
        <v>87.08369295</v>
      </c>
      <c r="W332" s="19">
        <v>79.580241569999998</v>
      </c>
      <c r="X332" s="19">
        <v>706.62647514000003</v>
      </c>
      <c r="Y332" s="19">
        <v>42.268953089999997</v>
      </c>
      <c r="Z332" s="19">
        <v>7.61</v>
      </c>
      <c r="AA332" s="19">
        <v>148.68969450999998</v>
      </c>
      <c r="AB332" s="19">
        <v>61.720076800000001</v>
      </c>
      <c r="AC332" s="19">
        <v>242.76222344000001</v>
      </c>
      <c r="AD332" s="19">
        <v>0</v>
      </c>
      <c r="AE332" s="19">
        <v>0</v>
      </c>
      <c r="AF332" s="19">
        <v>352.16933390000003</v>
      </c>
      <c r="AG332" s="19">
        <v>0</v>
      </c>
      <c r="AH332" s="19">
        <v>48.435736270000007</v>
      </c>
      <c r="AI332" s="19">
        <v>127.07591709</v>
      </c>
      <c r="AJ332" s="19">
        <v>82.236151849999999</v>
      </c>
      <c r="AL332" s="1"/>
      <c r="AM332" s="63">
        <v>3074</v>
      </c>
      <c r="AN332" s="62">
        <v>2</v>
      </c>
      <c r="AO332" s="23">
        <v>1</v>
      </c>
      <c r="AP332" s="23">
        <v>1</v>
      </c>
      <c r="AQ332" s="23">
        <v>1</v>
      </c>
      <c r="AR332" s="23">
        <v>1</v>
      </c>
      <c r="AS332" s="23">
        <v>1</v>
      </c>
      <c r="AT332" s="23">
        <v>1</v>
      </c>
      <c r="AU332" s="23">
        <v>1</v>
      </c>
      <c r="AV332" s="23">
        <v>1</v>
      </c>
      <c r="AW332" s="23">
        <v>1</v>
      </c>
      <c r="AX332" s="23">
        <v>1</v>
      </c>
      <c r="AY332" s="23">
        <v>1</v>
      </c>
      <c r="AZ332" s="23">
        <v>1</v>
      </c>
      <c r="BA332" s="23">
        <v>1</v>
      </c>
      <c r="BB332" s="23">
        <v>1</v>
      </c>
      <c r="BC332" s="23">
        <v>1</v>
      </c>
      <c r="BG332" t="s">
        <v>408</v>
      </c>
      <c r="BH332">
        <v>7</v>
      </c>
      <c r="BI332">
        <v>25</v>
      </c>
    </row>
    <row r="333" spans="1:61" x14ac:dyDescent="0.3">
      <c r="A333" s="18">
        <f t="shared" si="85"/>
        <v>3074</v>
      </c>
      <c r="B333" s="18">
        <f t="shared" si="86"/>
        <v>5</v>
      </c>
      <c r="C333" s="13">
        <f t="shared" si="87"/>
        <v>8034.6416442500004</v>
      </c>
      <c r="D333" s="13">
        <f t="shared" si="88"/>
        <v>6641.9806318800011</v>
      </c>
      <c r="E333" s="13">
        <f t="shared" si="89"/>
        <v>1175.7459231099999</v>
      </c>
      <c r="F333" s="13">
        <f t="shared" si="90"/>
        <v>407.82616349000006</v>
      </c>
      <c r="G333" s="13">
        <f t="shared" si="91"/>
        <v>213.78789839000001</v>
      </c>
      <c r="H333" s="13">
        <f t="shared" si="92"/>
        <v>20.76</v>
      </c>
      <c r="I333" s="13">
        <f t="shared" si="93"/>
        <v>1547.6579515399999</v>
      </c>
      <c r="J333" s="13">
        <f t="shared" si="94"/>
        <v>27.643753230000002</v>
      </c>
      <c r="K333" s="13">
        <f t="shared" si="95"/>
        <v>17.994814650000002</v>
      </c>
      <c r="L333" s="13">
        <f t="shared" si="96"/>
        <v>297.94427017749996</v>
      </c>
      <c r="M333" s="13">
        <f t="shared" si="97"/>
        <v>280.06135385999994</v>
      </c>
      <c r="N333" s="13">
        <f t="shared" si="98"/>
        <v>46.890657122499988</v>
      </c>
      <c r="O333" s="13">
        <f t="shared" si="99"/>
        <v>13.332008409999998</v>
      </c>
      <c r="P333" s="13">
        <f t="shared" si="100"/>
        <v>0</v>
      </c>
      <c r="Q333" s="13">
        <f t="shared" si="101"/>
        <v>1.4214337699999999</v>
      </c>
      <c r="T333" s="62">
        <v>3074</v>
      </c>
      <c r="U333" s="62">
        <v>5</v>
      </c>
      <c r="V333" s="19">
        <v>8034.6416442500004</v>
      </c>
      <c r="W333" s="19">
        <v>6641.9806318800011</v>
      </c>
      <c r="X333" s="19">
        <v>1175.7459231099999</v>
      </c>
      <c r="Y333" s="19">
        <v>407.82616349000006</v>
      </c>
      <c r="Z333" s="19">
        <v>213.78789839000001</v>
      </c>
      <c r="AA333" s="19">
        <v>20.76</v>
      </c>
      <c r="AB333" s="19">
        <v>1547.6579515399999</v>
      </c>
      <c r="AC333" s="19">
        <v>27.643753230000002</v>
      </c>
      <c r="AD333" s="19">
        <v>17.994814650000002</v>
      </c>
      <c r="AE333" s="19">
        <v>297.94427017749996</v>
      </c>
      <c r="AF333" s="19">
        <v>280.06135385999994</v>
      </c>
      <c r="AG333" s="19">
        <v>46.890657122499988</v>
      </c>
      <c r="AH333" s="19">
        <v>13.332008409999998</v>
      </c>
      <c r="AI333" s="19">
        <v>0</v>
      </c>
      <c r="AJ333" s="19">
        <v>1.4214337699999999</v>
      </c>
      <c r="AL333" s="1"/>
      <c r="AM333" s="63">
        <v>3074</v>
      </c>
      <c r="AN333" s="62">
        <v>5</v>
      </c>
      <c r="AO333" s="23">
        <v>1</v>
      </c>
      <c r="AP333" s="23">
        <v>1</v>
      </c>
      <c r="AQ333" s="23">
        <v>1</v>
      </c>
      <c r="AR333" s="23">
        <v>1</v>
      </c>
      <c r="AS333" s="23">
        <v>1</v>
      </c>
      <c r="AT333" s="23">
        <v>1</v>
      </c>
      <c r="AU333" s="23">
        <v>1</v>
      </c>
      <c r="AV333" s="23">
        <v>1</v>
      </c>
      <c r="AW333" s="23">
        <v>1</v>
      </c>
      <c r="AX333" s="23">
        <v>1</v>
      </c>
      <c r="AY333" s="23">
        <v>1</v>
      </c>
      <c r="AZ333" s="23">
        <v>1</v>
      </c>
      <c r="BA333" s="23">
        <v>1</v>
      </c>
      <c r="BB333" s="23">
        <v>1</v>
      </c>
      <c r="BC333" s="23">
        <v>1</v>
      </c>
      <c r="BG333" t="s">
        <v>409</v>
      </c>
      <c r="BH333">
        <v>7</v>
      </c>
      <c r="BI333">
        <v>131</v>
      </c>
    </row>
    <row r="334" spans="1:61" x14ac:dyDescent="0.3">
      <c r="A334" s="18">
        <f t="shared" si="85"/>
        <v>3074</v>
      </c>
      <c r="B334" s="18">
        <f t="shared" si="86"/>
        <v>7</v>
      </c>
      <c r="C334" s="13">
        <f t="shared" si="87"/>
        <v>8522.556691030366</v>
      </c>
      <c r="D334" s="13">
        <f t="shared" si="88"/>
        <v>2004.1470334206833</v>
      </c>
      <c r="E334" s="13">
        <f t="shared" si="89"/>
        <v>210.31800737</v>
      </c>
      <c r="F334" s="13">
        <f t="shared" si="90"/>
        <v>183.15823619</v>
      </c>
      <c r="G334" s="13">
        <f t="shared" si="91"/>
        <v>237.87374714000001</v>
      </c>
      <c r="H334" s="13">
        <f t="shared" si="92"/>
        <v>1.2539043400000001</v>
      </c>
      <c r="I334" s="13">
        <f t="shared" si="93"/>
        <v>423.05775490000002</v>
      </c>
      <c r="J334" s="13">
        <f t="shared" si="94"/>
        <v>22.7238331</v>
      </c>
      <c r="K334" s="13">
        <f t="shared" si="95"/>
        <v>14.50476995</v>
      </c>
      <c r="L334" s="13">
        <f t="shared" si="96"/>
        <v>98.026096957500016</v>
      </c>
      <c r="M334" s="13">
        <f t="shared" si="97"/>
        <v>47.000106020000004</v>
      </c>
      <c r="N334" s="13">
        <f t="shared" si="98"/>
        <v>26.805742302500001</v>
      </c>
      <c r="O334" s="13">
        <f t="shared" si="99"/>
        <v>0</v>
      </c>
      <c r="P334" s="13">
        <f t="shared" si="100"/>
        <v>0.28000000000000003</v>
      </c>
      <c r="Q334" s="13">
        <f t="shared" si="101"/>
        <v>0</v>
      </c>
      <c r="T334" s="62">
        <v>3074</v>
      </c>
      <c r="U334" s="62">
        <v>7</v>
      </c>
      <c r="V334" s="19">
        <v>8522.556691030366</v>
      </c>
      <c r="W334" s="19">
        <v>2004.1470334206833</v>
      </c>
      <c r="X334" s="19">
        <v>210.31800737</v>
      </c>
      <c r="Y334" s="19">
        <v>183.15823619</v>
      </c>
      <c r="Z334" s="19">
        <v>237.87374714000001</v>
      </c>
      <c r="AA334" s="19">
        <v>1.2539043400000001</v>
      </c>
      <c r="AB334" s="19">
        <v>423.05775490000002</v>
      </c>
      <c r="AC334" s="19">
        <v>22.7238331</v>
      </c>
      <c r="AD334" s="19">
        <v>14.50476995</v>
      </c>
      <c r="AE334" s="19">
        <v>98.026096957500016</v>
      </c>
      <c r="AF334" s="19">
        <v>47.000106020000004</v>
      </c>
      <c r="AG334" s="19">
        <v>26.805742302500001</v>
      </c>
      <c r="AH334" s="19">
        <v>0</v>
      </c>
      <c r="AI334" s="19">
        <v>0.28000000000000003</v>
      </c>
      <c r="AJ334" s="19">
        <v>0</v>
      </c>
      <c r="AL334" s="1"/>
      <c r="AM334" s="63">
        <v>3074</v>
      </c>
      <c r="AN334" s="62">
        <v>7</v>
      </c>
      <c r="AO334" s="23">
        <v>1</v>
      </c>
      <c r="AP334" s="23">
        <v>1</v>
      </c>
      <c r="AQ334" s="23">
        <v>1</v>
      </c>
      <c r="AR334" s="23">
        <v>1</v>
      </c>
      <c r="AS334" s="23">
        <v>1</v>
      </c>
      <c r="AT334" s="23">
        <v>1</v>
      </c>
      <c r="AU334" s="23">
        <v>1</v>
      </c>
      <c r="AV334" s="23">
        <v>1</v>
      </c>
      <c r="AW334" s="23">
        <v>1</v>
      </c>
      <c r="AX334" s="23">
        <v>1</v>
      </c>
      <c r="AY334" s="23">
        <v>1</v>
      </c>
      <c r="AZ334" s="23">
        <v>1</v>
      </c>
      <c r="BA334" s="23">
        <v>1</v>
      </c>
      <c r="BB334" s="23">
        <v>1</v>
      </c>
      <c r="BC334" s="23">
        <v>1</v>
      </c>
      <c r="BG334" t="s">
        <v>410</v>
      </c>
      <c r="BH334">
        <v>7</v>
      </c>
      <c r="BI334">
        <v>452</v>
      </c>
    </row>
    <row r="335" spans="1:61" x14ac:dyDescent="0.3">
      <c r="A335" s="18">
        <f t="shared" si="85"/>
        <v>3074</v>
      </c>
      <c r="B335" s="18">
        <f t="shared" si="86"/>
        <v>8</v>
      </c>
      <c r="C335" s="13">
        <f t="shared" si="87"/>
        <v>2195.2333879799994</v>
      </c>
      <c r="D335" s="13">
        <f t="shared" si="88"/>
        <v>1338.8423207300002</v>
      </c>
      <c r="E335" s="13">
        <f t="shared" si="89"/>
        <v>1708.7338519580549</v>
      </c>
      <c r="F335" s="13">
        <f t="shared" si="90"/>
        <v>483.25442448000001</v>
      </c>
      <c r="G335" s="13">
        <f t="shared" si="91"/>
        <v>563.45313604692728</v>
      </c>
      <c r="H335" s="13">
        <f t="shared" si="92"/>
        <v>437.41839608089219</v>
      </c>
      <c r="I335" s="13">
        <f t="shared" si="93"/>
        <v>422.51741453</v>
      </c>
      <c r="J335" s="13">
        <f t="shared" si="94"/>
        <v>234.33909796067798</v>
      </c>
      <c r="K335" s="13">
        <f t="shared" si="95"/>
        <v>57.667069115079009</v>
      </c>
      <c r="L335" s="13">
        <f t="shared" si="96"/>
        <v>193.98477294000003</v>
      </c>
      <c r="M335" s="13">
        <f t="shared" si="97"/>
        <v>316.18117678000004</v>
      </c>
      <c r="N335" s="13">
        <f t="shared" si="98"/>
        <v>29.392325670000002</v>
      </c>
      <c r="O335" s="13">
        <f t="shared" si="99"/>
        <v>14.870425040000001</v>
      </c>
      <c r="P335" s="13">
        <f t="shared" si="100"/>
        <v>9.8908142099999985</v>
      </c>
      <c r="Q335" s="13">
        <f t="shared" si="101"/>
        <v>0</v>
      </c>
      <c r="T335" s="62">
        <v>3074</v>
      </c>
      <c r="U335" s="62">
        <v>8</v>
      </c>
      <c r="V335" s="19">
        <v>2195.2333879799994</v>
      </c>
      <c r="W335" s="19">
        <v>1338.8423207300002</v>
      </c>
      <c r="X335" s="19">
        <v>1708.7338519580549</v>
      </c>
      <c r="Y335" s="19">
        <v>483.25442448000001</v>
      </c>
      <c r="Z335" s="19">
        <v>563.45313604692728</v>
      </c>
      <c r="AA335" s="19">
        <v>437.41839608089219</v>
      </c>
      <c r="AB335" s="19">
        <v>422.51741453</v>
      </c>
      <c r="AC335" s="19">
        <v>234.33909796067798</v>
      </c>
      <c r="AD335" s="19">
        <v>57.667069115079009</v>
      </c>
      <c r="AE335" s="19">
        <v>193.98477294000003</v>
      </c>
      <c r="AF335" s="19">
        <v>316.18117678000004</v>
      </c>
      <c r="AG335" s="19">
        <v>29.392325670000002</v>
      </c>
      <c r="AH335" s="19">
        <v>14.870425040000001</v>
      </c>
      <c r="AI335" s="19">
        <v>9.8908142099999985</v>
      </c>
      <c r="AJ335" s="19">
        <v>0</v>
      </c>
      <c r="AL335" s="1"/>
      <c r="AM335" s="63">
        <v>3074</v>
      </c>
      <c r="AN335" s="62">
        <v>8</v>
      </c>
      <c r="AO335" s="23">
        <v>1</v>
      </c>
      <c r="AP335" s="23">
        <v>1</v>
      </c>
      <c r="AQ335" s="23">
        <v>1</v>
      </c>
      <c r="AR335" s="23">
        <v>1</v>
      </c>
      <c r="AS335" s="23">
        <v>1</v>
      </c>
      <c r="AT335" s="23">
        <v>1</v>
      </c>
      <c r="AU335" s="23">
        <v>1</v>
      </c>
      <c r="AV335" s="23">
        <v>1</v>
      </c>
      <c r="AW335" s="23">
        <v>1</v>
      </c>
      <c r="AX335" s="23">
        <v>1</v>
      </c>
      <c r="AY335" s="23">
        <v>1</v>
      </c>
      <c r="AZ335" s="23">
        <v>1</v>
      </c>
      <c r="BA335" s="23">
        <v>1</v>
      </c>
      <c r="BB335" s="23">
        <v>1</v>
      </c>
      <c r="BC335" s="23">
        <v>1</v>
      </c>
      <c r="BG335" t="s">
        <v>411</v>
      </c>
      <c r="BH335">
        <v>7</v>
      </c>
      <c r="BI335">
        <v>87</v>
      </c>
    </row>
    <row r="336" spans="1:61" x14ac:dyDescent="0.3">
      <c r="A336" s="18">
        <f t="shared" si="85"/>
        <v>3075</v>
      </c>
      <c r="B336" s="18">
        <f t="shared" si="86"/>
        <v>0</v>
      </c>
      <c r="C336" s="13">
        <f t="shared" si="87"/>
        <v>3122.8771023700006</v>
      </c>
      <c r="D336" s="13">
        <f t="shared" si="88"/>
        <v>1233.6244549999999</v>
      </c>
      <c r="E336" s="13">
        <f t="shared" si="89"/>
        <v>9941.7002807200024</v>
      </c>
      <c r="F336" s="13">
        <f t="shared" si="90"/>
        <v>1981.47910116</v>
      </c>
      <c r="G336" s="13">
        <f t="shared" si="91"/>
        <v>1876.7235615899999</v>
      </c>
      <c r="H336" s="13">
        <f t="shared" si="92"/>
        <v>2312.3952030299997</v>
      </c>
      <c r="I336" s="13">
        <f t="shared" si="93"/>
        <v>480.85175864000007</v>
      </c>
      <c r="J336" s="13">
        <f t="shared" si="94"/>
        <v>216.55434192999999</v>
      </c>
      <c r="K336" s="13">
        <f t="shared" si="95"/>
        <v>48.841705849999997</v>
      </c>
      <c r="L336" s="13">
        <f t="shared" si="96"/>
        <v>159.81927411500001</v>
      </c>
      <c r="M336" s="13">
        <f t="shared" si="97"/>
        <v>1869.0501946100003</v>
      </c>
      <c r="N336" s="13">
        <f t="shared" si="98"/>
        <v>19.611500455000002</v>
      </c>
      <c r="O336" s="13">
        <f t="shared" si="99"/>
        <v>23.82002396</v>
      </c>
      <c r="P336" s="13">
        <f t="shared" si="100"/>
        <v>0.61333884999999999</v>
      </c>
      <c r="Q336" s="13">
        <f t="shared" si="101"/>
        <v>0</v>
      </c>
      <c r="T336" s="62">
        <v>3075</v>
      </c>
      <c r="U336" s="62">
        <v>0</v>
      </c>
      <c r="V336" s="19">
        <v>3122.8771023700006</v>
      </c>
      <c r="W336" s="19">
        <v>1233.6244549999999</v>
      </c>
      <c r="X336" s="19">
        <v>9941.7002807200024</v>
      </c>
      <c r="Y336" s="19">
        <v>1981.47910116</v>
      </c>
      <c r="Z336" s="19">
        <v>1876.7235615899999</v>
      </c>
      <c r="AA336" s="19">
        <v>2312.3952030299997</v>
      </c>
      <c r="AB336" s="19">
        <v>480.85175864000007</v>
      </c>
      <c r="AC336" s="19">
        <v>216.55434192999999</v>
      </c>
      <c r="AD336" s="19">
        <v>48.841705849999997</v>
      </c>
      <c r="AE336" s="19">
        <v>159.81927411500001</v>
      </c>
      <c r="AF336" s="19">
        <v>1869.0501946100003</v>
      </c>
      <c r="AG336" s="19">
        <v>19.611500455000002</v>
      </c>
      <c r="AH336" s="19">
        <v>23.82002396</v>
      </c>
      <c r="AI336" s="19">
        <v>0.61333884999999999</v>
      </c>
      <c r="AJ336" s="19">
        <v>0</v>
      </c>
      <c r="AL336" s="1"/>
      <c r="AM336" s="63">
        <v>3075</v>
      </c>
      <c r="AN336" s="62">
        <v>0</v>
      </c>
      <c r="AO336" s="23">
        <v>1</v>
      </c>
      <c r="AP336" s="23">
        <v>1</v>
      </c>
      <c r="AQ336" s="23">
        <v>1</v>
      </c>
      <c r="AR336" s="23">
        <v>1</v>
      </c>
      <c r="AS336" s="23">
        <v>1</v>
      </c>
      <c r="AT336" s="23">
        <v>1</v>
      </c>
      <c r="AU336" s="23">
        <v>1</v>
      </c>
      <c r="AV336" s="23">
        <v>1</v>
      </c>
      <c r="AW336" s="23">
        <v>1</v>
      </c>
      <c r="AX336" s="23">
        <v>1</v>
      </c>
      <c r="AY336" s="23">
        <v>1</v>
      </c>
      <c r="AZ336" s="23">
        <v>1</v>
      </c>
      <c r="BA336" s="23">
        <v>1</v>
      </c>
      <c r="BB336" s="23">
        <v>1</v>
      </c>
      <c r="BC336" s="23">
        <v>1</v>
      </c>
      <c r="BG336" t="s">
        <v>412</v>
      </c>
      <c r="BH336">
        <v>7</v>
      </c>
      <c r="BI336">
        <v>209</v>
      </c>
    </row>
    <row r="337" spans="1:61" x14ac:dyDescent="0.3">
      <c r="A337" s="18">
        <f t="shared" si="85"/>
        <v>3075</v>
      </c>
      <c r="B337" s="18">
        <f t="shared" si="86"/>
        <v>1</v>
      </c>
      <c r="C337" s="13">
        <f t="shared" si="87"/>
        <v>5868.3641072199998</v>
      </c>
      <c r="D337" s="13">
        <f t="shared" si="88"/>
        <v>2044.3797114399999</v>
      </c>
      <c r="E337" s="13">
        <f t="shared" si="89"/>
        <v>5661.6223353800015</v>
      </c>
      <c r="F337" s="13">
        <f t="shared" si="90"/>
        <v>1213.7706507500002</v>
      </c>
      <c r="G337" s="13">
        <f t="shared" si="91"/>
        <v>1651.12066822</v>
      </c>
      <c r="H337" s="13">
        <f t="shared" si="92"/>
        <v>1451.5626702099999</v>
      </c>
      <c r="I337" s="13">
        <f t="shared" si="93"/>
        <v>799.53756337000004</v>
      </c>
      <c r="J337" s="13">
        <f t="shared" si="94"/>
        <v>2499.0091938699998</v>
      </c>
      <c r="K337" s="13">
        <f t="shared" si="95"/>
        <v>222.59712614999998</v>
      </c>
      <c r="L337" s="13">
        <f t="shared" si="96"/>
        <v>204.57636873249999</v>
      </c>
      <c r="M337" s="13">
        <f t="shared" si="97"/>
        <v>816.74399816999994</v>
      </c>
      <c r="N337" s="13">
        <f t="shared" si="98"/>
        <v>54.840258047500001</v>
      </c>
      <c r="O337" s="13">
        <f t="shared" si="99"/>
        <v>1225.31111078</v>
      </c>
      <c r="P337" s="13">
        <f t="shared" si="100"/>
        <v>23.568739739999998</v>
      </c>
      <c r="Q337" s="13">
        <f t="shared" si="101"/>
        <v>5.3114293299999993</v>
      </c>
      <c r="T337" s="62">
        <v>3075</v>
      </c>
      <c r="U337" s="62">
        <v>1</v>
      </c>
      <c r="V337" s="19">
        <v>5868.3641072199998</v>
      </c>
      <c r="W337" s="19">
        <v>2044.3797114399999</v>
      </c>
      <c r="X337" s="19">
        <v>5661.6223353800015</v>
      </c>
      <c r="Y337" s="19">
        <v>1213.7706507500002</v>
      </c>
      <c r="Z337" s="19">
        <v>1651.12066822</v>
      </c>
      <c r="AA337" s="19">
        <v>1451.5626702099999</v>
      </c>
      <c r="AB337" s="19">
        <v>799.53756337000004</v>
      </c>
      <c r="AC337" s="19">
        <v>2499.0091938699998</v>
      </c>
      <c r="AD337" s="19">
        <v>222.59712614999998</v>
      </c>
      <c r="AE337" s="19">
        <v>204.57636873249999</v>
      </c>
      <c r="AF337" s="19">
        <v>816.74399816999994</v>
      </c>
      <c r="AG337" s="19">
        <v>54.840258047500001</v>
      </c>
      <c r="AH337" s="19">
        <v>1225.31111078</v>
      </c>
      <c r="AI337" s="19">
        <v>23.568739739999998</v>
      </c>
      <c r="AJ337" s="19">
        <v>5.3114293299999993</v>
      </c>
      <c r="AL337" s="1"/>
      <c r="AM337" s="63">
        <v>3075</v>
      </c>
      <c r="AN337" s="62">
        <v>1</v>
      </c>
      <c r="AO337" s="23">
        <v>1</v>
      </c>
      <c r="AP337" s="23">
        <v>1</v>
      </c>
      <c r="AQ337" s="23">
        <v>1</v>
      </c>
      <c r="AR337" s="23">
        <v>1</v>
      </c>
      <c r="AS337" s="23">
        <v>1</v>
      </c>
      <c r="AT337" s="23">
        <v>1</v>
      </c>
      <c r="AU337" s="23">
        <v>1</v>
      </c>
      <c r="AV337" s="23">
        <v>1</v>
      </c>
      <c r="AW337" s="23">
        <v>1</v>
      </c>
      <c r="AX337" s="23">
        <v>1</v>
      </c>
      <c r="AY337" s="23">
        <v>1</v>
      </c>
      <c r="AZ337" s="23">
        <v>1</v>
      </c>
      <c r="BA337" s="23">
        <v>1</v>
      </c>
      <c r="BB337" s="23">
        <v>1</v>
      </c>
      <c r="BC337" s="23">
        <v>1</v>
      </c>
      <c r="BG337" t="s">
        <v>413</v>
      </c>
      <c r="BH337">
        <v>7</v>
      </c>
      <c r="BI337">
        <v>290</v>
      </c>
    </row>
    <row r="338" spans="1:61" x14ac:dyDescent="0.3">
      <c r="A338" s="18">
        <f t="shared" si="85"/>
        <v>3075</v>
      </c>
      <c r="B338" s="18">
        <f t="shared" si="86"/>
        <v>2</v>
      </c>
      <c r="C338" s="13">
        <f t="shared" si="87"/>
        <v>204.12410758000001</v>
      </c>
      <c r="D338" s="13">
        <f t="shared" si="88"/>
        <v>180.50896669000002</v>
      </c>
      <c r="E338" s="13">
        <f t="shared" si="89"/>
        <v>66.998269719999996</v>
      </c>
      <c r="F338" s="13">
        <f t="shared" si="90"/>
        <v>16.739999999999998</v>
      </c>
      <c r="G338" s="13">
        <f t="shared" si="91"/>
        <v>74.901507359999997</v>
      </c>
      <c r="H338" s="13">
        <f t="shared" si="92"/>
        <v>30.37</v>
      </c>
      <c r="I338" s="13">
        <f t="shared" si="93"/>
        <v>0</v>
      </c>
      <c r="J338" s="13">
        <f t="shared" si="94"/>
        <v>20.565729529999999</v>
      </c>
      <c r="K338" s="13">
        <f t="shared" si="95"/>
        <v>0</v>
      </c>
      <c r="L338" s="13">
        <f t="shared" si="96"/>
        <v>0</v>
      </c>
      <c r="M338" s="13">
        <f t="shared" si="97"/>
        <v>10.807608009999999</v>
      </c>
      <c r="N338" s="13">
        <f t="shared" si="98"/>
        <v>0</v>
      </c>
      <c r="O338" s="13">
        <f t="shared" si="99"/>
        <v>52.435545249999997</v>
      </c>
      <c r="P338" s="13">
        <f t="shared" si="100"/>
        <v>84.553852519999992</v>
      </c>
      <c r="Q338" s="13">
        <f t="shared" si="101"/>
        <v>30.939255949999996</v>
      </c>
      <c r="T338" s="62">
        <v>3075</v>
      </c>
      <c r="U338" s="62">
        <v>2</v>
      </c>
      <c r="V338" s="19">
        <v>204.12410758000001</v>
      </c>
      <c r="W338" s="19">
        <v>180.50896669000002</v>
      </c>
      <c r="X338" s="19">
        <v>66.998269719999996</v>
      </c>
      <c r="Y338" s="19">
        <v>16.739999999999998</v>
      </c>
      <c r="Z338" s="19">
        <v>74.901507359999997</v>
      </c>
      <c r="AA338" s="19">
        <v>30.37</v>
      </c>
      <c r="AB338" s="19">
        <v>0</v>
      </c>
      <c r="AC338" s="19">
        <v>20.565729529999999</v>
      </c>
      <c r="AD338" s="19">
        <v>0</v>
      </c>
      <c r="AE338" s="19">
        <v>0</v>
      </c>
      <c r="AF338" s="19">
        <v>10.807608009999999</v>
      </c>
      <c r="AG338" s="19">
        <v>0</v>
      </c>
      <c r="AH338" s="19">
        <v>52.435545249999997</v>
      </c>
      <c r="AI338" s="19">
        <v>84.553852519999992</v>
      </c>
      <c r="AJ338" s="19">
        <v>30.939255949999996</v>
      </c>
      <c r="AL338" s="1"/>
      <c r="AM338" s="63">
        <v>3075</v>
      </c>
      <c r="AN338" s="62">
        <v>2</v>
      </c>
      <c r="AO338" s="23">
        <v>1</v>
      </c>
      <c r="AP338" s="23">
        <v>1</v>
      </c>
      <c r="AQ338" s="23">
        <v>1</v>
      </c>
      <c r="AR338" s="23">
        <v>1</v>
      </c>
      <c r="AS338" s="23">
        <v>1</v>
      </c>
      <c r="AT338" s="23">
        <v>1</v>
      </c>
      <c r="AU338" s="23">
        <v>1</v>
      </c>
      <c r="AV338" s="23">
        <v>1</v>
      </c>
      <c r="AW338" s="23">
        <v>1</v>
      </c>
      <c r="AX338" s="23">
        <v>1</v>
      </c>
      <c r="AY338" s="23">
        <v>1</v>
      </c>
      <c r="AZ338" s="23">
        <v>1</v>
      </c>
      <c r="BA338" s="23">
        <v>1</v>
      </c>
      <c r="BB338" s="23">
        <v>1</v>
      </c>
      <c r="BC338" s="23">
        <v>1</v>
      </c>
      <c r="BG338" t="s">
        <v>414</v>
      </c>
      <c r="BH338">
        <v>7</v>
      </c>
      <c r="BI338">
        <v>47</v>
      </c>
    </row>
    <row r="339" spans="1:61" x14ac:dyDescent="0.3">
      <c r="A339" s="18">
        <f t="shared" si="85"/>
        <v>3075</v>
      </c>
      <c r="B339" s="18">
        <f t="shared" si="86"/>
        <v>5</v>
      </c>
      <c r="C339" s="13">
        <f t="shared" si="87"/>
        <v>1701.8617718700004</v>
      </c>
      <c r="D339" s="13">
        <f t="shared" si="88"/>
        <v>1289.7027023400001</v>
      </c>
      <c r="E339" s="13">
        <f t="shared" si="89"/>
        <v>522.11601085000007</v>
      </c>
      <c r="F339" s="13">
        <f t="shared" si="90"/>
        <v>95.059552440000004</v>
      </c>
      <c r="G339" s="13">
        <f t="shared" si="91"/>
        <v>102.88773274000002</v>
      </c>
      <c r="H339" s="13">
        <f t="shared" si="92"/>
        <v>56.356696310000004</v>
      </c>
      <c r="I339" s="13">
        <f t="shared" si="93"/>
        <v>224.07451850999999</v>
      </c>
      <c r="J339" s="13">
        <f t="shared" si="94"/>
        <v>12.09413992</v>
      </c>
      <c r="K339" s="13">
        <f t="shared" si="95"/>
        <v>9.2919326099999999</v>
      </c>
      <c r="L339" s="13">
        <f t="shared" si="96"/>
        <v>18</v>
      </c>
      <c r="M339" s="13">
        <f t="shared" si="97"/>
        <v>122.78155993999999</v>
      </c>
      <c r="N339" s="13">
        <f t="shared" si="98"/>
        <v>0</v>
      </c>
      <c r="O339" s="13">
        <f t="shared" si="99"/>
        <v>0</v>
      </c>
      <c r="P339" s="13">
        <f t="shared" si="100"/>
        <v>0</v>
      </c>
      <c r="Q339" s="13">
        <f t="shared" si="101"/>
        <v>1</v>
      </c>
      <c r="T339" s="62">
        <v>3075</v>
      </c>
      <c r="U339" s="62">
        <v>5</v>
      </c>
      <c r="V339" s="19">
        <v>1701.8617718700004</v>
      </c>
      <c r="W339" s="19">
        <v>1289.7027023400001</v>
      </c>
      <c r="X339" s="19">
        <v>522.11601085000007</v>
      </c>
      <c r="Y339" s="19">
        <v>95.059552440000004</v>
      </c>
      <c r="Z339" s="19">
        <v>102.88773274000002</v>
      </c>
      <c r="AA339" s="19">
        <v>56.356696310000004</v>
      </c>
      <c r="AB339" s="19">
        <v>224.07451850999999</v>
      </c>
      <c r="AC339" s="19">
        <v>12.09413992</v>
      </c>
      <c r="AD339" s="19">
        <v>9.2919326099999999</v>
      </c>
      <c r="AE339" s="19">
        <v>18</v>
      </c>
      <c r="AF339" s="19">
        <v>122.78155993999999</v>
      </c>
      <c r="AG339" s="19">
        <v>0</v>
      </c>
      <c r="AH339" s="19">
        <v>0</v>
      </c>
      <c r="AI339" s="19">
        <v>0</v>
      </c>
      <c r="AJ339" s="19">
        <v>1</v>
      </c>
      <c r="AL339" s="1"/>
      <c r="AM339" s="63">
        <v>3075</v>
      </c>
      <c r="AN339" s="62">
        <v>5</v>
      </c>
      <c r="AO339" s="23">
        <v>1</v>
      </c>
      <c r="AP339" s="23">
        <v>1</v>
      </c>
      <c r="AQ339" s="23">
        <v>1</v>
      </c>
      <c r="AR339" s="23">
        <v>1</v>
      </c>
      <c r="AS339" s="23">
        <v>1</v>
      </c>
      <c r="AT339" s="23">
        <v>1</v>
      </c>
      <c r="AU339" s="23">
        <v>1</v>
      </c>
      <c r="AV339" s="23">
        <v>1</v>
      </c>
      <c r="AW339" s="23">
        <v>1</v>
      </c>
      <c r="AX339" s="23">
        <v>1</v>
      </c>
      <c r="AY339" s="23">
        <v>1</v>
      </c>
      <c r="AZ339" s="23">
        <v>1</v>
      </c>
      <c r="BA339" s="23">
        <v>1</v>
      </c>
      <c r="BB339" s="23">
        <v>1</v>
      </c>
      <c r="BC339" s="23">
        <v>1</v>
      </c>
      <c r="BG339" t="s">
        <v>415</v>
      </c>
      <c r="BH339">
        <v>7</v>
      </c>
      <c r="BI339">
        <v>32</v>
      </c>
    </row>
    <row r="340" spans="1:61" x14ac:dyDescent="0.3">
      <c r="A340" s="18">
        <f t="shared" si="85"/>
        <v>3075</v>
      </c>
      <c r="B340" s="18">
        <f t="shared" si="86"/>
        <v>7</v>
      </c>
      <c r="C340" s="13">
        <f t="shared" si="87"/>
        <v>13105.851828157001</v>
      </c>
      <c r="D340" s="13">
        <f t="shared" si="88"/>
        <v>2387.24881887327</v>
      </c>
      <c r="E340" s="13">
        <f t="shared" si="89"/>
        <v>585.61825549000002</v>
      </c>
      <c r="F340" s="13">
        <f t="shared" si="90"/>
        <v>284.59532676000003</v>
      </c>
      <c r="G340" s="13">
        <f t="shared" si="91"/>
        <v>290.90148482000001</v>
      </c>
      <c r="H340" s="13">
        <f t="shared" si="92"/>
        <v>41.354981070000001</v>
      </c>
      <c r="I340" s="13">
        <f t="shared" si="93"/>
        <v>72.588002099999997</v>
      </c>
      <c r="J340" s="13">
        <f t="shared" si="94"/>
        <v>0.64617760999999996</v>
      </c>
      <c r="K340" s="13">
        <f t="shared" si="95"/>
        <v>6.57</v>
      </c>
      <c r="L340" s="13">
        <f t="shared" si="96"/>
        <v>118.06501488750001</v>
      </c>
      <c r="M340" s="13">
        <f t="shared" si="97"/>
        <v>233.82904501000002</v>
      </c>
      <c r="N340" s="13">
        <f t="shared" si="98"/>
        <v>31.830791152500002</v>
      </c>
      <c r="O340" s="13">
        <f t="shared" si="99"/>
        <v>4.5768600000000003E-3</v>
      </c>
      <c r="P340" s="13">
        <f t="shared" si="100"/>
        <v>0.18292290999999999</v>
      </c>
      <c r="Q340" s="13">
        <f t="shared" si="101"/>
        <v>0.76302394000000007</v>
      </c>
      <c r="T340" s="62">
        <v>3075</v>
      </c>
      <c r="U340" s="62">
        <v>7</v>
      </c>
      <c r="V340" s="19">
        <v>13105.851828157001</v>
      </c>
      <c r="W340" s="19">
        <v>2387.24881887327</v>
      </c>
      <c r="X340" s="19">
        <v>585.61825549000002</v>
      </c>
      <c r="Y340" s="19">
        <v>284.59532676000003</v>
      </c>
      <c r="Z340" s="19">
        <v>290.90148482000001</v>
      </c>
      <c r="AA340" s="19">
        <v>41.354981070000001</v>
      </c>
      <c r="AB340" s="19">
        <v>72.588002099999997</v>
      </c>
      <c r="AC340" s="19">
        <v>0.64617760999999996</v>
      </c>
      <c r="AD340" s="19">
        <v>6.57</v>
      </c>
      <c r="AE340" s="19">
        <v>118.06501488750001</v>
      </c>
      <c r="AF340" s="19">
        <v>233.82904501000002</v>
      </c>
      <c r="AG340" s="19">
        <v>31.830791152500002</v>
      </c>
      <c r="AH340" s="19">
        <v>4.5768600000000003E-3</v>
      </c>
      <c r="AI340" s="19">
        <v>0.18292290999999999</v>
      </c>
      <c r="AJ340" s="19">
        <v>0.76302394000000007</v>
      </c>
      <c r="AL340" s="1"/>
      <c r="AM340" s="63">
        <v>3075</v>
      </c>
      <c r="AN340" s="62">
        <v>7</v>
      </c>
      <c r="AO340" s="23">
        <v>1</v>
      </c>
      <c r="AP340" s="23">
        <v>1</v>
      </c>
      <c r="AQ340" s="23">
        <v>1</v>
      </c>
      <c r="AR340" s="23">
        <v>1</v>
      </c>
      <c r="AS340" s="23">
        <v>1</v>
      </c>
      <c r="AT340" s="23">
        <v>1</v>
      </c>
      <c r="AU340" s="23">
        <v>1</v>
      </c>
      <c r="AV340" s="23">
        <v>1</v>
      </c>
      <c r="AW340" s="23">
        <v>1</v>
      </c>
      <c r="AX340" s="23">
        <v>1</v>
      </c>
      <c r="AY340" s="23">
        <v>1</v>
      </c>
      <c r="AZ340" s="23">
        <v>1</v>
      </c>
      <c r="BA340" s="23">
        <v>1</v>
      </c>
      <c r="BB340" s="23">
        <v>1</v>
      </c>
      <c r="BC340" s="23">
        <v>1</v>
      </c>
      <c r="BG340" t="s">
        <v>416</v>
      </c>
      <c r="BH340">
        <v>7</v>
      </c>
      <c r="BI340">
        <v>518</v>
      </c>
    </row>
    <row r="341" spans="1:61" x14ac:dyDescent="0.3">
      <c r="A341" s="18">
        <f t="shared" si="85"/>
        <v>3075</v>
      </c>
      <c r="B341" s="18">
        <f t="shared" si="86"/>
        <v>8</v>
      </c>
      <c r="C341" s="13">
        <f t="shared" si="87"/>
        <v>3315.23041865</v>
      </c>
      <c r="D341" s="13">
        <f t="shared" si="88"/>
        <v>1628.6182596000001</v>
      </c>
      <c r="E341" s="13">
        <f t="shared" si="89"/>
        <v>2316.8454090373211</v>
      </c>
      <c r="F341" s="13">
        <f t="shared" si="90"/>
        <v>581.97871843999985</v>
      </c>
      <c r="G341" s="13">
        <f t="shared" si="91"/>
        <v>743.94040528999994</v>
      </c>
      <c r="H341" s="13">
        <f t="shared" si="92"/>
        <v>279.9255177</v>
      </c>
      <c r="I341" s="13">
        <f t="shared" si="93"/>
        <v>215.43217854</v>
      </c>
      <c r="J341" s="13">
        <f t="shared" si="94"/>
        <v>182.75183164999999</v>
      </c>
      <c r="K341" s="13">
        <f t="shared" si="95"/>
        <v>25.5627569</v>
      </c>
      <c r="L341" s="13">
        <f t="shared" si="96"/>
        <v>163.48467876000001</v>
      </c>
      <c r="M341" s="13">
        <f t="shared" si="97"/>
        <v>608.60086775999991</v>
      </c>
      <c r="N341" s="13">
        <f t="shared" si="98"/>
        <v>52.494892920000005</v>
      </c>
      <c r="O341" s="13">
        <f t="shared" si="99"/>
        <v>122.12897038</v>
      </c>
      <c r="P341" s="13">
        <f t="shared" si="100"/>
        <v>16.284373640000002</v>
      </c>
      <c r="Q341" s="13">
        <f t="shared" si="101"/>
        <v>1.1754785600000002</v>
      </c>
      <c r="T341" s="62">
        <v>3075</v>
      </c>
      <c r="U341" s="62">
        <v>8</v>
      </c>
      <c r="V341" s="19">
        <v>3315.23041865</v>
      </c>
      <c r="W341" s="19">
        <v>1628.6182596000001</v>
      </c>
      <c r="X341" s="19">
        <v>2316.8454090373211</v>
      </c>
      <c r="Y341" s="19">
        <v>581.97871843999985</v>
      </c>
      <c r="Z341" s="19">
        <v>743.94040528999994</v>
      </c>
      <c r="AA341" s="19">
        <v>279.9255177</v>
      </c>
      <c r="AB341" s="19">
        <v>215.43217854</v>
      </c>
      <c r="AC341" s="19">
        <v>182.75183164999999</v>
      </c>
      <c r="AD341" s="19">
        <v>25.5627569</v>
      </c>
      <c r="AE341" s="19">
        <v>163.48467876000001</v>
      </c>
      <c r="AF341" s="19">
        <v>608.60086775999991</v>
      </c>
      <c r="AG341" s="19">
        <v>52.494892920000005</v>
      </c>
      <c r="AH341" s="19">
        <v>122.12897038</v>
      </c>
      <c r="AI341" s="19">
        <v>16.284373640000002</v>
      </c>
      <c r="AJ341" s="19">
        <v>1.1754785600000002</v>
      </c>
      <c r="AL341" s="1"/>
      <c r="AM341" s="63">
        <v>3075</v>
      </c>
      <c r="AN341" s="62">
        <v>8</v>
      </c>
      <c r="AO341" s="23">
        <v>1</v>
      </c>
      <c r="AP341" s="23">
        <v>1</v>
      </c>
      <c r="AQ341" s="23">
        <v>1</v>
      </c>
      <c r="AR341" s="23">
        <v>1</v>
      </c>
      <c r="AS341" s="23">
        <v>1</v>
      </c>
      <c r="AT341" s="23">
        <v>1</v>
      </c>
      <c r="AU341" s="23">
        <v>1</v>
      </c>
      <c r="AV341" s="23">
        <v>1</v>
      </c>
      <c r="AW341" s="23">
        <v>1</v>
      </c>
      <c r="AX341" s="23">
        <v>1</v>
      </c>
      <c r="AY341" s="23">
        <v>1</v>
      </c>
      <c r="AZ341" s="23">
        <v>1</v>
      </c>
      <c r="BA341" s="23">
        <v>1</v>
      </c>
      <c r="BB341" s="23">
        <v>1</v>
      </c>
      <c r="BC341" s="23">
        <v>1</v>
      </c>
      <c r="BG341" t="s">
        <v>417</v>
      </c>
      <c r="BH341">
        <v>7</v>
      </c>
      <c r="BI341">
        <v>120</v>
      </c>
    </row>
    <row r="342" spans="1:61" x14ac:dyDescent="0.3">
      <c r="A342" s="18">
        <f t="shared" si="85"/>
        <v>3076</v>
      </c>
      <c r="B342" s="18">
        <f t="shared" si="86"/>
        <v>0</v>
      </c>
      <c r="C342" s="13">
        <f t="shared" si="87"/>
        <v>787.59982910000019</v>
      </c>
      <c r="D342" s="13">
        <f t="shared" si="88"/>
        <v>369.56632066000003</v>
      </c>
      <c r="E342" s="13">
        <f t="shared" si="89"/>
        <v>4066.2477375500002</v>
      </c>
      <c r="F342" s="13">
        <f t="shared" si="90"/>
        <v>862.50862774999996</v>
      </c>
      <c r="G342" s="13">
        <f t="shared" si="91"/>
        <v>266.49891654999999</v>
      </c>
      <c r="H342" s="13">
        <f t="shared" si="92"/>
        <v>1293.30777689</v>
      </c>
      <c r="I342" s="13">
        <f t="shared" si="93"/>
        <v>875.99777514000004</v>
      </c>
      <c r="J342" s="13">
        <f t="shared" si="94"/>
        <v>45.222366510000001</v>
      </c>
      <c r="K342" s="13">
        <f t="shared" si="95"/>
        <v>20.89</v>
      </c>
      <c r="L342" s="13">
        <f t="shared" si="96"/>
        <v>48.415771694999997</v>
      </c>
      <c r="M342" s="13">
        <f t="shared" si="97"/>
        <v>274.99255479999999</v>
      </c>
      <c r="N342" s="13">
        <f t="shared" si="98"/>
        <v>16.038590565</v>
      </c>
      <c r="O342" s="13">
        <f t="shared" si="99"/>
        <v>1.1100000000000001</v>
      </c>
      <c r="P342" s="13">
        <f t="shared" si="100"/>
        <v>0.01</v>
      </c>
      <c r="Q342" s="13">
        <f t="shared" si="101"/>
        <v>4.6121210000000003E-2</v>
      </c>
      <c r="T342" s="62">
        <v>3076</v>
      </c>
      <c r="U342" s="62">
        <v>0</v>
      </c>
      <c r="V342" s="19">
        <v>787.59982910000019</v>
      </c>
      <c r="W342" s="19">
        <v>369.56632066000003</v>
      </c>
      <c r="X342" s="19">
        <v>4066.2477375500002</v>
      </c>
      <c r="Y342" s="19">
        <v>862.50862774999996</v>
      </c>
      <c r="Z342" s="19">
        <v>266.49891654999999</v>
      </c>
      <c r="AA342" s="19">
        <v>1293.30777689</v>
      </c>
      <c r="AB342" s="19">
        <v>875.99777514000004</v>
      </c>
      <c r="AC342" s="19">
        <v>45.222366510000001</v>
      </c>
      <c r="AD342" s="19">
        <v>20.89</v>
      </c>
      <c r="AE342" s="19">
        <v>48.415771694999997</v>
      </c>
      <c r="AF342" s="19">
        <v>274.99255479999999</v>
      </c>
      <c r="AG342" s="19">
        <v>16.038590565</v>
      </c>
      <c r="AH342" s="19">
        <v>1.1100000000000001</v>
      </c>
      <c r="AI342" s="19">
        <v>0.01</v>
      </c>
      <c r="AJ342" s="19">
        <v>4.6121210000000003E-2</v>
      </c>
      <c r="AL342" s="1"/>
      <c r="AM342" s="63">
        <v>3076</v>
      </c>
      <c r="AN342" s="62">
        <v>0</v>
      </c>
      <c r="AO342" s="23">
        <v>1</v>
      </c>
      <c r="AP342" s="23">
        <v>1</v>
      </c>
      <c r="AQ342" s="23">
        <v>1</v>
      </c>
      <c r="AR342" s="23">
        <v>1</v>
      </c>
      <c r="AS342" s="23">
        <v>1</v>
      </c>
      <c r="AT342" s="23">
        <v>1</v>
      </c>
      <c r="AU342" s="23">
        <v>1</v>
      </c>
      <c r="AV342" s="23">
        <v>1</v>
      </c>
      <c r="AW342" s="23">
        <v>1</v>
      </c>
      <c r="AX342" s="23">
        <v>1</v>
      </c>
      <c r="AY342" s="23">
        <v>1</v>
      </c>
      <c r="AZ342" s="23">
        <v>1</v>
      </c>
      <c r="BA342" s="23">
        <v>1</v>
      </c>
      <c r="BB342" s="23">
        <v>1</v>
      </c>
      <c r="BC342" s="23">
        <v>1</v>
      </c>
      <c r="BG342" t="s">
        <v>418</v>
      </c>
      <c r="BH342">
        <v>7</v>
      </c>
      <c r="BI342">
        <v>90</v>
      </c>
    </row>
    <row r="343" spans="1:61" x14ac:dyDescent="0.3">
      <c r="A343" s="18">
        <f t="shared" si="85"/>
        <v>3076</v>
      </c>
      <c r="B343" s="18">
        <f t="shared" si="86"/>
        <v>1</v>
      </c>
      <c r="C343" s="13">
        <f t="shared" si="87"/>
        <v>2559.5504645000005</v>
      </c>
      <c r="D343" s="13">
        <f t="shared" si="88"/>
        <v>381.76507402999994</v>
      </c>
      <c r="E343" s="13">
        <f t="shared" si="89"/>
        <v>2021.3379315499999</v>
      </c>
      <c r="F343" s="13">
        <f t="shared" si="90"/>
        <v>229.43628575000002</v>
      </c>
      <c r="G343" s="13">
        <f t="shared" si="91"/>
        <v>164.42798726999999</v>
      </c>
      <c r="H343" s="13">
        <f t="shared" si="92"/>
        <v>514.84074358999999</v>
      </c>
      <c r="I343" s="13">
        <f t="shared" si="93"/>
        <v>478.53530111999999</v>
      </c>
      <c r="J343" s="13">
        <f t="shared" si="94"/>
        <v>914.22329434000005</v>
      </c>
      <c r="K343" s="13">
        <f t="shared" si="95"/>
        <v>88.472783899999996</v>
      </c>
      <c r="L343" s="13">
        <f t="shared" si="96"/>
        <v>104.48255344499998</v>
      </c>
      <c r="M343" s="13">
        <f t="shared" si="97"/>
        <v>88.136464959999998</v>
      </c>
      <c r="N343" s="13">
        <f t="shared" si="98"/>
        <v>34.827517814999993</v>
      </c>
      <c r="O343" s="13">
        <f t="shared" si="99"/>
        <v>46.410000000000004</v>
      </c>
      <c r="P343" s="13">
        <f t="shared" si="100"/>
        <v>0.23</v>
      </c>
      <c r="Q343" s="13">
        <f t="shared" si="101"/>
        <v>0</v>
      </c>
      <c r="T343" s="62">
        <v>3076</v>
      </c>
      <c r="U343" s="62">
        <v>1</v>
      </c>
      <c r="V343" s="19">
        <v>2559.5504645000005</v>
      </c>
      <c r="W343" s="19">
        <v>381.76507402999994</v>
      </c>
      <c r="X343" s="19">
        <v>2021.3379315499999</v>
      </c>
      <c r="Y343" s="19">
        <v>229.43628575000002</v>
      </c>
      <c r="Z343" s="19">
        <v>164.42798726999999</v>
      </c>
      <c r="AA343" s="19">
        <v>514.84074358999999</v>
      </c>
      <c r="AB343" s="19">
        <v>478.53530111999999</v>
      </c>
      <c r="AC343" s="19">
        <v>914.22329434000005</v>
      </c>
      <c r="AD343" s="19">
        <v>88.472783899999996</v>
      </c>
      <c r="AE343" s="19">
        <v>104.48255344499998</v>
      </c>
      <c r="AF343" s="19">
        <v>88.136464959999998</v>
      </c>
      <c r="AG343" s="19">
        <v>34.827517814999993</v>
      </c>
      <c r="AH343" s="19">
        <v>46.410000000000004</v>
      </c>
      <c r="AI343" s="19">
        <v>0.23</v>
      </c>
      <c r="AJ343" s="19">
        <v>0</v>
      </c>
      <c r="AL343" s="1"/>
      <c r="AM343" s="63">
        <v>3076</v>
      </c>
      <c r="AN343" s="62">
        <v>1</v>
      </c>
      <c r="AO343" s="23">
        <v>1</v>
      </c>
      <c r="AP343" s="23">
        <v>1</v>
      </c>
      <c r="AQ343" s="23">
        <v>1</v>
      </c>
      <c r="AR343" s="23">
        <v>1</v>
      </c>
      <c r="AS343" s="23">
        <v>1</v>
      </c>
      <c r="AT343" s="23">
        <v>1</v>
      </c>
      <c r="AU343" s="23">
        <v>1</v>
      </c>
      <c r="AV343" s="23">
        <v>1</v>
      </c>
      <c r="AW343" s="23">
        <v>1</v>
      </c>
      <c r="AX343" s="23">
        <v>1</v>
      </c>
      <c r="AY343" s="23">
        <v>1</v>
      </c>
      <c r="AZ343" s="23">
        <v>1</v>
      </c>
      <c r="BA343" s="23">
        <v>1</v>
      </c>
      <c r="BB343" s="23">
        <v>1</v>
      </c>
      <c r="BC343" s="23">
        <v>1</v>
      </c>
      <c r="BG343" t="s">
        <v>419</v>
      </c>
      <c r="BH343">
        <v>7</v>
      </c>
      <c r="BI343">
        <v>142</v>
      </c>
    </row>
    <row r="344" spans="1:61" x14ac:dyDescent="0.3">
      <c r="A344" s="18">
        <f t="shared" si="85"/>
        <v>3076</v>
      </c>
      <c r="B344" s="18">
        <f t="shared" si="86"/>
        <v>2</v>
      </c>
      <c r="C344" s="13">
        <f t="shared" si="87"/>
        <v>178.20560599999999</v>
      </c>
      <c r="D344" s="13">
        <f t="shared" si="88"/>
        <v>69.809672469999995</v>
      </c>
      <c r="E344" s="13">
        <f t="shared" si="89"/>
        <v>40.08</v>
      </c>
      <c r="F344" s="13">
        <f t="shared" si="90"/>
        <v>16.22</v>
      </c>
      <c r="G344" s="13">
        <f t="shared" si="91"/>
        <v>0</v>
      </c>
      <c r="H344" s="13">
        <f t="shared" si="92"/>
        <v>31.76</v>
      </c>
      <c r="I344" s="13">
        <f t="shared" si="93"/>
        <v>41.44</v>
      </c>
      <c r="J344" s="13">
        <f t="shared" si="94"/>
        <v>0</v>
      </c>
      <c r="K344" s="13">
        <f t="shared" si="95"/>
        <v>0</v>
      </c>
      <c r="L344" s="13">
        <f t="shared" si="96"/>
        <v>0</v>
      </c>
      <c r="M344" s="13">
        <f t="shared" si="97"/>
        <v>1.30399577</v>
      </c>
      <c r="N344" s="13">
        <f t="shared" si="98"/>
        <v>0</v>
      </c>
      <c r="O344" s="13">
        <f t="shared" si="99"/>
        <v>24.07137548</v>
      </c>
      <c r="P344" s="13">
        <f t="shared" si="100"/>
        <v>1.2472674500000001</v>
      </c>
      <c r="Q344" s="13">
        <f t="shared" si="101"/>
        <v>0.39786335000000006</v>
      </c>
      <c r="T344" s="62">
        <v>3076</v>
      </c>
      <c r="U344" s="62">
        <v>2</v>
      </c>
      <c r="V344" s="19">
        <v>178.20560599999999</v>
      </c>
      <c r="W344" s="19">
        <v>69.809672469999995</v>
      </c>
      <c r="X344" s="19">
        <v>40.08</v>
      </c>
      <c r="Y344" s="19">
        <v>16.22</v>
      </c>
      <c r="Z344" s="19">
        <v>0</v>
      </c>
      <c r="AA344" s="19">
        <v>31.76</v>
      </c>
      <c r="AB344" s="19">
        <v>41.44</v>
      </c>
      <c r="AC344" s="19">
        <v>0</v>
      </c>
      <c r="AD344" s="19">
        <v>0</v>
      </c>
      <c r="AE344" s="19">
        <v>0</v>
      </c>
      <c r="AF344" s="19">
        <v>1.30399577</v>
      </c>
      <c r="AG344" s="19">
        <v>0</v>
      </c>
      <c r="AH344" s="19">
        <v>24.07137548</v>
      </c>
      <c r="AI344" s="19">
        <v>1.2472674500000001</v>
      </c>
      <c r="AJ344" s="19">
        <v>0.39786335000000006</v>
      </c>
      <c r="AL344" s="1"/>
      <c r="AM344" s="63">
        <v>3076</v>
      </c>
      <c r="AN344" s="62">
        <v>2</v>
      </c>
      <c r="AO344" s="23">
        <v>1</v>
      </c>
      <c r="AP344" s="23">
        <v>1</v>
      </c>
      <c r="AQ344" s="23">
        <v>1</v>
      </c>
      <c r="AR344" s="23">
        <v>1</v>
      </c>
      <c r="AS344" s="23">
        <v>1</v>
      </c>
      <c r="AT344" s="23">
        <v>1</v>
      </c>
      <c r="AU344" s="23">
        <v>1</v>
      </c>
      <c r="AV344" s="23">
        <v>1</v>
      </c>
      <c r="AW344" s="23">
        <v>1</v>
      </c>
      <c r="AX344" s="23">
        <v>1</v>
      </c>
      <c r="AY344" s="23">
        <v>1</v>
      </c>
      <c r="AZ344" s="23">
        <v>1</v>
      </c>
      <c r="BA344" s="23">
        <v>1</v>
      </c>
      <c r="BB344" s="23">
        <v>1</v>
      </c>
      <c r="BC344" s="23">
        <v>1</v>
      </c>
      <c r="BG344" t="s">
        <v>420</v>
      </c>
      <c r="BH344">
        <v>7</v>
      </c>
      <c r="BI344">
        <v>8</v>
      </c>
    </row>
    <row r="345" spans="1:61" x14ac:dyDescent="0.3">
      <c r="A345" s="18">
        <f t="shared" si="85"/>
        <v>3076</v>
      </c>
      <c r="B345" s="18">
        <f t="shared" si="86"/>
        <v>5</v>
      </c>
      <c r="C345" s="13">
        <f t="shared" si="87"/>
        <v>4796.3488109988666</v>
      </c>
      <c r="D345" s="13">
        <f t="shared" si="88"/>
        <v>2526.5770755050544</v>
      </c>
      <c r="E345" s="13">
        <f t="shared" si="89"/>
        <v>556.85888035999983</v>
      </c>
      <c r="F345" s="13">
        <f t="shared" si="90"/>
        <v>145.32672729999999</v>
      </c>
      <c r="G345" s="13">
        <f t="shared" si="91"/>
        <v>154.95472153</v>
      </c>
      <c r="H345" s="13">
        <f t="shared" si="92"/>
        <v>32.26</v>
      </c>
      <c r="I345" s="13">
        <f t="shared" si="93"/>
        <v>713.51944334999996</v>
      </c>
      <c r="J345" s="13">
        <f t="shared" si="94"/>
        <v>0</v>
      </c>
      <c r="K345" s="13">
        <f t="shared" si="95"/>
        <v>0</v>
      </c>
      <c r="L345" s="13">
        <f t="shared" si="96"/>
        <v>157.57</v>
      </c>
      <c r="M345" s="13">
        <f t="shared" si="97"/>
        <v>141.00350777</v>
      </c>
      <c r="N345" s="13">
        <f t="shared" si="98"/>
        <v>3.27</v>
      </c>
      <c r="O345" s="13">
        <f t="shared" si="99"/>
        <v>6.8050159999999998E-2</v>
      </c>
      <c r="P345" s="13">
        <f t="shared" si="100"/>
        <v>0</v>
      </c>
      <c r="Q345" s="13">
        <f t="shared" si="101"/>
        <v>0</v>
      </c>
      <c r="T345" s="62">
        <v>3076</v>
      </c>
      <c r="U345" s="62">
        <v>5</v>
      </c>
      <c r="V345" s="19">
        <v>4796.3488109988666</v>
      </c>
      <c r="W345" s="19">
        <v>2526.5770755050544</v>
      </c>
      <c r="X345" s="19">
        <v>556.85888035999983</v>
      </c>
      <c r="Y345" s="19">
        <v>145.32672729999999</v>
      </c>
      <c r="Z345" s="19">
        <v>154.95472153</v>
      </c>
      <c r="AA345" s="19">
        <v>32.26</v>
      </c>
      <c r="AB345" s="19">
        <v>713.51944334999996</v>
      </c>
      <c r="AC345" s="19">
        <v>0</v>
      </c>
      <c r="AD345" s="19">
        <v>0</v>
      </c>
      <c r="AE345" s="19">
        <v>157.57</v>
      </c>
      <c r="AF345" s="19">
        <v>141.00350777</v>
      </c>
      <c r="AG345" s="19">
        <v>3.27</v>
      </c>
      <c r="AH345" s="19">
        <v>6.8050159999999998E-2</v>
      </c>
      <c r="AI345" s="19">
        <v>0</v>
      </c>
      <c r="AJ345" s="19">
        <v>0</v>
      </c>
      <c r="AL345" s="1"/>
      <c r="AM345" s="63">
        <v>3076</v>
      </c>
      <c r="AN345" s="62">
        <v>5</v>
      </c>
      <c r="AO345" s="23">
        <v>1</v>
      </c>
      <c r="AP345" s="23">
        <v>1</v>
      </c>
      <c r="AQ345" s="23">
        <v>1</v>
      </c>
      <c r="AR345" s="23">
        <v>1</v>
      </c>
      <c r="AS345" s="23">
        <v>1</v>
      </c>
      <c r="AT345" s="23">
        <v>1</v>
      </c>
      <c r="AU345" s="23">
        <v>1</v>
      </c>
      <c r="AV345" s="23">
        <v>1</v>
      </c>
      <c r="AW345" s="23">
        <v>1</v>
      </c>
      <c r="AX345" s="23">
        <v>1</v>
      </c>
      <c r="AY345" s="23">
        <v>1</v>
      </c>
      <c r="AZ345" s="23">
        <v>1</v>
      </c>
      <c r="BA345" s="23">
        <v>1</v>
      </c>
      <c r="BB345" s="23">
        <v>1</v>
      </c>
      <c r="BC345" s="23">
        <v>1</v>
      </c>
      <c r="BG345" t="s">
        <v>421</v>
      </c>
      <c r="BH345">
        <v>7</v>
      </c>
      <c r="BI345">
        <v>79</v>
      </c>
    </row>
    <row r="346" spans="1:61" x14ac:dyDescent="0.3">
      <c r="A346" s="18">
        <f t="shared" si="85"/>
        <v>3076</v>
      </c>
      <c r="B346" s="18">
        <f t="shared" si="86"/>
        <v>7</v>
      </c>
      <c r="C346" s="13">
        <f t="shared" si="87"/>
        <v>4687.9269165920914</v>
      </c>
      <c r="D346" s="13">
        <f t="shared" si="88"/>
        <v>910.21652341260915</v>
      </c>
      <c r="E346" s="13">
        <f t="shared" si="89"/>
        <v>279.89848309000001</v>
      </c>
      <c r="F346" s="13">
        <f t="shared" si="90"/>
        <v>128.44338988000001</v>
      </c>
      <c r="G346" s="13">
        <f t="shared" si="91"/>
        <v>149.1223751</v>
      </c>
      <c r="H346" s="13">
        <f t="shared" si="92"/>
        <v>8.1095579000000004</v>
      </c>
      <c r="I346" s="13">
        <f t="shared" si="93"/>
        <v>125.39961639999999</v>
      </c>
      <c r="J346" s="13">
        <f t="shared" si="94"/>
        <v>1.01257094</v>
      </c>
      <c r="K346" s="13">
        <f t="shared" si="95"/>
        <v>4.93</v>
      </c>
      <c r="L346" s="13">
        <f t="shared" si="96"/>
        <v>9.5224945200000004</v>
      </c>
      <c r="M346" s="13">
        <f t="shared" si="97"/>
        <v>31.3</v>
      </c>
      <c r="N346" s="13">
        <f t="shared" si="98"/>
        <v>3.17416484</v>
      </c>
      <c r="O346" s="13">
        <f t="shared" si="99"/>
        <v>0.62772280999999996</v>
      </c>
      <c r="P346" s="13">
        <f t="shared" si="100"/>
        <v>0.1</v>
      </c>
      <c r="Q346" s="13">
        <f t="shared" si="101"/>
        <v>1.36136138</v>
      </c>
      <c r="T346" s="62">
        <v>3076</v>
      </c>
      <c r="U346" s="62">
        <v>7</v>
      </c>
      <c r="V346" s="19">
        <v>4687.9269165920914</v>
      </c>
      <c r="W346" s="19">
        <v>910.21652341260915</v>
      </c>
      <c r="X346" s="19">
        <v>279.89848309000001</v>
      </c>
      <c r="Y346" s="19">
        <v>128.44338988000001</v>
      </c>
      <c r="Z346" s="19">
        <v>149.1223751</v>
      </c>
      <c r="AA346" s="19">
        <v>8.1095579000000004</v>
      </c>
      <c r="AB346" s="19">
        <v>125.39961639999999</v>
      </c>
      <c r="AC346" s="19">
        <v>1.01257094</v>
      </c>
      <c r="AD346" s="19">
        <v>4.93</v>
      </c>
      <c r="AE346" s="19">
        <v>9.5224945200000004</v>
      </c>
      <c r="AF346" s="19">
        <v>31.3</v>
      </c>
      <c r="AG346" s="19">
        <v>3.17416484</v>
      </c>
      <c r="AH346" s="19">
        <v>0.62772280999999996</v>
      </c>
      <c r="AI346" s="19">
        <v>0.1</v>
      </c>
      <c r="AJ346" s="19">
        <v>1.36136138</v>
      </c>
      <c r="AL346" s="1"/>
      <c r="AM346" s="63">
        <v>3076</v>
      </c>
      <c r="AN346" s="62">
        <v>7</v>
      </c>
      <c r="AO346" s="23">
        <v>1</v>
      </c>
      <c r="AP346" s="23">
        <v>1</v>
      </c>
      <c r="AQ346" s="23">
        <v>1</v>
      </c>
      <c r="AR346" s="23">
        <v>1</v>
      </c>
      <c r="AS346" s="23">
        <v>1</v>
      </c>
      <c r="AT346" s="23">
        <v>1</v>
      </c>
      <c r="AU346" s="23">
        <v>1</v>
      </c>
      <c r="AV346" s="23">
        <v>1</v>
      </c>
      <c r="AW346" s="23">
        <v>1</v>
      </c>
      <c r="AX346" s="23">
        <v>1</v>
      </c>
      <c r="AY346" s="23">
        <v>1</v>
      </c>
      <c r="AZ346" s="23">
        <v>1</v>
      </c>
      <c r="BA346" s="23">
        <v>1</v>
      </c>
      <c r="BB346" s="23">
        <v>1</v>
      </c>
      <c r="BC346" s="23">
        <v>1</v>
      </c>
      <c r="BG346" t="s">
        <v>422</v>
      </c>
      <c r="BH346">
        <v>7</v>
      </c>
      <c r="BI346">
        <v>229</v>
      </c>
    </row>
    <row r="347" spans="1:61" x14ac:dyDescent="0.3">
      <c r="A347" s="18">
        <f t="shared" si="85"/>
        <v>3076</v>
      </c>
      <c r="B347" s="18">
        <f t="shared" si="86"/>
        <v>8</v>
      </c>
      <c r="C347" s="13">
        <f t="shared" si="87"/>
        <v>1746.2979909300007</v>
      </c>
      <c r="D347" s="13">
        <f t="shared" si="88"/>
        <v>675.17554071999984</v>
      </c>
      <c r="E347" s="13">
        <f t="shared" si="89"/>
        <v>1702.5589876999998</v>
      </c>
      <c r="F347" s="13">
        <f t="shared" si="90"/>
        <v>643.25662161999992</v>
      </c>
      <c r="G347" s="13">
        <f t="shared" si="91"/>
        <v>412.97937130000003</v>
      </c>
      <c r="H347" s="13">
        <f t="shared" si="92"/>
        <v>271.49324186000001</v>
      </c>
      <c r="I347" s="13">
        <f t="shared" si="93"/>
        <v>414.66978364999994</v>
      </c>
      <c r="J347" s="13">
        <f t="shared" si="94"/>
        <v>185.54724063999998</v>
      </c>
      <c r="K347" s="13">
        <f t="shared" si="95"/>
        <v>20.18</v>
      </c>
      <c r="L347" s="13">
        <f t="shared" si="96"/>
        <v>61.47369526</v>
      </c>
      <c r="M347" s="13">
        <f t="shared" si="97"/>
        <v>140.34489846000002</v>
      </c>
      <c r="N347" s="13">
        <f t="shared" si="98"/>
        <v>11.8851675</v>
      </c>
      <c r="O347" s="13">
        <f t="shared" si="99"/>
        <v>2.09</v>
      </c>
      <c r="P347" s="13">
        <f t="shared" si="100"/>
        <v>1.8140949399999999</v>
      </c>
      <c r="Q347" s="13">
        <f t="shared" si="101"/>
        <v>1.36136138</v>
      </c>
      <c r="T347" s="62">
        <v>3076</v>
      </c>
      <c r="U347" s="62">
        <v>8</v>
      </c>
      <c r="V347" s="19">
        <v>1746.2979909300007</v>
      </c>
      <c r="W347" s="19">
        <v>675.17554071999984</v>
      </c>
      <c r="X347" s="19">
        <v>1702.5589876999998</v>
      </c>
      <c r="Y347" s="19">
        <v>643.25662161999992</v>
      </c>
      <c r="Z347" s="19">
        <v>412.97937130000003</v>
      </c>
      <c r="AA347" s="19">
        <v>271.49324186000001</v>
      </c>
      <c r="AB347" s="19">
        <v>414.66978364999994</v>
      </c>
      <c r="AC347" s="19">
        <v>185.54724063999998</v>
      </c>
      <c r="AD347" s="19">
        <v>20.18</v>
      </c>
      <c r="AE347" s="19">
        <v>61.47369526</v>
      </c>
      <c r="AF347" s="19">
        <v>140.34489846000002</v>
      </c>
      <c r="AG347" s="19">
        <v>11.8851675</v>
      </c>
      <c r="AH347" s="19">
        <v>2.09</v>
      </c>
      <c r="AI347" s="19">
        <v>1.8140949399999999</v>
      </c>
      <c r="AJ347" s="19">
        <v>1.36136138</v>
      </c>
      <c r="AL347" s="1"/>
      <c r="AM347" s="63">
        <v>3076</v>
      </c>
      <c r="AN347" s="62">
        <v>8</v>
      </c>
      <c r="AO347" s="23">
        <v>1</v>
      </c>
      <c r="AP347" s="23">
        <v>1</v>
      </c>
      <c r="AQ347" s="23">
        <v>1</v>
      </c>
      <c r="AR347" s="23">
        <v>1</v>
      </c>
      <c r="AS347" s="23">
        <v>1</v>
      </c>
      <c r="AT347" s="23">
        <v>1</v>
      </c>
      <c r="AU347" s="23">
        <v>1</v>
      </c>
      <c r="AV347" s="23">
        <v>1</v>
      </c>
      <c r="AW347" s="23">
        <v>1</v>
      </c>
      <c r="AX347" s="23">
        <v>1</v>
      </c>
      <c r="AY347" s="23">
        <v>1</v>
      </c>
      <c r="AZ347" s="23">
        <v>1</v>
      </c>
      <c r="BA347" s="23">
        <v>1</v>
      </c>
      <c r="BB347" s="23">
        <v>1</v>
      </c>
      <c r="BC347" s="23">
        <v>1</v>
      </c>
      <c r="BG347" t="s">
        <v>423</v>
      </c>
      <c r="BH347">
        <v>7</v>
      </c>
      <c r="BI347">
        <v>59</v>
      </c>
    </row>
    <row r="348" spans="1:61" x14ac:dyDescent="0.3">
      <c r="A348" s="18">
        <f t="shared" si="85"/>
        <v>3077</v>
      </c>
      <c r="B348" s="18">
        <f t="shared" si="86"/>
        <v>0</v>
      </c>
      <c r="C348" s="13">
        <f t="shared" si="87"/>
        <v>2235.1589393199997</v>
      </c>
      <c r="D348" s="13">
        <f t="shared" si="88"/>
        <v>1555.8187755599999</v>
      </c>
      <c r="E348" s="13">
        <f t="shared" si="89"/>
        <v>6904.1692806999999</v>
      </c>
      <c r="F348" s="13">
        <f t="shared" si="90"/>
        <v>695.93788377999988</v>
      </c>
      <c r="G348" s="13">
        <f t="shared" si="91"/>
        <v>1087.3380559699999</v>
      </c>
      <c r="H348" s="13">
        <f t="shared" si="92"/>
        <v>958.24619095000014</v>
      </c>
      <c r="I348" s="13">
        <f t="shared" si="93"/>
        <v>722.44695924000007</v>
      </c>
      <c r="J348" s="13">
        <f t="shared" si="94"/>
        <v>12.929462259999999</v>
      </c>
      <c r="K348" s="13">
        <f t="shared" si="95"/>
        <v>0.99598449</v>
      </c>
      <c r="L348" s="13">
        <f t="shared" si="96"/>
        <v>59.787500000000009</v>
      </c>
      <c r="M348" s="13">
        <f t="shared" si="97"/>
        <v>1241.15960283</v>
      </c>
      <c r="N348" s="13">
        <f t="shared" si="98"/>
        <v>16.002500000000001</v>
      </c>
      <c r="O348" s="13">
        <f t="shared" si="99"/>
        <v>12.213828119999999</v>
      </c>
      <c r="P348" s="13">
        <f t="shared" si="100"/>
        <v>7.9923983199999995</v>
      </c>
      <c r="Q348" s="13">
        <f t="shared" si="101"/>
        <v>0</v>
      </c>
      <c r="T348" s="62">
        <v>3077</v>
      </c>
      <c r="U348" s="62">
        <v>0</v>
      </c>
      <c r="V348" s="19">
        <v>2235.1589393199997</v>
      </c>
      <c r="W348" s="19">
        <v>1555.8187755599999</v>
      </c>
      <c r="X348" s="19">
        <v>6904.1692806999999</v>
      </c>
      <c r="Y348" s="19">
        <v>695.93788377999988</v>
      </c>
      <c r="Z348" s="19">
        <v>1087.3380559699999</v>
      </c>
      <c r="AA348" s="19">
        <v>958.24619095000014</v>
      </c>
      <c r="AB348" s="19">
        <v>722.44695924000007</v>
      </c>
      <c r="AC348" s="19">
        <v>12.929462259999999</v>
      </c>
      <c r="AD348" s="19">
        <v>0.99598449</v>
      </c>
      <c r="AE348" s="19">
        <v>59.787500000000009</v>
      </c>
      <c r="AF348" s="19">
        <v>1241.15960283</v>
      </c>
      <c r="AG348" s="19">
        <v>16.002500000000001</v>
      </c>
      <c r="AH348" s="19">
        <v>12.213828119999999</v>
      </c>
      <c r="AI348" s="19">
        <v>7.9923983199999995</v>
      </c>
      <c r="AJ348" s="19">
        <v>0</v>
      </c>
      <c r="AL348" s="1"/>
      <c r="AM348" s="63">
        <v>3077</v>
      </c>
      <c r="AN348" s="62">
        <v>0</v>
      </c>
      <c r="AO348" s="23">
        <v>1</v>
      </c>
      <c r="AP348" s="23">
        <v>1</v>
      </c>
      <c r="AQ348" s="23">
        <v>1</v>
      </c>
      <c r="AR348" s="23">
        <v>1</v>
      </c>
      <c r="AS348" s="23">
        <v>1</v>
      </c>
      <c r="AT348" s="23">
        <v>1</v>
      </c>
      <c r="AU348" s="23">
        <v>1</v>
      </c>
      <c r="AV348" s="23">
        <v>1</v>
      </c>
      <c r="AW348" s="23">
        <v>1</v>
      </c>
      <c r="AX348" s="23">
        <v>1</v>
      </c>
      <c r="AY348" s="23">
        <v>1</v>
      </c>
      <c r="AZ348" s="23">
        <v>1</v>
      </c>
      <c r="BA348" s="23">
        <v>1</v>
      </c>
      <c r="BB348" s="23">
        <v>1</v>
      </c>
      <c r="BC348" s="23">
        <v>1</v>
      </c>
      <c r="BG348" t="s">
        <v>424</v>
      </c>
      <c r="BH348">
        <v>6</v>
      </c>
      <c r="BI348">
        <v>172</v>
      </c>
    </row>
    <row r="349" spans="1:61" x14ac:dyDescent="0.3">
      <c r="A349" s="18">
        <f t="shared" si="85"/>
        <v>3077</v>
      </c>
      <c r="B349" s="18">
        <f t="shared" si="86"/>
        <v>1</v>
      </c>
      <c r="C349" s="13">
        <f t="shared" si="87"/>
        <v>5303.6895471400012</v>
      </c>
      <c r="D349" s="13">
        <f t="shared" si="88"/>
        <v>1301.6572348899999</v>
      </c>
      <c r="E349" s="13">
        <f t="shared" si="89"/>
        <v>1304.8403572800003</v>
      </c>
      <c r="F349" s="13">
        <f t="shared" si="90"/>
        <v>167.06512159000002</v>
      </c>
      <c r="G349" s="13">
        <f t="shared" si="91"/>
        <v>277.25387733000002</v>
      </c>
      <c r="H349" s="13">
        <f t="shared" si="92"/>
        <v>212.61570298999996</v>
      </c>
      <c r="I349" s="13">
        <f t="shared" si="93"/>
        <v>532.42284185999995</v>
      </c>
      <c r="J349" s="13">
        <f t="shared" si="94"/>
        <v>435.27499175999998</v>
      </c>
      <c r="K349" s="13">
        <f t="shared" si="95"/>
        <v>256.47601917999998</v>
      </c>
      <c r="L349" s="13">
        <f t="shared" si="96"/>
        <v>28.777936372500001</v>
      </c>
      <c r="M349" s="13">
        <f t="shared" si="97"/>
        <v>267.36107335999998</v>
      </c>
      <c r="N349" s="13">
        <f t="shared" si="98"/>
        <v>4.0546425975</v>
      </c>
      <c r="O349" s="13">
        <f t="shared" si="99"/>
        <v>220.96540818999998</v>
      </c>
      <c r="P349" s="13">
        <f t="shared" si="100"/>
        <v>142.27122606</v>
      </c>
      <c r="Q349" s="13">
        <f t="shared" si="101"/>
        <v>17.230246770000001</v>
      </c>
      <c r="T349" s="62">
        <v>3077</v>
      </c>
      <c r="U349" s="62">
        <v>1</v>
      </c>
      <c r="V349" s="19">
        <v>5303.6895471400012</v>
      </c>
      <c r="W349" s="19">
        <v>1301.6572348899999</v>
      </c>
      <c r="X349" s="19">
        <v>1304.8403572800003</v>
      </c>
      <c r="Y349" s="19">
        <v>167.06512159000002</v>
      </c>
      <c r="Z349" s="19">
        <v>277.25387733000002</v>
      </c>
      <c r="AA349" s="19">
        <v>212.61570298999996</v>
      </c>
      <c r="AB349" s="19">
        <v>532.42284185999995</v>
      </c>
      <c r="AC349" s="19">
        <v>435.27499175999998</v>
      </c>
      <c r="AD349" s="19">
        <v>256.47601917999998</v>
      </c>
      <c r="AE349" s="19">
        <v>28.777936372500001</v>
      </c>
      <c r="AF349" s="19">
        <v>267.36107335999998</v>
      </c>
      <c r="AG349" s="19">
        <v>4.0546425975</v>
      </c>
      <c r="AH349" s="19">
        <v>220.96540818999998</v>
      </c>
      <c r="AI349" s="19">
        <v>142.27122606</v>
      </c>
      <c r="AJ349" s="19">
        <v>17.230246770000001</v>
      </c>
      <c r="AL349" s="1"/>
      <c r="AM349" s="63">
        <v>3077</v>
      </c>
      <c r="AN349" s="62">
        <v>1</v>
      </c>
      <c r="AO349" s="23">
        <v>1</v>
      </c>
      <c r="AP349" s="23">
        <v>1</v>
      </c>
      <c r="AQ349" s="23">
        <v>1</v>
      </c>
      <c r="AR349" s="23">
        <v>1</v>
      </c>
      <c r="AS349" s="23">
        <v>1</v>
      </c>
      <c r="AT349" s="23">
        <v>1</v>
      </c>
      <c r="AU349" s="23">
        <v>1</v>
      </c>
      <c r="AV349" s="23">
        <v>1</v>
      </c>
      <c r="AW349" s="23">
        <v>1</v>
      </c>
      <c r="AX349" s="23">
        <v>1</v>
      </c>
      <c r="AY349" s="23">
        <v>1</v>
      </c>
      <c r="AZ349" s="23">
        <v>1</v>
      </c>
      <c r="BA349" s="23">
        <v>1</v>
      </c>
      <c r="BB349" s="23">
        <v>1</v>
      </c>
      <c r="BC349" s="23">
        <v>1</v>
      </c>
      <c r="BG349" t="s">
        <v>425</v>
      </c>
      <c r="BH349">
        <v>6</v>
      </c>
      <c r="BI349">
        <v>321</v>
      </c>
    </row>
    <row r="350" spans="1:61" x14ac:dyDescent="0.3">
      <c r="A350" s="18">
        <f t="shared" si="85"/>
        <v>3077</v>
      </c>
      <c r="B350" s="18">
        <f t="shared" si="86"/>
        <v>2</v>
      </c>
      <c r="C350" s="13">
        <f t="shared" si="87"/>
        <v>990.94523905000005</v>
      </c>
      <c r="D350" s="13">
        <f t="shared" si="88"/>
        <v>322.92684233999995</v>
      </c>
      <c r="E350" s="13">
        <f t="shared" si="89"/>
        <v>453.35933612999997</v>
      </c>
      <c r="F350" s="13">
        <f t="shared" si="90"/>
        <v>25.20543369</v>
      </c>
      <c r="G350" s="13">
        <f t="shared" si="91"/>
        <v>74.574740469999995</v>
      </c>
      <c r="H350" s="13">
        <f t="shared" si="92"/>
        <v>126.05614029</v>
      </c>
      <c r="I350" s="13">
        <f t="shared" si="93"/>
        <v>238.50330044000003</v>
      </c>
      <c r="J350" s="13">
        <f t="shared" si="94"/>
        <v>24.202038600000002</v>
      </c>
      <c r="K350" s="13">
        <f t="shared" si="95"/>
        <v>0.83328636</v>
      </c>
      <c r="L350" s="13">
        <f t="shared" si="96"/>
        <v>6.61</v>
      </c>
      <c r="M350" s="13">
        <f t="shared" si="97"/>
        <v>132.22316418</v>
      </c>
      <c r="N350" s="13">
        <f t="shared" si="98"/>
        <v>0</v>
      </c>
      <c r="O350" s="13">
        <f t="shared" si="99"/>
        <v>45.308063779999998</v>
      </c>
      <c r="P350" s="13">
        <f t="shared" si="100"/>
        <v>1170.6105504499999</v>
      </c>
      <c r="Q350" s="13">
        <f t="shared" si="101"/>
        <v>357.01238366000001</v>
      </c>
      <c r="T350" s="62">
        <v>3077</v>
      </c>
      <c r="U350" s="62">
        <v>2</v>
      </c>
      <c r="V350" s="19">
        <v>990.94523905000005</v>
      </c>
      <c r="W350" s="19">
        <v>322.92684233999995</v>
      </c>
      <c r="X350" s="19">
        <v>453.35933612999997</v>
      </c>
      <c r="Y350" s="19">
        <v>25.20543369</v>
      </c>
      <c r="Z350" s="19">
        <v>74.574740469999995</v>
      </c>
      <c r="AA350" s="19">
        <v>126.05614029</v>
      </c>
      <c r="AB350" s="19">
        <v>238.50330044000003</v>
      </c>
      <c r="AC350" s="19">
        <v>24.202038600000002</v>
      </c>
      <c r="AD350" s="19">
        <v>0.83328636</v>
      </c>
      <c r="AE350" s="19">
        <v>6.61</v>
      </c>
      <c r="AF350" s="19">
        <v>132.22316418</v>
      </c>
      <c r="AG350" s="19">
        <v>0</v>
      </c>
      <c r="AH350" s="19">
        <v>45.308063779999998</v>
      </c>
      <c r="AI350" s="19">
        <v>1170.6105504499999</v>
      </c>
      <c r="AJ350" s="19">
        <v>357.01238366000001</v>
      </c>
      <c r="AL350" s="1"/>
      <c r="AM350" s="63">
        <v>3077</v>
      </c>
      <c r="AN350" s="62">
        <v>2</v>
      </c>
      <c r="AO350" s="23">
        <v>1</v>
      </c>
      <c r="AP350" s="23">
        <v>1</v>
      </c>
      <c r="AQ350" s="23">
        <v>1</v>
      </c>
      <c r="AR350" s="23">
        <v>1</v>
      </c>
      <c r="AS350" s="23">
        <v>1</v>
      </c>
      <c r="AT350" s="23">
        <v>1</v>
      </c>
      <c r="AU350" s="23">
        <v>1</v>
      </c>
      <c r="AV350" s="23">
        <v>1</v>
      </c>
      <c r="AW350" s="23">
        <v>1</v>
      </c>
      <c r="AX350" s="23">
        <v>1</v>
      </c>
      <c r="AY350" s="23">
        <v>1</v>
      </c>
      <c r="AZ350" s="23">
        <v>1</v>
      </c>
      <c r="BA350" s="23">
        <v>1</v>
      </c>
      <c r="BB350" s="23">
        <v>1</v>
      </c>
      <c r="BC350" s="23">
        <v>1</v>
      </c>
      <c r="BG350" t="s">
        <v>426</v>
      </c>
      <c r="BH350">
        <v>6</v>
      </c>
      <c r="BI350">
        <v>135</v>
      </c>
    </row>
    <row r="351" spans="1:61" x14ac:dyDescent="0.3">
      <c r="A351" s="18">
        <f t="shared" si="85"/>
        <v>3077</v>
      </c>
      <c r="B351" s="18">
        <f t="shared" si="86"/>
        <v>5</v>
      </c>
      <c r="C351" s="13">
        <f t="shared" si="87"/>
        <v>3954.1888736099991</v>
      </c>
      <c r="D351" s="13">
        <f t="shared" si="88"/>
        <v>3760.5454907699996</v>
      </c>
      <c r="E351" s="13">
        <f t="shared" si="89"/>
        <v>718.67108623999991</v>
      </c>
      <c r="F351" s="13">
        <f t="shared" si="90"/>
        <v>85.72</v>
      </c>
      <c r="G351" s="13">
        <f t="shared" si="91"/>
        <v>149.1573789</v>
      </c>
      <c r="H351" s="13">
        <f t="shared" si="92"/>
        <v>0</v>
      </c>
      <c r="I351" s="13">
        <f t="shared" si="93"/>
        <v>1636.4219327699998</v>
      </c>
      <c r="J351" s="13">
        <f t="shared" si="94"/>
        <v>21.162226369999999</v>
      </c>
      <c r="K351" s="13">
        <f t="shared" si="95"/>
        <v>10.7</v>
      </c>
      <c r="L351" s="13">
        <f t="shared" si="96"/>
        <v>74.158595674999987</v>
      </c>
      <c r="M351" s="13">
        <f t="shared" si="97"/>
        <v>133.72727094999999</v>
      </c>
      <c r="N351" s="13">
        <f t="shared" si="98"/>
        <v>2.3632472949999999</v>
      </c>
      <c r="O351" s="13">
        <f t="shared" si="99"/>
        <v>0</v>
      </c>
      <c r="P351" s="13">
        <f t="shared" si="100"/>
        <v>0.5</v>
      </c>
      <c r="Q351" s="13">
        <f t="shared" si="101"/>
        <v>0</v>
      </c>
      <c r="T351" s="62">
        <v>3077</v>
      </c>
      <c r="U351" s="62">
        <v>5</v>
      </c>
      <c r="V351" s="19">
        <v>3954.1888736099991</v>
      </c>
      <c r="W351" s="19">
        <v>3760.5454907699996</v>
      </c>
      <c r="X351" s="19">
        <v>718.67108623999991</v>
      </c>
      <c r="Y351" s="19">
        <v>85.72</v>
      </c>
      <c r="Z351" s="19">
        <v>149.1573789</v>
      </c>
      <c r="AA351" s="19">
        <v>0</v>
      </c>
      <c r="AB351" s="19">
        <v>1636.4219327699998</v>
      </c>
      <c r="AC351" s="19">
        <v>21.162226369999999</v>
      </c>
      <c r="AD351" s="19">
        <v>10.7</v>
      </c>
      <c r="AE351" s="19">
        <v>74.158595674999987</v>
      </c>
      <c r="AF351" s="19">
        <v>133.72727094999999</v>
      </c>
      <c r="AG351" s="19">
        <v>2.3632472949999999</v>
      </c>
      <c r="AH351" s="19">
        <v>0</v>
      </c>
      <c r="AI351" s="19">
        <v>0.5</v>
      </c>
      <c r="AJ351" s="19">
        <v>0</v>
      </c>
      <c r="AL351" s="1"/>
      <c r="AM351" s="63">
        <v>3077</v>
      </c>
      <c r="AN351" s="62">
        <v>5</v>
      </c>
      <c r="AO351" s="23">
        <v>1</v>
      </c>
      <c r="AP351" s="23">
        <v>1</v>
      </c>
      <c r="AQ351" s="23">
        <v>1</v>
      </c>
      <c r="AR351" s="23">
        <v>1</v>
      </c>
      <c r="AS351" s="23">
        <v>1</v>
      </c>
      <c r="AT351" s="23">
        <v>1</v>
      </c>
      <c r="AU351" s="23">
        <v>1</v>
      </c>
      <c r="AV351" s="23">
        <v>1</v>
      </c>
      <c r="AW351" s="23">
        <v>1</v>
      </c>
      <c r="AX351" s="23">
        <v>1</v>
      </c>
      <c r="AY351" s="23">
        <v>1</v>
      </c>
      <c r="AZ351" s="23">
        <v>1</v>
      </c>
      <c r="BA351" s="23">
        <v>1</v>
      </c>
      <c r="BB351" s="23">
        <v>1</v>
      </c>
      <c r="BC351" s="23">
        <v>1</v>
      </c>
      <c r="BG351" t="s">
        <v>427</v>
      </c>
      <c r="BH351">
        <v>6</v>
      </c>
      <c r="BI351">
        <v>82</v>
      </c>
    </row>
    <row r="352" spans="1:61" x14ac:dyDescent="0.3">
      <c r="A352" s="18">
        <f t="shared" si="85"/>
        <v>3077</v>
      </c>
      <c r="B352" s="18">
        <f t="shared" si="86"/>
        <v>7</v>
      </c>
      <c r="C352" s="13">
        <f t="shared" si="87"/>
        <v>18420.18281055921</v>
      </c>
      <c r="D352" s="13">
        <f t="shared" si="88"/>
        <v>3005.6905693767453</v>
      </c>
      <c r="E352" s="13">
        <f t="shared" si="89"/>
        <v>480.43066106999999</v>
      </c>
      <c r="F352" s="13">
        <f t="shared" si="90"/>
        <v>152.36686559000003</v>
      </c>
      <c r="G352" s="13">
        <f t="shared" si="91"/>
        <v>200.45274731000001</v>
      </c>
      <c r="H352" s="13">
        <f t="shared" si="92"/>
        <v>11.27</v>
      </c>
      <c r="I352" s="13">
        <f t="shared" si="93"/>
        <v>396.27293073999999</v>
      </c>
      <c r="J352" s="13">
        <f t="shared" si="94"/>
        <v>4.9725436900000002</v>
      </c>
      <c r="K352" s="13">
        <f t="shared" si="95"/>
        <v>9.5242513899999999</v>
      </c>
      <c r="L352" s="13">
        <f t="shared" si="96"/>
        <v>169.46863306250003</v>
      </c>
      <c r="M352" s="13">
        <f t="shared" si="97"/>
        <v>66.037639389999995</v>
      </c>
      <c r="N352" s="13">
        <f t="shared" si="98"/>
        <v>40.466031597500006</v>
      </c>
      <c r="O352" s="13">
        <f t="shared" si="99"/>
        <v>0.4</v>
      </c>
      <c r="P352" s="13">
        <f t="shared" si="100"/>
        <v>11.49461676</v>
      </c>
      <c r="Q352" s="13">
        <f t="shared" si="101"/>
        <v>0</v>
      </c>
      <c r="T352" s="62">
        <v>3077</v>
      </c>
      <c r="U352" s="62">
        <v>7</v>
      </c>
      <c r="V352" s="19">
        <v>18420.18281055921</v>
      </c>
      <c r="W352" s="19">
        <v>3005.6905693767453</v>
      </c>
      <c r="X352" s="19">
        <v>480.43066106999999</v>
      </c>
      <c r="Y352" s="19">
        <v>152.36686559000003</v>
      </c>
      <c r="Z352" s="19">
        <v>200.45274731000001</v>
      </c>
      <c r="AA352" s="19">
        <v>11.27</v>
      </c>
      <c r="AB352" s="19">
        <v>396.27293073999999</v>
      </c>
      <c r="AC352" s="19">
        <v>4.9725436900000002</v>
      </c>
      <c r="AD352" s="19">
        <v>9.5242513899999999</v>
      </c>
      <c r="AE352" s="19">
        <v>169.46863306250003</v>
      </c>
      <c r="AF352" s="19">
        <v>66.037639389999995</v>
      </c>
      <c r="AG352" s="19">
        <v>40.466031597500006</v>
      </c>
      <c r="AH352" s="19">
        <v>0.4</v>
      </c>
      <c r="AI352" s="19">
        <v>11.49461676</v>
      </c>
      <c r="AJ352" s="19">
        <v>0</v>
      </c>
      <c r="AL352" s="1"/>
      <c r="AM352" s="63">
        <v>3077</v>
      </c>
      <c r="AN352" s="62">
        <v>7</v>
      </c>
      <c r="AO352" s="23">
        <v>1</v>
      </c>
      <c r="AP352" s="23">
        <v>1</v>
      </c>
      <c r="AQ352" s="23">
        <v>1</v>
      </c>
      <c r="AR352" s="23">
        <v>1</v>
      </c>
      <c r="AS352" s="23">
        <v>1</v>
      </c>
      <c r="AT352" s="23">
        <v>1</v>
      </c>
      <c r="AU352" s="23">
        <v>1</v>
      </c>
      <c r="AV352" s="23">
        <v>1</v>
      </c>
      <c r="AW352" s="23">
        <v>1</v>
      </c>
      <c r="AX352" s="23">
        <v>1</v>
      </c>
      <c r="AY352" s="23">
        <v>1</v>
      </c>
      <c r="AZ352" s="23">
        <v>1</v>
      </c>
      <c r="BA352" s="23">
        <v>1</v>
      </c>
      <c r="BB352" s="23">
        <v>1</v>
      </c>
      <c r="BC352" s="23">
        <v>1</v>
      </c>
      <c r="BG352" t="s">
        <v>428</v>
      </c>
      <c r="BH352">
        <v>6</v>
      </c>
      <c r="BI352">
        <v>823</v>
      </c>
    </row>
    <row r="353" spans="1:61" x14ac:dyDescent="0.3">
      <c r="A353" s="18">
        <f t="shared" si="85"/>
        <v>3077</v>
      </c>
      <c r="B353" s="18">
        <f t="shared" si="86"/>
        <v>8</v>
      </c>
      <c r="C353" s="13">
        <f t="shared" si="87"/>
        <v>4296.3889080499994</v>
      </c>
      <c r="D353" s="13">
        <f t="shared" si="88"/>
        <v>1865.5350239299999</v>
      </c>
      <c r="E353" s="13">
        <f t="shared" si="89"/>
        <v>2161.1472411700006</v>
      </c>
      <c r="F353" s="13">
        <f t="shared" si="90"/>
        <v>365.72650899000001</v>
      </c>
      <c r="G353" s="13">
        <f t="shared" si="91"/>
        <v>456.51671274</v>
      </c>
      <c r="H353" s="13">
        <f t="shared" si="92"/>
        <v>245.06249463</v>
      </c>
      <c r="I353" s="13">
        <f t="shared" si="93"/>
        <v>330.91356241</v>
      </c>
      <c r="J353" s="13">
        <f t="shared" si="94"/>
        <v>57.531918820000001</v>
      </c>
      <c r="K353" s="13">
        <f t="shared" si="95"/>
        <v>12.67876781</v>
      </c>
      <c r="L353" s="13">
        <f t="shared" si="96"/>
        <v>104.1815029925</v>
      </c>
      <c r="M353" s="13">
        <f t="shared" si="97"/>
        <v>546.90184935999991</v>
      </c>
      <c r="N353" s="13">
        <f t="shared" si="98"/>
        <v>0.71617432749999999</v>
      </c>
      <c r="O353" s="13">
        <f t="shared" si="99"/>
        <v>0.25222675</v>
      </c>
      <c r="P353" s="13">
        <f t="shared" si="100"/>
        <v>48.320598989999993</v>
      </c>
      <c r="Q353" s="13">
        <f t="shared" si="101"/>
        <v>1.1552167100000001</v>
      </c>
      <c r="T353" s="62">
        <v>3077</v>
      </c>
      <c r="U353" s="62">
        <v>8</v>
      </c>
      <c r="V353" s="19">
        <v>4296.3889080499994</v>
      </c>
      <c r="W353" s="19">
        <v>1865.5350239299999</v>
      </c>
      <c r="X353" s="19">
        <v>2161.1472411700006</v>
      </c>
      <c r="Y353" s="19">
        <v>365.72650899000001</v>
      </c>
      <c r="Z353" s="19">
        <v>456.51671274</v>
      </c>
      <c r="AA353" s="19">
        <v>245.06249463</v>
      </c>
      <c r="AB353" s="19">
        <v>330.91356241</v>
      </c>
      <c r="AC353" s="19">
        <v>57.531918820000001</v>
      </c>
      <c r="AD353" s="19">
        <v>12.67876781</v>
      </c>
      <c r="AE353" s="19">
        <v>104.1815029925</v>
      </c>
      <c r="AF353" s="19">
        <v>546.90184935999991</v>
      </c>
      <c r="AG353" s="19">
        <v>0.71617432749999999</v>
      </c>
      <c r="AH353" s="19">
        <v>0.25222675</v>
      </c>
      <c r="AI353" s="19">
        <v>48.320598989999993</v>
      </c>
      <c r="AJ353" s="19">
        <v>1.1552167100000001</v>
      </c>
      <c r="AL353" s="1"/>
      <c r="AM353" s="63">
        <v>3077</v>
      </c>
      <c r="AN353" s="62">
        <v>8</v>
      </c>
      <c r="AO353" s="23">
        <v>1</v>
      </c>
      <c r="AP353" s="23">
        <v>1</v>
      </c>
      <c r="AQ353" s="23">
        <v>1</v>
      </c>
      <c r="AR353" s="23">
        <v>1</v>
      </c>
      <c r="AS353" s="23">
        <v>1</v>
      </c>
      <c r="AT353" s="23">
        <v>1</v>
      </c>
      <c r="AU353" s="23">
        <v>1</v>
      </c>
      <c r="AV353" s="23">
        <v>1</v>
      </c>
      <c r="AW353" s="23">
        <v>1</v>
      </c>
      <c r="AX353" s="23">
        <v>1</v>
      </c>
      <c r="AY353" s="23">
        <v>1</v>
      </c>
      <c r="AZ353" s="23">
        <v>1</v>
      </c>
      <c r="BA353" s="23">
        <v>1</v>
      </c>
      <c r="BB353" s="23">
        <v>1</v>
      </c>
      <c r="BC353" s="23">
        <v>1</v>
      </c>
      <c r="BG353" t="s">
        <v>429</v>
      </c>
      <c r="BH353">
        <v>6</v>
      </c>
      <c r="BI353">
        <v>130</v>
      </c>
    </row>
    <row r="354" spans="1:61" x14ac:dyDescent="0.3">
      <c r="A354" s="18">
        <f t="shared" si="85"/>
        <v>3078</v>
      </c>
      <c r="B354" s="18">
        <f t="shared" si="86"/>
        <v>0</v>
      </c>
      <c r="C354" s="13">
        <f t="shared" si="87"/>
        <v>4121.9751213699992</v>
      </c>
      <c r="D354" s="13">
        <f t="shared" si="88"/>
        <v>1720.25829208</v>
      </c>
      <c r="E354" s="13">
        <f t="shared" si="89"/>
        <v>18466.967271139998</v>
      </c>
      <c r="F354" s="13">
        <f t="shared" si="90"/>
        <v>2573.74013251</v>
      </c>
      <c r="G354" s="13">
        <f t="shared" si="91"/>
        <v>3738.5958741699997</v>
      </c>
      <c r="H354" s="13">
        <f t="shared" si="92"/>
        <v>2238.4345565800004</v>
      </c>
      <c r="I354" s="13">
        <f t="shared" si="93"/>
        <v>817.18047766999996</v>
      </c>
      <c r="J354" s="13">
        <f t="shared" si="94"/>
        <v>53.288736859999993</v>
      </c>
      <c r="K354" s="13">
        <f t="shared" si="95"/>
        <v>133.13022330000001</v>
      </c>
      <c r="L354" s="13">
        <f t="shared" si="96"/>
        <v>85.655694740000001</v>
      </c>
      <c r="M354" s="13">
        <f t="shared" si="97"/>
        <v>4417.2407570400001</v>
      </c>
      <c r="N354" s="13">
        <f t="shared" si="98"/>
        <v>10.12341612</v>
      </c>
      <c r="O354" s="13">
        <f t="shared" si="99"/>
        <v>83.147410840000006</v>
      </c>
      <c r="P354" s="13">
        <f t="shared" si="100"/>
        <v>0.22823009999999999</v>
      </c>
      <c r="Q354" s="13">
        <f t="shared" si="101"/>
        <v>9.5032942300000016</v>
      </c>
      <c r="T354" s="62">
        <v>3078</v>
      </c>
      <c r="U354" s="62">
        <v>0</v>
      </c>
      <c r="V354" s="19">
        <v>4121.9751213699992</v>
      </c>
      <c r="W354" s="19">
        <v>1720.25829208</v>
      </c>
      <c r="X354" s="19">
        <v>18466.967271139998</v>
      </c>
      <c r="Y354" s="19">
        <v>2573.74013251</v>
      </c>
      <c r="Z354" s="19">
        <v>3738.5958741699997</v>
      </c>
      <c r="AA354" s="19">
        <v>2238.4345565800004</v>
      </c>
      <c r="AB354" s="19">
        <v>817.18047766999996</v>
      </c>
      <c r="AC354" s="19">
        <v>53.288736859999993</v>
      </c>
      <c r="AD354" s="19">
        <v>133.13022330000001</v>
      </c>
      <c r="AE354" s="19">
        <v>85.655694740000001</v>
      </c>
      <c r="AF354" s="19">
        <v>4417.2407570400001</v>
      </c>
      <c r="AG354" s="19">
        <v>10.12341612</v>
      </c>
      <c r="AH354" s="19">
        <v>83.147410840000006</v>
      </c>
      <c r="AI354" s="19">
        <v>0.22823009999999999</v>
      </c>
      <c r="AJ354" s="19">
        <v>9.5032942300000016</v>
      </c>
      <c r="AL354" s="1"/>
      <c r="AM354" s="63">
        <v>3078</v>
      </c>
      <c r="AN354" s="62">
        <v>0</v>
      </c>
      <c r="AO354" s="23">
        <v>1</v>
      </c>
      <c r="AP354" s="23">
        <v>1</v>
      </c>
      <c r="AQ354" s="23">
        <v>1</v>
      </c>
      <c r="AR354" s="23">
        <v>1</v>
      </c>
      <c r="AS354" s="23">
        <v>1</v>
      </c>
      <c r="AT354" s="23">
        <v>1</v>
      </c>
      <c r="AU354" s="23">
        <v>1</v>
      </c>
      <c r="AV354" s="23">
        <v>1</v>
      </c>
      <c r="AW354" s="23">
        <v>1</v>
      </c>
      <c r="AX354" s="23">
        <v>1</v>
      </c>
      <c r="AY354" s="23">
        <v>1</v>
      </c>
      <c r="AZ354" s="23">
        <v>1</v>
      </c>
      <c r="BA354" s="23">
        <v>1</v>
      </c>
      <c r="BB354" s="23">
        <v>1</v>
      </c>
      <c r="BC354" s="23">
        <v>1</v>
      </c>
      <c r="BG354" t="s">
        <v>430</v>
      </c>
      <c r="BH354">
        <v>1</v>
      </c>
      <c r="BI354">
        <v>251</v>
      </c>
    </row>
    <row r="355" spans="1:61" x14ac:dyDescent="0.3">
      <c r="A355" s="18">
        <f t="shared" si="85"/>
        <v>3078</v>
      </c>
      <c r="B355" s="18">
        <f t="shared" si="86"/>
        <v>1</v>
      </c>
      <c r="C355" s="13">
        <f t="shared" si="87"/>
        <v>3434.3425902799995</v>
      </c>
      <c r="D355" s="13">
        <f t="shared" si="88"/>
        <v>758.10545430000002</v>
      </c>
      <c r="E355" s="13">
        <f t="shared" si="89"/>
        <v>645.45266745999993</v>
      </c>
      <c r="F355" s="13">
        <f t="shared" si="90"/>
        <v>84.37381323999999</v>
      </c>
      <c r="G355" s="13">
        <f t="shared" si="91"/>
        <v>39.134924839999996</v>
      </c>
      <c r="H355" s="13">
        <f t="shared" si="92"/>
        <v>107.00427243999999</v>
      </c>
      <c r="I355" s="13">
        <f t="shared" si="93"/>
        <v>144.84617650999999</v>
      </c>
      <c r="J355" s="13">
        <f t="shared" si="94"/>
        <v>119.50027216000001</v>
      </c>
      <c r="K355" s="13">
        <f t="shared" si="95"/>
        <v>103.14715389</v>
      </c>
      <c r="L355" s="13">
        <f t="shared" si="96"/>
        <v>19.21</v>
      </c>
      <c r="M355" s="13">
        <f t="shared" si="97"/>
        <v>135.73096971999999</v>
      </c>
      <c r="N355" s="13">
        <f t="shared" si="98"/>
        <v>1.75</v>
      </c>
      <c r="O355" s="13">
        <f t="shared" si="99"/>
        <v>0.02</v>
      </c>
      <c r="P355" s="13">
        <f t="shared" si="100"/>
        <v>0.18</v>
      </c>
      <c r="Q355" s="13">
        <f t="shared" si="101"/>
        <v>0</v>
      </c>
      <c r="T355" s="62">
        <v>3078</v>
      </c>
      <c r="U355" s="62">
        <v>1</v>
      </c>
      <c r="V355" s="19">
        <v>3434.3425902799995</v>
      </c>
      <c r="W355" s="19">
        <v>758.10545430000002</v>
      </c>
      <c r="X355" s="19">
        <v>645.45266745999993</v>
      </c>
      <c r="Y355" s="19">
        <v>84.37381323999999</v>
      </c>
      <c r="Z355" s="19">
        <v>39.134924839999996</v>
      </c>
      <c r="AA355" s="19">
        <v>107.00427243999999</v>
      </c>
      <c r="AB355" s="19">
        <v>144.84617650999999</v>
      </c>
      <c r="AC355" s="19">
        <v>119.50027216000001</v>
      </c>
      <c r="AD355" s="19">
        <v>103.14715389</v>
      </c>
      <c r="AE355" s="19">
        <v>19.21</v>
      </c>
      <c r="AF355" s="19">
        <v>135.73096971999999</v>
      </c>
      <c r="AG355" s="19">
        <v>1.75</v>
      </c>
      <c r="AH355" s="19">
        <v>0.02</v>
      </c>
      <c r="AI355" s="19">
        <v>0.18</v>
      </c>
      <c r="AJ355" s="19">
        <v>0</v>
      </c>
      <c r="AL355" s="1"/>
      <c r="AM355" s="63">
        <v>3078</v>
      </c>
      <c r="AN355" s="62">
        <v>1</v>
      </c>
      <c r="AO355" s="23">
        <v>1</v>
      </c>
      <c r="AP355" s="23">
        <v>1</v>
      </c>
      <c r="AQ355" s="23">
        <v>1</v>
      </c>
      <c r="AR355" s="23">
        <v>1</v>
      </c>
      <c r="AS355" s="23">
        <v>1</v>
      </c>
      <c r="AT355" s="23">
        <v>1</v>
      </c>
      <c r="AU355" s="23">
        <v>1</v>
      </c>
      <c r="AV355" s="23">
        <v>1</v>
      </c>
      <c r="AW355" s="23">
        <v>1</v>
      </c>
      <c r="AX355" s="23">
        <v>1</v>
      </c>
      <c r="AY355" s="23">
        <v>1</v>
      </c>
      <c r="AZ355" s="23">
        <v>1</v>
      </c>
      <c r="BA355" s="23">
        <v>1</v>
      </c>
      <c r="BB355" s="23">
        <v>1</v>
      </c>
      <c r="BC355" s="23">
        <v>1</v>
      </c>
      <c r="BG355" t="s">
        <v>431</v>
      </c>
      <c r="BH355">
        <v>1</v>
      </c>
      <c r="BI355">
        <v>197</v>
      </c>
    </row>
    <row r="356" spans="1:61" x14ac:dyDescent="0.3">
      <c r="A356" s="18">
        <f t="shared" si="85"/>
        <v>3078</v>
      </c>
      <c r="B356" s="18">
        <f t="shared" si="86"/>
        <v>2</v>
      </c>
      <c r="C356" s="13">
        <f t="shared" si="87"/>
        <v>121.35583297000001</v>
      </c>
      <c r="D356" s="13">
        <f t="shared" si="88"/>
        <v>39.306085029999998</v>
      </c>
      <c r="E356" s="13">
        <f t="shared" si="89"/>
        <v>158.27745127999998</v>
      </c>
      <c r="F356" s="13">
        <f t="shared" si="90"/>
        <v>45</v>
      </c>
      <c r="G356" s="13">
        <f t="shared" si="91"/>
        <v>47.8</v>
      </c>
      <c r="H356" s="13">
        <f t="shared" si="92"/>
        <v>6.4267863299999997</v>
      </c>
      <c r="I356" s="13">
        <f t="shared" si="93"/>
        <v>0</v>
      </c>
      <c r="J356" s="13">
        <f t="shared" si="94"/>
        <v>4</v>
      </c>
      <c r="K356" s="13">
        <f t="shared" si="95"/>
        <v>0</v>
      </c>
      <c r="L356" s="13">
        <f t="shared" si="96"/>
        <v>0</v>
      </c>
      <c r="M356" s="13">
        <f t="shared" si="97"/>
        <v>16.5</v>
      </c>
      <c r="N356" s="13">
        <f t="shared" si="98"/>
        <v>0</v>
      </c>
      <c r="O356" s="13">
        <f t="shared" si="99"/>
        <v>5.1253403200000003</v>
      </c>
      <c r="P356" s="13">
        <f t="shared" si="100"/>
        <v>1.40540778</v>
      </c>
      <c r="Q356" s="13">
        <f t="shared" si="101"/>
        <v>47.786001529999993</v>
      </c>
      <c r="T356" s="62">
        <v>3078</v>
      </c>
      <c r="U356" s="62">
        <v>2</v>
      </c>
      <c r="V356" s="19">
        <v>121.35583297000001</v>
      </c>
      <c r="W356" s="19">
        <v>39.306085029999998</v>
      </c>
      <c r="X356" s="19">
        <v>158.27745127999998</v>
      </c>
      <c r="Y356" s="19">
        <v>45</v>
      </c>
      <c r="Z356" s="19">
        <v>47.8</v>
      </c>
      <c r="AA356" s="19">
        <v>6.4267863299999997</v>
      </c>
      <c r="AB356" s="19">
        <v>0</v>
      </c>
      <c r="AC356" s="19">
        <v>4</v>
      </c>
      <c r="AD356" s="19">
        <v>0</v>
      </c>
      <c r="AE356" s="19">
        <v>0</v>
      </c>
      <c r="AF356" s="19">
        <v>16.5</v>
      </c>
      <c r="AG356" s="19">
        <v>0</v>
      </c>
      <c r="AH356" s="19">
        <v>5.1253403200000003</v>
      </c>
      <c r="AI356" s="19">
        <v>1.40540778</v>
      </c>
      <c r="AJ356" s="19">
        <v>47.786001529999993</v>
      </c>
      <c r="AL356" s="1"/>
      <c r="AM356" s="63">
        <v>3078</v>
      </c>
      <c r="AN356" s="62">
        <v>2</v>
      </c>
      <c r="AO356" s="23">
        <v>1</v>
      </c>
      <c r="AP356" s="23">
        <v>1</v>
      </c>
      <c r="AQ356" s="23">
        <v>1</v>
      </c>
      <c r="AR356" s="23">
        <v>1</v>
      </c>
      <c r="AS356" s="23">
        <v>1</v>
      </c>
      <c r="AT356" s="23">
        <v>1</v>
      </c>
      <c r="AU356" s="23">
        <v>1</v>
      </c>
      <c r="AV356" s="23">
        <v>1</v>
      </c>
      <c r="AW356" s="23">
        <v>1</v>
      </c>
      <c r="AX356" s="23">
        <v>1</v>
      </c>
      <c r="AY356" s="23">
        <v>1</v>
      </c>
      <c r="AZ356" s="23">
        <v>1</v>
      </c>
      <c r="BA356" s="23">
        <v>1</v>
      </c>
      <c r="BB356" s="23">
        <v>1</v>
      </c>
      <c r="BC356" s="23">
        <v>1</v>
      </c>
      <c r="BG356" t="s">
        <v>432</v>
      </c>
      <c r="BH356">
        <v>1</v>
      </c>
      <c r="BI356">
        <v>13</v>
      </c>
    </row>
    <row r="357" spans="1:61" x14ac:dyDescent="0.3">
      <c r="A357" s="18">
        <f t="shared" si="85"/>
        <v>3078</v>
      </c>
      <c r="B357" s="18">
        <f t="shared" si="86"/>
        <v>5</v>
      </c>
      <c r="C357" s="13">
        <f t="shared" si="87"/>
        <v>3038.3787914300001</v>
      </c>
      <c r="D357" s="13">
        <f t="shared" si="88"/>
        <v>2255.1294047199999</v>
      </c>
      <c r="E357" s="13">
        <f t="shared" si="89"/>
        <v>1008.88734985</v>
      </c>
      <c r="F357" s="13">
        <f t="shared" si="90"/>
        <v>163.91936478</v>
      </c>
      <c r="G357" s="13">
        <f t="shared" si="91"/>
        <v>93.482502979999992</v>
      </c>
      <c r="H357" s="13">
        <f t="shared" si="92"/>
        <v>6.6389799399999996</v>
      </c>
      <c r="I357" s="13">
        <f t="shared" si="93"/>
        <v>571.14473648000001</v>
      </c>
      <c r="J357" s="13">
        <f t="shared" si="94"/>
        <v>18.755982729999999</v>
      </c>
      <c r="K357" s="13">
        <f t="shared" si="95"/>
        <v>23.93</v>
      </c>
      <c r="L357" s="13">
        <f t="shared" si="96"/>
        <v>110.80406173</v>
      </c>
      <c r="M357" s="13">
        <f t="shared" si="97"/>
        <v>222.75719051999997</v>
      </c>
      <c r="N357" s="13">
        <f t="shared" si="98"/>
        <v>2.19</v>
      </c>
      <c r="O357" s="13">
        <f t="shared" si="99"/>
        <v>0</v>
      </c>
      <c r="P357" s="13">
        <f t="shared" si="100"/>
        <v>0</v>
      </c>
      <c r="Q357" s="13">
        <f t="shared" si="101"/>
        <v>0</v>
      </c>
      <c r="T357" s="62">
        <v>3078</v>
      </c>
      <c r="U357" s="62">
        <v>5</v>
      </c>
      <c r="V357" s="19">
        <v>3038.3787914300001</v>
      </c>
      <c r="W357" s="19">
        <v>2255.1294047199999</v>
      </c>
      <c r="X357" s="19">
        <v>1008.88734985</v>
      </c>
      <c r="Y357" s="19">
        <v>163.91936478</v>
      </c>
      <c r="Z357" s="19">
        <v>93.482502979999992</v>
      </c>
      <c r="AA357" s="19">
        <v>6.6389799399999996</v>
      </c>
      <c r="AB357" s="19">
        <v>571.14473648000001</v>
      </c>
      <c r="AC357" s="19">
        <v>18.755982729999999</v>
      </c>
      <c r="AD357" s="19">
        <v>23.93</v>
      </c>
      <c r="AE357" s="19">
        <v>110.80406173</v>
      </c>
      <c r="AF357" s="19">
        <v>222.75719051999997</v>
      </c>
      <c r="AG357" s="19">
        <v>2.19</v>
      </c>
      <c r="AH357" s="19">
        <v>0</v>
      </c>
      <c r="AI357" s="19">
        <v>0</v>
      </c>
      <c r="AJ357" s="19">
        <v>0</v>
      </c>
      <c r="AL357" s="1"/>
      <c r="AM357" s="63">
        <v>3078</v>
      </c>
      <c r="AN357" s="62">
        <v>5</v>
      </c>
      <c r="AO357" s="23">
        <v>1</v>
      </c>
      <c r="AP357" s="23">
        <v>1</v>
      </c>
      <c r="AQ357" s="23">
        <v>1</v>
      </c>
      <c r="AR357" s="23">
        <v>1</v>
      </c>
      <c r="AS357" s="23">
        <v>1</v>
      </c>
      <c r="AT357" s="23">
        <v>1</v>
      </c>
      <c r="AU357" s="23">
        <v>1</v>
      </c>
      <c r="AV357" s="23">
        <v>1</v>
      </c>
      <c r="AW357" s="23">
        <v>1</v>
      </c>
      <c r="AX357" s="23">
        <v>1</v>
      </c>
      <c r="AY357" s="23">
        <v>1</v>
      </c>
      <c r="AZ357" s="23">
        <v>1</v>
      </c>
      <c r="BA357" s="23">
        <v>1</v>
      </c>
      <c r="BB357" s="23">
        <v>1</v>
      </c>
      <c r="BC357" s="23">
        <v>1</v>
      </c>
      <c r="BG357" t="s">
        <v>433</v>
      </c>
      <c r="BH357">
        <v>1</v>
      </c>
      <c r="BI357">
        <v>54</v>
      </c>
    </row>
    <row r="358" spans="1:61" x14ac:dyDescent="0.3">
      <c r="A358" s="18">
        <f t="shared" si="85"/>
        <v>3078</v>
      </c>
      <c r="B358" s="18">
        <f t="shared" si="86"/>
        <v>7</v>
      </c>
      <c r="C358" s="13">
        <f t="shared" si="87"/>
        <v>13345.933785933361</v>
      </c>
      <c r="D358" s="13">
        <f t="shared" si="88"/>
        <v>1715.0743191115844</v>
      </c>
      <c r="E358" s="13">
        <f t="shared" si="89"/>
        <v>411.62108427000004</v>
      </c>
      <c r="F358" s="13">
        <f t="shared" si="90"/>
        <v>194.07409040999997</v>
      </c>
      <c r="G358" s="13">
        <f t="shared" si="91"/>
        <v>244.29239499000002</v>
      </c>
      <c r="H358" s="13">
        <f t="shared" si="92"/>
        <v>20.637394459999999</v>
      </c>
      <c r="I358" s="13">
        <f t="shared" si="93"/>
        <v>285.78432798000006</v>
      </c>
      <c r="J358" s="13">
        <f t="shared" si="94"/>
        <v>0</v>
      </c>
      <c r="K358" s="13">
        <f t="shared" si="95"/>
        <v>2.77</v>
      </c>
      <c r="L358" s="13">
        <f t="shared" si="96"/>
        <v>98.030990407499985</v>
      </c>
      <c r="M358" s="13">
        <f t="shared" si="97"/>
        <v>113.22926608</v>
      </c>
      <c r="N358" s="13">
        <f t="shared" si="98"/>
        <v>21.772365112499998</v>
      </c>
      <c r="O358" s="13">
        <f t="shared" si="99"/>
        <v>0</v>
      </c>
      <c r="P358" s="13">
        <f t="shared" si="100"/>
        <v>0.76395020999999996</v>
      </c>
      <c r="Q358" s="13">
        <f t="shared" si="101"/>
        <v>1.188111E-2</v>
      </c>
      <c r="T358" s="62">
        <v>3078</v>
      </c>
      <c r="U358" s="62">
        <v>7</v>
      </c>
      <c r="V358" s="19">
        <v>13345.933785933361</v>
      </c>
      <c r="W358" s="19">
        <v>1715.0743191115844</v>
      </c>
      <c r="X358" s="19">
        <v>411.62108427000004</v>
      </c>
      <c r="Y358" s="19">
        <v>194.07409040999997</v>
      </c>
      <c r="Z358" s="19">
        <v>244.29239499000002</v>
      </c>
      <c r="AA358" s="19">
        <v>20.637394459999999</v>
      </c>
      <c r="AB358" s="19">
        <v>285.78432798000006</v>
      </c>
      <c r="AC358" s="19">
        <v>0</v>
      </c>
      <c r="AD358" s="19">
        <v>2.77</v>
      </c>
      <c r="AE358" s="19">
        <v>98.030990407499985</v>
      </c>
      <c r="AF358" s="19">
        <v>113.22926608</v>
      </c>
      <c r="AG358" s="19">
        <v>21.772365112499998</v>
      </c>
      <c r="AH358" s="19">
        <v>0</v>
      </c>
      <c r="AI358" s="19">
        <v>0.76395020999999996</v>
      </c>
      <c r="AJ358" s="19">
        <v>1.188111E-2</v>
      </c>
      <c r="AL358" s="1"/>
      <c r="AM358" s="63">
        <v>3078</v>
      </c>
      <c r="AN358" s="62">
        <v>7</v>
      </c>
      <c r="AO358" s="23">
        <v>1</v>
      </c>
      <c r="AP358" s="23">
        <v>1</v>
      </c>
      <c r="AQ358" s="23">
        <v>1</v>
      </c>
      <c r="AR358" s="23">
        <v>1</v>
      </c>
      <c r="AS358" s="23">
        <v>1</v>
      </c>
      <c r="AT358" s="23">
        <v>1</v>
      </c>
      <c r="AU358" s="23">
        <v>1</v>
      </c>
      <c r="AV358" s="23">
        <v>1</v>
      </c>
      <c r="AW358" s="23">
        <v>1</v>
      </c>
      <c r="AX358" s="23">
        <v>1</v>
      </c>
      <c r="AY358" s="23">
        <v>1</v>
      </c>
      <c r="AZ358" s="23">
        <v>1</v>
      </c>
      <c r="BA358" s="23">
        <v>1</v>
      </c>
      <c r="BB358" s="23">
        <v>1</v>
      </c>
      <c r="BC358" s="23">
        <v>1</v>
      </c>
      <c r="BG358" t="s">
        <v>434</v>
      </c>
      <c r="BH358">
        <v>1</v>
      </c>
      <c r="BI358">
        <v>500</v>
      </c>
    </row>
    <row r="359" spans="1:61" x14ac:dyDescent="0.3">
      <c r="A359" s="18">
        <f t="shared" si="85"/>
        <v>3078</v>
      </c>
      <c r="B359" s="18">
        <f t="shared" si="86"/>
        <v>8</v>
      </c>
      <c r="C359" s="13">
        <f t="shared" si="87"/>
        <v>3986.4785102200003</v>
      </c>
      <c r="D359" s="13">
        <f t="shared" si="88"/>
        <v>1457.4886783900001</v>
      </c>
      <c r="E359" s="13">
        <f t="shared" si="89"/>
        <v>2584.8077803000001</v>
      </c>
      <c r="F359" s="13">
        <f t="shared" si="90"/>
        <v>416.18034542999993</v>
      </c>
      <c r="G359" s="13">
        <f t="shared" si="91"/>
        <v>854.82468098000015</v>
      </c>
      <c r="H359" s="13">
        <f t="shared" si="92"/>
        <v>187.07477901000001</v>
      </c>
      <c r="I359" s="13">
        <f t="shared" si="93"/>
        <v>376.70121081000002</v>
      </c>
      <c r="J359" s="13">
        <f t="shared" si="94"/>
        <v>12.82453437</v>
      </c>
      <c r="K359" s="13">
        <f t="shared" si="95"/>
        <v>4.8562452299999999</v>
      </c>
      <c r="L359" s="13">
        <f t="shared" si="96"/>
        <v>129.419752375</v>
      </c>
      <c r="M359" s="13">
        <f t="shared" si="97"/>
        <v>1151.4777974599997</v>
      </c>
      <c r="N359" s="13">
        <f t="shared" si="98"/>
        <v>13.211654804999998</v>
      </c>
      <c r="O359" s="13">
        <f t="shared" si="99"/>
        <v>21.181157929999998</v>
      </c>
      <c r="P359" s="13">
        <f t="shared" si="100"/>
        <v>1.82006241</v>
      </c>
      <c r="Q359" s="13">
        <f t="shared" si="101"/>
        <v>1.4980211299999999</v>
      </c>
      <c r="T359" s="62">
        <v>3078</v>
      </c>
      <c r="U359" s="62">
        <v>8</v>
      </c>
      <c r="V359" s="19">
        <v>3986.4785102200003</v>
      </c>
      <c r="W359" s="19">
        <v>1457.4886783900001</v>
      </c>
      <c r="X359" s="19">
        <v>2584.8077803000001</v>
      </c>
      <c r="Y359" s="19">
        <v>416.18034542999993</v>
      </c>
      <c r="Z359" s="19">
        <v>854.82468098000015</v>
      </c>
      <c r="AA359" s="19">
        <v>187.07477901000001</v>
      </c>
      <c r="AB359" s="19">
        <v>376.70121081000002</v>
      </c>
      <c r="AC359" s="19">
        <v>12.82453437</v>
      </c>
      <c r="AD359" s="19">
        <v>4.8562452299999999</v>
      </c>
      <c r="AE359" s="19">
        <v>129.419752375</v>
      </c>
      <c r="AF359" s="19">
        <v>1151.4777974599997</v>
      </c>
      <c r="AG359" s="19">
        <v>13.211654804999998</v>
      </c>
      <c r="AH359" s="19">
        <v>21.181157929999998</v>
      </c>
      <c r="AI359" s="19">
        <v>1.82006241</v>
      </c>
      <c r="AJ359" s="19">
        <v>1.4980211299999999</v>
      </c>
      <c r="AL359" s="1"/>
      <c r="AM359" s="63">
        <v>3078</v>
      </c>
      <c r="AN359" s="62">
        <v>8</v>
      </c>
      <c r="AO359" s="23">
        <v>1</v>
      </c>
      <c r="AP359" s="23">
        <v>1</v>
      </c>
      <c r="AQ359" s="23">
        <v>1</v>
      </c>
      <c r="AR359" s="23">
        <v>1</v>
      </c>
      <c r="AS359" s="23">
        <v>1</v>
      </c>
      <c r="AT359" s="23">
        <v>1</v>
      </c>
      <c r="AU359" s="23">
        <v>1</v>
      </c>
      <c r="AV359" s="23">
        <v>1</v>
      </c>
      <c r="AW359" s="23">
        <v>1</v>
      </c>
      <c r="AX359" s="23">
        <v>1</v>
      </c>
      <c r="AY359" s="23">
        <v>1</v>
      </c>
      <c r="AZ359" s="23">
        <v>1</v>
      </c>
      <c r="BA359" s="23">
        <v>1</v>
      </c>
      <c r="BB359" s="23">
        <v>1</v>
      </c>
      <c r="BC359" s="23">
        <v>1</v>
      </c>
      <c r="BG359" t="s">
        <v>435</v>
      </c>
      <c r="BH359">
        <v>1</v>
      </c>
      <c r="BI359">
        <v>99</v>
      </c>
    </row>
    <row r="360" spans="1:61" x14ac:dyDescent="0.3">
      <c r="A360" s="18">
        <f t="shared" si="85"/>
        <v>3080</v>
      </c>
      <c r="B360" s="18">
        <f t="shared" si="86"/>
        <v>0</v>
      </c>
      <c r="C360" s="13">
        <f t="shared" si="87"/>
        <v>3062.2538376699995</v>
      </c>
      <c r="D360" s="13">
        <f t="shared" si="88"/>
        <v>2116.7926921099997</v>
      </c>
      <c r="E360" s="13">
        <f t="shared" si="89"/>
        <v>8915.8711691399985</v>
      </c>
      <c r="F360" s="13">
        <f t="shared" si="90"/>
        <v>1475.5421858300001</v>
      </c>
      <c r="G360" s="13">
        <f t="shared" si="91"/>
        <v>1635.08019186</v>
      </c>
      <c r="H360" s="13">
        <f t="shared" si="92"/>
        <v>1083.8388565700002</v>
      </c>
      <c r="I360" s="13">
        <f t="shared" si="93"/>
        <v>1669.6774151599998</v>
      </c>
      <c r="J360" s="13">
        <f t="shared" si="94"/>
        <v>67.253781009999997</v>
      </c>
      <c r="K360" s="13">
        <f t="shared" si="95"/>
        <v>24.205696879999998</v>
      </c>
      <c r="L360" s="13">
        <f t="shared" si="96"/>
        <v>127.40779040999999</v>
      </c>
      <c r="M360" s="13">
        <f t="shared" si="97"/>
        <v>1788.2425604999999</v>
      </c>
      <c r="N360" s="13">
        <f t="shared" si="98"/>
        <v>5.8962043800000004</v>
      </c>
      <c r="O360" s="13">
        <f t="shared" si="99"/>
        <v>26.551269300000001</v>
      </c>
      <c r="P360" s="13">
        <f t="shared" si="100"/>
        <v>6.2511809800000009</v>
      </c>
      <c r="Q360" s="13">
        <f t="shared" si="101"/>
        <v>2.2452206700000001</v>
      </c>
      <c r="T360" s="62">
        <v>3080</v>
      </c>
      <c r="U360" s="62">
        <v>0</v>
      </c>
      <c r="V360" s="19">
        <v>3062.2538376699995</v>
      </c>
      <c r="W360" s="19">
        <v>2116.7926921099997</v>
      </c>
      <c r="X360" s="19">
        <v>8915.8711691399985</v>
      </c>
      <c r="Y360" s="19">
        <v>1475.5421858300001</v>
      </c>
      <c r="Z360" s="19">
        <v>1635.08019186</v>
      </c>
      <c r="AA360" s="19">
        <v>1083.8388565700002</v>
      </c>
      <c r="AB360" s="19">
        <v>1669.6774151599998</v>
      </c>
      <c r="AC360" s="19">
        <v>67.253781009999997</v>
      </c>
      <c r="AD360" s="19">
        <v>24.205696879999998</v>
      </c>
      <c r="AE360" s="19">
        <v>127.40779040999999</v>
      </c>
      <c r="AF360" s="19">
        <v>1788.2425604999999</v>
      </c>
      <c r="AG360" s="19">
        <v>5.8962043800000004</v>
      </c>
      <c r="AH360" s="19">
        <v>26.551269300000001</v>
      </c>
      <c r="AI360" s="19">
        <v>6.2511809800000009</v>
      </c>
      <c r="AJ360" s="19">
        <v>2.2452206700000001</v>
      </c>
      <c r="AL360" s="1"/>
      <c r="AM360" s="63">
        <v>3080</v>
      </c>
      <c r="AN360" s="62">
        <v>0</v>
      </c>
      <c r="AO360" s="23">
        <v>1</v>
      </c>
      <c r="AP360" s="23">
        <v>1</v>
      </c>
      <c r="AQ360" s="23">
        <v>1</v>
      </c>
      <c r="AR360" s="23">
        <v>1</v>
      </c>
      <c r="AS360" s="23">
        <v>1</v>
      </c>
      <c r="AT360" s="23">
        <v>1</v>
      </c>
      <c r="AU360" s="23">
        <v>1</v>
      </c>
      <c r="AV360" s="23">
        <v>1</v>
      </c>
      <c r="AW360" s="23">
        <v>1</v>
      </c>
      <c r="AX360" s="23">
        <v>1</v>
      </c>
      <c r="AY360" s="23">
        <v>1</v>
      </c>
      <c r="AZ360" s="23">
        <v>1</v>
      </c>
      <c r="BA360" s="23">
        <v>1</v>
      </c>
      <c r="BB360" s="23">
        <v>1</v>
      </c>
      <c r="BC360" s="23">
        <v>1</v>
      </c>
      <c r="BG360" t="s">
        <v>436</v>
      </c>
      <c r="BH360">
        <v>6</v>
      </c>
      <c r="BI360">
        <v>241</v>
      </c>
    </row>
    <row r="361" spans="1:61" x14ac:dyDescent="0.3">
      <c r="A361" s="18">
        <f t="shared" si="85"/>
        <v>3080</v>
      </c>
      <c r="B361" s="18">
        <f t="shared" si="86"/>
        <v>1</v>
      </c>
      <c r="C361" s="13">
        <f t="shared" si="87"/>
        <v>11867.464884540002</v>
      </c>
      <c r="D361" s="13">
        <f t="shared" si="88"/>
        <v>3231.9950964199988</v>
      </c>
      <c r="E361" s="13">
        <f t="shared" si="89"/>
        <v>2392.8523540599995</v>
      </c>
      <c r="F361" s="13">
        <f t="shared" si="90"/>
        <v>465.60726432999996</v>
      </c>
      <c r="G361" s="13">
        <f t="shared" si="91"/>
        <v>358.90354788999997</v>
      </c>
      <c r="H361" s="13">
        <f t="shared" si="92"/>
        <v>182.09413313000002</v>
      </c>
      <c r="I361" s="13">
        <f t="shared" si="93"/>
        <v>1784.0852627300001</v>
      </c>
      <c r="J361" s="13">
        <f t="shared" si="94"/>
        <v>527.3490614000001</v>
      </c>
      <c r="K361" s="13">
        <f t="shared" si="95"/>
        <v>100.13129898999999</v>
      </c>
      <c r="L361" s="13">
        <f t="shared" si="96"/>
        <v>164.97645429750003</v>
      </c>
      <c r="M361" s="13">
        <f t="shared" si="97"/>
        <v>1234.5668322500001</v>
      </c>
      <c r="N361" s="13">
        <f t="shared" si="98"/>
        <v>35.65490416250001</v>
      </c>
      <c r="O361" s="13">
        <f t="shared" si="99"/>
        <v>417.42842875999997</v>
      </c>
      <c r="P361" s="13">
        <f t="shared" si="100"/>
        <v>99.005448009999995</v>
      </c>
      <c r="Q361" s="13">
        <f t="shared" si="101"/>
        <v>35.555721090000006</v>
      </c>
      <c r="T361" s="62">
        <v>3080</v>
      </c>
      <c r="U361" s="62">
        <v>1</v>
      </c>
      <c r="V361" s="19">
        <v>11867.464884540002</v>
      </c>
      <c r="W361" s="19">
        <v>3231.9950964199988</v>
      </c>
      <c r="X361" s="19">
        <v>2392.8523540599995</v>
      </c>
      <c r="Y361" s="19">
        <v>465.60726432999996</v>
      </c>
      <c r="Z361" s="19">
        <v>358.90354788999997</v>
      </c>
      <c r="AA361" s="19">
        <v>182.09413313000002</v>
      </c>
      <c r="AB361" s="19">
        <v>1784.0852627300001</v>
      </c>
      <c r="AC361" s="19">
        <v>527.3490614000001</v>
      </c>
      <c r="AD361" s="19">
        <v>100.13129898999999</v>
      </c>
      <c r="AE361" s="19">
        <v>164.97645429750003</v>
      </c>
      <c r="AF361" s="19">
        <v>1234.5668322500001</v>
      </c>
      <c r="AG361" s="19">
        <v>35.65490416250001</v>
      </c>
      <c r="AH361" s="19">
        <v>417.42842875999997</v>
      </c>
      <c r="AI361" s="19">
        <v>99.005448009999995</v>
      </c>
      <c r="AJ361" s="19">
        <v>35.555721090000006</v>
      </c>
      <c r="AL361" s="1"/>
      <c r="AM361" s="63">
        <v>3080</v>
      </c>
      <c r="AN361" s="62">
        <v>1</v>
      </c>
      <c r="AO361" s="23">
        <v>1</v>
      </c>
      <c r="AP361" s="23">
        <v>1</v>
      </c>
      <c r="AQ361" s="23">
        <v>1</v>
      </c>
      <c r="AR361" s="23">
        <v>1</v>
      </c>
      <c r="AS361" s="23">
        <v>1</v>
      </c>
      <c r="AT361" s="23">
        <v>1</v>
      </c>
      <c r="AU361" s="23">
        <v>1</v>
      </c>
      <c r="AV361" s="23">
        <v>1</v>
      </c>
      <c r="AW361" s="23">
        <v>1</v>
      </c>
      <c r="AX361" s="23">
        <v>1</v>
      </c>
      <c r="AY361" s="23">
        <v>1</v>
      </c>
      <c r="AZ361" s="23">
        <v>1</v>
      </c>
      <c r="BA361" s="23">
        <v>1</v>
      </c>
      <c r="BB361" s="23">
        <v>1</v>
      </c>
      <c r="BC361" s="23">
        <v>1</v>
      </c>
      <c r="BG361" t="s">
        <v>437</v>
      </c>
      <c r="BH361">
        <v>6</v>
      </c>
      <c r="BI361">
        <v>733</v>
      </c>
    </row>
    <row r="362" spans="1:61" x14ac:dyDescent="0.3">
      <c r="A362" s="18">
        <f t="shared" si="85"/>
        <v>3080</v>
      </c>
      <c r="B362" s="18">
        <f t="shared" si="86"/>
        <v>2</v>
      </c>
      <c r="C362" s="13">
        <f t="shared" si="87"/>
        <v>976.52357941000002</v>
      </c>
      <c r="D362" s="13">
        <f t="shared" si="88"/>
        <v>292.57899958000002</v>
      </c>
      <c r="E362" s="13">
        <f t="shared" si="89"/>
        <v>350.65681916</v>
      </c>
      <c r="F362" s="13">
        <f t="shared" si="90"/>
        <v>69.825092399999988</v>
      </c>
      <c r="G362" s="13">
        <f t="shared" si="91"/>
        <v>38.680623480000001</v>
      </c>
      <c r="H362" s="13">
        <f t="shared" si="92"/>
        <v>44.802812070000002</v>
      </c>
      <c r="I362" s="13">
        <f t="shared" si="93"/>
        <v>154.19586441999999</v>
      </c>
      <c r="J362" s="13">
        <f t="shared" si="94"/>
        <v>35.969063499999997</v>
      </c>
      <c r="K362" s="13">
        <f t="shared" si="95"/>
        <v>3.1</v>
      </c>
      <c r="L362" s="13">
        <f t="shared" si="96"/>
        <v>4.8251513175000005</v>
      </c>
      <c r="M362" s="13">
        <f t="shared" si="97"/>
        <v>63.906794689999998</v>
      </c>
      <c r="N362" s="13">
        <f t="shared" si="98"/>
        <v>1.4123369625</v>
      </c>
      <c r="O362" s="13">
        <f t="shared" si="99"/>
        <v>106.9355151</v>
      </c>
      <c r="P362" s="13">
        <f t="shared" si="100"/>
        <v>903.54575358</v>
      </c>
      <c r="Q362" s="13">
        <f t="shared" si="101"/>
        <v>218.67586445000001</v>
      </c>
      <c r="T362" s="62">
        <v>3080</v>
      </c>
      <c r="U362" s="62">
        <v>2</v>
      </c>
      <c r="V362" s="19">
        <v>976.52357941000002</v>
      </c>
      <c r="W362" s="19">
        <v>292.57899958000002</v>
      </c>
      <c r="X362" s="19">
        <v>350.65681916</v>
      </c>
      <c r="Y362" s="19">
        <v>69.825092399999988</v>
      </c>
      <c r="Z362" s="19">
        <v>38.680623480000001</v>
      </c>
      <c r="AA362" s="19">
        <v>44.802812070000002</v>
      </c>
      <c r="AB362" s="19">
        <v>154.19586441999999</v>
      </c>
      <c r="AC362" s="19">
        <v>35.969063499999997</v>
      </c>
      <c r="AD362" s="19">
        <v>3.1</v>
      </c>
      <c r="AE362" s="19">
        <v>4.8251513175000005</v>
      </c>
      <c r="AF362" s="19">
        <v>63.906794689999998</v>
      </c>
      <c r="AG362" s="19">
        <v>1.4123369625</v>
      </c>
      <c r="AH362" s="19">
        <v>106.9355151</v>
      </c>
      <c r="AI362" s="19">
        <v>903.54575358</v>
      </c>
      <c r="AJ362" s="19">
        <v>218.67586445000001</v>
      </c>
      <c r="AL362" s="1"/>
      <c r="AM362" s="63">
        <v>3080</v>
      </c>
      <c r="AN362" s="62">
        <v>2</v>
      </c>
      <c r="AO362" s="23">
        <v>1</v>
      </c>
      <c r="AP362" s="23">
        <v>1</v>
      </c>
      <c r="AQ362" s="23">
        <v>1</v>
      </c>
      <c r="AR362" s="23">
        <v>1</v>
      </c>
      <c r="AS362" s="23">
        <v>1</v>
      </c>
      <c r="AT362" s="23">
        <v>1</v>
      </c>
      <c r="AU362" s="23">
        <v>1</v>
      </c>
      <c r="AV362" s="23">
        <v>1</v>
      </c>
      <c r="AW362" s="23">
        <v>1</v>
      </c>
      <c r="AX362" s="23">
        <v>1</v>
      </c>
      <c r="AY362" s="23">
        <v>1</v>
      </c>
      <c r="AZ362" s="23">
        <v>1</v>
      </c>
      <c r="BA362" s="23">
        <v>1</v>
      </c>
      <c r="BB362" s="23">
        <v>1</v>
      </c>
      <c r="BC362" s="23">
        <v>1</v>
      </c>
      <c r="BG362" t="s">
        <v>438</v>
      </c>
      <c r="BH362">
        <v>6</v>
      </c>
      <c r="BI362">
        <v>165</v>
      </c>
    </row>
    <row r="363" spans="1:61" x14ac:dyDescent="0.3">
      <c r="A363" s="18">
        <f t="shared" si="85"/>
        <v>3080</v>
      </c>
      <c r="B363" s="18">
        <f t="shared" si="86"/>
        <v>5</v>
      </c>
      <c r="C363" s="13">
        <f t="shared" si="87"/>
        <v>21988.261215204438</v>
      </c>
      <c r="D363" s="13">
        <f t="shared" si="88"/>
        <v>14909.698669252526</v>
      </c>
      <c r="E363" s="13">
        <f t="shared" si="89"/>
        <v>3544.6147658899995</v>
      </c>
      <c r="F363" s="13">
        <f t="shared" si="90"/>
        <v>513.12219742000002</v>
      </c>
      <c r="G363" s="13">
        <f t="shared" si="91"/>
        <v>443.46973094999993</v>
      </c>
      <c r="H363" s="13">
        <f t="shared" si="92"/>
        <v>18.04</v>
      </c>
      <c r="I363" s="13">
        <f t="shared" si="93"/>
        <v>3825.0457396699994</v>
      </c>
      <c r="J363" s="13">
        <f t="shared" si="94"/>
        <v>36.718991509999995</v>
      </c>
      <c r="K363" s="13">
        <f t="shared" si="95"/>
        <v>43.496791739999999</v>
      </c>
      <c r="L363" s="13">
        <f t="shared" si="96"/>
        <v>650.84476488250004</v>
      </c>
      <c r="M363" s="13">
        <f t="shared" si="97"/>
        <v>465.66085630999999</v>
      </c>
      <c r="N363" s="13">
        <f t="shared" si="98"/>
        <v>18.134143397499997</v>
      </c>
      <c r="O363" s="13">
        <f t="shared" si="99"/>
        <v>12.114963660000001</v>
      </c>
      <c r="P363" s="13">
        <f t="shared" si="100"/>
        <v>12.892719210000001</v>
      </c>
      <c r="Q363" s="13">
        <f t="shared" si="101"/>
        <v>0</v>
      </c>
      <c r="T363" s="62">
        <v>3080</v>
      </c>
      <c r="U363" s="62">
        <v>5</v>
      </c>
      <c r="V363" s="19">
        <v>21988.261215204438</v>
      </c>
      <c r="W363" s="19">
        <v>14909.698669252526</v>
      </c>
      <c r="X363" s="19">
        <v>3544.6147658899995</v>
      </c>
      <c r="Y363" s="19">
        <v>513.12219742000002</v>
      </c>
      <c r="Z363" s="19">
        <v>443.46973094999993</v>
      </c>
      <c r="AA363" s="19">
        <v>18.04</v>
      </c>
      <c r="AB363" s="19">
        <v>3825.0457396699994</v>
      </c>
      <c r="AC363" s="19">
        <v>36.718991509999995</v>
      </c>
      <c r="AD363" s="19">
        <v>43.496791739999999</v>
      </c>
      <c r="AE363" s="19">
        <v>650.84476488250004</v>
      </c>
      <c r="AF363" s="19">
        <v>465.66085630999999</v>
      </c>
      <c r="AG363" s="19">
        <v>18.134143397499997</v>
      </c>
      <c r="AH363" s="19">
        <v>12.114963660000001</v>
      </c>
      <c r="AI363" s="19">
        <v>12.892719210000001</v>
      </c>
      <c r="AJ363" s="19">
        <v>0</v>
      </c>
      <c r="AL363" s="1"/>
      <c r="AM363" s="63">
        <v>3080</v>
      </c>
      <c r="AN363" s="62">
        <v>5</v>
      </c>
      <c r="AO363" s="23">
        <v>1</v>
      </c>
      <c r="AP363" s="23">
        <v>1</v>
      </c>
      <c r="AQ363" s="23">
        <v>1</v>
      </c>
      <c r="AR363" s="23">
        <v>1</v>
      </c>
      <c r="AS363" s="23">
        <v>1</v>
      </c>
      <c r="AT363" s="23">
        <v>1</v>
      </c>
      <c r="AU363" s="23">
        <v>1</v>
      </c>
      <c r="AV363" s="23">
        <v>1</v>
      </c>
      <c r="AW363" s="23">
        <v>1</v>
      </c>
      <c r="AX363" s="23">
        <v>1</v>
      </c>
      <c r="AY363" s="23">
        <v>1</v>
      </c>
      <c r="AZ363" s="23">
        <v>1</v>
      </c>
      <c r="BA363" s="23">
        <v>1</v>
      </c>
      <c r="BB363" s="23">
        <v>1</v>
      </c>
      <c r="BC363" s="23">
        <v>1</v>
      </c>
      <c r="BG363" t="s">
        <v>439</v>
      </c>
      <c r="BH363">
        <v>6</v>
      </c>
      <c r="BI363">
        <v>334</v>
      </c>
    </row>
    <row r="364" spans="1:61" x14ac:dyDescent="0.3">
      <c r="A364" s="18">
        <f t="shared" si="85"/>
        <v>3080</v>
      </c>
      <c r="B364" s="18">
        <f t="shared" si="86"/>
        <v>7</v>
      </c>
      <c r="C364" s="13">
        <f t="shared" si="87"/>
        <v>41965.10847102214</v>
      </c>
      <c r="D364" s="13">
        <f t="shared" si="88"/>
        <v>6427.7177070754979</v>
      </c>
      <c r="E364" s="13">
        <f t="shared" si="89"/>
        <v>1085.8610225500001</v>
      </c>
      <c r="F364" s="13">
        <f t="shared" si="90"/>
        <v>227.48888532999999</v>
      </c>
      <c r="G364" s="13">
        <f t="shared" si="91"/>
        <v>404.08114200000006</v>
      </c>
      <c r="H364" s="13">
        <f t="shared" si="92"/>
        <v>37.844538839999998</v>
      </c>
      <c r="I364" s="13">
        <f t="shared" si="93"/>
        <v>1016.1880473000002</v>
      </c>
      <c r="J364" s="13">
        <f t="shared" si="94"/>
        <v>5.3344949600000007</v>
      </c>
      <c r="K364" s="13">
        <f t="shared" si="95"/>
        <v>8.1182862900000003</v>
      </c>
      <c r="L364" s="13">
        <f t="shared" si="96"/>
        <v>240.12984173500001</v>
      </c>
      <c r="M364" s="13">
        <f t="shared" si="97"/>
        <v>218.24104126</v>
      </c>
      <c r="N364" s="13">
        <f t="shared" si="98"/>
        <v>35.962404174999996</v>
      </c>
      <c r="O364" s="13">
        <f t="shared" si="99"/>
        <v>8.8097521899999993</v>
      </c>
      <c r="P364" s="13">
        <f t="shared" si="100"/>
        <v>25.725439540000004</v>
      </c>
      <c r="Q364" s="13">
        <f t="shared" si="101"/>
        <v>2.5977850899999999</v>
      </c>
      <c r="T364" s="62">
        <v>3080</v>
      </c>
      <c r="U364" s="62">
        <v>7</v>
      </c>
      <c r="V364" s="19">
        <v>41965.10847102214</v>
      </c>
      <c r="W364" s="19">
        <v>6427.7177070754979</v>
      </c>
      <c r="X364" s="19">
        <v>1085.8610225500001</v>
      </c>
      <c r="Y364" s="19">
        <v>227.48888532999999</v>
      </c>
      <c r="Z364" s="19">
        <v>404.08114200000006</v>
      </c>
      <c r="AA364" s="19">
        <v>37.844538839999998</v>
      </c>
      <c r="AB364" s="19">
        <v>1016.1880473000002</v>
      </c>
      <c r="AC364" s="19">
        <v>5.3344949600000007</v>
      </c>
      <c r="AD364" s="19">
        <v>8.1182862900000003</v>
      </c>
      <c r="AE364" s="19">
        <v>240.12984173500001</v>
      </c>
      <c r="AF364" s="19">
        <v>218.24104126</v>
      </c>
      <c r="AG364" s="19">
        <v>35.962404174999996</v>
      </c>
      <c r="AH364" s="19">
        <v>8.8097521899999993</v>
      </c>
      <c r="AI364" s="19">
        <v>25.725439540000004</v>
      </c>
      <c r="AJ364" s="19">
        <v>2.5977850899999999</v>
      </c>
      <c r="AL364" s="1"/>
      <c r="AM364" s="63">
        <v>3080</v>
      </c>
      <c r="AN364" s="62">
        <v>7</v>
      </c>
      <c r="AO364" s="23">
        <v>1</v>
      </c>
      <c r="AP364" s="23">
        <v>1</v>
      </c>
      <c r="AQ364" s="23">
        <v>1</v>
      </c>
      <c r="AR364" s="23">
        <v>1</v>
      </c>
      <c r="AS364" s="23">
        <v>1</v>
      </c>
      <c r="AT364" s="23">
        <v>1</v>
      </c>
      <c r="AU364" s="23">
        <v>1</v>
      </c>
      <c r="AV364" s="23">
        <v>1</v>
      </c>
      <c r="AW364" s="23">
        <v>1</v>
      </c>
      <c r="AX364" s="23">
        <v>1</v>
      </c>
      <c r="AY364" s="23">
        <v>1</v>
      </c>
      <c r="AZ364" s="23">
        <v>1</v>
      </c>
      <c r="BA364" s="23">
        <v>1</v>
      </c>
      <c r="BB364" s="23">
        <v>1</v>
      </c>
      <c r="BC364" s="23">
        <v>1</v>
      </c>
      <c r="BG364" t="s">
        <v>440</v>
      </c>
      <c r="BH364">
        <v>6</v>
      </c>
      <c r="BI364">
        <v>1614</v>
      </c>
    </row>
    <row r="365" spans="1:61" x14ac:dyDescent="0.3">
      <c r="A365" s="18">
        <f t="shared" si="85"/>
        <v>3080</v>
      </c>
      <c r="B365" s="18">
        <f t="shared" si="86"/>
        <v>8</v>
      </c>
      <c r="C365" s="13">
        <f t="shared" si="87"/>
        <v>5247.4096837168654</v>
      </c>
      <c r="D365" s="13">
        <f t="shared" si="88"/>
        <v>2602.3528773660742</v>
      </c>
      <c r="E365" s="13">
        <f t="shared" si="89"/>
        <v>2923.3815452799995</v>
      </c>
      <c r="F365" s="13">
        <f t="shared" si="90"/>
        <v>461.69723952999988</v>
      </c>
      <c r="G365" s="13">
        <f t="shared" si="91"/>
        <v>513.14894620000018</v>
      </c>
      <c r="H365" s="13">
        <f t="shared" si="92"/>
        <v>162.33247398999998</v>
      </c>
      <c r="I365" s="13">
        <f t="shared" si="93"/>
        <v>908.4832492999999</v>
      </c>
      <c r="J365" s="13">
        <f t="shared" si="94"/>
        <v>193.03299158999999</v>
      </c>
      <c r="K365" s="13">
        <f t="shared" si="95"/>
        <v>23.610947670000002</v>
      </c>
      <c r="L365" s="13">
        <f t="shared" si="96"/>
        <v>156.21222757750002</v>
      </c>
      <c r="M365" s="13">
        <f t="shared" si="97"/>
        <v>403.22415642372931</v>
      </c>
      <c r="N365" s="13">
        <f t="shared" si="98"/>
        <v>4.6733024924999995</v>
      </c>
      <c r="O365" s="13">
        <f t="shared" si="99"/>
        <v>24.488749970000001</v>
      </c>
      <c r="P365" s="13">
        <f t="shared" si="100"/>
        <v>68.876183750000024</v>
      </c>
      <c r="Q365" s="13">
        <f t="shared" si="101"/>
        <v>0.16999999999999998</v>
      </c>
      <c r="T365" s="62">
        <v>3080</v>
      </c>
      <c r="U365" s="62">
        <v>8</v>
      </c>
      <c r="V365" s="19">
        <v>5247.4096837168654</v>
      </c>
      <c r="W365" s="19">
        <v>2602.3528773660742</v>
      </c>
      <c r="X365" s="19">
        <v>2923.3815452799995</v>
      </c>
      <c r="Y365" s="19">
        <v>461.69723952999988</v>
      </c>
      <c r="Z365" s="19">
        <v>513.14894620000018</v>
      </c>
      <c r="AA365" s="19">
        <v>162.33247398999998</v>
      </c>
      <c r="AB365" s="19">
        <v>908.4832492999999</v>
      </c>
      <c r="AC365" s="19">
        <v>193.03299158999999</v>
      </c>
      <c r="AD365" s="19">
        <v>23.610947670000002</v>
      </c>
      <c r="AE365" s="19">
        <v>156.21222757750002</v>
      </c>
      <c r="AF365" s="19">
        <v>403.22415642372931</v>
      </c>
      <c r="AG365" s="19">
        <v>4.6733024924999995</v>
      </c>
      <c r="AH365" s="19">
        <v>24.488749970000001</v>
      </c>
      <c r="AI365" s="19">
        <v>68.876183750000024</v>
      </c>
      <c r="AJ365" s="19">
        <v>0.16999999999999998</v>
      </c>
      <c r="AL365" s="1"/>
      <c r="AM365" s="63">
        <v>3080</v>
      </c>
      <c r="AN365" s="62">
        <v>8</v>
      </c>
      <c r="AO365" s="23">
        <v>1</v>
      </c>
      <c r="AP365" s="23">
        <v>1</v>
      </c>
      <c r="AQ365" s="23">
        <v>1</v>
      </c>
      <c r="AR365" s="23">
        <v>1</v>
      </c>
      <c r="AS365" s="23">
        <v>1</v>
      </c>
      <c r="AT365" s="23">
        <v>1</v>
      </c>
      <c r="AU365" s="23">
        <v>1</v>
      </c>
      <c r="AV365" s="23">
        <v>1</v>
      </c>
      <c r="AW365" s="23">
        <v>1</v>
      </c>
      <c r="AX365" s="23">
        <v>1</v>
      </c>
      <c r="AY365" s="23">
        <v>1</v>
      </c>
      <c r="AZ365" s="23">
        <v>1</v>
      </c>
      <c r="BA365" s="23">
        <v>1</v>
      </c>
      <c r="BB365" s="23">
        <v>1</v>
      </c>
      <c r="BC365" s="23">
        <v>1</v>
      </c>
      <c r="BG365" t="s">
        <v>441</v>
      </c>
      <c r="BH365">
        <v>6</v>
      </c>
      <c r="BI365">
        <v>221</v>
      </c>
    </row>
    <row r="366" spans="1:61" x14ac:dyDescent="0.3">
      <c r="A366" s="18">
        <f t="shared" si="85"/>
        <v>3081</v>
      </c>
      <c r="B366" s="18">
        <f t="shared" si="86"/>
        <v>0</v>
      </c>
      <c r="C366" s="13">
        <f t="shared" si="87"/>
        <v>774.60442826999997</v>
      </c>
      <c r="D366" s="13">
        <f t="shared" si="88"/>
        <v>357.67527644000006</v>
      </c>
      <c r="E366" s="13">
        <f t="shared" si="89"/>
        <v>869.85332582000001</v>
      </c>
      <c r="F366" s="13">
        <f t="shared" si="90"/>
        <v>464.09108349999997</v>
      </c>
      <c r="G366" s="13">
        <f t="shared" si="91"/>
        <v>340.61758692000001</v>
      </c>
      <c r="H366" s="13">
        <f t="shared" si="92"/>
        <v>144.35085772000002</v>
      </c>
      <c r="I366" s="13">
        <f t="shared" si="93"/>
        <v>100.34934078000001</v>
      </c>
      <c r="J366" s="13">
        <f t="shared" si="94"/>
        <v>0</v>
      </c>
      <c r="K366" s="13">
        <f t="shared" si="95"/>
        <v>0.90291054999999998</v>
      </c>
      <c r="L366" s="13">
        <f t="shared" si="96"/>
        <v>23.52</v>
      </c>
      <c r="M366" s="13">
        <f t="shared" si="97"/>
        <v>273.62699042999998</v>
      </c>
      <c r="N366" s="13">
        <f t="shared" si="98"/>
        <v>0.66</v>
      </c>
      <c r="O366" s="13">
        <f t="shared" si="99"/>
        <v>0</v>
      </c>
      <c r="P366" s="13">
        <f t="shared" si="100"/>
        <v>1.3502403300000001</v>
      </c>
      <c r="Q366" s="13">
        <f t="shared" si="101"/>
        <v>0</v>
      </c>
      <c r="T366" s="62">
        <v>3081</v>
      </c>
      <c r="U366" s="62">
        <v>0</v>
      </c>
      <c r="V366" s="19">
        <v>774.60442826999997</v>
      </c>
      <c r="W366" s="19">
        <v>357.67527644000006</v>
      </c>
      <c r="X366" s="19">
        <v>869.85332582000001</v>
      </c>
      <c r="Y366" s="19">
        <v>464.09108349999997</v>
      </c>
      <c r="Z366" s="19">
        <v>340.61758692000001</v>
      </c>
      <c r="AA366" s="19">
        <v>144.35085772000002</v>
      </c>
      <c r="AB366" s="19">
        <v>100.34934078000001</v>
      </c>
      <c r="AC366" s="19">
        <v>0</v>
      </c>
      <c r="AD366" s="19">
        <v>0.90291054999999998</v>
      </c>
      <c r="AE366" s="19">
        <v>23.52</v>
      </c>
      <c r="AF366" s="19">
        <v>273.62699042999998</v>
      </c>
      <c r="AG366" s="19">
        <v>0.66</v>
      </c>
      <c r="AH366" s="19">
        <v>0</v>
      </c>
      <c r="AI366" s="19">
        <v>1.3502403300000001</v>
      </c>
      <c r="AJ366" s="19">
        <v>0</v>
      </c>
      <c r="AL366" s="1"/>
      <c r="AM366" s="63">
        <v>3081</v>
      </c>
      <c r="AN366" s="62">
        <v>0</v>
      </c>
      <c r="AO366" s="23">
        <v>1</v>
      </c>
      <c r="AP366" s="23">
        <v>1</v>
      </c>
      <c r="AQ366" s="23">
        <v>1</v>
      </c>
      <c r="AR366" s="23">
        <v>1</v>
      </c>
      <c r="AS366" s="23">
        <v>1</v>
      </c>
      <c r="AT366" s="23">
        <v>1</v>
      </c>
      <c r="AU366" s="23">
        <v>1</v>
      </c>
      <c r="AV366" s="23">
        <v>1</v>
      </c>
      <c r="AW366" s="23">
        <v>1</v>
      </c>
      <c r="AX366" s="23">
        <v>1</v>
      </c>
      <c r="AY366" s="23">
        <v>1</v>
      </c>
      <c r="AZ366" s="23">
        <v>1</v>
      </c>
      <c r="BA366" s="23">
        <v>1</v>
      </c>
      <c r="BB366" s="23">
        <v>1</v>
      </c>
      <c r="BC366" s="23">
        <v>1</v>
      </c>
      <c r="BG366" t="s">
        <v>442</v>
      </c>
      <c r="BH366">
        <v>6</v>
      </c>
      <c r="BI366">
        <v>76</v>
      </c>
    </row>
    <row r="367" spans="1:61" x14ac:dyDescent="0.3">
      <c r="A367" s="18">
        <f t="shared" si="85"/>
        <v>3081</v>
      </c>
      <c r="B367" s="18">
        <f t="shared" si="86"/>
        <v>1</v>
      </c>
      <c r="C367" s="13">
        <f t="shared" si="87"/>
        <v>5347.8460932799999</v>
      </c>
      <c r="D367" s="13">
        <f t="shared" si="88"/>
        <v>971.84240362000003</v>
      </c>
      <c r="E367" s="13">
        <f t="shared" si="89"/>
        <v>99.541083380000003</v>
      </c>
      <c r="F367" s="13">
        <f t="shared" si="90"/>
        <v>43.050293710000005</v>
      </c>
      <c r="G367" s="13">
        <f t="shared" si="91"/>
        <v>191.09027083999999</v>
      </c>
      <c r="H367" s="13">
        <f t="shared" si="92"/>
        <v>1.6740355</v>
      </c>
      <c r="I367" s="13">
        <f t="shared" si="93"/>
        <v>55.310306340000004</v>
      </c>
      <c r="J367" s="13">
        <f t="shared" si="94"/>
        <v>149.1143045</v>
      </c>
      <c r="K367" s="13">
        <f t="shared" si="95"/>
        <v>8.8009406499999994</v>
      </c>
      <c r="L367" s="13">
        <f t="shared" si="96"/>
        <v>18.486297767499998</v>
      </c>
      <c r="M367" s="13">
        <f t="shared" si="97"/>
        <v>87.822147950000002</v>
      </c>
      <c r="N367" s="13">
        <f t="shared" si="98"/>
        <v>4.2871191624999998</v>
      </c>
      <c r="O367" s="13">
        <f t="shared" si="99"/>
        <v>19.718159970000002</v>
      </c>
      <c r="P367" s="13">
        <f t="shared" si="100"/>
        <v>9.4941414500000008</v>
      </c>
      <c r="Q367" s="13">
        <f t="shared" si="101"/>
        <v>1.69</v>
      </c>
      <c r="T367" s="62">
        <v>3081</v>
      </c>
      <c r="U367" s="62">
        <v>1</v>
      </c>
      <c r="V367" s="19">
        <v>5347.8460932799999</v>
      </c>
      <c r="W367" s="19">
        <v>971.84240362000003</v>
      </c>
      <c r="X367" s="19">
        <v>99.541083380000003</v>
      </c>
      <c r="Y367" s="19">
        <v>43.050293710000005</v>
      </c>
      <c r="Z367" s="19">
        <v>191.09027083999999</v>
      </c>
      <c r="AA367" s="19">
        <v>1.6740355</v>
      </c>
      <c r="AB367" s="19">
        <v>55.310306340000004</v>
      </c>
      <c r="AC367" s="19">
        <v>149.1143045</v>
      </c>
      <c r="AD367" s="19">
        <v>8.8009406499999994</v>
      </c>
      <c r="AE367" s="19">
        <v>18.486297767499998</v>
      </c>
      <c r="AF367" s="19">
        <v>87.822147950000002</v>
      </c>
      <c r="AG367" s="19">
        <v>4.2871191624999998</v>
      </c>
      <c r="AH367" s="19">
        <v>19.718159970000002</v>
      </c>
      <c r="AI367" s="19">
        <v>9.4941414500000008</v>
      </c>
      <c r="AJ367" s="19">
        <v>1.69</v>
      </c>
      <c r="AL367" s="1"/>
      <c r="AM367" s="63">
        <v>3081</v>
      </c>
      <c r="AN367" s="62">
        <v>1</v>
      </c>
      <c r="AO367" s="23">
        <v>1</v>
      </c>
      <c r="AP367" s="23">
        <v>1</v>
      </c>
      <c r="AQ367" s="23">
        <v>1</v>
      </c>
      <c r="AR367" s="23">
        <v>1</v>
      </c>
      <c r="AS367" s="23">
        <v>1</v>
      </c>
      <c r="AT367" s="23">
        <v>1</v>
      </c>
      <c r="AU367" s="23">
        <v>1</v>
      </c>
      <c r="AV367" s="23">
        <v>1</v>
      </c>
      <c r="AW367" s="23">
        <v>1</v>
      </c>
      <c r="AX367" s="23">
        <v>1</v>
      </c>
      <c r="AY367" s="23">
        <v>1</v>
      </c>
      <c r="AZ367" s="23">
        <v>1</v>
      </c>
      <c r="BA367" s="23">
        <v>1</v>
      </c>
      <c r="BB367" s="23">
        <v>1</v>
      </c>
      <c r="BC367" s="23">
        <v>1</v>
      </c>
      <c r="BG367" t="s">
        <v>443</v>
      </c>
      <c r="BH367">
        <v>6</v>
      </c>
      <c r="BI367">
        <v>334</v>
      </c>
    </row>
    <row r="368" spans="1:61" x14ac:dyDescent="0.3">
      <c r="A368" s="18">
        <f t="shared" si="85"/>
        <v>3081</v>
      </c>
      <c r="B368" s="18">
        <f t="shared" si="86"/>
        <v>2</v>
      </c>
      <c r="C368" s="13">
        <f t="shared" si="87"/>
        <v>566.10307419000003</v>
      </c>
      <c r="D368" s="13">
        <f t="shared" si="88"/>
        <v>172.63827943999996</v>
      </c>
      <c r="E368" s="13">
        <f t="shared" si="89"/>
        <v>80.812118440000006</v>
      </c>
      <c r="F368" s="13">
        <f t="shared" si="90"/>
        <v>0</v>
      </c>
      <c r="G368" s="13">
        <f t="shared" si="91"/>
        <v>76.630265210000019</v>
      </c>
      <c r="H368" s="13">
        <f t="shared" si="92"/>
        <v>0</v>
      </c>
      <c r="I368" s="13">
        <f t="shared" si="93"/>
        <v>1.38883435</v>
      </c>
      <c r="J368" s="13">
        <f t="shared" si="94"/>
        <v>0.24943972</v>
      </c>
      <c r="K368" s="13">
        <f t="shared" si="95"/>
        <v>0</v>
      </c>
      <c r="L368" s="13">
        <f t="shared" si="96"/>
        <v>0.25</v>
      </c>
      <c r="M368" s="13">
        <f t="shared" si="97"/>
        <v>9.0733482199999997</v>
      </c>
      <c r="N368" s="13">
        <f t="shared" si="98"/>
        <v>0</v>
      </c>
      <c r="O368" s="13">
        <f t="shared" si="99"/>
        <v>53.497080030000006</v>
      </c>
      <c r="P368" s="13">
        <f t="shared" si="100"/>
        <v>34.924073079999999</v>
      </c>
      <c r="Q368" s="13">
        <f t="shared" si="101"/>
        <v>29.247574350000001</v>
      </c>
      <c r="T368" s="62">
        <v>3081</v>
      </c>
      <c r="U368" s="62">
        <v>2</v>
      </c>
      <c r="V368" s="19">
        <v>566.10307419000003</v>
      </c>
      <c r="W368" s="19">
        <v>172.63827943999996</v>
      </c>
      <c r="X368" s="19">
        <v>80.812118440000006</v>
      </c>
      <c r="Y368" s="19">
        <v>0</v>
      </c>
      <c r="Z368" s="19">
        <v>76.630265210000019</v>
      </c>
      <c r="AA368" s="19">
        <v>0</v>
      </c>
      <c r="AB368" s="19">
        <v>1.38883435</v>
      </c>
      <c r="AC368" s="19">
        <v>0.24943972</v>
      </c>
      <c r="AD368" s="19">
        <v>0</v>
      </c>
      <c r="AE368" s="19">
        <v>0.25</v>
      </c>
      <c r="AF368" s="19">
        <v>9.0733482199999997</v>
      </c>
      <c r="AG368" s="19">
        <v>0</v>
      </c>
      <c r="AH368" s="19">
        <v>53.497080030000006</v>
      </c>
      <c r="AI368" s="19">
        <v>34.924073079999999</v>
      </c>
      <c r="AJ368" s="19">
        <v>29.247574350000001</v>
      </c>
      <c r="AL368" s="1"/>
      <c r="AM368" s="63">
        <v>3081</v>
      </c>
      <c r="AN368" s="62">
        <v>2</v>
      </c>
      <c r="AO368" s="23">
        <v>1</v>
      </c>
      <c r="AP368" s="23">
        <v>1</v>
      </c>
      <c r="AQ368" s="23">
        <v>1</v>
      </c>
      <c r="AR368" s="23">
        <v>1</v>
      </c>
      <c r="AS368" s="23">
        <v>1</v>
      </c>
      <c r="AT368" s="23">
        <v>1</v>
      </c>
      <c r="AU368" s="23">
        <v>1</v>
      </c>
      <c r="AV368" s="23">
        <v>1</v>
      </c>
      <c r="AW368" s="23">
        <v>1</v>
      </c>
      <c r="AX368" s="23">
        <v>1</v>
      </c>
      <c r="AY368" s="23">
        <v>1</v>
      </c>
      <c r="AZ368" s="23">
        <v>1</v>
      </c>
      <c r="BA368" s="23">
        <v>1</v>
      </c>
      <c r="BB368" s="23">
        <v>1</v>
      </c>
      <c r="BC368" s="23">
        <v>1</v>
      </c>
      <c r="BG368" t="s">
        <v>444</v>
      </c>
      <c r="BH368">
        <v>6</v>
      </c>
      <c r="BI368">
        <v>63</v>
      </c>
    </row>
    <row r="369" spans="1:61" x14ac:dyDescent="0.3">
      <c r="A369" s="18">
        <f t="shared" si="85"/>
        <v>3081</v>
      </c>
      <c r="B369" s="18">
        <f t="shared" si="86"/>
        <v>5</v>
      </c>
      <c r="C369" s="13">
        <f t="shared" si="87"/>
        <v>3568.0046909871558</v>
      </c>
      <c r="D369" s="13">
        <f t="shared" si="88"/>
        <v>2792.6412651319702</v>
      </c>
      <c r="E369" s="13">
        <f t="shared" si="89"/>
        <v>270.62075982707285</v>
      </c>
      <c r="F369" s="13">
        <f t="shared" si="90"/>
        <v>228.18675206999998</v>
      </c>
      <c r="G369" s="13">
        <f t="shared" si="91"/>
        <v>212.89613515181554</v>
      </c>
      <c r="H369" s="13">
        <f t="shared" si="92"/>
        <v>24.11</v>
      </c>
      <c r="I369" s="13">
        <f t="shared" si="93"/>
        <v>421.86286530000001</v>
      </c>
      <c r="J369" s="13">
        <f t="shared" si="94"/>
        <v>0</v>
      </c>
      <c r="K369" s="13">
        <f t="shared" si="95"/>
        <v>7.87</v>
      </c>
      <c r="L369" s="13">
        <f t="shared" si="96"/>
        <v>60.283274280000001</v>
      </c>
      <c r="M369" s="13">
        <f t="shared" si="97"/>
        <v>173.62318816999999</v>
      </c>
      <c r="N369" s="13">
        <f t="shared" si="98"/>
        <v>8.7951096500000006</v>
      </c>
      <c r="O369" s="13">
        <f t="shared" si="99"/>
        <v>13.270000000000001</v>
      </c>
      <c r="P369" s="13">
        <f t="shared" si="100"/>
        <v>19.093994410000001</v>
      </c>
      <c r="Q369" s="13">
        <f t="shared" si="101"/>
        <v>8.5340109999999997E-2</v>
      </c>
      <c r="T369" s="62">
        <v>3081</v>
      </c>
      <c r="U369" s="62">
        <v>5</v>
      </c>
      <c r="V369" s="19">
        <v>3568.0046909871558</v>
      </c>
      <c r="W369" s="19">
        <v>2792.6412651319702</v>
      </c>
      <c r="X369" s="19">
        <v>270.62075982707285</v>
      </c>
      <c r="Y369" s="19">
        <v>228.18675206999998</v>
      </c>
      <c r="Z369" s="19">
        <v>212.89613515181554</v>
      </c>
      <c r="AA369" s="19">
        <v>24.11</v>
      </c>
      <c r="AB369" s="19">
        <v>421.86286530000001</v>
      </c>
      <c r="AC369" s="19">
        <v>0</v>
      </c>
      <c r="AD369" s="19">
        <v>7.87</v>
      </c>
      <c r="AE369" s="19">
        <v>60.283274280000001</v>
      </c>
      <c r="AF369" s="19">
        <v>173.62318816999999</v>
      </c>
      <c r="AG369" s="19">
        <v>8.7951096500000006</v>
      </c>
      <c r="AH369" s="19">
        <v>13.270000000000001</v>
      </c>
      <c r="AI369" s="19">
        <v>19.093994410000001</v>
      </c>
      <c r="AJ369" s="19">
        <v>8.5340109999999997E-2</v>
      </c>
      <c r="AL369" s="1"/>
      <c r="AM369" s="63">
        <v>3081</v>
      </c>
      <c r="AN369" s="62">
        <v>5</v>
      </c>
      <c r="AO369" s="23">
        <v>1</v>
      </c>
      <c r="AP369" s="23">
        <v>1</v>
      </c>
      <c r="AQ369" s="23">
        <v>1</v>
      </c>
      <c r="AR369" s="23">
        <v>1</v>
      </c>
      <c r="AS369" s="23">
        <v>1</v>
      </c>
      <c r="AT369" s="23">
        <v>1</v>
      </c>
      <c r="AU369" s="23">
        <v>1</v>
      </c>
      <c r="AV369" s="23">
        <v>1</v>
      </c>
      <c r="AW369" s="23">
        <v>1</v>
      </c>
      <c r="AX369" s="23">
        <v>1</v>
      </c>
      <c r="AY369" s="23">
        <v>1</v>
      </c>
      <c r="AZ369" s="23">
        <v>1</v>
      </c>
      <c r="BA369" s="23">
        <v>1</v>
      </c>
      <c r="BB369" s="23">
        <v>1</v>
      </c>
      <c r="BC369" s="23">
        <v>1</v>
      </c>
      <c r="BG369" t="s">
        <v>445</v>
      </c>
      <c r="BH369">
        <v>6</v>
      </c>
      <c r="BI369">
        <v>69</v>
      </c>
    </row>
    <row r="370" spans="1:61" x14ac:dyDescent="0.3">
      <c r="A370" s="18">
        <f t="shared" si="85"/>
        <v>3081</v>
      </c>
      <c r="B370" s="18">
        <f t="shared" si="86"/>
        <v>7</v>
      </c>
      <c r="C370" s="13">
        <f t="shared" si="87"/>
        <v>13756.866489899645</v>
      </c>
      <c r="D370" s="13">
        <f t="shared" si="88"/>
        <v>3302.8220274389423</v>
      </c>
      <c r="E370" s="13">
        <f t="shared" si="89"/>
        <v>164.55187584000001</v>
      </c>
      <c r="F370" s="13">
        <f t="shared" si="90"/>
        <v>277.96687989999998</v>
      </c>
      <c r="G370" s="13">
        <f t="shared" si="91"/>
        <v>715.38571536000006</v>
      </c>
      <c r="H370" s="13">
        <f t="shared" si="92"/>
        <v>11.97</v>
      </c>
      <c r="I370" s="13">
        <f t="shared" si="93"/>
        <v>167.53821210999996</v>
      </c>
      <c r="J370" s="13">
        <f t="shared" si="94"/>
        <v>14.469999999999999</v>
      </c>
      <c r="K370" s="13">
        <f t="shared" si="95"/>
        <v>11.125846079999999</v>
      </c>
      <c r="L370" s="13">
        <f t="shared" si="96"/>
        <v>145.28778998250004</v>
      </c>
      <c r="M370" s="13">
        <f t="shared" si="97"/>
        <v>247.19917742999996</v>
      </c>
      <c r="N370" s="13">
        <f t="shared" si="98"/>
        <v>41.92974328750001</v>
      </c>
      <c r="O370" s="13">
        <f t="shared" si="99"/>
        <v>10.264644200000001</v>
      </c>
      <c r="P370" s="13">
        <f t="shared" si="100"/>
        <v>5.2305478699999997</v>
      </c>
      <c r="Q370" s="13">
        <f t="shared" si="101"/>
        <v>0.08</v>
      </c>
      <c r="T370" s="62">
        <v>3081</v>
      </c>
      <c r="U370" s="62">
        <v>7</v>
      </c>
      <c r="V370" s="19">
        <v>13756.866489899645</v>
      </c>
      <c r="W370" s="19">
        <v>3302.8220274389423</v>
      </c>
      <c r="X370" s="19">
        <v>164.55187584000001</v>
      </c>
      <c r="Y370" s="19">
        <v>277.96687989999998</v>
      </c>
      <c r="Z370" s="19">
        <v>715.38571536000006</v>
      </c>
      <c r="AA370" s="19">
        <v>11.97</v>
      </c>
      <c r="AB370" s="19">
        <v>167.53821210999996</v>
      </c>
      <c r="AC370" s="19">
        <v>14.469999999999999</v>
      </c>
      <c r="AD370" s="19">
        <v>11.125846079999999</v>
      </c>
      <c r="AE370" s="19">
        <v>145.28778998250004</v>
      </c>
      <c r="AF370" s="19">
        <v>247.19917742999996</v>
      </c>
      <c r="AG370" s="19">
        <v>41.92974328750001</v>
      </c>
      <c r="AH370" s="19">
        <v>10.264644200000001</v>
      </c>
      <c r="AI370" s="19">
        <v>5.2305478699999997</v>
      </c>
      <c r="AJ370" s="19">
        <v>0.08</v>
      </c>
      <c r="AL370" s="1"/>
      <c r="AM370" s="63">
        <v>3081</v>
      </c>
      <c r="AN370" s="62">
        <v>7</v>
      </c>
      <c r="AO370" s="23">
        <v>1</v>
      </c>
      <c r="AP370" s="23">
        <v>1</v>
      </c>
      <c r="AQ370" s="23">
        <v>1</v>
      </c>
      <c r="AR370" s="23">
        <v>1</v>
      </c>
      <c r="AS370" s="23">
        <v>1</v>
      </c>
      <c r="AT370" s="23">
        <v>1</v>
      </c>
      <c r="AU370" s="23">
        <v>1</v>
      </c>
      <c r="AV370" s="23">
        <v>1</v>
      </c>
      <c r="AW370" s="23">
        <v>1</v>
      </c>
      <c r="AX370" s="23">
        <v>1</v>
      </c>
      <c r="AY370" s="23">
        <v>1</v>
      </c>
      <c r="AZ370" s="23">
        <v>1</v>
      </c>
      <c r="BA370" s="23">
        <v>1</v>
      </c>
      <c r="BB370" s="23">
        <v>1</v>
      </c>
      <c r="BC370" s="23">
        <v>1</v>
      </c>
      <c r="BG370" t="s">
        <v>446</v>
      </c>
      <c r="BH370">
        <v>6</v>
      </c>
      <c r="BI370">
        <v>580</v>
      </c>
    </row>
    <row r="371" spans="1:61" x14ac:dyDescent="0.3">
      <c r="A371" s="18">
        <f t="shared" si="85"/>
        <v>3081</v>
      </c>
      <c r="B371" s="18">
        <f t="shared" si="86"/>
        <v>8</v>
      </c>
      <c r="C371" s="13">
        <f t="shared" si="87"/>
        <v>3228.02864843</v>
      </c>
      <c r="D371" s="13">
        <f t="shared" si="88"/>
        <v>1625.8494343599998</v>
      </c>
      <c r="E371" s="13">
        <f t="shared" si="89"/>
        <v>793.30633006999994</v>
      </c>
      <c r="F371" s="13">
        <f t="shared" si="90"/>
        <v>618.95852439000009</v>
      </c>
      <c r="G371" s="13">
        <f t="shared" si="91"/>
        <v>557.95919282</v>
      </c>
      <c r="H371" s="13">
        <f t="shared" si="92"/>
        <v>170.86238152999999</v>
      </c>
      <c r="I371" s="13">
        <f t="shared" si="93"/>
        <v>228.1952287</v>
      </c>
      <c r="J371" s="13">
        <f t="shared" si="94"/>
        <v>106.925526</v>
      </c>
      <c r="K371" s="13">
        <f t="shared" si="95"/>
        <v>12.15</v>
      </c>
      <c r="L371" s="13">
        <f t="shared" si="96"/>
        <v>132.532101735</v>
      </c>
      <c r="M371" s="13">
        <f t="shared" si="97"/>
        <v>529.36589660267771</v>
      </c>
      <c r="N371" s="13">
        <f t="shared" si="98"/>
        <v>38.761186895000002</v>
      </c>
      <c r="O371" s="13">
        <f t="shared" si="99"/>
        <v>43.533686760000002</v>
      </c>
      <c r="P371" s="13">
        <f t="shared" si="100"/>
        <v>36.747619749999998</v>
      </c>
      <c r="Q371" s="13">
        <f t="shared" si="101"/>
        <v>0.42866031999999998</v>
      </c>
      <c r="T371" s="62">
        <v>3081</v>
      </c>
      <c r="U371" s="62">
        <v>8</v>
      </c>
      <c r="V371" s="19">
        <v>3228.02864843</v>
      </c>
      <c r="W371" s="19">
        <v>1625.8494343599998</v>
      </c>
      <c r="X371" s="19">
        <v>793.30633006999994</v>
      </c>
      <c r="Y371" s="19">
        <v>618.95852439000009</v>
      </c>
      <c r="Z371" s="19">
        <v>557.95919282</v>
      </c>
      <c r="AA371" s="19">
        <v>170.86238152999999</v>
      </c>
      <c r="AB371" s="19">
        <v>228.1952287</v>
      </c>
      <c r="AC371" s="19">
        <v>106.925526</v>
      </c>
      <c r="AD371" s="19">
        <v>12.15</v>
      </c>
      <c r="AE371" s="19">
        <v>132.532101735</v>
      </c>
      <c r="AF371" s="19">
        <v>529.36589660267771</v>
      </c>
      <c r="AG371" s="19">
        <v>38.761186895000002</v>
      </c>
      <c r="AH371" s="19">
        <v>43.533686760000002</v>
      </c>
      <c r="AI371" s="19">
        <v>36.747619749999998</v>
      </c>
      <c r="AJ371" s="19">
        <v>0.42866031999999998</v>
      </c>
      <c r="AL371" s="1"/>
      <c r="AM371" s="63">
        <v>3081</v>
      </c>
      <c r="AN371" s="62">
        <v>8</v>
      </c>
      <c r="AO371" s="23">
        <v>1</v>
      </c>
      <c r="AP371" s="23">
        <v>1</v>
      </c>
      <c r="AQ371" s="23">
        <v>1</v>
      </c>
      <c r="AR371" s="23">
        <v>1</v>
      </c>
      <c r="AS371" s="23">
        <v>1</v>
      </c>
      <c r="AT371" s="23">
        <v>1</v>
      </c>
      <c r="AU371" s="23">
        <v>1</v>
      </c>
      <c r="AV371" s="23">
        <v>1</v>
      </c>
      <c r="AW371" s="23">
        <v>1</v>
      </c>
      <c r="AX371" s="23">
        <v>1</v>
      </c>
      <c r="AY371" s="23">
        <v>1</v>
      </c>
      <c r="AZ371" s="23">
        <v>1</v>
      </c>
      <c r="BA371" s="23">
        <v>1</v>
      </c>
      <c r="BB371" s="23">
        <v>1</v>
      </c>
      <c r="BC371" s="23">
        <v>1</v>
      </c>
      <c r="BG371" t="s">
        <v>447</v>
      </c>
      <c r="BH371">
        <v>6</v>
      </c>
      <c r="BI371">
        <v>166</v>
      </c>
    </row>
    <row r="372" spans="1:61" x14ac:dyDescent="0.3">
      <c r="A372" s="18">
        <f t="shared" si="85"/>
        <v>3084</v>
      </c>
      <c r="B372" s="18">
        <f t="shared" si="86"/>
        <v>0</v>
      </c>
      <c r="C372" s="13">
        <f t="shared" si="87"/>
        <v>83.296550690000004</v>
      </c>
      <c r="D372" s="13">
        <f t="shared" si="88"/>
        <v>80.860841620000016</v>
      </c>
      <c r="E372" s="13">
        <f t="shared" si="89"/>
        <v>2084.29477993</v>
      </c>
      <c r="F372" s="13">
        <f t="shared" si="90"/>
        <v>30.399399819999999</v>
      </c>
      <c r="G372" s="13">
        <f t="shared" si="91"/>
        <v>150.01121605000003</v>
      </c>
      <c r="H372" s="13">
        <f t="shared" si="92"/>
        <v>419.57347996999999</v>
      </c>
      <c r="I372" s="13">
        <f t="shared" si="93"/>
        <v>0</v>
      </c>
      <c r="J372" s="13">
        <f t="shared" si="94"/>
        <v>37.613253200000003</v>
      </c>
      <c r="K372" s="13">
        <f t="shared" si="95"/>
        <v>5.4897262399999995</v>
      </c>
      <c r="L372" s="13">
        <f t="shared" si="96"/>
        <v>0</v>
      </c>
      <c r="M372" s="13">
        <f t="shared" si="97"/>
        <v>430.24510595000004</v>
      </c>
      <c r="N372" s="13">
        <f t="shared" si="98"/>
        <v>0</v>
      </c>
      <c r="O372" s="13">
        <f t="shared" si="99"/>
        <v>1.05248059</v>
      </c>
      <c r="P372" s="13">
        <f t="shared" si="100"/>
        <v>0</v>
      </c>
      <c r="Q372" s="13">
        <f t="shared" si="101"/>
        <v>0</v>
      </c>
      <c r="T372" s="62">
        <v>3084</v>
      </c>
      <c r="U372" s="62">
        <v>0</v>
      </c>
      <c r="V372" s="19">
        <v>83.296550690000004</v>
      </c>
      <c r="W372" s="19">
        <v>80.860841620000016</v>
      </c>
      <c r="X372" s="19">
        <v>2084.29477993</v>
      </c>
      <c r="Y372" s="19">
        <v>30.399399819999999</v>
      </c>
      <c r="Z372" s="19">
        <v>150.01121605000003</v>
      </c>
      <c r="AA372" s="19">
        <v>419.57347996999999</v>
      </c>
      <c r="AB372" s="19">
        <v>0</v>
      </c>
      <c r="AC372" s="19">
        <v>37.613253200000003</v>
      </c>
      <c r="AD372" s="19">
        <v>5.4897262399999995</v>
      </c>
      <c r="AE372" s="19">
        <v>0</v>
      </c>
      <c r="AF372" s="19">
        <v>430.24510595000004</v>
      </c>
      <c r="AG372" s="19">
        <v>0</v>
      </c>
      <c r="AH372" s="19">
        <v>1.05248059</v>
      </c>
      <c r="AI372" s="19">
        <v>0</v>
      </c>
      <c r="AJ372" s="19">
        <v>0</v>
      </c>
      <c r="AL372" s="1"/>
      <c r="AM372" s="63">
        <v>3084</v>
      </c>
      <c r="AN372" s="62">
        <v>0</v>
      </c>
      <c r="AO372" s="23">
        <v>1</v>
      </c>
      <c r="AP372" s="23">
        <v>1</v>
      </c>
      <c r="AQ372" s="23">
        <v>1</v>
      </c>
      <c r="AR372" s="23">
        <v>1</v>
      </c>
      <c r="AS372" s="23">
        <v>1</v>
      </c>
      <c r="AT372" s="23">
        <v>1</v>
      </c>
      <c r="AU372" s="23">
        <v>1</v>
      </c>
      <c r="AV372" s="23">
        <v>1</v>
      </c>
      <c r="AW372" s="23">
        <v>1</v>
      </c>
      <c r="AX372" s="23">
        <v>1</v>
      </c>
      <c r="AY372" s="23">
        <v>1</v>
      </c>
      <c r="AZ372" s="23">
        <v>1</v>
      </c>
      <c r="BA372" s="23">
        <v>1</v>
      </c>
      <c r="BB372" s="23">
        <v>1</v>
      </c>
      <c r="BC372" s="23">
        <v>1</v>
      </c>
      <c r="BG372" t="s">
        <v>448</v>
      </c>
      <c r="BH372">
        <v>2</v>
      </c>
      <c r="BI372">
        <v>18</v>
      </c>
    </row>
    <row r="373" spans="1:61" x14ac:dyDescent="0.3">
      <c r="A373" s="18">
        <f t="shared" si="85"/>
        <v>3084</v>
      </c>
      <c r="B373" s="18">
        <f t="shared" si="86"/>
        <v>1</v>
      </c>
      <c r="C373" s="13">
        <f t="shared" si="87"/>
        <v>216.29973313000002</v>
      </c>
      <c r="D373" s="13">
        <f t="shared" si="88"/>
        <v>138.18823127000002</v>
      </c>
      <c r="E373" s="13">
        <f t="shared" si="89"/>
        <v>83.6</v>
      </c>
      <c r="F373" s="13">
        <f t="shared" si="90"/>
        <v>0</v>
      </c>
      <c r="G373" s="13">
        <f t="shared" si="91"/>
        <v>20.47</v>
      </c>
      <c r="H373" s="13">
        <f t="shared" si="92"/>
        <v>0</v>
      </c>
      <c r="I373" s="13">
        <f t="shared" si="93"/>
        <v>17.499877469999998</v>
      </c>
      <c r="J373" s="13">
        <f t="shared" si="94"/>
        <v>27.731623039999999</v>
      </c>
      <c r="K373" s="13">
        <f t="shared" si="95"/>
        <v>0</v>
      </c>
      <c r="L373" s="13">
        <f t="shared" si="96"/>
        <v>0</v>
      </c>
      <c r="M373" s="13">
        <f t="shared" si="97"/>
        <v>0</v>
      </c>
      <c r="N373" s="13">
        <f t="shared" si="98"/>
        <v>0</v>
      </c>
      <c r="O373" s="13">
        <f t="shared" si="99"/>
        <v>0</v>
      </c>
      <c r="P373" s="13">
        <f t="shared" si="100"/>
        <v>0</v>
      </c>
      <c r="Q373" s="13">
        <f t="shared" si="101"/>
        <v>0</v>
      </c>
      <c r="T373" s="62">
        <v>3084</v>
      </c>
      <c r="U373" s="62">
        <v>1</v>
      </c>
      <c r="V373" s="19">
        <v>216.29973313000002</v>
      </c>
      <c r="W373" s="19">
        <v>138.18823127000002</v>
      </c>
      <c r="X373" s="19">
        <v>83.6</v>
      </c>
      <c r="Y373" s="19">
        <v>0</v>
      </c>
      <c r="Z373" s="19">
        <v>20.47</v>
      </c>
      <c r="AA373" s="19">
        <v>0</v>
      </c>
      <c r="AB373" s="19">
        <v>17.499877469999998</v>
      </c>
      <c r="AC373" s="19">
        <v>27.731623039999999</v>
      </c>
      <c r="AD373" s="19">
        <v>0</v>
      </c>
      <c r="AE373" s="19">
        <v>0</v>
      </c>
      <c r="AF373" s="19">
        <v>0</v>
      </c>
      <c r="AG373" s="19">
        <v>0</v>
      </c>
      <c r="AH373" s="19">
        <v>0</v>
      </c>
      <c r="AI373" s="19">
        <v>0</v>
      </c>
      <c r="AJ373" s="19">
        <v>0</v>
      </c>
      <c r="AL373" s="1"/>
      <c r="AM373" s="63">
        <v>3084</v>
      </c>
      <c r="AN373" s="62">
        <v>1</v>
      </c>
      <c r="AO373" s="23">
        <v>1</v>
      </c>
      <c r="AP373" s="23">
        <v>1</v>
      </c>
      <c r="AQ373" s="23">
        <v>1</v>
      </c>
      <c r="AR373" s="23">
        <v>1</v>
      </c>
      <c r="AS373" s="23">
        <v>1</v>
      </c>
      <c r="AT373" s="23">
        <v>1</v>
      </c>
      <c r="AU373" s="23">
        <v>1</v>
      </c>
      <c r="AV373" s="23">
        <v>1</v>
      </c>
      <c r="AW373" s="23">
        <v>1</v>
      </c>
      <c r="AX373" s="23">
        <v>1</v>
      </c>
      <c r="AY373" s="23">
        <v>1</v>
      </c>
      <c r="AZ373" s="23">
        <v>1</v>
      </c>
      <c r="BA373" s="23">
        <v>1</v>
      </c>
      <c r="BB373" s="23">
        <v>1</v>
      </c>
      <c r="BC373" s="23">
        <v>1</v>
      </c>
      <c r="BG373" t="s">
        <v>449</v>
      </c>
      <c r="BH373">
        <v>2</v>
      </c>
      <c r="BI373">
        <v>19</v>
      </c>
    </row>
    <row r="374" spans="1:61" x14ac:dyDescent="0.3">
      <c r="A374" s="18">
        <f t="shared" si="85"/>
        <v>3084</v>
      </c>
      <c r="B374" s="18">
        <f t="shared" si="86"/>
        <v>5</v>
      </c>
      <c r="C374" s="13">
        <f t="shared" si="87"/>
        <v>33.270000000000003</v>
      </c>
      <c r="D374" s="13">
        <f t="shared" si="88"/>
        <v>0</v>
      </c>
      <c r="E374" s="13">
        <f t="shared" si="89"/>
        <v>0</v>
      </c>
      <c r="F374" s="13">
        <f t="shared" si="90"/>
        <v>0</v>
      </c>
      <c r="G374" s="13">
        <f t="shared" si="91"/>
        <v>0</v>
      </c>
      <c r="H374" s="13">
        <f t="shared" si="92"/>
        <v>0</v>
      </c>
      <c r="I374" s="13">
        <f t="shared" si="93"/>
        <v>0</v>
      </c>
      <c r="J374" s="13">
        <f t="shared" si="94"/>
        <v>0</v>
      </c>
      <c r="K374" s="13">
        <f t="shared" si="95"/>
        <v>0</v>
      </c>
      <c r="L374" s="13">
        <f t="shared" si="96"/>
        <v>0</v>
      </c>
      <c r="M374" s="13">
        <f t="shared" si="97"/>
        <v>0</v>
      </c>
      <c r="N374" s="13">
        <f t="shared" si="98"/>
        <v>0</v>
      </c>
      <c r="O374" s="13">
        <f t="shared" si="99"/>
        <v>0</v>
      </c>
      <c r="P374" s="13">
        <f t="shared" si="100"/>
        <v>0</v>
      </c>
      <c r="Q374" s="13">
        <f t="shared" si="101"/>
        <v>0</v>
      </c>
      <c r="T374" s="62">
        <v>3084</v>
      </c>
      <c r="U374" s="62">
        <v>5</v>
      </c>
      <c r="V374" s="19">
        <v>33.270000000000003</v>
      </c>
      <c r="W374" s="19">
        <v>0</v>
      </c>
      <c r="X374" s="19">
        <v>0</v>
      </c>
      <c r="Y374" s="19">
        <v>0</v>
      </c>
      <c r="Z374" s="19">
        <v>0</v>
      </c>
      <c r="AA374" s="19">
        <v>0</v>
      </c>
      <c r="AB374" s="19">
        <v>0</v>
      </c>
      <c r="AC374" s="19">
        <v>0</v>
      </c>
      <c r="AD374" s="19">
        <v>0</v>
      </c>
      <c r="AE374" s="19">
        <v>0</v>
      </c>
      <c r="AF374" s="19">
        <v>0</v>
      </c>
      <c r="AG374" s="19">
        <v>0</v>
      </c>
      <c r="AH374" s="19">
        <v>0</v>
      </c>
      <c r="AI374" s="19">
        <v>0</v>
      </c>
      <c r="AJ374" s="19">
        <v>0</v>
      </c>
      <c r="AL374" s="1"/>
      <c r="AM374" s="63">
        <v>3084</v>
      </c>
      <c r="AN374" s="62">
        <v>5</v>
      </c>
      <c r="AO374" s="23">
        <v>1</v>
      </c>
      <c r="AP374" s="23">
        <v>1</v>
      </c>
      <c r="AQ374" s="23">
        <v>1</v>
      </c>
      <c r="AR374" s="23">
        <v>1</v>
      </c>
      <c r="AS374" s="23">
        <v>1</v>
      </c>
      <c r="AT374" s="23">
        <v>1</v>
      </c>
      <c r="AU374" s="23">
        <v>1</v>
      </c>
      <c r="AV374" s="23">
        <v>1</v>
      </c>
      <c r="AW374" s="23">
        <v>1</v>
      </c>
      <c r="AX374" s="23">
        <v>1</v>
      </c>
      <c r="AY374" s="23">
        <v>1</v>
      </c>
      <c r="AZ374" s="23">
        <v>1</v>
      </c>
      <c r="BA374" s="23">
        <v>1</v>
      </c>
      <c r="BB374" s="23">
        <v>1</v>
      </c>
      <c r="BC374" s="23">
        <v>1</v>
      </c>
      <c r="BG374" t="s">
        <v>450</v>
      </c>
      <c r="BH374">
        <v>2</v>
      </c>
      <c r="BI374">
        <v>1</v>
      </c>
    </row>
    <row r="375" spans="1:61" x14ac:dyDescent="0.3">
      <c r="A375" s="18">
        <f t="shared" si="85"/>
        <v>3084</v>
      </c>
      <c r="B375" s="18">
        <f t="shared" si="86"/>
        <v>7</v>
      </c>
      <c r="C375" s="13">
        <f t="shared" si="87"/>
        <v>346.55801120999996</v>
      </c>
      <c r="D375" s="13">
        <f t="shared" si="88"/>
        <v>29.604659650000002</v>
      </c>
      <c r="E375" s="13">
        <f t="shared" si="89"/>
        <v>0</v>
      </c>
      <c r="F375" s="13">
        <f t="shared" si="90"/>
        <v>0</v>
      </c>
      <c r="G375" s="13">
        <f t="shared" si="91"/>
        <v>0</v>
      </c>
      <c r="H375" s="13">
        <f t="shared" si="92"/>
        <v>0</v>
      </c>
      <c r="I375" s="13">
        <f t="shared" si="93"/>
        <v>0</v>
      </c>
      <c r="J375" s="13">
        <f t="shared" si="94"/>
        <v>0</v>
      </c>
      <c r="K375" s="13">
        <f t="shared" si="95"/>
        <v>0</v>
      </c>
      <c r="L375" s="13">
        <f t="shared" si="96"/>
        <v>0</v>
      </c>
      <c r="M375" s="13">
        <f t="shared" si="97"/>
        <v>0</v>
      </c>
      <c r="N375" s="13">
        <f t="shared" si="98"/>
        <v>0</v>
      </c>
      <c r="O375" s="13">
        <f t="shared" si="99"/>
        <v>0</v>
      </c>
      <c r="P375" s="13">
        <f t="shared" si="100"/>
        <v>0</v>
      </c>
      <c r="Q375" s="13">
        <f t="shared" si="101"/>
        <v>0</v>
      </c>
      <c r="T375" s="62">
        <v>3084</v>
      </c>
      <c r="U375" s="62">
        <v>7</v>
      </c>
      <c r="V375" s="19">
        <v>346.55801120999996</v>
      </c>
      <c r="W375" s="19">
        <v>29.604659650000002</v>
      </c>
      <c r="X375" s="19">
        <v>0</v>
      </c>
      <c r="Y375" s="19">
        <v>0</v>
      </c>
      <c r="Z375" s="19">
        <v>0</v>
      </c>
      <c r="AA375" s="19">
        <v>0</v>
      </c>
      <c r="AB375" s="19">
        <v>0</v>
      </c>
      <c r="AC375" s="19">
        <v>0</v>
      </c>
      <c r="AD375" s="19">
        <v>0</v>
      </c>
      <c r="AE375" s="19">
        <v>0</v>
      </c>
      <c r="AF375" s="19">
        <v>0</v>
      </c>
      <c r="AG375" s="19">
        <v>0</v>
      </c>
      <c r="AH375" s="19">
        <v>0</v>
      </c>
      <c r="AI375" s="19">
        <v>0</v>
      </c>
      <c r="AJ375" s="19">
        <v>0</v>
      </c>
      <c r="AL375" s="1"/>
      <c r="AM375" s="63">
        <v>3084</v>
      </c>
      <c r="AN375" s="62">
        <v>7</v>
      </c>
      <c r="AO375" s="23">
        <v>1</v>
      </c>
      <c r="AP375" s="23">
        <v>1</v>
      </c>
      <c r="AQ375" s="23">
        <v>1</v>
      </c>
      <c r="AR375" s="23">
        <v>1</v>
      </c>
      <c r="AS375" s="23">
        <v>1</v>
      </c>
      <c r="AT375" s="23">
        <v>1</v>
      </c>
      <c r="AU375" s="23">
        <v>1</v>
      </c>
      <c r="AV375" s="23">
        <v>1</v>
      </c>
      <c r="AW375" s="23">
        <v>1</v>
      </c>
      <c r="AX375" s="23">
        <v>1</v>
      </c>
      <c r="AY375" s="23">
        <v>1</v>
      </c>
      <c r="AZ375" s="23">
        <v>1</v>
      </c>
      <c r="BA375" s="23">
        <v>1</v>
      </c>
      <c r="BB375" s="23">
        <v>1</v>
      </c>
      <c r="BC375" s="23">
        <v>1</v>
      </c>
      <c r="BG375" t="s">
        <v>451</v>
      </c>
      <c r="BH375">
        <v>2</v>
      </c>
      <c r="BI375">
        <v>30</v>
      </c>
    </row>
    <row r="376" spans="1:61" x14ac:dyDescent="0.3">
      <c r="A376" s="18">
        <f t="shared" si="85"/>
        <v>3084</v>
      </c>
      <c r="B376" s="18">
        <f t="shared" si="86"/>
        <v>8</v>
      </c>
      <c r="C376" s="13">
        <f t="shared" si="87"/>
        <v>403.97453906999999</v>
      </c>
      <c r="D376" s="13">
        <f t="shared" si="88"/>
        <v>0</v>
      </c>
      <c r="E376" s="13">
        <f t="shared" si="89"/>
        <v>115.4788574</v>
      </c>
      <c r="F376" s="13">
        <f t="shared" si="90"/>
        <v>66.292710670000005</v>
      </c>
      <c r="G376" s="13">
        <f t="shared" si="91"/>
        <v>0</v>
      </c>
      <c r="H376" s="13">
        <f t="shared" si="92"/>
        <v>16.500174189999999</v>
      </c>
      <c r="I376" s="13">
        <f t="shared" si="93"/>
        <v>0</v>
      </c>
      <c r="J376" s="13">
        <f t="shared" si="94"/>
        <v>0</v>
      </c>
      <c r="K376" s="13">
        <f t="shared" si="95"/>
        <v>0</v>
      </c>
      <c r="L376" s="13">
        <f t="shared" si="96"/>
        <v>0</v>
      </c>
      <c r="M376" s="13">
        <f t="shared" si="97"/>
        <v>0</v>
      </c>
      <c r="N376" s="13">
        <f t="shared" si="98"/>
        <v>0</v>
      </c>
      <c r="O376" s="13">
        <f t="shared" si="99"/>
        <v>0</v>
      </c>
      <c r="P376" s="13">
        <f t="shared" si="100"/>
        <v>0</v>
      </c>
      <c r="Q376" s="13">
        <f t="shared" si="101"/>
        <v>0</v>
      </c>
      <c r="T376" s="62">
        <v>3084</v>
      </c>
      <c r="U376" s="62">
        <v>8</v>
      </c>
      <c r="V376" s="19">
        <v>403.97453906999999</v>
      </c>
      <c r="W376" s="19">
        <v>0</v>
      </c>
      <c r="X376" s="19">
        <v>115.4788574</v>
      </c>
      <c r="Y376" s="19">
        <v>66.292710670000005</v>
      </c>
      <c r="Z376" s="19">
        <v>0</v>
      </c>
      <c r="AA376" s="19">
        <v>16.500174189999999</v>
      </c>
      <c r="AB376" s="19">
        <v>0</v>
      </c>
      <c r="AC376" s="19">
        <v>0</v>
      </c>
      <c r="AD376" s="19">
        <v>0</v>
      </c>
      <c r="AE376" s="19">
        <v>0</v>
      </c>
      <c r="AF376" s="19">
        <v>0</v>
      </c>
      <c r="AG376" s="19">
        <v>0</v>
      </c>
      <c r="AH376" s="19">
        <v>0</v>
      </c>
      <c r="AI376" s="19">
        <v>0</v>
      </c>
      <c r="AJ376" s="19">
        <v>0</v>
      </c>
      <c r="AL376" s="1"/>
      <c r="AM376" s="63">
        <v>3084</v>
      </c>
      <c r="AN376" s="62">
        <v>8</v>
      </c>
      <c r="AO376" s="23">
        <v>1</v>
      </c>
      <c r="AP376" s="23">
        <v>1</v>
      </c>
      <c r="AQ376" s="23">
        <v>1</v>
      </c>
      <c r="AR376" s="23">
        <v>1</v>
      </c>
      <c r="AS376" s="23">
        <v>1</v>
      </c>
      <c r="AT376" s="23">
        <v>1</v>
      </c>
      <c r="AU376" s="23">
        <v>1</v>
      </c>
      <c r="AV376" s="23">
        <v>1</v>
      </c>
      <c r="AW376" s="23">
        <v>1</v>
      </c>
      <c r="AX376" s="23">
        <v>1</v>
      </c>
      <c r="AY376" s="23">
        <v>1</v>
      </c>
      <c r="AZ376" s="23">
        <v>1</v>
      </c>
      <c r="BA376" s="23">
        <v>1</v>
      </c>
      <c r="BB376" s="23">
        <v>1</v>
      </c>
      <c r="BC376" s="23">
        <v>1</v>
      </c>
      <c r="BG376" t="s">
        <v>452</v>
      </c>
      <c r="BH376">
        <v>2</v>
      </c>
      <c r="BI376">
        <v>5</v>
      </c>
    </row>
    <row r="377" spans="1:61" x14ac:dyDescent="0.3">
      <c r="A377" s="18">
        <f t="shared" si="85"/>
        <v>3085</v>
      </c>
      <c r="B377" s="18">
        <f t="shared" si="86"/>
        <v>0</v>
      </c>
      <c r="C377" s="13">
        <f t="shared" si="87"/>
        <v>121.45399584</v>
      </c>
      <c r="D377" s="13">
        <f t="shared" si="88"/>
        <v>55.141324059999995</v>
      </c>
      <c r="E377" s="13">
        <f t="shared" si="89"/>
        <v>38.13283715</v>
      </c>
      <c r="F377" s="13">
        <f t="shared" si="90"/>
        <v>23.33</v>
      </c>
      <c r="G377" s="13">
        <f t="shared" si="91"/>
        <v>112.87863135000001</v>
      </c>
      <c r="H377" s="13">
        <f t="shared" si="92"/>
        <v>32.966628</v>
      </c>
      <c r="I377" s="13">
        <f t="shared" si="93"/>
        <v>0</v>
      </c>
      <c r="J377" s="13">
        <f t="shared" si="94"/>
        <v>0</v>
      </c>
      <c r="K377" s="13">
        <f t="shared" si="95"/>
        <v>0</v>
      </c>
      <c r="L377" s="13">
        <f t="shared" si="96"/>
        <v>0</v>
      </c>
      <c r="M377" s="13">
        <f t="shared" si="97"/>
        <v>4.5552034499999996</v>
      </c>
      <c r="N377" s="13">
        <f t="shared" si="98"/>
        <v>0</v>
      </c>
      <c r="O377" s="13">
        <f t="shared" si="99"/>
        <v>0</v>
      </c>
      <c r="P377" s="13">
        <f t="shared" si="100"/>
        <v>0</v>
      </c>
      <c r="Q377" s="13">
        <f t="shared" si="101"/>
        <v>0</v>
      </c>
      <c r="T377" s="62">
        <v>3085</v>
      </c>
      <c r="U377" s="62">
        <v>0</v>
      </c>
      <c r="V377" s="19">
        <v>121.45399584</v>
      </c>
      <c r="W377" s="19">
        <v>55.141324059999995</v>
      </c>
      <c r="X377" s="19">
        <v>38.13283715</v>
      </c>
      <c r="Y377" s="19">
        <v>23.33</v>
      </c>
      <c r="Z377" s="19">
        <v>112.87863135000001</v>
      </c>
      <c r="AA377" s="19">
        <v>32.966628</v>
      </c>
      <c r="AB377" s="19">
        <v>0</v>
      </c>
      <c r="AC377" s="19">
        <v>0</v>
      </c>
      <c r="AD377" s="19">
        <v>0</v>
      </c>
      <c r="AE377" s="19">
        <v>0</v>
      </c>
      <c r="AF377" s="19">
        <v>4.5552034499999996</v>
      </c>
      <c r="AG377" s="19">
        <v>0</v>
      </c>
      <c r="AH377" s="19">
        <v>0</v>
      </c>
      <c r="AI377" s="19">
        <v>0</v>
      </c>
      <c r="AJ377" s="19">
        <v>0</v>
      </c>
      <c r="AL377" s="1"/>
      <c r="AM377" s="63">
        <v>3085</v>
      </c>
      <c r="AN377" s="62">
        <v>0</v>
      </c>
      <c r="AO377" s="23">
        <v>1</v>
      </c>
      <c r="AP377" s="23">
        <v>1</v>
      </c>
      <c r="AQ377" s="23">
        <v>1</v>
      </c>
      <c r="AR377" s="23">
        <v>1</v>
      </c>
      <c r="AS377" s="23">
        <v>1</v>
      </c>
      <c r="AT377" s="23">
        <v>1</v>
      </c>
      <c r="AU377" s="23">
        <v>1</v>
      </c>
      <c r="AV377" s="23">
        <v>1</v>
      </c>
      <c r="AW377" s="23">
        <v>1</v>
      </c>
      <c r="AX377" s="23">
        <v>1</v>
      </c>
      <c r="AY377" s="23">
        <v>1</v>
      </c>
      <c r="AZ377" s="23">
        <v>1</v>
      </c>
      <c r="BA377" s="23">
        <v>1</v>
      </c>
      <c r="BB377" s="23">
        <v>1</v>
      </c>
      <c r="BC377" s="23">
        <v>1</v>
      </c>
      <c r="BG377" t="s">
        <v>453</v>
      </c>
      <c r="BH377">
        <v>4</v>
      </c>
      <c r="BI377">
        <v>7</v>
      </c>
    </row>
    <row r="378" spans="1:61" x14ac:dyDescent="0.3">
      <c r="A378" s="18">
        <f t="shared" si="85"/>
        <v>3085</v>
      </c>
      <c r="B378" s="18">
        <f t="shared" si="86"/>
        <v>1</v>
      </c>
      <c r="C378" s="13">
        <f t="shared" si="87"/>
        <v>2768.69917682</v>
      </c>
      <c r="D378" s="13">
        <f t="shared" si="88"/>
        <v>73.333910440000011</v>
      </c>
      <c r="E378" s="13">
        <f t="shared" si="89"/>
        <v>5.9173168</v>
      </c>
      <c r="F378" s="13">
        <f t="shared" si="90"/>
        <v>20.783637120000002</v>
      </c>
      <c r="G378" s="13">
        <f t="shared" si="91"/>
        <v>26.27176171</v>
      </c>
      <c r="H378" s="13">
        <f t="shared" si="92"/>
        <v>0</v>
      </c>
      <c r="I378" s="13">
        <f t="shared" si="93"/>
        <v>0</v>
      </c>
      <c r="J378" s="13">
        <f t="shared" si="94"/>
        <v>6.03205042</v>
      </c>
      <c r="K378" s="13">
        <f t="shared" si="95"/>
        <v>4.9062072800000003</v>
      </c>
      <c r="L378" s="13">
        <f t="shared" si="96"/>
        <v>20.507181450000001</v>
      </c>
      <c r="M378" s="13">
        <f t="shared" si="97"/>
        <v>42.345445939999998</v>
      </c>
      <c r="N378" s="13">
        <f t="shared" si="98"/>
        <v>6.8357271500000003</v>
      </c>
      <c r="O378" s="13">
        <f t="shared" si="99"/>
        <v>0</v>
      </c>
      <c r="P378" s="13">
        <f t="shared" si="100"/>
        <v>0</v>
      </c>
      <c r="Q378" s="13">
        <f t="shared" si="101"/>
        <v>0</v>
      </c>
      <c r="T378" s="62">
        <v>3085</v>
      </c>
      <c r="U378" s="62">
        <v>1</v>
      </c>
      <c r="V378" s="19">
        <v>2768.69917682</v>
      </c>
      <c r="W378" s="19">
        <v>73.333910440000011</v>
      </c>
      <c r="X378" s="19">
        <v>5.9173168</v>
      </c>
      <c r="Y378" s="19">
        <v>20.783637120000002</v>
      </c>
      <c r="Z378" s="19">
        <v>26.27176171</v>
      </c>
      <c r="AA378" s="19">
        <v>0</v>
      </c>
      <c r="AB378" s="19">
        <v>0</v>
      </c>
      <c r="AC378" s="19">
        <v>6.03205042</v>
      </c>
      <c r="AD378" s="19">
        <v>4.9062072800000003</v>
      </c>
      <c r="AE378" s="19">
        <v>20.507181450000001</v>
      </c>
      <c r="AF378" s="19">
        <v>42.345445939999998</v>
      </c>
      <c r="AG378" s="19">
        <v>6.8357271500000003</v>
      </c>
      <c r="AH378" s="19">
        <v>0</v>
      </c>
      <c r="AI378" s="19">
        <v>0</v>
      </c>
      <c r="AJ378" s="19">
        <v>0</v>
      </c>
      <c r="AL378" s="1"/>
      <c r="AM378" s="63">
        <v>3085</v>
      </c>
      <c r="AN378" s="62">
        <v>1</v>
      </c>
      <c r="AO378" s="23">
        <v>1</v>
      </c>
      <c r="AP378" s="23">
        <v>1</v>
      </c>
      <c r="AQ378" s="23">
        <v>1</v>
      </c>
      <c r="AR378" s="23">
        <v>1</v>
      </c>
      <c r="AS378" s="23">
        <v>1</v>
      </c>
      <c r="AT378" s="23">
        <v>1</v>
      </c>
      <c r="AU378" s="23">
        <v>1</v>
      </c>
      <c r="AV378" s="23">
        <v>1</v>
      </c>
      <c r="AW378" s="23">
        <v>1</v>
      </c>
      <c r="AX378" s="23">
        <v>1</v>
      </c>
      <c r="AY378" s="23">
        <v>1</v>
      </c>
      <c r="AZ378" s="23">
        <v>1</v>
      </c>
      <c r="BA378" s="23">
        <v>1</v>
      </c>
      <c r="BB378" s="23">
        <v>1</v>
      </c>
      <c r="BC378" s="23">
        <v>1</v>
      </c>
      <c r="BG378" t="s">
        <v>454</v>
      </c>
      <c r="BH378">
        <v>4</v>
      </c>
      <c r="BI378">
        <v>82</v>
      </c>
    </row>
    <row r="379" spans="1:61" x14ac:dyDescent="0.3">
      <c r="A379" s="18">
        <f t="shared" si="85"/>
        <v>3085</v>
      </c>
      <c r="B379" s="18">
        <f t="shared" si="86"/>
        <v>2</v>
      </c>
      <c r="C379" s="13">
        <f t="shared" si="87"/>
        <v>4.6082001300000002</v>
      </c>
      <c r="D379" s="13">
        <f t="shared" si="88"/>
        <v>0</v>
      </c>
      <c r="E379" s="13">
        <f t="shared" si="89"/>
        <v>0</v>
      </c>
      <c r="F379" s="13">
        <f t="shared" si="90"/>
        <v>0</v>
      </c>
      <c r="G379" s="13">
        <f t="shared" si="91"/>
        <v>0</v>
      </c>
      <c r="H379" s="13">
        <f t="shared" si="92"/>
        <v>0</v>
      </c>
      <c r="I379" s="13">
        <f t="shared" si="93"/>
        <v>0</v>
      </c>
      <c r="J379" s="13">
        <f t="shared" si="94"/>
        <v>0</v>
      </c>
      <c r="K379" s="13">
        <f t="shared" si="95"/>
        <v>0</v>
      </c>
      <c r="L379" s="13">
        <f t="shared" si="96"/>
        <v>0</v>
      </c>
      <c r="M379" s="13">
        <f t="shared" si="97"/>
        <v>0.28000000000000003</v>
      </c>
      <c r="N379" s="13">
        <f t="shared" si="98"/>
        <v>0</v>
      </c>
      <c r="O379" s="13">
        <f t="shared" si="99"/>
        <v>1</v>
      </c>
      <c r="P379" s="13">
        <f t="shared" si="100"/>
        <v>1</v>
      </c>
      <c r="Q379" s="13">
        <f t="shared" si="101"/>
        <v>0.11</v>
      </c>
      <c r="T379" s="62">
        <v>3085</v>
      </c>
      <c r="U379" s="62">
        <v>2</v>
      </c>
      <c r="V379" s="19">
        <v>4.6082001300000002</v>
      </c>
      <c r="W379" s="19">
        <v>0</v>
      </c>
      <c r="X379" s="19">
        <v>0</v>
      </c>
      <c r="Y379" s="19">
        <v>0</v>
      </c>
      <c r="Z379" s="19">
        <v>0</v>
      </c>
      <c r="AA379" s="19">
        <v>0</v>
      </c>
      <c r="AB379" s="19">
        <v>0</v>
      </c>
      <c r="AC379" s="19">
        <v>0</v>
      </c>
      <c r="AD379" s="19">
        <v>0</v>
      </c>
      <c r="AE379" s="19">
        <v>0</v>
      </c>
      <c r="AF379" s="19">
        <v>0.28000000000000003</v>
      </c>
      <c r="AG379" s="19">
        <v>0</v>
      </c>
      <c r="AH379" s="19">
        <v>1</v>
      </c>
      <c r="AI379" s="19">
        <v>1</v>
      </c>
      <c r="AJ379" s="19">
        <v>0.11</v>
      </c>
      <c r="AL379" s="1"/>
      <c r="AM379" s="63">
        <v>3085</v>
      </c>
      <c r="AN379" s="62">
        <v>2</v>
      </c>
      <c r="AO379" s="23">
        <v>1</v>
      </c>
      <c r="AP379" s="23">
        <v>1</v>
      </c>
      <c r="AQ379" s="23">
        <v>1</v>
      </c>
      <c r="AR379" s="23">
        <v>1</v>
      </c>
      <c r="AS379" s="23">
        <v>1</v>
      </c>
      <c r="AT379" s="23">
        <v>1</v>
      </c>
      <c r="AU379" s="23">
        <v>1</v>
      </c>
      <c r="AV379" s="23">
        <v>1</v>
      </c>
      <c r="AW379" s="23">
        <v>1</v>
      </c>
      <c r="AX379" s="23">
        <v>1</v>
      </c>
      <c r="AY379" s="23">
        <v>1</v>
      </c>
      <c r="AZ379" s="23">
        <v>1</v>
      </c>
      <c r="BA379" s="23">
        <v>1</v>
      </c>
      <c r="BB379" s="23">
        <v>1</v>
      </c>
      <c r="BC379" s="23">
        <v>1</v>
      </c>
      <c r="BG379" t="s">
        <v>455</v>
      </c>
      <c r="BH379">
        <v>4</v>
      </c>
      <c r="BI379">
        <v>8</v>
      </c>
    </row>
    <row r="380" spans="1:61" x14ac:dyDescent="0.3">
      <c r="A380" s="18">
        <f t="shared" si="85"/>
        <v>3085</v>
      </c>
      <c r="B380" s="18">
        <f t="shared" si="86"/>
        <v>5</v>
      </c>
      <c r="C380" s="13">
        <f t="shared" si="87"/>
        <v>3113.4390043000003</v>
      </c>
      <c r="D380" s="13">
        <f t="shared" si="88"/>
        <v>748.04355830999998</v>
      </c>
      <c r="E380" s="13">
        <f t="shared" si="89"/>
        <v>12.99</v>
      </c>
      <c r="F380" s="13">
        <f t="shared" si="90"/>
        <v>27.65</v>
      </c>
      <c r="G380" s="13">
        <f t="shared" si="91"/>
        <v>122.97065909</v>
      </c>
      <c r="H380" s="13">
        <f t="shared" si="92"/>
        <v>0</v>
      </c>
      <c r="I380" s="13">
        <f t="shared" si="93"/>
        <v>49.97</v>
      </c>
      <c r="J380" s="13">
        <f t="shared" si="94"/>
        <v>1.6</v>
      </c>
      <c r="K380" s="13">
        <f t="shared" si="95"/>
        <v>0</v>
      </c>
      <c r="L380" s="13">
        <f t="shared" si="96"/>
        <v>0</v>
      </c>
      <c r="M380" s="13">
        <f t="shared" si="97"/>
        <v>51.821623209999998</v>
      </c>
      <c r="N380" s="13">
        <f t="shared" si="98"/>
        <v>0</v>
      </c>
      <c r="O380" s="13">
        <f t="shared" si="99"/>
        <v>1.93</v>
      </c>
      <c r="P380" s="13">
        <f t="shared" si="100"/>
        <v>0</v>
      </c>
      <c r="Q380" s="13">
        <f t="shared" si="101"/>
        <v>0</v>
      </c>
      <c r="T380" s="62">
        <v>3085</v>
      </c>
      <c r="U380" s="62">
        <v>5</v>
      </c>
      <c r="V380" s="19">
        <v>3113.4390043000003</v>
      </c>
      <c r="W380" s="19">
        <v>748.04355830999998</v>
      </c>
      <c r="X380" s="19">
        <v>12.99</v>
      </c>
      <c r="Y380" s="19">
        <v>27.65</v>
      </c>
      <c r="Z380" s="19">
        <v>122.97065909</v>
      </c>
      <c r="AA380" s="19">
        <v>0</v>
      </c>
      <c r="AB380" s="19">
        <v>49.97</v>
      </c>
      <c r="AC380" s="19">
        <v>1.6</v>
      </c>
      <c r="AD380" s="19">
        <v>0</v>
      </c>
      <c r="AE380" s="19">
        <v>0</v>
      </c>
      <c r="AF380" s="19">
        <v>51.821623209999998</v>
      </c>
      <c r="AG380" s="19">
        <v>0</v>
      </c>
      <c r="AH380" s="19">
        <v>1.93</v>
      </c>
      <c r="AI380" s="19">
        <v>0</v>
      </c>
      <c r="AJ380" s="19">
        <v>0</v>
      </c>
      <c r="AL380" s="1"/>
      <c r="AM380" s="63">
        <v>3085</v>
      </c>
      <c r="AN380" s="62">
        <v>5</v>
      </c>
      <c r="AO380" s="23">
        <v>1</v>
      </c>
      <c r="AP380" s="23">
        <v>1</v>
      </c>
      <c r="AQ380" s="23">
        <v>1</v>
      </c>
      <c r="AR380" s="23">
        <v>1</v>
      </c>
      <c r="AS380" s="23">
        <v>1</v>
      </c>
      <c r="AT380" s="23">
        <v>1</v>
      </c>
      <c r="AU380" s="23">
        <v>1</v>
      </c>
      <c r="AV380" s="23">
        <v>1</v>
      </c>
      <c r="AW380" s="23">
        <v>1</v>
      </c>
      <c r="AX380" s="23">
        <v>1</v>
      </c>
      <c r="AY380" s="23">
        <v>1</v>
      </c>
      <c r="AZ380" s="23">
        <v>1</v>
      </c>
      <c r="BA380" s="23">
        <v>1</v>
      </c>
      <c r="BB380" s="23">
        <v>1</v>
      </c>
      <c r="BC380" s="23">
        <v>1</v>
      </c>
      <c r="BG380" t="s">
        <v>456</v>
      </c>
      <c r="BH380">
        <v>4</v>
      </c>
      <c r="BI380">
        <v>52</v>
      </c>
    </row>
    <row r="381" spans="1:61" x14ac:dyDescent="0.3">
      <c r="A381" s="18">
        <f t="shared" si="85"/>
        <v>3085</v>
      </c>
      <c r="B381" s="18">
        <f t="shared" si="86"/>
        <v>7</v>
      </c>
      <c r="C381" s="13">
        <f t="shared" si="87"/>
        <v>4200.0268998511356</v>
      </c>
      <c r="D381" s="13">
        <f t="shared" si="88"/>
        <v>470.08562872205778</v>
      </c>
      <c r="E381" s="13">
        <f t="shared" si="89"/>
        <v>0</v>
      </c>
      <c r="F381" s="13">
        <f t="shared" si="90"/>
        <v>78.279891320000004</v>
      </c>
      <c r="G381" s="13">
        <f t="shared" si="91"/>
        <v>252.20920808000002</v>
      </c>
      <c r="H381" s="13">
        <f t="shared" si="92"/>
        <v>3.57</v>
      </c>
      <c r="I381" s="13">
        <f t="shared" si="93"/>
        <v>0</v>
      </c>
      <c r="J381" s="13">
        <f t="shared" si="94"/>
        <v>0</v>
      </c>
      <c r="K381" s="13">
        <f t="shared" si="95"/>
        <v>2.1806827599999998</v>
      </c>
      <c r="L381" s="13">
        <f t="shared" si="96"/>
        <v>16.644382162500001</v>
      </c>
      <c r="M381" s="13">
        <f t="shared" si="97"/>
        <v>22.401503099999999</v>
      </c>
      <c r="N381" s="13">
        <f t="shared" si="98"/>
        <v>5.5481273875000001</v>
      </c>
      <c r="O381" s="13">
        <f t="shared" si="99"/>
        <v>0</v>
      </c>
      <c r="P381" s="13">
        <f t="shared" si="100"/>
        <v>0</v>
      </c>
      <c r="Q381" s="13">
        <f t="shared" si="101"/>
        <v>0</v>
      </c>
      <c r="T381" s="62">
        <v>3085</v>
      </c>
      <c r="U381" s="62">
        <v>7</v>
      </c>
      <c r="V381" s="19">
        <v>4200.0268998511356</v>
      </c>
      <c r="W381" s="19">
        <v>470.08562872205778</v>
      </c>
      <c r="X381" s="19">
        <v>0</v>
      </c>
      <c r="Y381" s="19">
        <v>78.279891320000004</v>
      </c>
      <c r="Z381" s="19">
        <v>252.20920808000002</v>
      </c>
      <c r="AA381" s="19">
        <v>3.57</v>
      </c>
      <c r="AB381" s="19">
        <v>0</v>
      </c>
      <c r="AC381" s="19">
        <v>0</v>
      </c>
      <c r="AD381" s="19">
        <v>2.1806827599999998</v>
      </c>
      <c r="AE381" s="19">
        <v>16.644382162500001</v>
      </c>
      <c r="AF381" s="19">
        <v>22.401503099999999</v>
      </c>
      <c r="AG381" s="19">
        <v>5.5481273875000001</v>
      </c>
      <c r="AH381" s="19">
        <v>0</v>
      </c>
      <c r="AI381" s="19">
        <v>0</v>
      </c>
      <c r="AJ381" s="19">
        <v>0</v>
      </c>
      <c r="AL381" s="1"/>
      <c r="AM381" s="63">
        <v>3085</v>
      </c>
      <c r="AN381" s="62">
        <v>7</v>
      </c>
      <c r="AO381" s="23">
        <v>1</v>
      </c>
      <c r="AP381" s="23">
        <v>1</v>
      </c>
      <c r="AQ381" s="23">
        <v>1</v>
      </c>
      <c r="AR381" s="23">
        <v>1</v>
      </c>
      <c r="AS381" s="23">
        <v>1</v>
      </c>
      <c r="AT381" s="23">
        <v>1</v>
      </c>
      <c r="AU381" s="23">
        <v>1</v>
      </c>
      <c r="AV381" s="23">
        <v>1</v>
      </c>
      <c r="AW381" s="23">
        <v>1</v>
      </c>
      <c r="AX381" s="23">
        <v>1</v>
      </c>
      <c r="AY381" s="23">
        <v>1</v>
      </c>
      <c r="AZ381" s="23">
        <v>1</v>
      </c>
      <c r="BA381" s="23">
        <v>1</v>
      </c>
      <c r="BB381" s="23">
        <v>1</v>
      </c>
      <c r="BC381" s="23">
        <v>1</v>
      </c>
      <c r="BG381" t="s">
        <v>457</v>
      </c>
      <c r="BH381">
        <v>4</v>
      </c>
      <c r="BI381">
        <v>197</v>
      </c>
    </row>
    <row r="382" spans="1:61" x14ac:dyDescent="0.3">
      <c r="A382" s="18">
        <f t="shared" si="85"/>
        <v>3085</v>
      </c>
      <c r="B382" s="18">
        <f t="shared" si="86"/>
        <v>8</v>
      </c>
      <c r="C382" s="13">
        <f t="shared" si="87"/>
        <v>1353.3727964800132</v>
      </c>
      <c r="D382" s="13">
        <f t="shared" si="88"/>
        <v>202.45682188869586</v>
      </c>
      <c r="E382" s="13">
        <f t="shared" si="89"/>
        <v>10.267519399999999</v>
      </c>
      <c r="F382" s="13">
        <f t="shared" si="90"/>
        <v>10</v>
      </c>
      <c r="G382" s="13">
        <f t="shared" si="91"/>
        <v>84.518022500000001</v>
      </c>
      <c r="H382" s="13">
        <f t="shared" si="92"/>
        <v>0</v>
      </c>
      <c r="I382" s="13">
        <f t="shared" si="93"/>
        <v>0</v>
      </c>
      <c r="J382" s="13">
        <f t="shared" si="94"/>
        <v>5.2079680000000002</v>
      </c>
      <c r="K382" s="13">
        <f t="shared" si="95"/>
        <v>0</v>
      </c>
      <c r="L382" s="13">
        <f t="shared" si="96"/>
        <v>0</v>
      </c>
      <c r="M382" s="13">
        <f t="shared" si="97"/>
        <v>107.32729092</v>
      </c>
      <c r="N382" s="13">
        <f t="shared" si="98"/>
        <v>0</v>
      </c>
      <c r="O382" s="13">
        <f t="shared" si="99"/>
        <v>5.8602776700000003</v>
      </c>
      <c r="P382" s="13">
        <f t="shared" si="100"/>
        <v>0.16</v>
      </c>
      <c r="Q382" s="13">
        <f t="shared" si="101"/>
        <v>0.03</v>
      </c>
      <c r="T382" s="62">
        <v>3085</v>
      </c>
      <c r="U382" s="62">
        <v>8</v>
      </c>
      <c r="V382" s="19">
        <v>1353.3727964800132</v>
      </c>
      <c r="W382" s="19">
        <v>202.45682188869586</v>
      </c>
      <c r="X382" s="19">
        <v>10.267519399999999</v>
      </c>
      <c r="Y382" s="19">
        <v>10</v>
      </c>
      <c r="Z382" s="19">
        <v>84.518022500000001</v>
      </c>
      <c r="AA382" s="19">
        <v>0</v>
      </c>
      <c r="AB382" s="19">
        <v>0</v>
      </c>
      <c r="AC382" s="19">
        <v>5.2079680000000002</v>
      </c>
      <c r="AD382" s="19">
        <v>0</v>
      </c>
      <c r="AE382" s="19">
        <v>0</v>
      </c>
      <c r="AF382" s="19">
        <v>107.32729092</v>
      </c>
      <c r="AG382" s="19">
        <v>0</v>
      </c>
      <c r="AH382" s="19">
        <v>5.8602776700000003</v>
      </c>
      <c r="AI382" s="19">
        <v>0.16</v>
      </c>
      <c r="AJ382" s="19">
        <v>0.03</v>
      </c>
      <c r="AL382" s="1"/>
      <c r="AM382" s="63">
        <v>3085</v>
      </c>
      <c r="AN382" s="62">
        <v>8</v>
      </c>
      <c r="AO382" s="23">
        <v>1</v>
      </c>
      <c r="AP382" s="23">
        <v>1</v>
      </c>
      <c r="AQ382" s="23">
        <v>1</v>
      </c>
      <c r="AR382" s="23">
        <v>1</v>
      </c>
      <c r="AS382" s="23">
        <v>1</v>
      </c>
      <c r="AT382" s="23">
        <v>1</v>
      </c>
      <c r="AU382" s="23">
        <v>1</v>
      </c>
      <c r="AV382" s="23">
        <v>1</v>
      </c>
      <c r="AW382" s="23">
        <v>1</v>
      </c>
      <c r="AX382" s="23">
        <v>1</v>
      </c>
      <c r="AY382" s="23">
        <v>1</v>
      </c>
      <c r="AZ382" s="23">
        <v>1</v>
      </c>
      <c r="BA382" s="23">
        <v>1</v>
      </c>
      <c r="BB382" s="23">
        <v>1</v>
      </c>
      <c r="BC382" s="23">
        <v>1</v>
      </c>
      <c r="BG382" t="s">
        <v>458</v>
      </c>
      <c r="BH382">
        <v>4</v>
      </c>
      <c r="BI382">
        <v>33</v>
      </c>
    </row>
    <row r="383" spans="1:61" x14ac:dyDescent="0.3">
      <c r="A383" s="18">
        <f t="shared" si="85"/>
        <v>3087</v>
      </c>
      <c r="B383" s="18">
        <f t="shared" si="86"/>
        <v>0</v>
      </c>
      <c r="C383" s="13">
        <f t="shared" si="87"/>
        <v>3372.6727366999994</v>
      </c>
      <c r="D383" s="13">
        <f t="shared" si="88"/>
        <v>1386.8625057299998</v>
      </c>
      <c r="E383" s="13">
        <f t="shared" si="89"/>
        <v>14547.864891210002</v>
      </c>
      <c r="F383" s="13">
        <f t="shared" si="90"/>
        <v>1116.77719316</v>
      </c>
      <c r="G383" s="13">
        <f t="shared" si="91"/>
        <v>1653.2505559000001</v>
      </c>
      <c r="H383" s="13">
        <f t="shared" si="92"/>
        <v>3043.8610697399999</v>
      </c>
      <c r="I383" s="13">
        <f t="shared" si="93"/>
        <v>538.68939964000003</v>
      </c>
      <c r="J383" s="13">
        <f t="shared" si="94"/>
        <v>45.277802319999999</v>
      </c>
      <c r="K383" s="13">
        <f t="shared" si="95"/>
        <v>0</v>
      </c>
      <c r="L383" s="13">
        <f t="shared" si="96"/>
        <v>28.150000000000002</v>
      </c>
      <c r="M383" s="13">
        <f t="shared" si="97"/>
        <v>1914.6643503700002</v>
      </c>
      <c r="N383" s="13">
        <f t="shared" si="98"/>
        <v>9.0500000000000007</v>
      </c>
      <c r="O383" s="13">
        <f t="shared" si="99"/>
        <v>56.263647900000002</v>
      </c>
      <c r="P383" s="13">
        <f t="shared" si="100"/>
        <v>0.93</v>
      </c>
      <c r="Q383" s="13">
        <f t="shared" si="101"/>
        <v>2.5099999999999998</v>
      </c>
      <c r="T383" s="62">
        <v>3087</v>
      </c>
      <c r="U383" s="62">
        <v>0</v>
      </c>
      <c r="V383" s="19">
        <v>3372.6727366999994</v>
      </c>
      <c r="W383" s="19">
        <v>1386.8625057299998</v>
      </c>
      <c r="X383" s="19">
        <v>14547.864891210002</v>
      </c>
      <c r="Y383" s="19">
        <v>1116.77719316</v>
      </c>
      <c r="Z383" s="19">
        <v>1653.2505559000001</v>
      </c>
      <c r="AA383" s="19">
        <v>3043.8610697399999</v>
      </c>
      <c r="AB383" s="19">
        <v>538.68939964000003</v>
      </c>
      <c r="AC383" s="19">
        <v>45.277802319999999</v>
      </c>
      <c r="AD383" s="19">
        <v>0</v>
      </c>
      <c r="AE383" s="19">
        <v>28.150000000000002</v>
      </c>
      <c r="AF383" s="19">
        <v>1914.6643503700002</v>
      </c>
      <c r="AG383" s="19">
        <v>9.0500000000000007</v>
      </c>
      <c r="AH383" s="19">
        <v>56.263647900000002</v>
      </c>
      <c r="AI383" s="19">
        <v>0.93</v>
      </c>
      <c r="AJ383" s="19">
        <v>2.5099999999999998</v>
      </c>
      <c r="AL383" s="1"/>
      <c r="AM383" s="63">
        <v>3087</v>
      </c>
      <c r="AN383" s="62">
        <v>0</v>
      </c>
      <c r="AO383" s="23">
        <v>1</v>
      </c>
      <c r="AP383" s="23">
        <v>1</v>
      </c>
      <c r="AQ383" s="23">
        <v>1</v>
      </c>
      <c r="AR383" s="23">
        <v>1</v>
      </c>
      <c r="AS383" s="23">
        <v>1</v>
      </c>
      <c r="AT383" s="23">
        <v>1</v>
      </c>
      <c r="AU383" s="23">
        <v>1</v>
      </c>
      <c r="AV383" s="23">
        <v>1</v>
      </c>
      <c r="AW383" s="23">
        <v>1</v>
      </c>
      <c r="AX383" s="23">
        <v>1</v>
      </c>
      <c r="AY383" s="23">
        <v>1</v>
      </c>
      <c r="AZ383" s="23">
        <v>1</v>
      </c>
      <c r="BA383" s="23">
        <v>1</v>
      </c>
      <c r="BB383" s="23">
        <v>1</v>
      </c>
      <c r="BC383" s="23">
        <v>1</v>
      </c>
      <c r="BG383" t="s">
        <v>459</v>
      </c>
      <c r="BH383">
        <v>5</v>
      </c>
      <c r="BI383">
        <v>171</v>
      </c>
    </row>
    <row r="384" spans="1:61" x14ac:dyDescent="0.3">
      <c r="A384" s="18">
        <f t="shared" si="85"/>
        <v>3087</v>
      </c>
      <c r="B384" s="18">
        <f t="shared" si="86"/>
        <v>1</v>
      </c>
      <c r="C384" s="13">
        <f t="shared" si="87"/>
        <v>1998.7406852900001</v>
      </c>
      <c r="D384" s="13">
        <f t="shared" si="88"/>
        <v>345.8477345</v>
      </c>
      <c r="E384" s="13">
        <f t="shared" si="89"/>
        <v>1876.8138999100001</v>
      </c>
      <c r="F384" s="13">
        <f t="shared" si="90"/>
        <v>179.04</v>
      </c>
      <c r="G384" s="13">
        <f t="shared" si="91"/>
        <v>90.91590248</v>
      </c>
      <c r="H384" s="13">
        <f t="shared" si="92"/>
        <v>169.76167279999999</v>
      </c>
      <c r="I384" s="13">
        <f t="shared" si="93"/>
        <v>356.03889650999997</v>
      </c>
      <c r="J384" s="13">
        <f t="shared" si="94"/>
        <v>434.26029288000001</v>
      </c>
      <c r="K384" s="13">
        <f t="shared" si="95"/>
        <v>0</v>
      </c>
      <c r="L384" s="13">
        <f t="shared" si="96"/>
        <v>9.41</v>
      </c>
      <c r="M384" s="13">
        <f t="shared" si="97"/>
        <v>277.87425622000001</v>
      </c>
      <c r="N384" s="13">
        <f t="shared" si="98"/>
        <v>0</v>
      </c>
      <c r="O384" s="13">
        <f t="shared" si="99"/>
        <v>447.60654463000003</v>
      </c>
      <c r="P384" s="13">
        <f t="shared" si="100"/>
        <v>76.633677580000011</v>
      </c>
      <c r="Q384" s="13">
        <f t="shared" si="101"/>
        <v>21.705581639999998</v>
      </c>
      <c r="T384" s="62">
        <v>3087</v>
      </c>
      <c r="U384" s="62">
        <v>1</v>
      </c>
      <c r="V384" s="19">
        <v>1998.7406852900001</v>
      </c>
      <c r="W384" s="19">
        <v>345.8477345</v>
      </c>
      <c r="X384" s="19">
        <v>1876.8138999100001</v>
      </c>
      <c r="Y384" s="19">
        <v>179.04</v>
      </c>
      <c r="Z384" s="19">
        <v>90.91590248</v>
      </c>
      <c r="AA384" s="19">
        <v>169.76167279999999</v>
      </c>
      <c r="AB384" s="19">
        <v>356.03889650999997</v>
      </c>
      <c r="AC384" s="19">
        <v>434.26029288000001</v>
      </c>
      <c r="AD384" s="19">
        <v>0</v>
      </c>
      <c r="AE384" s="19">
        <v>9.41</v>
      </c>
      <c r="AF384" s="19">
        <v>277.87425622000001</v>
      </c>
      <c r="AG384" s="19">
        <v>0</v>
      </c>
      <c r="AH384" s="19">
        <v>447.60654463000003</v>
      </c>
      <c r="AI384" s="19">
        <v>76.633677580000011</v>
      </c>
      <c r="AJ384" s="19">
        <v>21.705581639999998</v>
      </c>
      <c r="AL384" s="1"/>
      <c r="AM384" s="63">
        <v>3087</v>
      </c>
      <c r="AN384" s="62">
        <v>1</v>
      </c>
      <c r="AO384" s="23">
        <v>1</v>
      </c>
      <c r="AP384" s="23">
        <v>1</v>
      </c>
      <c r="AQ384" s="23">
        <v>1</v>
      </c>
      <c r="AR384" s="23">
        <v>1</v>
      </c>
      <c r="AS384" s="23">
        <v>1</v>
      </c>
      <c r="AT384" s="23">
        <v>1</v>
      </c>
      <c r="AU384" s="23">
        <v>1</v>
      </c>
      <c r="AV384" s="23">
        <v>1</v>
      </c>
      <c r="AW384" s="23">
        <v>1</v>
      </c>
      <c r="AX384" s="23">
        <v>1</v>
      </c>
      <c r="AY384" s="23">
        <v>1</v>
      </c>
      <c r="AZ384" s="23">
        <v>1</v>
      </c>
      <c r="BA384" s="23">
        <v>1</v>
      </c>
      <c r="BB384" s="23">
        <v>1</v>
      </c>
      <c r="BC384" s="23">
        <v>1</v>
      </c>
      <c r="BG384" t="s">
        <v>460</v>
      </c>
      <c r="BH384">
        <v>5</v>
      </c>
      <c r="BI384">
        <v>128</v>
      </c>
    </row>
    <row r="385" spans="1:61" x14ac:dyDescent="0.3">
      <c r="A385" s="18">
        <f t="shared" si="85"/>
        <v>3087</v>
      </c>
      <c r="B385" s="18">
        <f t="shared" si="86"/>
        <v>2</v>
      </c>
      <c r="C385" s="13">
        <f t="shared" si="87"/>
        <v>442.15385650999997</v>
      </c>
      <c r="D385" s="13">
        <f t="shared" si="88"/>
        <v>276.56551707999995</v>
      </c>
      <c r="E385" s="13">
        <f t="shared" si="89"/>
        <v>603.45384560000002</v>
      </c>
      <c r="F385" s="13">
        <f t="shared" si="90"/>
        <v>65.190962689999992</v>
      </c>
      <c r="G385" s="13">
        <f t="shared" si="91"/>
        <v>103.64185094999999</v>
      </c>
      <c r="H385" s="13">
        <f t="shared" si="92"/>
        <v>41.16</v>
      </c>
      <c r="I385" s="13">
        <f t="shared" si="93"/>
        <v>38.803394339999997</v>
      </c>
      <c r="J385" s="13">
        <f t="shared" si="94"/>
        <v>101.12857567000002</v>
      </c>
      <c r="K385" s="13">
        <f t="shared" si="95"/>
        <v>0</v>
      </c>
      <c r="L385" s="13">
        <f t="shared" si="96"/>
        <v>23.310971832499998</v>
      </c>
      <c r="M385" s="13">
        <f t="shared" si="97"/>
        <v>23.187960959999998</v>
      </c>
      <c r="N385" s="13">
        <f t="shared" si="98"/>
        <v>9.1101437499999993E-2</v>
      </c>
      <c r="O385" s="13">
        <f t="shared" si="99"/>
        <v>70.057415969999994</v>
      </c>
      <c r="P385" s="13">
        <f t="shared" si="100"/>
        <v>1474.0984049599999</v>
      </c>
      <c r="Q385" s="13">
        <f t="shared" si="101"/>
        <v>308.22390385999995</v>
      </c>
      <c r="T385" s="62">
        <v>3087</v>
      </c>
      <c r="U385" s="62">
        <v>2</v>
      </c>
      <c r="V385" s="19">
        <v>442.15385650999997</v>
      </c>
      <c r="W385" s="19">
        <v>276.56551707999995</v>
      </c>
      <c r="X385" s="19">
        <v>603.45384560000002</v>
      </c>
      <c r="Y385" s="19">
        <v>65.190962689999992</v>
      </c>
      <c r="Z385" s="19">
        <v>103.64185094999999</v>
      </c>
      <c r="AA385" s="19">
        <v>41.16</v>
      </c>
      <c r="AB385" s="19">
        <v>38.803394339999997</v>
      </c>
      <c r="AC385" s="19">
        <v>101.12857567000002</v>
      </c>
      <c r="AD385" s="19">
        <v>0</v>
      </c>
      <c r="AE385" s="19">
        <v>23.310971832499998</v>
      </c>
      <c r="AF385" s="19">
        <v>23.187960959999998</v>
      </c>
      <c r="AG385" s="19">
        <v>9.1101437499999993E-2</v>
      </c>
      <c r="AH385" s="19">
        <v>70.057415969999994</v>
      </c>
      <c r="AI385" s="19">
        <v>1474.0984049599999</v>
      </c>
      <c r="AJ385" s="19">
        <v>308.22390385999995</v>
      </c>
      <c r="AL385" s="1"/>
      <c r="AM385" s="63">
        <v>3087</v>
      </c>
      <c r="AN385" s="62">
        <v>2</v>
      </c>
      <c r="AO385" s="23">
        <v>1</v>
      </c>
      <c r="AP385" s="23">
        <v>1</v>
      </c>
      <c r="AQ385" s="23">
        <v>1</v>
      </c>
      <c r="AR385" s="23">
        <v>1</v>
      </c>
      <c r="AS385" s="23">
        <v>1</v>
      </c>
      <c r="AT385" s="23">
        <v>1</v>
      </c>
      <c r="AU385" s="23">
        <v>1</v>
      </c>
      <c r="AV385" s="23">
        <v>1</v>
      </c>
      <c r="AW385" s="23">
        <v>1</v>
      </c>
      <c r="AX385" s="23">
        <v>1</v>
      </c>
      <c r="AY385" s="23">
        <v>1</v>
      </c>
      <c r="AZ385" s="23">
        <v>1</v>
      </c>
      <c r="BA385" s="23">
        <v>1</v>
      </c>
      <c r="BB385" s="23">
        <v>1</v>
      </c>
      <c r="BC385" s="23">
        <v>1</v>
      </c>
      <c r="BG385" t="s">
        <v>461</v>
      </c>
      <c r="BH385">
        <v>5</v>
      </c>
      <c r="BI385">
        <v>68</v>
      </c>
    </row>
    <row r="386" spans="1:61" x14ac:dyDescent="0.3">
      <c r="A386" s="18">
        <f t="shared" ref="A386:A449" si="102">AM386</f>
        <v>3087</v>
      </c>
      <c r="B386" s="18">
        <f t="shared" ref="B386:B449" si="103">AN386</f>
        <v>5</v>
      </c>
      <c r="C386" s="13">
        <f t="shared" ref="C386:C449" si="104">V386*AO386</f>
        <v>636.02418003000002</v>
      </c>
      <c r="D386" s="13">
        <f t="shared" ref="D386:D449" si="105">W386*AP386</f>
        <v>524.12979453000003</v>
      </c>
      <c r="E386" s="13">
        <f t="shared" ref="E386:E449" si="106">X386*AQ386</f>
        <v>294.09513614999997</v>
      </c>
      <c r="F386" s="13">
        <f t="shared" ref="F386:F449" si="107">Y386*AR386</f>
        <v>9.2240035999999996</v>
      </c>
      <c r="G386" s="13">
        <f t="shared" ref="G386:G449" si="108">Z386*AS386</f>
        <v>18.850000000000001</v>
      </c>
      <c r="H386" s="13">
        <f t="shared" ref="H386:H449" si="109">AA386*AT386</f>
        <v>21.333278740000001</v>
      </c>
      <c r="I386" s="13">
        <f t="shared" ref="I386:I449" si="110">AB386*AU386</f>
        <v>51.755071979999997</v>
      </c>
      <c r="J386" s="13">
        <f t="shared" ref="J386:J449" si="111">AC386*AV386</f>
        <v>0</v>
      </c>
      <c r="K386" s="13">
        <f t="shared" ref="K386:K449" si="112">AD386*AW386</f>
        <v>1.77024848</v>
      </c>
      <c r="L386" s="13">
        <f t="shared" ref="L386:L449" si="113">AE386*AX386</f>
        <v>0</v>
      </c>
      <c r="M386" s="13">
        <f t="shared" ref="M386:M449" si="114">AF386*AY386</f>
        <v>196.24976515</v>
      </c>
      <c r="N386" s="13">
        <f t="shared" ref="N386:N449" si="115">AG386*AZ386</f>
        <v>0</v>
      </c>
      <c r="O386" s="13">
        <f t="shared" ref="O386:O449" si="116">AH386*BA386</f>
        <v>0</v>
      </c>
      <c r="P386" s="13">
        <f t="shared" ref="P386:P449" si="117">AI386*BB386</f>
        <v>1.40723585</v>
      </c>
      <c r="Q386" s="13">
        <f t="shared" ref="Q386:Q449" si="118">AJ386*BC386</f>
        <v>0</v>
      </c>
      <c r="T386" s="62">
        <v>3087</v>
      </c>
      <c r="U386" s="62">
        <v>5</v>
      </c>
      <c r="V386" s="19">
        <v>636.02418003000002</v>
      </c>
      <c r="W386" s="19">
        <v>524.12979453000003</v>
      </c>
      <c r="X386" s="19">
        <v>294.09513614999997</v>
      </c>
      <c r="Y386" s="19">
        <v>9.2240035999999996</v>
      </c>
      <c r="Z386" s="19">
        <v>18.850000000000001</v>
      </c>
      <c r="AA386" s="19">
        <v>21.333278740000001</v>
      </c>
      <c r="AB386" s="19">
        <v>51.755071979999997</v>
      </c>
      <c r="AC386" s="19">
        <v>0</v>
      </c>
      <c r="AD386" s="19">
        <v>1.77024848</v>
      </c>
      <c r="AE386" s="19">
        <v>0</v>
      </c>
      <c r="AF386" s="19">
        <v>196.24976515</v>
      </c>
      <c r="AG386" s="19">
        <v>0</v>
      </c>
      <c r="AH386" s="19">
        <v>0</v>
      </c>
      <c r="AI386" s="19">
        <v>1.40723585</v>
      </c>
      <c r="AJ386" s="19">
        <v>0</v>
      </c>
      <c r="AL386" s="1"/>
      <c r="AM386" s="63">
        <v>3087</v>
      </c>
      <c r="AN386" s="62">
        <v>5</v>
      </c>
      <c r="AO386" s="23">
        <v>1</v>
      </c>
      <c r="AP386" s="23">
        <v>1</v>
      </c>
      <c r="AQ386" s="23">
        <v>1</v>
      </c>
      <c r="AR386" s="23">
        <v>1</v>
      </c>
      <c r="AS386" s="23">
        <v>1</v>
      </c>
      <c r="AT386" s="23">
        <v>1</v>
      </c>
      <c r="AU386" s="23">
        <v>1</v>
      </c>
      <c r="AV386" s="23">
        <v>1</v>
      </c>
      <c r="AW386" s="23">
        <v>1</v>
      </c>
      <c r="AX386" s="23">
        <v>1</v>
      </c>
      <c r="AY386" s="23">
        <v>1</v>
      </c>
      <c r="AZ386" s="23">
        <v>1</v>
      </c>
      <c r="BA386" s="23">
        <v>1</v>
      </c>
      <c r="BB386" s="23">
        <v>1</v>
      </c>
      <c r="BC386" s="23">
        <v>1</v>
      </c>
      <c r="BG386" t="s">
        <v>462</v>
      </c>
      <c r="BH386">
        <v>5</v>
      </c>
      <c r="BI386">
        <v>10</v>
      </c>
    </row>
    <row r="387" spans="1:61" x14ac:dyDescent="0.3">
      <c r="A387" s="18">
        <f t="shared" si="102"/>
        <v>3087</v>
      </c>
      <c r="B387" s="18">
        <f t="shared" si="103"/>
        <v>7</v>
      </c>
      <c r="C387" s="13">
        <f t="shared" si="104"/>
        <v>4396.9427789014399</v>
      </c>
      <c r="D387" s="13">
        <f t="shared" si="105"/>
        <v>859.81561897416202</v>
      </c>
      <c r="E387" s="13">
        <f t="shared" si="106"/>
        <v>14</v>
      </c>
      <c r="F387" s="13">
        <f t="shared" si="107"/>
        <v>26.964129010000001</v>
      </c>
      <c r="G387" s="13">
        <f t="shared" si="108"/>
        <v>60.223807770000001</v>
      </c>
      <c r="H387" s="13">
        <f t="shared" si="109"/>
        <v>0</v>
      </c>
      <c r="I387" s="13">
        <f t="shared" si="110"/>
        <v>38.463253589999994</v>
      </c>
      <c r="J387" s="13">
        <f t="shared" si="111"/>
        <v>0.15</v>
      </c>
      <c r="K387" s="13">
        <f t="shared" si="112"/>
        <v>0</v>
      </c>
      <c r="L387" s="13">
        <f t="shared" si="113"/>
        <v>25.539919439999998</v>
      </c>
      <c r="M387" s="13">
        <f t="shared" si="114"/>
        <v>7.59</v>
      </c>
      <c r="N387" s="13">
        <f t="shared" si="115"/>
        <v>7.6749999999999998</v>
      </c>
      <c r="O387" s="13">
        <f t="shared" si="116"/>
        <v>0</v>
      </c>
      <c r="P387" s="13">
        <f t="shared" si="117"/>
        <v>0</v>
      </c>
      <c r="Q387" s="13">
        <f t="shared" si="118"/>
        <v>8.9551500000000003E-3</v>
      </c>
      <c r="T387" s="62">
        <v>3087</v>
      </c>
      <c r="U387" s="62">
        <v>7</v>
      </c>
      <c r="V387" s="19">
        <v>4396.9427789014399</v>
      </c>
      <c r="W387" s="19">
        <v>859.81561897416202</v>
      </c>
      <c r="X387" s="19">
        <v>14</v>
      </c>
      <c r="Y387" s="19">
        <v>26.964129010000001</v>
      </c>
      <c r="Z387" s="19">
        <v>60.223807770000001</v>
      </c>
      <c r="AA387" s="19">
        <v>0</v>
      </c>
      <c r="AB387" s="19">
        <v>38.463253589999994</v>
      </c>
      <c r="AC387" s="19">
        <v>0.15</v>
      </c>
      <c r="AD387" s="19">
        <v>0</v>
      </c>
      <c r="AE387" s="19">
        <v>25.539919439999998</v>
      </c>
      <c r="AF387" s="19">
        <v>7.59</v>
      </c>
      <c r="AG387" s="19">
        <v>7.6749999999999998</v>
      </c>
      <c r="AH387" s="19">
        <v>0</v>
      </c>
      <c r="AI387" s="19">
        <v>0</v>
      </c>
      <c r="AJ387" s="19">
        <v>8.9551500000000003E-3</v>
      </c>
      <c r="AL387" s="1"/>
      <c r="AM387" s="63">
        <v>3087</v>
      </c>
      <c r="AN387" s="62">
        <v>7</v>
      </c>
      <c r="AO387" s="23">
        <v>1</v>
      </c>
      <c r="AP387" s="23">
        <v>1</v>
      </c>
      <c r="AQ387" s="23">
        <v>1</v>
      </c>
      <c r="AR387" s="23">
        <v>1</v>
      </c>
      <c r="AS387" s="23">
        <v>1</v>
      </c>
      <c r="AT387" s="23">
        <v>1</v>
      </c>
      <c r="AU387" s="23">
        <v>1</v>
      </c>
      <c r="AV387" s="23">
        <v>1</v>
      </c>
      <c r="AW387" s="23">
        <v>1</v>
      </c>
      <c r="AX387" s="23">
        <v>1</v>
      </c>
      <c r="AY387" s="23">
        <v>1</v>
      </c>
      <c r="AZ387" s="23">
        <v>1</v>
      </c>
      <c r="BA387" s="23">
        <v>1</v>
      </c>
      <c r="BB387" s="23">
        <v>1</v>
      </c>
      <c r="BC387" s="23">
        <v>1</v>
      </c>
      <c r="BG387" t="s">
        <v>463</v>
      </c>
      <c r="BH387">
        <v>5</v>
      </c>
      <c r="BI387">
        <v>238</v>
      </c>
    </row>
    <row r="388" spans="1:61" x14ac:dyDescent="0.3">
      <c r="A388" s="18">
        <f t="shared" si="102"/>
        <v>3087</v>
      </c>
      <c r="B388" s="18">
        <f t="shared" si="103"/>
        <v>8</v>
      </c>
      <c r="C388" s="13">
        <f t="shared" si="104"/>
        <v>1036.2329998299999</v>
      </c>
      <c r="D388" s="13">
        <f t="shared" si="105"/>
        <v>886.15851602999999</v>
      </c>
      <c r="E388" s="13">
        <f t="shared" si="106"/>
        <v>726.33364523000012</v>
      </c>
      <c r="F388" s="13">
        <f t="shared" si="107"/>
        <v>352.58679190000004</v>
      </c>
      <c r="G388" s="13">
        <f t="shared" si="108"/>
        <v>105.25119223999999</v>
      </c>
      <c r="H388" s="13">
        <f t="shared" si="109"/>
        <v>112.05895017</v>
      </c>
      <c r="I388" s="13">
        <f t="shared" si="110"/>
        <v>24.273434819999999</v>
      </c>
      <c r="J388" s="13">
        <f t="shared" si="111"/>
        <v>21.89049537</v>
      </c>
      <c r="K388" s="13">
        <f t="shared" si="112"/>
        <v>0</v>
      </c>
      <c r="L388" s="13">
        <f t="shared" si="113"/>
        <v>45.058500744999996</v>
      </c>
      <c r="M388" s="13">
        <f t="shared" si="114"/>
        <v>261.27290377000003</v>
      </c>
      <c r="N388" s="13">
        <f t="shared" si="115"/>
        <v>8.4147362749999992</v>
      </c>
      <c r="O388" s="13">
        <f t="shared" si="116"/>
        <v>0</v>
      </c>
      <c r="P388" s="13">
        <f t="shared" si="117"/>
        <v>2.1</v>
      </c>
      <c r="Q388" s="13">
        <f t="shared" si="118"/>
        <v>0.81</v>
      </c>
      <c r="T388" s="62">
        <v>3087</v>
      </c>
      <c r="U388" s="62">
        <v>8</v>
      </c>
      <c r="V388" s="19">
        <v>1036.2329998299999</v>
      </c>
      <c r="W388" s="19">
        <v>886.15851602999999</v>
      </c>
      <c r="X388" s="19">
        <v>726.33364523000012</v>
      </c>
      <c r="Y388" s="19">
        <v>352.58679190000004</v>
      </c>
      <c r="Z388" s="19">
        <v>105.25119223999999</v>
      </c>
      <c r="AA388" s="19">
        <v>112.05895017</v>
      </c>
      <c r="AB388" s="19">
        <v>24.273434819999999</v>
      </c>
      <c r="AC388" s="19">
        <v>21.89049537</v>
      </c>
      <c r="AD388" s="19">
        <v>0</v>
      </c>
      <c r="AE388" s="19">
        <v>45.058500744999996</v>
      </c>
      <c r="AF388" s="19">
        <v>261.27290377000003</v>
      </c>
      <c r="AG388" s="19">
        <v>8.4147362749999992</v>
      </c>
      <c r="AH388" s="19">
        <v>0</v>
      </c>
      <c r="AI388" s="19">
        <v>2.1</v>
      </c>
      <c r="AJ388" s="19">
        <v>0.81</v>
      </c>
      <c r="AL388" s="1"/>
      <c r="AM388" s="63">
        <v>3087</v>
      </c>
      <c r="AN388" s="62">
        <v>8</v>
      </c>
      <c r="AO388" s="23">
        <v>1</v>
      </c>
      <c r="AP388" s="23">
        <v>1</v>
      </c>
      <c r="AQ388" s="23">
        <v>1</v>
      </c>
      <c r="AR388" s="23">
        <v>1</v>
      </c>
      <c r="AS388" s="23">
        <v>1</v>
      </c>
      <c r="AT388" s="23">
        <v>1</v>
      </c>
      <c r="AU388" s="23">
        <v>1</v>
      </c>
      <c r="AV388" s="23">
        <v>1</v>
      </c>
      <c r="AW388" s="23">
        <v>1</v>
      </c>
      <c r="AX388" s="23">
        <v>1</v>
      </c>
      <c r="AY388" s="23">
        <v>1</v>
      </c>
      <c r="AZ388" s="23">
        <v>1</v>
      </c>
      <c r="BA388" s="23">
        <v>1</v>
      </c>
      <c r="BB388" s="23">
        <v>1</v>
      </c>
      <c r="BC388" s="23">
        <v>1</v>
      </c>
      <c r="BG388" t="s">
        <v>464</v>
      </c>
      <c r="BH388">
        <v>5</v>
      </c>
      <c r="BI388">
        <v>41</v>
      </c>
    </row>
    <row r="389" spans="1:61" x14ac:dyDescent="0.3">
      <c r="A389" s="18">
        <f t="shared" si="102"/>
        <v>3088</v>
      </c>
      <c r="B389" s="18">
        <f t="shared" si="103"/>
        <v>0</v>
      </c>
      <c r="C389" s="13">
        <f t="shared" si="104"/>
        <v>5787.1837594699991</v>
      </c>
      <c r="D389" s="13">
        <f t="shared" si="105"/>
        <v>2817.5291902499998</v>
      </c>
      <c r="E389" s="13">
        <f t="shared" si="106"/>
        <v>22059.538819230002</v>
      </c>
      <c r="F389" s="13">
        <f t="shared" si="107"/>
        <v>7434.5363463800004</v>
      </c>
      <c r="G389" s="13">
        <f t="shared" si="108"/>
        <v>6176.8631492799996</v>
      </c>
      <c r="H389" s="13">
        <f t="shared" si="109"/>
        <v>4238.6148320399989</v>
      </c>
      <c r="I389" s="13">
        <f t="shared" si="110"/>
        <v>617.1348690399999</v>
      </c>
      <c r="J389" s="13">
        <f t="shared" si="111"/>
        <v>434.15807124000003</v>
      </c>
      <c r="K389" s="13">
        <f t="shared" si="112"/>
        <v>245.41799811999999</v>
      </c>
      <c r="L389" s="13">
        <f t="shared" si="113"/>
        <v>529.40066284</v>
      </c>
      <c r="M389" s="13">
        <f t="shared" si="114"/>
        <v>2820.1738597699996</v>
      </c>
      <c r="N389" s="13">
        <f t="shared" si="115"/>
        <v>154.60645918</v>
      </c>
      <c r="O389" s="13">
        <f t="shared" si="116"/>
        <v>100.62761305999999</v>
      </c>
      <c r="P389" s="13">
        <f t="shared" si="117"/>
        <v>0.73323020999999999</v>
      </c>
      <c r="Q389" s="13">
        <f t="shared" si="118"/>
        <v>5.24</v>
      </c>
      <c r="T389" s="62">
        <v>3088</v>
      </c>
      <c r="U389" s="62">
        <v>0</v>
      </c>
      <c r="V389" s="19">
        <v>5787.1837594699991</v>
      </c>
      <c r="W389" s="19">
        <v>2817.5291902499998</v>
      </c>
      <c r="X389" s="19">
        <v>22059.538819230002</v>
      </c>
      <c r="Y389" s="19">
        <v>7434.5363463800004</v>
      </c>
      <c r="Z389" s="19">
        <v>6176.8631492799996</v>
      </c>
      <c r="AA389" s="19">
        <v>4238.6148320399989</v>
      </c>
      <c r="AB389" s="19">
        <v>617.1348690399999</v>
      </c>
      <c r="AC389" s="19">
        <v>434.15807124000003</v>
      </c>
      <c r="AD389" s="19">
        <v>245.41799811999999</v>
      </c>
      <c r="AE389" s="19">
        <v>529.40066284</v>
      </c>
      <c r="AF389" s="19">
        <v>2820.1738597699996</v>
      </c>
      <c r="AG389" s="19">
        <v>154.60645918</v>
      </c>
      <c r="AH389" s="19">
        <v>100.62761305999999</v>
      </c>
      <c r="AI389" s="19">
        <v>0.73323020999999999</v>
      </c>
      <c r="AJ389" s="19">
        <v>5.24</v>
      </c>
      <c r="AL389" s="1"/>
      <c r="AM389" s="63">
        <v>3088</v>
      </c>
      <c r="AN389" s="62">
        <v>0</v>
      </c>
      <c r="AO389" s="23">
        <v>1</v>
      </c>
      <c r="AP389" s="23">
        <v>1</v>
      </c>
      <c r="AQ389" s="23">
        <v>1</v>
      </c>
      <c r="AR389" s="23">
        <v>1</v>
      </c>
      <c r="AS389" s="23">
        <v>1</v>
      </c>
      <c r="AT389" s="23">
        <v>1</v>
      </c>
      <c r="AU389" s="23">
        <v>1</v>
      </c>
      <c r="AV389" s="23">
        <v>1</v>
      </c>
      <c r="AW389" s="23">
        <v>1</v>
      </c>
      <c r="AX389" s="23">
        <v>1</v>
      </c>
      <c r="AY389" s="23">
        <v>1</v>
      </c>
      <c r="AZ389" s="23">
        <v>1</v>
      </c>
      <c r="BA389" s="23">
        <v>1</v>
      </c>
      <c r="BB389" s="23">
        <v>1</v>
      </c>
      <c r="BC389" s="23">
        <v>1</v>
      </c>
      <c r="BG389" t="s">
        <v>465</v>
      </c>
      <c r="BH389">
        <v>8</v>
      </c>
      <c r="BI389">
        <v>499</v>
      </c>
    </row>
    <row r="390" spans="1:61" x14ac:dyDescent="0.3">
      <c r="A390" s="18">
        <f t="shared" si="102"/>
        <v>3088</v>
      </c>
      <c r="B390" s="18">
        <f t="shared" si="103"/>
        <v>1</v>
      </c>
      <c r="C390" s="13">
        <f t="shared" si="104"/>
        <v>16107.759198100004</v>
      </c>
      <c r="D390" s="13">
        <f t="shared" si="105"/>
        <v>2259.5545038800001</v>
      </c>
      <c r="E390" s="13">
        <f t="shared" si="106"/>
        <v>5990.7849611299989</v>
      </c>
      <c r="F390" s="13">
        <f t="shared" si="107"/>
        <v>2006.0495525000006</v>
      </c>
      <c r="G390" s="13">
        <f t="shared" si="108"/>
        <v>1988.4727287800001</v>
      </c>
      <c r="H390" s="13">
        <f t="shared" si="109"/>
        <v>955.56549595999991</v>
      </c>
      <c r="I390" s="13">
        <f t="shared" si="110"/>
        <v>378.93490492000006</v>
      </c>
      <c r="J390" s="13">
        <f t="shared" si="111"/>
        <v>2241.2090970999998</v>
      </c>
      <c r="K390" s="13">
        <f t="shared" si="112"/>
        <v>359.97122283000004</v>
      </c>
      <c r="L390" s="13">
        <f t="shared" si="113"/>
        <v>259.2285351475</v>
      </c>
      <c r="M390" s="13">
        <f t="shared" si="114"/>
        <v>880.74669805999997</v>
      </c>
      <c r="N390" s="13">
        <f t="shared" si="115"/>
        <v>79.176178382499998</v>
      </c>
      <c r="O390" s="13">
        <f t="shared" si="116"/>
        <v>406.07555344999997</v>
      </c>
      <c r="P390" s="13">
        <f t="shared" si="117"/>
        <v>0.27119631000000005</v>
      </c>
      <c r="Q390" s="13">
        <f t="shared" si="118"/>
        <v>6.8220408399999997</v>
      </c>
      <c r="T390" s="62">
        <v>3088</v>
      </c>
      <c r="U390" s="62">
        <v>1</v>
      </c>
      <c r="V390" s="19">
        <v>16107.759198100004</v>
      </c>
      <c r="W390" s="19">
        <v>2259.5545038800001</v>
      </c>
      <c r="X390" s="19">
        <v>5990.7849611299989</v>
      </c>
      <c r="Y390" s="19">
        <v>2006.0495525000006</v>
      </c>
      <c r="Z390" s="19">
        <v>1988.4727287800001</v>
      </c>
      <c r="AA390" s="19">
        <v>955.56549595999991</v>
      </c>
      <c r="AB390" s="19">
        <v>378.93490492000006</v>
      </c>
      <c r="AC390" s="19">
        <v>2241.2090970999998</v>
      </c>
      <c r="AD390" s="19">
        <v>359.97122283000004</v>
      </c>
      <c r="AE390" s="19">
        <v>259.2285351475</v>
      </c>
      <c r="AF390" s="19">
        <v>880.74669805999997</v>
      </c>
      <c r="AG390" s="19">
        <v>79.176178382499998</v>
      </c>
      <c r="AH390" s="19">
        <v>406.07555344999997</v>
      </c>
      <c r="AI390" s="19">
        <v>0.27119631000000005</v>
      </c>
      <c r="AJ390" s="19">
        <v>6.8220408399999997</v>
      </c>
      <c r="AL390" s="1"/>
      <c r="AM390" s="63">
        <v>3088</v>
      </c>
      <c r="AN390" s="62">
        <v>1</v>
      </c>
      <c r="AO390" s="23">
        <v>1</v>
      </c>
      <c r="AP390" s="23">
        <v>1</v>
      </c>
      <c r="AQ390" s="23">
        <v>1</v>
      </c>
      <c r="AR390" s="23">
        <v>1</v>
      </c>
      <c r="AS390" s="23">
        <v>1</v>
      </c>
      <c r="AT390" s="23">
        <v>1</v>
      </c>
      <c r="AU390" s="23">
        <v>1</v>
      </c>
      <c r="AV390" s="23">
        <v>1</v>
      </c>
      <c r="AW390" s="23">
        <v>1</v>
      </c>
      <c r="AX390" s="23">
        <v>1</v>
      </c>
      <c r="AY390" s="23">
        <v>1</v>
      </c>
      <c r="AZ390" s="23">
        <v>1</v>
      </c>
      <c r="BA390" s="23">
        <v>1</v>
      </c>
      <c r="BB390" s="23">
        <v>1</v>
      </c>
      <c r="BC390" s="23">
        <v>1</v>
      </c>
      <c r="BG390" t="s">
        <v>466</v>
      </c>
      <c r="BH390">
        <v>8</v>
      </c>
      <c r="BI390">
        <v>463</v>
      </c>
    </row>
    <row r="391" spans="1:61" x14ac:dyDescent="0.3">
      <c r="A391" s="18">
        <f t="shared" si="102"/>
        <v>3088</v>
      </c>
      <c r="B391" s="18">
        <f t="shared" si="103"/>
        <v>2</v>
      </c>
      <c r="C391" s="13">
        <f t="shared" si="104"/>
        <v>110.24644068000001</v>
      </c>
      <c r="D391" s="13">
        <f t="shared" si="105"/>
        <v>102.60013896999999</v>
      </c>
      <c r="E391" s="13">
        <f t="shared" si="106"/>
        <v>120.31461090000001</v>
      </c>
      <c r="F391" s="13">
        <f t="shared" si="107"/>
        <v>53.953280599999999</v>
      </c>
      <c r="G391" s="13">
        <f t="shared" si="108"/>
        <v>42.422489929999998</v>
      </c>
      <c r="H391" s="13">
        <f t="shared" si="109"/>
        <v>16.579104179999998</v>
      </c>
      <c r="I391" s="13">
        <f t="shared" si="110"/>
        <v>12.271218150000001</v>
      </c>
      <c r="J391" s="13">
        <f t="shared" si="111"/>
        <v>15.761193049999999</v>
      </c>
      <c r="K391" s="13">
        <f t="shared" si="112"/>
        <v>0</v>
      </c>
      <c r="L391" s="13">
        <f t="shared" si="113"/>
        <v>35.698039829999999</v>
      </c>
      <c r="M391" s="13">
        <f t="shared" si="114"/>
        <v>37.972672189999997</v>
      </c>
      <c r="N391" s="13">
        <f t="shared" si="115"/>
        <v>11.89934661</v>
      </c>
      <c r="O391" s="13">
        <f t="shared" si="116"/>
        <v>93.442158210000002</v>
      </c>
      <c r="P391" s="13">
        <f t="shared" si="117"/>
        <v>12.091505389999998</v>
      </c>
      <c r="Q391" s="13">
        <f t="shared" si="118"/>
        <v>13.202896489999999</v>
      </c>
      <c r="T391" s="62">
        <v>3088</v>
      </c>
      <c r="U391" s="62">
        <v>2</v>
      </c>
      <c r="V391" s="19">
        <v>110.24644068000001</v>
      </c>
      <c r="W391" s="19">
        <v>102.60013896999999</v>
      </c>
      <c r="X391" s="19">
        <v>120.31461090000001</v>
      </c>
      <c r="Y391" s="19">
        <v>53.953280599999999</v>
      </c>
      <c r="Z391" s="19">
        <v>42.422489929999998</v>
      </c>
      <c r="AA391" s="19">
        <v>16.579104179999998</v>
      </c>
      <c r="AB391" s="19">
        <v>12.271218150000001</v>
      </c>
      <c r="AC391" s="19">
        <v>15.761193049999999</v>
      </c>
      <c r="AD391" s="19">
        <v>0</v>
      </c>
      <c r="AE391" s="19">
        <v>35.698039829999999</v>
      </c>
      <c r="AF391" s="19">
        <v>37.972672189999997</v>
      </c>
      <c r="AG391" s="19">
        <v>11.89934661</v>
      </c>
      <c r="AH391" s="19">
        <v>93.442158210000002</v>
      </c>
      <c r="AI391" s="19">
        <v>12.091505389999998</v>
      </c>
      <c r="AJ391" s="19">
        <v>13.202896489999999</v>
      </c>
      <c r="AL391" s="1"/>
      <c r="AM391" s="63">
        <v>3088</v>
      </c>
      <c r="AN391" s="62">
        <v>2</v>
      </c>
      <c r="AO391" s="23">
        <v>1</v>
      </c>
      <c r="AP391" s="23">
        <v>1</v>
      </c>
      <c r="AQ391" s="23">
        <v>1</v>
      </c>
      <c r="AR391" s="23">
        <v>1</v>
      </c>
      <c r="AS391" s="23">
        <v>1</v>
      </c>
      <c r="AT391" s="23">
        <v>1</v>
      </c>
      <c r="AU391" s="23">
        <v>1</v>
      </c>
      <c r="AV391" s="23">
        <v>1</v>
      </c>
      <c r="AW391" s="23">
        <v>1</v>
      </c>
      <c r="AX391" s="23">
        <v>1</v>
      </c>
      <c r="AY391" s="23">
        <v>1</v>
      </c>
      <c r="AZ391" s="23">
        <v>1</v>
      </c>
      <c r="BA391" s="23">
        <v>1</v>
      </c>
      <c r="BB391" s="23">
        <v>1</v>
      </c>
      <c r="BC391" s="23">
        <v>1</v>
      </c>
      <c r="BG391" t="s">
        <v>467</v>
      </c>
      <c r="BH391">
        <v>8</v>
      </c>
      <c r="BI391">
        <v>39</v>
      </c>
    </row>
    <row r="392" spans="1:61" x14ac:dyDescent="0.3">
      <c r="A392" s="18">
        <f t="shared" si="102"/>
        <v>3088</v>
      </c>
      <c r="B392" s="18">
        <f t="shared" si="103"/>
        <v>5</v>
      </c>
      <c r="C392" s="13">
        <f t="shared" si="104"/>
        <v>11620.603573949997</v>
      </c>
      <c r="D392" s="13">
        <f t="shared" si="105"/>
        <v>4197.7709552699989</v>
      </c>
      <c r="E392" s="13">
        <f t="shared" si="106"/>
        <v>1580.5695830500001</v>
      </c>
      <c r="F392" s="13">
        <f t="shared" si="107"/>
        <v>514.81605752000007</v>
      </c>
      <c r="G392" s="13">
        <f t="shared" si="108"/>
        <v>447.79686730000003</v>
      </c>
      <c r="H392" s="13">
        <f t="shared" si="109"/>
        <v>0</v>
      </c>
      <c r="I392" s="13">
        <f t="shared" si="110"/>
        <v>689.99232405999999</v>
      </c>
      <c r="J392" s="13">
        <f t="shared" si="111"/>
        <v>16</v>
      </c>
      <c r="K392" s="13">
        <f t="shared" si="112"/>
        <v>30.666355160000002</v>
      </c>
      <c r="L392" s="13">
        <f t="shared" si="113"/>
        <v>12.767206142500001</v>
      </c>
      <c r="M392" s="13">
        <f t="shared" si="114"/>
        <v>166.32904796</v>
      </c>
      <c r="N392" s="13">
        <f t="shared" si="115"/>
        <v>3.4224020475000003</v>
      </c>
      <c r="O392" s="13">
        <f t="shared" si="116"/>
        <v>0</v>
      </c>
      <c r="P392" s="13">
        <f t="shared" si="117"/>
        <v>1</v>
      </c>
      <c r="Q392" s="13">
        <f t="shared" si="118"/>
        <v>0</v>
      </c>
      <c r="T392" s="62">
        <v>3088</v>
      </c>
      <c r="U392" s="62">
        <v>5</v>
      </c>
      <c r="V392" s="19">
        <v>11620.603573949997</v>
      </c>
      <c r="W392" s="19">
        <v>4197.7709552699989</v>
      </c>
      <c r="X392" s="19">
        <v>1580.5695830500001</v>
      </c>
      <c r="Y392" s="19">
        <v>514.81605752000007</v>
      </c>
      <c r="Z392" s="19">
        <v>447.79686730000003</v>
      </c>
      <c r="AA392" s="19">
        <v>0</v>
      </c>
      <c r="AB392" s="19">
        <v>689.99232405999999</v>
      </c>
      <c r="AC392" s="19">
        <v>16</v>
      </c>
      <c r="AD392" s="19">
        <v>30.666355160000002</v>
      </c>
      <c r="AE392" s="19">
        <v>12.767206142500001</v>
      </c>
      <c r="AF392" s="19">
        <v>166.32904796</v>
      </c>
      <c r="AG392" s="19">
        <v>3.4224020475000003</v>
      </c>
      <c r="AH392" s="19">
        <v>0</v>
      </c>
      <c r="AI392" s="19">
        <v>1</v>
      </c>
      <c r="AJ392" s="19">
        <v>0</v>
      </c>
      <c r="AL392" s="1"/>
      <c r="AM392" s="63">
        <v>3088</v>
      </c>
      <c r="AN392" s="62">
        <v>5</v>
      </c>
      <c r="AO392" s="23">
        <v>1</v>
      </c>
      <c r="AP392" s="23">
        <v>1</v>
      </c>
      <c r="AQ392" s="23">
        <v>1</v>
      </c>
      <c r="AR392" s="23">
        <v>1</v>
      </c>
      <c r="AS392" s="23">
        <v>1</v>
      </c>
      <c r="AT392" s="23">
        <v>1</v>
      </c>
      <c r="AU392" s="23">
        <v>1</v>
      </c>
      <c r="AV392" s="23">
        <v>1</v>
      </c>
      <c r="AW392" s="23">
        <v>1</v>
      </c>
      <c r="AX392" s="23">
        <v>1</v>
      </c>
      <c r="AY392" s="23">
        <v>1</v>
      </c>
      <c r="AZ392" s="23">
        <v>1</v>
      </c>
      <c r="BA392" s="23">
        <v>1</v>
      </c>
      <c r="BB392" s="23">
        <v>1</v>
      </c>
      <c r="BC392" s="23">
        <v>1</v>
      </c>
      <c r="BG392" t="s">
        <v>468</v>
      </c>
      <c r="BH392">
        <v>8</v>
      </c>
      <c r="BI392">
        <v>157</v>
      </c>
    </row>
    <row r="393" spans="1:61" x14ac:dyDescent="0.3">
      <c r="A393" s="18">
        <f t="shared" si="102"/>
        <v>3088</v>
      </c>
      <c r="B393" s="18">
        <f t="shared" si="103"/>
        <v>7</v>
      </c>
      <c r="C393" s="13">
        <f t="shared" si="104"/>
        <v>18015.652531099215</v>
      </c>
      <c r="D393" s="13">
        <f t="shared" si="105"/>
        <v>3613.0172915620878</v>
      </c>
      <c r="E393" s="13">
        <f t="shared" si="106"/>
        <v>760.25329469000008</v>
      </c>
      <c r="F393" s="13">
        <f t="shared" si="107"/>
        <v>913.71721801000012</v>
      </c>
      <c r="G393" s="13">
        <f t="shared" si="108"/>
        <v>824.14872424000032</v>
      </c>
      <c r="H393" s="13">
        <f t="shared" si="109"/>
        <v>9.9119864</v>
      </c>
      <c r="I393" s="13">
        <f t="shared" si="110"/>
        <v>199.78678327999998</v>
      </c>
      <c r="J393" s="13">
        <f t="shared" si="111"/>
        <v>13.948458420000001</v>
      </c>
      <c r="K393" s="13">
        <f t="shared" si="112"/>
        <v>17.428549449999998</v>
      </c>
      <c r="L393" s="13">
        <f t="shared" si="113"/>
        <v>112.70551776250001</v>
      </c>
      <c r="M393" s="13">
        <f t="shared" si="114"/>
        <v>121.34066394999999</v>
      </c>
      <c r="N393" s="13">
        <f t="shared" si="115"/>
        <v>22.865722357500001</v>
      </c>
      <c r="O393" s="13">
        <f t="shared" si="116"/>
        <v>13.000512759999999</v>
      </c>
      <c r="P393" s="13">
        <f t="shared" si="117"/>
        <v>0.4</v>
      </c>
      <c r="Q393" s="13">
        <f t="shared" si="118"/>
        <v>0</v>
      </c>
      <c r="T393" s="62">
        <v>3088</v>
      </c>
      <c r="U393" s="62">
        <v>7</v>
      </c>
      <c r="V393" s="19">
        <v>18015.652531099215</v>
      </c>
      <c r="W393" s="19">
        <v>3613.0172915620878</v>
      </c>
      <c r="X393" s="19">
        <v>760.25329469000008</v>
      </c>
      <c r="Y393" s="19">
        <v>913.71721801000012</v>
      </c>
      <c r="Z393" s="19">
        <v>824.14872424000032</v>
      </c>
      <c r="AA393" s="19">
        <v>9.9119864</v>
      </c>
      <c r="AB393" s="19">
        <v>199.78678327999998</v>
      </c>
      <c r="AC393" s="19">
        <v>13.948458420000001</v>
      </c>
      <c r="AD393" s="19">
        <v>17.428549449999998</v>
      </c>
      <c r="AE393" s="19">
        <v>112.70551776250001</v>
      </c>
      <c r="AF393" s="19">
        <v>121.34066394999999</v>
      </c>
      <c r="AG393" s="19">
        <v>22.865722357500001</v>
      </c>
      <c r="AH393" s="19">
        <v>13.000512759999999</v>
      </c>
      <c r="AI393" s="19">
        <v>0.4</v>
      </c>
      <c r="AJ393" s="19">
        <v>0</v>
      </c>
      <c r="AL393" s="1"/>
      <c r="AM393" s="63">
        <v>3088</v>
      </c>
      <c r="AN393" s="62">
        <v>7</v>
      </c>
      <c r="AO393" s="23">
        <v>1</v>
      </c>
      <c r="AP393" s="23">
        <v>1</v>
      </c>
      <c r="AQ393" s="23">
        <v>1</v>
      </c>
      <c r="AR393" s="23">
        <v>1</v>
      </c>
      <c r="AS393" s="23">
        <v>1</v>
      </c>
      <c r="AT393" s="23">
        <v>1</v>
      </c>
      <c r="AU393" s="23">
        <v>1</v>
      </c>
      <c r="AV393" s="23">
        <v>1</v>
      </c>
      <c r="AW393" s="23">
        <v>1</v>
      </c>
      <c r="AX393" s="23">
        <v>1</v>
      </c>
      <c r="AY393" s="23">
        <v>1</v>
      </c>
      <c r="AZ393" s="23">
        <v>1</v>
      </c>
      <c r="BA393" s="23">
        <v>1</v>
      </c>
      <c r="BB393" s="23">
        <v>1</v>
      </c>
      <c r="BC393" s="23">
        <v>1</v>
      </c>
      <c r="BG393" t="s">
        <v>469</v>
      </c>
      <c r="BH393">
        <v>8</v>
      </c>
      <c r="BI393">
        <v>760</v>
      </c>
    </row>
    <row r="394" spans="1:61" x14ac:dyDescent="0.3">
      <c r="A394" s="18">
        <f t="shared" si="102"/>
        <v>3088</v>
      </c>
      <c r="B394" s="18">
        <f t="shared" si="103"/>
        <v>8</v>
      </c>
      <c r="C394" s="13">
        <f t="shared" si="104"/>
        <v>8487.3388454899978</v>
      </c>
      <c r="D394" s="13">
        <f t="shared" si="105"/>
        <v>3920.9608415100001</v>
      </c>
      <c r="E394" s="13">
        <f t="shared" si="106"/>
        <v>7549.064085189998</v>
      </c>
      <c r="F394" s="13">
        <f t="shared" si="107"/>
        <v>3639.4586363999992</v>
      </c>
      <c r="G394" s="13">
        <f t="shared" si="108"/>
        <v>3303.2705044499994</v>
      </c>
      <c r="H394" s="13">
        <f t="shared" si="109"/>
        <v>826.29409164000003</v>
      </c>
      <c r="I394" s="13">
        <f t="shared" si="110"/>
        <v>607.16293667000002</v>
      </c>
      <c r="J394" s="13">
        <f t="shared" si="111"/>
        <v>458.62529310000002</v>
      </c>
      <c r="K394" s="13">
        <f t="shared" si="112"/>
        <v>188.37254799999997</v>
      </c>
      <c r="L394" s="13">
        <f t="shared" si="113"/>
        <v>697.61270079000008</v>
      </c>
      <c r="M394" s="13">
        <f t="shared" si="114"/>
        <v>1281.99255748</v>
      </c>
      <c r="N394" s="13">
        <f t="shared" si="115"/>
        <v>184.81756693000003</v>
      </c>
      <c r="O394" s="13">
        <f t="shared" si="116"/>
        <v>78.405675889999998</v>
      </c>
      <c r="P394" s="13">
        <f t="shared" si="117"/>
        <v>3.5750806499999999</v>
      </c>
      <c r="Q394" s="13">
        <f t="shared" si="118"/>
        <v>0.06</v>
      </c>
      <c r="T394" s="62">
        <v>3088</v>
      </c>
      <c r="U394" s="62">
        <v>8</v>
      </c>
      <c r="V394" s="19">
        <v>8487.3388454899978</v>
      </c>
      <c r="W394" s="19">
        <v>3920.9608415100001</v>
      </c>
      <c r="X394" s="19">
        <v>7549.064085189998</v>
      </c>
      <c r="Y394" s="19">
        <v>3639.4586363999992</v>
      </c>
      <c r="Z394" s="19">
        <v>3303.2705044499994</v>
      </c>
      <c r="AA394" s="19">
        <v>826.29409164000003</v>
      </c>
      <c r="AB394" s="19">
        <v>607.16293667000002</v>
      </c>
      <c r="AC394" s="19">
        <v>458.62529310000002</v>
      </c>
      <c r="AD394" s="19">
        <v>188.37254799999997</v>
      </c>
      <c r="AE394" s="19">
        <v>697.61270079000008</v>
      </c>
      <c r="AF394" s="19">
        <v>1281.99255748</v>
      </c>
      <c r="AG394" s="19">
        <v>184.81756693000003</v>
      </c>
      <c r="AH394" s="19">
        <v>78.405675889999998</v>
      </c>
      <c r="AI394" s="19">
        <v>3.5750806499999999</v>
      </c>
      <c r="AJ394" s="19">
        <v>0.06</v>
      </c>
      <c r="AL394" s="1"/>
      <c r="AM394" s="63">
        <v>3088</v>
      </c>
      <c r="AN394" s="62">
        <v>8</v>
      </c>
      <c r="AO394" s="23">
        <v>1</v>
      </c>
      <c r="AP394" s="23">
        <v>1</v>
      </c>
      <c r="AQ394" s="23">
        <v>1</v>
      </c>
      <c r="AR394" s="23">
        <v>1</v>
      </c>
      <c r="AS394" s="23">
        <v>1</v>
      </c>
      <c r="AT394" s="23">
        <v>1</v>
      </c>
      <c r="AU394" s="23">
        <v>1</v>
      </c>
      <c r="AV394" s="23">
        <v>1</v>
      </c>
      <c r="AW394" s="23">
        <v>1</v>
      </c>
      <c r="AX394" s="23">
        <v>1</v>
      </c>
      <c r="AY394" s="23">
        <v>1</v>
      </c>
      <c r="AZ394" s="23">
        <v>1</v>
      </c>
      <c r="BA394" s="23">
        <v>1</v>
      </c>
      <c r="BB394" s="23">
        <v>1</v>
      </c>
      <c r="BC394" s="23">
        <v>1</v>
      </c>
      <c r="BG394" t="s">
        <v>470</v>
      </c>
      <c r="BH394">
        <v>8</v>
      </c>
      <c r="BI394">
        <v>311</v>
      </c>
    </row>
    <row r="395" spans="1:61" x14ac:dyDescent="0.3">
      <c r="A395" s="18">
        <f t="shared" si="102"/>
        <v>3089</v>
      </c>
      <c r="B395" s="18">
        <f t="shared" si="103"/>
        <v>0</v>
      </c>
      <c r="C395" s="13">
        <f t="shared" si="104"/>
        <v>953.15302064999992</v>
      </c>
      <c r="D395" s="13">
        <f t="shared" si="105"/>
        <v>356.91963571000002</v>
      </c>
      <c r="E395" s="13">
        <f t="shared" si="106"/>
        <v>843.43482660000006</v>
      </c>
      <c r="F395" s="13">
        <f t="shared" si="107"/>
        <v>380.06040100000001</v>
      </c>
      <c r="G395" s="13">
        <f t="shared" si="108"/>
        <v>495.77957571000002</v>
      </c>
      <c r="H395" s="13">
        <f t="shared" si="109"/>
        <v>255.55913018999996</v>
      </c>
      <c r="I395" s="13">
        <f t="shared" si="110"/>
        <v>253.82037584</v>
      </c>
      <c r="J395" s="13">
        <f t="shared" si="111"/>
        <v>0</v>
      </c>
      <c r="K395" s="13">
        <f t="shared" si="112"/>
        <v>0</v>
      </c>
      <c r="L395" s="13">
        <f t="shared" si="113"/>
        <v>95.927357955000005</v>
      </c>
      <c r="M395" s="13">
        <f t="shared" si="114"/>
        <v>481.80666965000006</v>
      </c>
      <c r="N395" s="13">
        <f t="shared" si="115"/>
        <v>31.975785985000002</v>
      </c>
      <c r="O395" s="13">
        <f t="shared" si="116"/>
        <v>0</v>
      </c>
      <c r="P395" s="13">
        <f t="shared" si="117"/>
        <v>0.46360977000000003</v>
      </c>
      <c r="Q395" s="13">
        <f t="shared" si="118"/>
        <v>0</v>
      </c>
      <c r="T395" s="62">
        <v>3089</v>
      </c>
      <c r="U395" s="62">
        <v>0</v>
      </c>
      <c r="V395" s="19">
        <v>953.15302064999992</v>
      </c>
      <c r="W395" s="19">
        <v>356.91963571000002</v>
      </c>
      <c r="X395" s="19">
        <v>843.43482660000006</v>
      </c>
      <c r="Y395" s="19">
        <v>380.06040100000001</v>
      </c>
      <c r="Z395" s="19">
        <v>495.77957571000002</v>
      </c>
      <c r="AA395" s="19">
        <v>255.55913018999996</v>
      </c>
      <c r="AB395" s="19">
        <v>253.82037584</v>
      </c>
      <c r="AC395" s="19">
        <v>0</v>
      </c>
      <c r="AD395" s="19">
        <v>0</v>
      </c>
      <c r="AE395" s="19">
        <v>95.927357955000005</v>
      </c>
      <c r="AF395" s="19">
        <v>481.80666965000006</v>
      </c>
      <c r="AG395" s="19">
        <v>31.975785985000002</v>
      </c>
      <c r="AH395" s="19">
        <v>0</v>
      </c>
      <c r="AI395" s="19">
        <v>0.46360977000000003</v>
      </c>
      <c r="AJ395" s="19">
        <v>0</v>
      </c>
      <c r="AL395" s="1"/>
      <c r="AM395" s="63">
        <v>3089</v>
      </c>
      <c r="AN395" s="62">
        <v>0</v>
      </c>
      <c r="AO395" s="23">
        <v>1</v>
      </c>
      <c r="AP395" s="23">
        <v>1</v>
      </c>
      <c r="AQ395" s="23">
        <v>1</v>
      </c>
      <c r="AR395" s="23">
        <v>1</v>
      </c>
      <c r="AS395" s="23">
        <v>1</v>
      </c>
      <c r="AT395" s="23">
        <v>1</v>
      </c>
      <c r="AU395" s="23">
        <v>1</v>
      </c>
      <c r="AV395" s="23">
        <v>1</v>
      </c>
      <c r="AW395" s="23">
        <v>1</v>
      </c>
      <c r="AX395" s="23">
        <v>1</v>
      </c>
      <c r="AY395" s="23">
        <v>1</v>
      </c>
      <c r="AZ395" s="23">
        <v>1</v>
      </c>
      <c r="BA395" s="23">
        <v>1</v>
      </c>
      <c r="BB395" s="23">
        <v>1</v>
      </c>
      <c r="BC395" s="23">
        <v>1</v>
      </c>
      <c r="BG395" t="s">
        <v>471</v>
      </c>
      <c r="BH395">
        <v>6</v>
      </c>
      <c r="BI395">
        <v>61</v>
      </c>
    </row>
    <row r="396" spans="1:61" x14ac:dyDescent="0.3">
      <c r="A396" s="18">
        <f t="shared" si="102"/>
        <v>3089</v>
      </c>
      <c r="B396" s="18">
        <f t="shared" si="103"/>
        <v>1</v>
      </c>
      <c r="C396" s="13">
        <f t="shared" si="104"/>
        <v>8116.5803836600016</v>
      </c>
      <c r="D396" s="13">
        <f t="shared" si="105"/>
        <v>2297.1587320099998</v>
      </c>
      <c r="E396" s="13">
        <f t="shared" si="106"/>
        <v>370.76865436000003</v>
      </c>
      <c r="F396" s="13">
        <f t="shared" si="107"/>
        <v>88.275014159999998</v>
      </c>
      <c r="G396" s="13">
        <f t="shared" si="108"/>
        <v>347.98009757999995</v>
      </c>
      <c r="H396" s="13">
        <f t="shared" si="109"/>
        <v>36.142575000000001</v>
      </c>
      <c r="I396" s="13">
        <f t="shared" si="110"/>
        <v>224.15988298999997</v>
      </c>
      <c r="J396" s="13">
        <f t="shared" si="111"/>
        <v>183.60922986</v>
      </c>
      <c r="K396" s="13">
        <f t="shared" si="112"/>
        <v>35.295792419999998</v>
      </c>
      <c r="L396" s="13">
        <f t="shared" si="113"/>
        <v>42.543467762500001</v>
      </c>
      <c r="M396" s="13">
        <f t="shared" si="114"/>
        <v>381.89085046999998</v>
      </c>
      <c r="N396" s="13">
        <f t="shared" si="115"/>
        <v>3.7791031275</v>
      </c>
      <c r="O396" s="13">
        <f t="shared" si="116"/>
        <v>99.776585660000009</v>
      </c>
      <c r="P396" s="13">
        <f t="shared" si="117"/>
        <v>0.59</v>
      </c>
      <c r="Q396" s="13">
        <f t="shared" si="118"/>
        <v>0</v>
      </c>
      <c r="T396" s="62">
        <v>3089</v>
      </c>
      <c r="U396" s="62">
        <v>1</v>
      </c>
      <c r="V396" s="19">
        <v>8116.5803836600016</v>
      </c>
      <c r="W396" s="19">
        <v>2297.1587320099998</v>
      </c>
      <c r="X396" s="19">
        <v>370.76865436000003</v>
      </c>
      <c r="Y396" s="19">
        <v>88.275014159999998</v>
      </c>
      <c r="Z396" s="19">
        <v>347.98009757999995</v>
      </c>
      <c r="AA396" s="19">
        <v>36.142575000000001</v>
      </c>
      <c r="AB396" s="19">
        <v>224.15988298999997</v>
      </c>
      <c r="AC396" s="19">
        <v>183.60922986</v>
      </c>
      <c r="AD396" s="19">
        <v>35.295792419999998</v>
      </c>
      <c r="AE396" s="19">
        <v>42.543467762500001</v>
      </c>
      <c r="AF396" s="19">
        <v>381.89085046999998</v>
      </c>
      <c r="AG396" s="19">
        <v>3.7791031275</v>
      </c>
      <c r="AH396" s="19">
        <v>99.776585660000009</v>
      </c>
      <c r="AI396" s="19">
        <v>0.59</v>
      </c>
      <c r="AJ396" s="19">
        <v>0</v>
      </c>
      <c r="AL396" s="1"/>
      <c r="AM396" s="63">
        <v>3089</v>
      </c>
      <c r="AN396" s="62">
        <v>1</v>
      </c>
      <c r="AO396" s="23">
        <v>1</v>
      </c>
      <c r="AP396" s="23">
        <v>1</v>
      </c>
      <c r="AQ396" s="23">
        <v>1</v>
      </c>
      <c r="AR396" s="23">
        <v>1</v>
      </c>
      <c r="AS396" s="23">
        <v>1</v>
      </c>
      <c r="AT396" s="23">
        <v>1</v>
      </c>
      <c r="AU396" s="23">
        <v>1</v>
      </c>
      <c r="AV396" s="23">
        <v>1</v>
      </c>
      <c r="AW396" s="23">
        <v>1</v>
      </c>
      <c r="AX396" s="23">
        <v>1</v>
      </c>
      <c r="AY396" s="23">
        <v>1</v>
      </c>
      <c r="AZ396" s="23">
        <v>1</v>
      </c>
      <c r="BA396" s="23">
        <v>1</v>
      </c>
      <c r="BB396" s="23">
        <v>1</v>
      </c>
      <c r="BC396" s="23">
        <v>1</v>
      </c>
      <c r="BG396" t="s">
        <v>472</v>
      </c>
      <c r="BH396">
        <v>6</v>
      </c>
      <c r="BI396">
        <v>400</v>
      </c>
    </row>
    <row r="397" spans="1:61" x14ac:dyDescent="0.3">
      <c r="A397" s="18">
        <f t="shared" si="102"/>
        <v>3089</v>
      </c>
      <c r="B397" s="18">
        <f t="shared" si="103"/>
        <v>2</v>
      </c>
      <c r="C397" s="13">
        <f t="shared" si="104"/>
        <v>153.74980038999999</v>
      </c>
      <c r="D397" s="13">
        <f t="shared" si="105"/>
        <v>26.61704804</v>
      </c>
      <c r="E397" s="13">
        <f t="shared" si="106"/>
        <v>0</v>
      </c>
      <c r="F397" s="13">
        <f t="shared" si="107"/>
        <v>0</v>
      </c>
      <c r="G397" s="13">
        <f t="shared" si="108"/>
        <v>0</v>
      </c>
      <c r="H397" s="13">
        <f t="shared" si="109"/>
        <v>0</v>
      </c>
      <c r="I397" s="13">
        <f t="shared" si="110"/>
        <v>3.64</v>
      </c>
      <c r="J397" s="13">
        <f t="shared" si="111"/>
        <v>3.6638916100000003</v>
      </c>
      <c r="K397" s="13">
        <f t="shared" si="112"/>
        <v>0</v>
      </c>
      <c r="L397" s="13">
        <f t="shared" si="113"/>
        <v>0</v>
      </c>
      <c r="M397" s="13">
        <f t="shared" si="114"/>
        <v>6.9849959300000002</v>
      </c>
      <c r="N397" s="13">
        <f t="shared" si="115"/>
        <v>0</v>
      </c>
      <c r="O397" s="13">
        <f t="shared" si="116"/>
        <v>27.755388839999995</v>
      </c>
      <c r="P397" s="13">
        <f t="shared" si="117"/>
        <v>20.044294149999999</v>
      </c>
      <c r="Q397" s="13">
        <f t="shared" si="118"/>
        <v>0.93</v>
      </c>
      <c r="T397" s="62">
        <v>3089</v>
      </c>
      <c r="U397" s="62">
        <v>2</v>
      </c>
      <c r="V397" s="19">
        <v>153.74980038999999</v>
      </c>
      <c r="W397" s="19">
        <v>26.61704804</v>
      </c>
      <c r="X397" s="19">
        <v>0</v>
      </c>
      <c r="Y397" s="19">
        <v>0</v>
      </c>
      <c r="Z397" s="19">
        <v>0</v>
      </c>
      <c r="AA397" s="19">
        <v>0</v>
      </c>
      <c r="AB397" s="19">
        <v>3.64</v>
      </c>
      <c r="AC397" s="19">
        <v>3.6638916100000003</v>
      </c>
      <c r="AD397" s="19">
        <v>0</v>
      </c>
      <c r="AE397" s="19">
        <v>0</v>
      </c>
      <c r="AF397" s="19">
        <v>6.9849959300000002</v>
      </c>
      <c r="AG397" s="19">
        <v>0</v>
      </c>
      <c r="AH397" s="19">
        <v>27.755388839999995</v>
      </c>
      <c r="AI397" s="19">
        <v>20.044294149999999</v>
      </c>
      <c r="AJ397" s="19">
        <v>0.93</v>
      </c>
      <c r="AL397" s="1"/>
      <c r="AM397" s="63">
        <v>3089</v>
      </c>
      <c r="AN397" s="62">
        <v>2</v>
      </c>
      <c r="AO397" s="23">
        <v>1</v>
      </c>
      <c r="AP397" s="23">
        <v>1</v>
      </c>
      <c r="AQ397" s="23">
        <v>1</v>
      </c>
      <c r="AR397" s="23">
        <v>1</v>
      </c>
      <c r="AS397" s="23">
        <v>1</v>
      </c>
      <c r="AT397" s="23">
        <v>1</v>
      </c>
      <c r="AU397" s="23">
        <v>1</v>
      </c>
      <c r="AV397" s="23">
        <v>1</v>
      </c>
      <c r="AW397" s="23">
        <v>1</v>
      </c>
      <c r="AX397" s="23">
        <v>1</v>
      </c>
      <c r="AY397" s="23">
        <v>1</v>
      </c>
      <c r="AZ397" s="23">
        <v>1</v>
      </c>
      <c r="BA397" s="23">
        <v>1</v>
      </c>
      <c r="BB397" s="23">
        <v>1</v>
      </c>
      <c r="BC397" s="23">
        <v>1</v>
      </c>
      <c r="BG397" t="s">
        <v>473</v>
      </c>
      <c r="BH397">
        <v>6</v>
      </c>
      <c r="BI397">
        <v>50</v>
      </c>
    </row>
    <row r="398" spans="1:61" x14ac:dyDescent="0.3">
      <c r="A398" s="18">
        <f t="shared" si="102"/>
        <v>3089</v>
      </c>
      <c r="B398" s="18">
        <f t="shared" si="103"/>
        <v>5</v>
      </c>
      <c r="C398" s="13">
        <f t="shared" si="104"/>
        <v>11581.386941357712</v>
      </c>
      <c r="D398" s="13">
        <f t="shared" si="105"/>
        <v>4339.5461427412029</v>
      </c>
      <c r="E398" s="13">
        <f t="shared" si="106"/>
        <v>254.71555665999998</v>
      </c>
      <c r="F398" s="13">
        <f t="shared" si="107"/>
        <v>164.78815712000002</v>
      </c>
      <c r="G398" s="13">
        <f t="shared" si="108"/>
        <v>343.59550363999995</v>
      </c>
      <c r="H398" s="13">
        <f t="shared" si="109"/>
        <v>0</v>
      </c>
      <c r="I398" s="13">
        <f t="shared" si="110"/>
        <v>463.36334807000003</v>
      </c>
      <c r="J398" s="13">
        <f t="shared" si="111"/>
        <v>0</v>
      </c>
      <c r="K398" s="13">
        <f t="shared" si="112"/>
        <v>6.55</v>
      </c>
      <c r="L398" s="13">
        <f t="shared" si="113"/>
        <v>76.930733989999993</v>
      </c>
      <c r="M398" s="13">
        <f t="shared" si="114"/>
        <v>849.70135849999997</v>
      </c>
      <c r="N398" s="13">
        <f t="shared" si="115"/>
        <v>16.526911329999997</v>
      </c>
      <c r="O398" s="13">
        <f t="shared" si="116"/>
        <v>9.4</v>
      </c>
      <c r="P398" s="13">
        <f t="shared" si="117"/>
        <v>0</v>
      </c>
      <c r="Q398" s="13">
        <f t="shared" si="118"/>
        <v>0</v>
      </c>
      <c r="T398" s="62">
        <v>3089</v>
      </c>
      <c r="U398" s="62">
        <v>5</v>
      </c>
      <c r="V398" s="19">
        <v>11581.386941357712</v>
      </c>
      <c r="W398" s="19">
        <v>4339.5461427412029</v>
      </c>
      <c r="X398" s="19">
        <v>254.71555665999998</v>
      </c>
      <c r="Y398" s="19">
        <v>164.78815712000002</v>
      </c>
      <c r="Z398" s="19">
        <v>343.59550363999995</v>
      </c>
      <c r="AA398" s="19">
        <v>0</v>
      </c>
      <c r="AB398" s="19">
        <v>463.36334807000003</v>
      </c>
      <c r="AC398" s="19">
        <v>0</v>
      </c>
      <c r="AD398" s="19">
        <v>6.55</v>
      </c>
      <c r="AE398" s="19">
        <v>76.930733989999993</v>
      </c>
      <c r="AF398" s="19">
        <v>849.70135849999997</v>
      </c>
      <c r="AG398" s="19">
        <v>16.526911329999997</v>
      </c>
      <c r="AH398" s="19">
        <v>9.4</v>
      </c>
      <c r="AI398" s="19">
        <v>0</v>
      </c>
      <c r="AJ398" s="19">
        <v>0</v>
      </c>
      <c r="AL398" s="1"/>
      <c r="AM398" s="63">
        <v>3089</v>
      </c>
      <c r="AN398" s="62">
        <v>5</v>
      </c>
      <c r="AO398" s="23">
        <v>1</v>
      </c>
      <c r="AP398" s="23">
        <v>1</v>
      </c>
      <c r="AQ398" s="23">
        <v>1</v>
      </c>
      <c r="AR398" s="23">
        <v>1</v>
      </c>
      <c r="AS398" s="23">
        <v>1</v>
      </c>
      <c r="AT398" s="23">
        <v>1</v>
      </c>
      <c r="AU398" s="23">
        <v>1</v>
      </c>
      <c r="AV398" s="23">
        <v>1</v>
      </c>
      <c r="AW398" s="23">
        <v>1</v>
      </c>
      <c r="AX398" s="23">
        <v>1</v>
      </c>
      <c r="AY398" s="23">
        <v>1</v>
      </c>
      <c r="AZ398" s="23">
        <v>1</v>
      </c>
      <c r="BA398" s="23">
        <v>1</v>
      </c>
      <c r="BB398" s="23">
        <v>1</v>
      </c>
      <c r="BC398" s="23">
        <v>1</v>
      </c>
      <c r="BG398" t="s">
        <v>474</v>
      </c>
      <c r="BH398">
        <v>6</v>
      </c>
      <c r="BI398">
        <v>172</v>
      </c>
    </row>
    <row r="399" spans="1:61" x14ac:dyDescent="0.3">
      <c r="A399" s="18">
        <f t="shared" si="102"/>
        <v>3089</v>
      </c>
      <c r="B399" s="18">
        <f t="shared" si="103"/>
        <v>7</v>
      </c>
      <c r="C399" s="13">
        <f t="shared" si="104"/>
        <v>18969.202204541612</v>
      </c>
      <c r="D399" s="13">
        <f t="shared" si="105"/>
        <v>3795.1681987331312</v>
      </c>
      <c r="E399" s="13">
        <f t="shared" si="106"/>
        <v>113.85889735999999</v>
      </c>
      <c r="F399" s="13">
        <f t="shared" si="107"/>
        <v>374.68464392000004</v>
      </c>
      <c r="G399" s="13">
        <f t="shared" si="108"/>
        <v>886.30886800999986</v>
      </c>
      <c r="H399" s="13">
        <f t="shared" si="109"/>
        <v>0</v>
      </c>
      <c r="I399" s="13">
        <f t="shared" si="110"/>
        <v>176.88067350999998</v>
      </c>
      <c r="J399" s="13">
        <f t="shared" si="111"/>
        <v>9.5781297999999992</v>
      </c>
      <c r="K399" s="13">
        <f t="shared" si="112"/>
        <v>2.8</v>
      </c>
      <c r="L399" s="13">
        <f t="shared" si="113"/>
        <v>149.54558274499999</v>
      </c>
      <c r="M399" s="13">
        <f t="shared" si="114"/>
        <v>297.39615898000005</v>
      </c>
      <c r="N399" s="13">
        <f t="shared" si="115"/>
        <v>34.631846375000002</v>
      </c>
      <c r="O399" s="13">
        <f t="shared" si="116"/>
        <v>19.702160670000001</v>
      </c>
      <c r="P399" s="13">
        <f t="shared" si="117"/>
        <v>0.55168137000000006</v>
      </c>
      <c r="Q399" s="13">
        <f t="shared" si="118"/>
        <v>0</v>
      </c>
      <c r="T399" s="62">
        <v>3089</v>
      </c>
      <c r="U399" s="62">
        <v>7</v>
      </c>
      <c r="V399" s="19">
        <v>18969.202204541612</v>
      </c>
      <c r="W399" s="19">
        <v>3795.1681987331312</v>
      </c>
      <c r="X399" s="19">
        <v>113.85889735999999</v>
      </c>
      <c r="Y399" s="19">
        <v>374.68464392000004</v>
      </c>
      <c r="Z399" s="19">
        <v>886.30886800999986</v>
      </c>
      <c r="AA399" s="19">
        <v>0</v>
      </c>
      <c r="AB399" s="19">
        <v>176.88067350999998</v>
      </c>
      <c r="AC399" s="19">
        <v>9.5781297999999992</v>
      </c>
      <c r="AD399" s="19">
        <v>2.8</v>
      </c>
      <c r="AE399" s="19">
        <v>149.54558274499999</v>
      </c>
      <c r="AF399" s="19">
        <v>297.39615898000005</v>
      </c>
      <c r="AG399" s="19">
        <v>34.631846375000002</v>
      </c>
      <c r="AH399" s="19">
        <v>19.702160670000001</v>
      </c>
      <c r="AI399" s="19">
        <v>0.55168137000000006</v>
      </c>
      <c r="AJ399" s="19">
        <v>0</v>
      </c>
      <c r="AL399" s="1"/>
      <c r="AM399" s="63">
        <v>3089</v>
      </c>
      <c r="AN399" s="62">
        <v>7</v>
      </c>
      <c r="AO399" s="23">
        <v>1</v>
      </c>
      <c r="AP399" s="23">
        <v>1</v>
      </c>
      <c r="AQ399" s="23">
        <v>1</v>
      </c>
      <c r="AR399" s="23">
        <v>1</v>
      </c>
      <c r="AS399" s="23">
        <v>1</v>
      </c>
      <c r="AT399" s="23">
        <v>1</v>
      </c>
      <c r="AU399" s="23">
        <v>1</v>
      </c>
      <c r="AV399" s="23">
        <v>1</v>
      </c>
      <c r="AW399" s="23">
        <v>1</v>
      </c>
      <c r="AX399" s="23">
        <v>1</v>
      </c>
      <c r="AY399" s="23">
        <v>1</v>
      </c>
      <c r="AZ399" s="23">
        <v>1</v>
      </c>
      <c r="BA399" s="23">
        <v>1</v>
      </c>
      <c r="BB399" s="23">
        <v>1</v>
      </c>
      <c r="BC399" s="23">
        <v>1</v>
      </c>
      <c r="BG399" t="s">
        <v>475</v>
      </c>
      <c r="BH399">
        <v>6</v>
      </c>
      <c r="BI399">
        <v>612</v>
      </c>
    </row>
    <row r="400" spans="1:61" x14ac:dyDescent="0.3">
      <c r="A400" s="18">
        <f t="shared" si="102"/>
        <v>3089</v>
      </c>
      <c r="B400" s="18">
        <f t="shared" si="103"/>
        <v>8</v>
      </c>
      <c r="C400" s="13">
        <f t="shared" si="104"/>
        <v>3525.9796137800004</v>
      </c>
      <c r="D400" s="13">
        <f t="shared" si="105"/>
        <v>1441.0434016700005</v>
      </c>
      <c r="E400" s="13">
        <f t="shared" si="106"/>
        <v>631.19601370999999</v>
      </c>
      <c r="F400" s="13">
        <f t="shared" si="107"/>
        <v>395.98027010999994</v>
      </c>
      <c r="G400" s="13">
        <f t="shared" si="108"/>
        <v>777.01734994999981</v>
      </c>
      <c r="H400" s="13">
        <f t="shared" si="109"/>
        <v>96.757807310000004</v>
      </c>
      <c r="I400" s="13">
        <f t="shared" si="110"/>
        <v>176.88862650000002</v>
      </c>
      <c r="J400" s="13">
        <f t="shared" si="111"/>
        <v>55.704704610000007</v>
      </c>
      <c r="K400" s="13">
        <f t="shared" si="112"/>
        <v>0</v>
      </c>
      <c r="L400" s="13">
        <f t="shared" si="113"/>
        <v>59.235463812500001</v>
      </c>
      <c r="M400" s="13">
        <f t="shared" si="114"/>
        <v>495.19271390999995</v>
      </c>
      <c r="N400" s="13">
        <f t="shared" si="115"/>
        <v>12.724429667500001</v>
      </c>
      <c r="O400" s="13">
        <f t="shared" si="116"/>
        <v>70.027543739999999</v>
      </c>
      <c r="P400" s="13">
        <f t="shared" si="117"/>
        <v>13.497481659999998</v>
      </c>
      <c r="Q400" s="13">
        <f t="shared" si="118"/>
        <v>1.2045654400000001</v>
      </c>
      <c r="T400" s="62">
        <v>3089</v>
      </c>
      <c r="U400" s="62">
        <v>8</v>
      </c>
      <c r="V400" s="19">
        <v>3525.9796137800004</v>
      </c>
      <c r="W400" s="19">
        <v>1441.0434016700005</v>
      </c>
      <c r="X400" s="19">
        <v>631.19601370999999</v>
      </c>
      <c r="Y400" s="19">
        <v>395.98027010999994</v>
      </c>
      <c r="Z400" s="19">
        <v>777.01734994999981</v>
      </c>
      <c r="AA400" s="19">
        <v>96.757807310000004</v>
      </c>
      <c r="AB400" s="19">
        <v>176.88862650000002</v>
      </c>
      <c r="AC400" s="19">
        <v>55.704704610000007</v>
      </c>
      <c r="AD400" s="19">
        <v>0</v>
      </c>
      <c r="AE400" s="19">
        <v>59.235463812500001</v>
      </c>
      <c r="AF400" s="19">
        <v>495.19271390999995</v>
      </c>
      <c r="AG400" s="19">
        <v>12.724429667500001</v>
      </c>
      <c r="AH400" s="19">
        <v>70.027543739999999</v>
      </c>
      <c r="AI400" s="19">
        <v>13.497481659999998</v>
      </c>
      <c r="AJ400" s="19">
        <v>1.2045654400000001</v>
      </c>
      <c r="AL400" s="1"/>
      <c r="AM400" s="63">
        <v>3089</v>
      </c>
      <c r="AN400" s="62">
        <v>8</v>
      </c>
      <c r="AO400" s="23">
        <v>1</v>
      </c>
      <c r="AP400" s="23">
        <v>1</v>
      </c>
      <c r="AQ400" s="23">
        <v>1</v>
      </c>
      <c r="AR400" s="23">
        <v>1</v>
      </c>
      <c r="AS400" s="23">
        <v>1</v>
      </c>
      <c r="AT400" s="23">
        <v>1</v>
      </c>
      <c r="AU400" s="23">
        <v>1</v>
      </c>
      <c r="AV400" s="23">
        <v>1</v>
      </c>
      <c r="AW400" s="23">
        <v>1</v>
      </c>
      <c r="AX400" s="23">
        <v>1</v>
      </c>
      <c r="AY400" s="23">
        <v>1</v>
      </c>
      <c r="AZ400" s="23">
        <v>1</v>
      </c>
      <c r="BA400" s="23">
        <v>1</v>
      </c>
      <c r="BB400" s="23">
        <v>1</v>
      </c>
      <c r="BC400" s="23">
        <v>1</v>
      </c>
      <c r="BG400" t="s">
        <v>476</v>
      </c>
      <c r="BH400">
        <v>6</v>
      </c>
      <c r="BI400">
        <v>116</v>
      </c>
    </row>
    <row r="401" spans="1:61" x14ac:dyDescent="0.3">
      <c r="A401" s="18">
        <f t="shared" si="102"/>
        <v>3090</v>
      </c>
      <c r="B401" s="18">
        <f t="shared" si="103"/>
        <v>0</v>
      </c>
      <c r="C401" s="13">
        <f t="shared" si="104"/>
        <v>3385.8057368600003</v>
      </c>
      <c r="D401" s="13">
        <f t="shared" si="105"/>
        <v>1618.2181315899998</v>
      </c>
      <c r="E401" s="13">
        <f t="shared" si="106"/>
        <v>16113.070073719995</v>
      </c>
      <c r="F401" s="13">
        <f t="shared" si="107"/>
        <v>2215.5732957499999</v>
      </c>
      <c r="G401" s="13">
        <f t="shared" si="108"/>
        <v>2356.0334782800001</v>
      </c>
      <c r="H401" s="13">
        <f t="shared" si="109"/>
        <v>2472.6072517600001</v>
      </c>
      <c r="I401" s="13">
        <f t="shared" si="110"/>
        <v>1678.6602829499998</v>
      </c>
      <c r="J401" s="13">
        <f t="shared" si="111"/>
        <v>238.84414260000003</v>
      </c>
      <c r="K401" s="13">
        <f t="shared" si="112"/>
        <v>33.333324809999993</v>
      </c>
      <c r="L401" s="13">
        <f t="shared" si="113"/>
        <v>31.891919340000001</v>
      </c>
      <c r="M401" s="13">
        <f t="shared" si="114"/>
        <v>2461.1556060400003</v>
      </c>
      <c r="N401" s="13">
        <f t="shared" si="115"/>
        <v>1.78063978</v>
      </c>
      <c r="O401" s="13">
        <f t="shared" si="116"/>
        <v>110.67840222999999</v>
      </c>
      <c r="P401" s="13">
        <f t="shared" si="117"/>
        <v>0</v>
      </c>
      <c r="Q401" s="13">
        <f t="shared" si="118"/>
        <v>0</v>
      </c>
      <c r="T401" s="62">
        <v>3090</v>
      </c>
      <c r="U401" s="62">
        <v>0</v>
      </c>
      <c r="V401" s="19">
        <v>3385.8057368600003</v>
      </c>
      <c r="W401" s="19">
        <v>1618.2181315899998</v>
      </c>
      <c r="X401" s="19">
        <v>16113.070073719995</v>
      </c>
      <c r="Y401" s="19">
        <v>2215.5732957499999</v>
      </c>
      <c r="Z401" s="19">
        <v>2356.0334782800001</v>
      </c>
      <c r="AA401" s="19">
        <v>2472.6072517600001</v>
      </c>
      <c r="AB401" s="19">
        <v>1678.6602829499998</v>
      </c>
      <c r="AC401" s="19">
        <v>238.84414260000003</v>
      </c>
      <c r="AD401" s="19">
        <v>33.333324809999993</v>
      </c>
      <c r="AE401" s="19">
        <v>31.891919340000001</v>
      </c>
      <c r="AF401" s="19">
        <v>2461.1556060400003</v>
      </c>
      <c r="AG401" s="19">
        <v>1.78063978</v>
      </c>
      <c r="AH401" s="19">
        <v>110.67840222999999</v>
      </c>
      <c r="AI401" s="19">
        <v>0</v>
      </c>
      <c r="AJ401" s="19">
        <v>0</v>
      </c>
      <c r="AL401" s="1"/>
      <c r="AM401" s="63">
        <v>3090</v>
      </c>
      <c r="AN401" s="62">
        <v>0</v>
      </c>
      <c r="AO401" s="23">
        <v>1</v>
      </c>
      <c r="AP401" s="23">
        <v>1</v>
      </c>
      <c r="AQ401" s="23">
        <v>1</v>
      </c>
      <c r="AR401" s="23">
        <v>1</v>
      </c>
      <c r="AS401" s="23">
        <v>1</v>
      </c>
      <c r="AT401" s="23">
        <v>1</v>
      </c>
      <c r="AU401" s="23">
        <v>1</v>
      </c>
      <c r="AV401" s="23">
        <v>1</v>
      </c>
      <c r="AW401" s="23">
        <v>1</v>
      </c>
      <c r="AX401" s="23">
        <v>1</v>
      </c>
      <c r="AY401" s="23">
        <v>1</v>
      </c>
      <c r="AZ401" s="23">
        <v>1</v>
      </c>
      <c r="BA401" s="23">
        <v>1</v>
      </c>
      <c r="BB401" s="23">
        <v>1</v>
      </c>
      <c r="BC401" s="23">
        <v>1</v>
      </c>
      <c r="BG401" t="s">
        <v>477</v>
      </c>
      <c r="BH401">
        <v>7</v>
      </c>
      <c r="BI401">
        <v>257</v>
      </c>
    </row>
    <row r="402" spans="1:61" x14ac:dyDescent="0.3">
      <c r="A402" s="18">
        <f t="shared" si="102"/>
        <v>3090</v>
      </c>
      <c r="B402" s="18">
        <f t="shared" si="103"/>
        <v>1</v>
      </c>
      <c r="C402" s="13">
        <f t="shared" si="104"/>
        <v>3259.1332179200008</v>
      </c>
      <c r="D402" s="13">
        <f t="shared" si="105"/>
        <v>1013.76233531</v>
      </c>
      <c r="E402" s="13">
        <f t="shared" si="106"/>
        <v>4255.7673319800006</v>
      </c>
      <c r="F402" s="13">
        <f t="shared" si="107"/>
        <v>545.58655720000002</v>
      </c>
      <c r="G402" s="13">
        <f t="shared" si="108"/>
        <v>262.35812003999996</v>
      </c>
      <c r="H402" s="13">
        <f t="shared" si="109"/>
        <v>688.68293238000001</v>
      </c>
      <c r="I402" s="13">
        <f t="shared" si="110"/>
        <v>412.47507349</v>
      </c>
      <c r="J402" s="13">
        <f t="shared" si="111"/>
        <v>1546.7230856699998</v>
      </c>
      <c r="K402" s="13">
        <f t="shared" si="112"/>
        <v>225.08584278000001</v>
      </c>
      <c r="L402" s="13">
        <f t="shared" si="113"/>
        <v>55.228266552500003</v>
      </c>
      <c r="M402" s="13">
        <f t="shared" si="114"/>
        <v>234.87421612999998</v>
      </c>
      <c r="N402" s="13">
        <f t="shared" si="115"/>
        <v>15.9367396475</v>
      </c>
      <c r="O402" s="13">
        <f t="shared" si="116"/>
        <v>260.10182491</v>
      </c>
      <c r="P402" s="13">
        <f t="shared" si="117"/>
        <v>0.72638480000000005</v>
      </c>
      <c r="Q402" s="13">
        <f t="shared" si="118"/>
        <v>24.087305069999999</v>
      </c>
      <c r="T402" s="62">
        <v>3090</v>
      </c>
      <c r="U402" s="62">
        <v>1</v>
      </c>
      <c r="V402" s="19">
        <v>3259.1332179200008</v>
      </c>
      <c r="W402" s="19">
        <v>1013.76233531</v>
      </c>
      <c r="X402" s="19">
        <v>4255.7673319800006</v>
      </c>
      <c r="Y402" s="19">
        <v>545.58655720000002</v>
      </c>
      <c r="Z402" s="19">
        <v>262.35812003999996</v>
      </c>
      <c r="AA402" s="19">
        <v>688.68293238000001</v>
      </c>
      <c r="AB402" s="19">
        <v>412.47507349</v>
      </c>
      <c r="AC402" s="19">
        <v>1546.7230856699998</v>
      </c>
      <c r="AD402" s="19">
        <v>225.08584278000001</v>
      </c>
      <c r="AE402" s="19">
        <v>55.228266552500003</v>
      </c>
      <c r="AF402" s="19">
        <v>234.87421612999998</v>
      </c>
      <c r="AG402" s="19">
        <v>15.9367396475</v>
      </c>
      <c r="AH402" s="19">
        <v>260.10182491</v>
      </c>
      <c r="AI402" s="19">
        <v>0.72638480000000005</v>
      </c>
      <c r="AJ402" s="19">
        <v>24.087305069999999</v>
      </c>
      <c r="AL402" s="1"/>
      <c r="AM402" s="63">
        <v>3090</v>
      </c>
      <c r="AN402" s="62">
        <v>1</v>
      </c>
      <c r="AO402" s="23">
        <v>1</v>
      </c>
      <c r="AP402" s="23">
        <v>1</v>
      </c>
      <c r="AQ402" s="23">
        <v>1</v>
      </c>
      <c r="AR402" s="23">
        <v>1</v>
      </c>
      <c r="AS402" s="23">
        <v>1</v>
      </c>
      <c r="AT402" s="23">
        <v>1</v>
      </c>
      <c r="AU402" s="23">
        <v>1</v>
      </c>
      <c r="AV402" s="23">
        <v>1</v>
      </c>
      <c r="AW402" s="23">
        <v>1</v>
      </c>
      <c r="AX402" s="23">
        <v>1</v>
      </c>
      <c r="AY402" s="23">
        <v>1</v>
      </c>
      <c r="AZ402" s="23">
        <v>1</v>
      </c>
      <c r="BA402" s="23">
        <v>1</v>
      </c>
      <c r="BB402" s="23">
        <v>1</v>
      </c>
      <c r="BC402" s="23">
        <v>1</v>
      </c>
      <c r="BG402" t="s">
        <v>478</v>
      </c>
      <c r="BH402">
        <v>7</v>
      </c>
      <c r="BI402">
        <v>213</v>
      </c>
    </row>
    <row r="403" spans="1:61" x14ac:dyDescent="0.3">
      <c r="A403" s="18">
        <f t="shared" si="102"/>
        <v>3090</v>
      </c>
      <c r="B403" s="18">
        <f t="shared" si="103"/>
        <v>2</v>
      </c>
      <c r="C403" s="13">
        <f t="shared" si="104"/>
        <v>120.9880114</v>
      </c>
      <c r="D403" s="13">
        <f t="shared" si="105"/>
        <v>9.86408387</v>
      </c>
      <c r="E403" s="13">
        <f t="shared" si="106"/>
        <v>250.76612134000001</v>
      </c>
      <c r="F403" s="13">
        <f t="shared" si="107"/>
        <v>63.161787050000008</v>
      </c>
      <c r="G403" s="13">
        <f t="shared" si="108"/>
        <v>32.622818109999997</v>
      </c>
      <c r="H403" s="13">
        <f t="shared" si="109"/>
        <v>17.888631369999999</v>
      </c>
      <c r="I403" s="13">
        <f t="shared" si="110"/>
        <v>15.94026236</v>
      </c>
      <c r="J403" s="13">
        <f t="shared" si="111"/>
        <v>13.12804858</v>
      </c>
      <c r="K403" s="13">
        <f t="shared" si="112"/>
        <v>10.93189301</v>
      </c>
      <c r="L403" s="13">
        <f t="shared" si="113"/>
        <v>3.5999999999999996</v>
      </c>
      <c r="M403" s="13">
        <f t="shared" si="114"/>
        <v>0</v>
      </c>
      <c r="N403" s="13">
        <f t="shared" si="115"/>
        <v>1.2</v>
      </c>
      <c r="O403" s="13">
        <f t="shared" si="116"/>
        <v>67.248131970000003</v>
      </c>
      <c r="P403" s="13">
        <f t="shared" si="117"/>
        <v>0.91747480000000003</v>
      </c>
      <c r="Q403" s="13">
        <f t="shared" si="118"/>
        <v>21.913318000000004</v>
      </c>
      <c r="T403" s="62">
        <v>3090</v>
      </c>
      <c r="U403" s="62">
        <v>2</v>
      </c>
      <c r="V403" s="19">
        <v>120.9880114</v>
      </c>
      <c r="W403" s="19">
        <v>9.86408387</v>
      </c>
      <c r="X403" s="19">
        <v>250.76612134000001</v>
      </c>
      <c r="Y403" s="19">
        <v>63.161787050000008</v>
      </c>
      <c r="Z403" s="19">
        <v>32.622818109999997</v>
      </c>
      <c r="AA403" s="19">
        <v>17.888631369999999</v>
      </c>
      <c r="AB403" s="19">
        <v>15.94026236</v>
      </c>
      <c r="AC403" s="19">
        <v>13.12804858</v>
      </c>
      <c r="AD403" s="19">
        <v>10.93189301</v>
      </c>
      <c r="AE403" s="19">
        <v>3.5999999999999996</v>
      </c>
      <c r="AF403" s="19">
        <v>0</v>
      </c>
      <c r="AG403" s="19">
        <v>1.2</v>
      </c>
      <c r="AH403" s="19">
        <v>67.248131970000003</v>
      </c>
      <c r="AI403" s="19">
        <v>0.91747480000000003</v>
      </c>
      <c r="AJ403" s="19">
        <v>21.913318000000004</v>
      </c>
      <c r="AL403" s="1"/>
      <c r="AM403" s="63">
        <v>3090</v>
      </c>
      <c r="AN403" s="62">
        <v>2</v>
      </c>
      <c r="AO403" s="23">
        <v>1</v>
      </c>
      <c r="AP403" s="23">
        <v>1</v>
      </c>
      <c r="AQ403" s="23">
        <v>1</v>
      </c>
      <c r="AR403" s="23">
        <v>1</v>
      </c>
      <c r="AS403" s="23">
        <v>1</v>
      </c>
      <c r="AT403" s="23">
        <v>1</v>
      </c>
      <c r="AU403" s="23">
        <v>1</v>
      </c>
      <c r="AV403" s="23">
        <v>1</v>
      </c>
      <c r="AW403" s="23">
        <v>1</v>
      </c>
      <c r="AX403" s="23">
        <v>1</v>
      </c>
      <c r="AY403" s="23">
        <v>1</v>
      </c>
      <c r="AZ403" s="23">
        <v>1</v>
      </c>
      <c r="BA403" s="23">
        <v>1</v>
      </c>
      <c r="BB403" s="23">
        <v>1</v>
      </c>
      <c r="BC403" s="23">
        <v>1</v>
      </c>
      <c r="BG403" t="s">
        <v>479</v>
      </c>
      <c r="BH403">
        <v>7</v>
      </c>
      <c r="BI403">
        <v>20</v>
      </c>
    </row>
    <row r="404" spans="1:61" x14ac:dyDescent="0.3">
      <c r="A404" s="18">
        <f t="shared" si="102"/>
        <v>3090</v>
      </c>
      <c r="B404" s="18">
        <f t="shared" si="103"/>
        <v>5</v>
      </c>
      <c r="C404" s="13">
        <f t="shared" si="104"/>
        <v>2154.2704241299998</v>
      </c>
      <c r="D404" s="13">
        <f t="shared" si="105"/>
        <v>1762.80309186</v>
      </c>
      <c r="E404" s="13">
        <f t="shared" si="106"/>
        <v>917.41213463000008</v>
      </c>
      <c r="F404" s="13">
        <f t="shared" si="107"/>
        <v>197.00101454999998</v>
      </c>
      <c r="G404" s="13">
        <f t="shared" si="108"/>
        <v>153.74024113000002</v>
      </c>
      <c r="H404" s="13">
        <f t="shared" si="109"/>
        <v>32.69</v>
      </c>
      <c r="I404" s="13">
        <f t="shared" si="110"/>
        <v>843.21541402000003</v>
      </c>
      <c r="J404" s="13">
        <f t="shared" si="111"/>
        <v>13.02445829</v>
      </c>
      <c r="K404" s="13">
        <f t="shared" si="112"/>
        <v>16.01757787</v>
      </c>
      <c r="L404" s="13">
        <f t="shared" si="113"/>
        <v>186.07099903</v>
      </c>
      <c r="M404" s="13">
        <f t="shared" si="114"/>
        <v>198.91017400999999</v>
      </c>
      <c r="N404" s="13">
        <f t="shared" si="115"/>
        <v>5.9973300700000003</v>
      </c>
      <c r="O404" s="13">
        <f t="shared" si="116"/>
        <v>0</v>
      </c>
      <c r="P404" s="13">
        <f t="shared" si="117"/>
        <v>0</v>
      </c>
      <c r="Q404" s="13">
        <f t="shared" si="118"/>
        <v>0</v>
      </c>
      <c r="T404" s="62">
        <v>3090</v>
      </c>
      <c r="U404" s="62">
        <v>5</v>
      </c>
      <c r="V404" s="19">
        <v>2154.2704241299998</v>
      </c>
      <c r="W404" s="19">
        <v>1762.80309186</v>
      </c>
      <c r="X404" s="19">
        <v>917.41213463000008</v>
      </c>
      <c r="Y404" s="19">
        <v>197.00101454999998</v>
      </c>
      <c r="Z404" s="19">
        <v>153.74024113000002</v>
      </c>
      <c r="AA404" s="19">
        <v>32.69</v>
      </c>
      <c r="AB404" s="19">
        <v>843.21541402000003</v>
      </c>
      <c r="AC404" s="19">
        <v>13.02445829</v>
      </c>
      <c r="AD404" s="19">
        <v>16.01757787</v>
      </c>
      <c r="AE404" s="19">
        <v>186.07099903</v>
      </c>
      <c r="AF404" s="19">
        <v>198.91017400999999</v>
      </c>
      <c r="AG404" s="19">
        <v>5.9973300700000003</v>
      </c>
      <c r="AH404" s="19">
        <v>0</v>
      </c>
      <c r="AI404" s="19">
        <v>0</v>
      </c>
      <c r="AJ404" s="19">
        <v>0</v>
      </c>
      <c r="AL404" s="1"/>
      <c r="AM404" s="63">
        <v>3090</v>
      </c>
      <c r="AN404" s="62">
        <v>5</v>
      </c>
      <c r="AO404" s="23">
        <v>1</v>
      </c>
      <c r="AP404" s="23">
        <v>1</v>
      </c>
      <c r="AQ404" s="23">
        <v>1</v>
      </c>
      <c r="AR404" s="23">
        <v>1</v>
      </c>
      <c r="AS404" s="23">
        <v>1</v>
      </c>
      <c r="AT404" s="23">
        <v>1</v>
      </c>
      <c r="AU404" s="23">
        <v>1</v>
      </c>
      <c r="AV404" s="23">
        <v>1</v>
      </c>
      <c r="AW404" s="23">
        <v>1</v>
      </c>
      <c r="AX404" s="23">
        <v>1</v>
      </c>
      <c r="AY404" s="23">
        <v>1</v>
      </c>
      <c r="AZ404" s="23">
        <v>1</v>
      </c>
      <c r="BA404" s="23">
        <v>1</v>
      </c>
      <c r="BB404" s="23">
        <v>1</v>
      </c>
      <c r="BC404" s="23">
        <v>1</v>
      </c>
      <c r="BG404" t="s">
        <v>480</v>
      </c>
      <c r="BH404">
        <v>7</v>
      </c>
      <c r="BI404">
        <v>44</v>
      </c>
    </row>
    <row r="405" spans="1:61" x14ac:dyDescent="0.3">
      <c r="A405" s="18">
        <f t="shared" si="102"/>
        <v>3090</v>
      </c>
      <c r="B405" s="18">
        <f t="shared" si="103"/>
        <v>7</v>
      </c>
      <c r="C405" s="13">
        <f t="shared" si="104"/>
        <v>10165.289934747998</v>
      </c>
      <c r="D405" s="13">
        <f t="shared" si="105"/>
        <v>1826.9210159785937</v>
      </c>
      <c r="E405" s="13">
        <f t="shared" si="106"/>
        <v>270.10267478000003</v>
      </c>
      <c r="F405" s="13">
        <f t="shared" si="107"/>
        <v>117.44405687</v>
      </c>
      <c r="G405" s="13">
        <f t="shared" si="108"/>
        <v>143.30040693000001</v>
      </c>
      <c r="H405" s="13">
        <f t="shared" si="109"/>
        <v>0</v>
      </c>
      <c r="I405" s="13">
        <f t="shared" si="110"/>
        <v>170.56528695</v>
      </c>
      <c r="J405" s="13">
        <f t="shared" si="111"/>
        <v>1.1639803500000001</v>
      </c>
      <c r="K405" s="13">
        <f t="shared" si="112"/>
        <v>5.46083535</v>
      </c>
      <c r="L405" s="13">
        <f t="shared" si="113"/>
        <v>108.77127742</v>
      </c>
      <c r="M405" s="13">
        <f t="shared" si="114"/>
        <v>162.21351480999996</v>
      </c>
      <c r="N405" s="13">
        <f t="shared" si="115"/>
        <v>7.0975000000000001</v>
      </c>
      <c r="O405" s="13">
        <f t="shared" si="116"/>
        <v>1.0119256400000001</v>
      </c>
      <c r="P405" s="13">
        <f t="shared" si="117"/>
        <v>0</v>
      </c>
      <c r="Q405" s="13">
        <f t="shared" si="118"/>
        <v>0</v>
      </c>
      <c r="T405" s="62">
        <v>3090</v>
      </c>
      <c r="U405" s="62">
        <v>7</v>
      </c>
      <c r="V405" s="19">
        <v>10165.289934747998</v>
      </c>
      <c r="W405" s="19">
        <v>1826.9210159785937</v>
      </c>
      <c r="X405" s="19">
        <v>270.10267478000003</v>
      </c>
      <c r="Y405" s="19">
        <v>117.44405687</v>
      </c>
      <c r="Z405" s="19">
        <v>143.30040693000001</v>
      </c>
      <c r="AA405" s="19">
        <v>0</v>
      </c>
      <c r="AB405" s="19">
        <v>170.56528695</v>
      </c>
      <c r="AC405" s="19">
        <v>1.1639803500000001</v>
      </c>
      <c r="AD405" s="19">
        <v>5.46083535</v>
      </c>
      <c r="AE405" s="19">
        <v>108.77127742</v>
      </c>
      <c r="AF405" s="19">
        <v>162.21351480999996</v>
      </c>
      <c r="AG405" s="19">
        <v>7.0975000000000001</v>
      </c>
      <c r="AH405" s="19">
        <v>1.0119256400000001</v>
      </c>
      <c r="AI405" s="19">
        <v>0</v>
      </c>
      <c r="AJ405" s="19">
        <v>0</v>
      </c>
      <c r="AL405" s="1"/>
      <c r="AM405" s="63">
        <v>3090</v>
      </c>
      <c r="AN405" s="62">
        <v>7</v>
      </c>
      <c r="AO405" s="23">
        <v>1</v>
      </c>
      <c r="AP405" s="23">
        <v>1</v>
      </c>
      <c r="AQ405" s="23">
        <v>1</v>
      </c>
      <c r="AR405" s="23">
        <v>1</v>
      </c>
      <c r="AS405" s="23">
        <v>1</v>
      </c>
      <c r="AT405" s="23">
        <v>1</v>
      </c>
      <c r="AU405" s="23">
        <v>1</v>
      </c>
      <c r="AV405" s="23">
        <v>1</v>
      </c>
      <c r="AW405" s="23">
        <v>1</v>
      </c>
      <c r="AX405" s="23">
        <v>1</v>
      </c>
      <c r="AY405" s="23">
        <v>1</v>
      </c>
      <c r="AZ405" s="23">
        <v>1</v>
      </c>
      <c r="BA405" s="23">
        <v>1</v>
      </c>
      <c r="BB405" s="23">
        <v>1</v>
      </c>
      <c r="BC405" s="23">
        <v>1</v>
      </c>
      <c r="BG405" t="s">
        <v>481</v>
      </c>
      <c r="BH405">
        <v>7</v>
      </c>
      <c r="BI405">
        <v>398</v>
      </c>
    </row>
    <row r="406" spans="1:61" x14ac:dyDescent="0.3">
      <c r="A406" s="18">
        <f t="shared" si="102"/>
        <v>3090</v>
      </c>
      <c r="B406" s="18">
        <f t="shared" si="103"/>
        <v>8</v>
      </c>
      <c r="C406" s="13">
        <f t="shared" si="104"/>
        <v>2211.9214761600001</v>
      </c>
      <c r="D406" s="13">
        <f t="shared" si="105"/>
        <v>892.51477849000014</v>
      </c>
      <c r="E406" s="13">
        <f t="shared" si="106"/>
        <v>1749.4351975400002</v>
      </c>
      <c r="F406" s="13">
        <f t="shared" si="107"/>
        <v>362.27186900999999</v>
      </c>
      <c r="G406" s="13">
        <f t="shared" si="108"/>
        <v>446.10016331999998</v>
      </c>
      <c r="H406" s="13">
        <f t="shared" si="109"/>
        <v>32.545203790000002</v>
      </c>
      <c r="I406" s="13">
        <f t="shared" si="110"/>
        <v>201.54305961</v>
      </c>
      <c r="J406" s="13">
        <f t="shared" si="111"/>
        <v>53.293665329999996</v>
      </c>
      <c r="K406" s="13">
        <f t="shared" si="112"/>
        <v>2.4500000000000002</v>
      </c>
      <c r="L406" s="13">
        <f t="shared" si="113"/>
        <v>88.889507705</v>
      </c>
      <c r="M406" s="13">
        <f t="shared" si="114"/>
        <v>563.38991536000003</v>
      </c>
      <c r="N406" s="13">
        <f t="shared" si="115"/>
        <v>19.436332024999999</v>
      </c>
      <c r="O406" s="13">
        <f t="shared" si="116"/>
        <v>10.909999999999998</v>
      </c>
      <c r="P406" s="13">
        <f t="shared" si="117"/>
        <v>0.99522736000000012</v>
      </c>
      <c r="Q406" s="13">
        <f t="shared" si="118"/>
        <v>1.95626732</v>
      </c>
      <c r="T406" s="62">
        <v>3090</v>
      </c>
      <c r="U406" s="62">
        <v>8</v>
      </c>
      <c r="V406" s="19">
        <v>2211.9214761600001</v>
      </c>
      <c r="W406" s="19">
        <v>892.51477849000014</v>
      </c>
      <c r="X406" s="19">
        <v>1749.4351975400002</v>
      </c>
      <c r="Y406" s="19">
        <v>362.27186900999999</v>
      </c>
      <c r="Z406" s="19">
        <v>446.10016331999998</v>
      </c>
      <c r="AA406" s="19">
        <v>32.545203790000002</v>
      </c>
      <c r="AB406" s="19">
        <v>201.54305961</v>
      </c>
      <c r="AC406" s="19">
        <v>53.293665329999996</v>
      </c>
      <c r="AD406" s="19">
        <v>2.4500000000000002</v>
      </c>
      <c r="AE406" s="19">
        <v>88.889507705</v>
      </c>
      <c r="AF406" s="19">
        <v>563.38991536000003</v>
      </c>
      <c r="AG406" s="19">
        <v>19.436332024999999</v>
      </c>
      <c r="AH406" s="19">
        <v>10.909999999999998</v>
      </c>
      <c r="AI406" s="19">
        <v>0.99522736000000012</v>
      </c>
      <c r="AJ406" s="19">
        <v>1.95626732</v>
      </c>
      <c r="AL406" s="1"/>
      <c r="AM406" s="63">
        <v>3090</v>
      </c>
      <c r="AN406" s="62">
        <v>8</v>
      </c>
      <c r="AO406" s="23">
        <v>1</v>
      </c>
      <c r="AP406" s="23">
        <v>1</v>
      </c>
      <c r="AQ406" s="23">
        <v>1</v>
      </c>
      <c r="AR406" s="23">
        <v>1</v>
      </c>
      <c r="AS406" s="23">
        <v>1</v>
      </c>
      <c r="AT406" s="23">
        <v>1</v>
      </c>
      <c r="AU406" s="23">
        <v>1</v>
      </c>
      <c r="AV406" s="23">
        <v>1</v>
      </c>
      <c r="AW406" s="23">
        <v>1</v>
      </c>
      <c r="AX406" s="23">
        <v>1</v>
      </c>
      <c r="AY406" s="23">
        <v>1</v>
      </c>
      <c r="AZ406" s="23">
        <v>1</v>
      </c>
      <c r="BA406" s="23">
        <v>1</v>
      </c>
      <c r="BB406" s="23">
        <v>1</v>
      </c>
      <c r="BC406" s="23">
        <v>1</v>
      </c>
      <c r="BG406" t="s">
        <v>482</v>
      </c>
      <c r="BH406">
        <v>7</v>
      </c>
      <c r="BI406">
        <v>82</v>
      </c>
    </row>
    <row r="407" spans="1:61" x14ac:dyDescent="0.3">
      <c r="A407" s="18">
        <f t="shared" si="102"/>
        <v>3093</v>
      </c>
      <c r="B407" s="18">
        <f t="shared" si="103"/>
        <v>0</v>
      </c>
      <c r="C407" s="13">
        <f t="shared" si="104"/>
        <v>4427.0386619399997</v>
      </c>
      <c r="D407" s="13">
        <f t="shared" si="105"/>
        <v>1985.25752674</v>
      </c>
      <c r="E407" s="13">
        <f t="shared" si="106"/>
        <v>14977.860860053568</v>
      </c>
      <c r="F407" s="13">
        <f t="shared" si="107"/>
        <v>3913.7859949699996</v>
      </c>
      <c r="G407" s="13">
        <f t="shared" si="108"/>
        <v>3176.3178232527634</v>
      </c>
      <c r="H407" s="13">
        <f t="shared" si="109"/>
        <v>3235.8060183399998</v>
      </c>
      <c r="I407" s="13">
        <f t="shared" si="110"/>
        <v>35.481637269999993</v>
      </c>
      <c r="J407" s="13">
        <f t="shared" si="111"/>
        <v>108.24208710000001</v>
      </c>
      <c r="K407" s="13">
        <f t="shared" si="112"/>
        <v>19.5</v>
      </c>
      <c r="L407" s="13">
        <f t="shared" si="113"/>
        <v>142.98291052250002</v>
      </c>
      <c r="M407" s="13">
        <f t="shared" si="114"/>
        <v>1955.8134255899997</v>
      </c>
      <c r="N407" s="13">
        <f t="shared" si="115"/>
        <v>35.977876047500004</v>
      </c>
      <c r="O407" s="13">
        <f t="shared" si="116"/>
        <v>16.30827541</v>
      </c>
      <c r="P407" s="13">
        <f t="shared" si="117"/>
        <v>1.2422093900000002</v>
      </c>
      <c r="Q407" s="13">
        <f t="shared" si="118"/>
        <v>1.2901935200000001</v>
      </c>
      <c r="T407" s="62">
        <v>3093</v>
      </c>
      <c r="U407" s="62">
        <v>0</v>
      </c>
      <c r="V407" s="19">
        <v>4427.0386619399997</v>
      </c>
      <c r="W407" s="19">
        <v>1985.25752674</v>
      </c>
      <c r="X407" s="19">
        <v>14977.860860053568</v>
      </c>
      <c r="Y407" s="19">
        <v>3913.7859949699996</v>
      </c>
      <c r="Z407" s="19">
        <v>3176.3178232527634</v>
      </c>
      <c r="AA407" s="19">
        <v>3235.8060183399998</v>
      </c>
      <c r="AB407" s="19">
        <v>35.481637269999993</v>
      </c>
      <c r="AC407" s="19">
        <v>108.24208710000001</v>
      </c>
      <c r="AD407" s="19">
        <v>19.5</v>
      </c>
      <c r="AE407" s="19">
        <v>142.98291052250002</v>
      </c>
      <c r="AF407" s="19">
        <v>1955.8134255899997</v>
      </c>
      <c r="AG407" s="19">
        <v>35.977876047500004</v>
      </c>
      <c r="AH407" s="19">
        <v>16.30827541</v>
      </c>
      <c r="AI407" s="19">
        <v>1.2422093900000002</v>
      </c>
      <c r="AJ407" s="19">
        <v>1.2901935200000001</v>
      </c>
      <c r="AL407" s="1"/>
      <c r="AM407" s="63">
        <v>3093</v>
      </c>
      <c r="AN407" s="62">
        <v>0</v>
      </c>
      <c r="AO407" s="23">
        <v>1</v>
      </c>
      <c r="AP407" s="23">
        <v>1</v>
      </c>
      <c r="AQ407" s="23">
        <v>1</v>
      </c>
      <c r="AR407" s="23">
        <v>1</v>
      </c>
      <c r="AS407" s="23">
        <v>1</v>
      </c>
      <c r="AT407" s="23">
        <v>1</v>
      </c>
      <c r="AU407" s="23">
        <v>1</v>
      </c>
      <c r="AV407" s="23">
        <v>1</v>
      </c>
      <c r="AW407" s="23">
        <v>1</v>
      </c>
      <c r="AX407" s="23">
        <v>1</v>
      </c>
      <c r="AY407" s="23">
        <v>1</v>
      </c>
      <c r="AZ407" s="23">
        <v>1</v>
      </c>
      <c r="BA407" s="23">
        <v>1</v>
      </c>
      <c r="BB407" s="23">
        <v>1</v>
      </c>
      <c r="BC407" s="23">
        <v>1</v>
      </c>
      <c r="BG407" t="s">
        <v>483</v>
      </c>
      <c r="BH407">
        <v>3</v>
      </c>
      <c r="BI407">
        <v>326</v>
      </c>
    </row>
    <row r="408" spans="1:61" x14ac:dyDescent="0.3">
      <c r="A408" s="18">
        <f t="shared" si="102"/>
        <v>3093</v>
      </c>
      <c r="B408" s="18">
        <f t="shared" si="103"/>
        <v>1</v>
      </c>
      <c r="C408" s="13">
        <f t="shared" si="104"/>
        <v>3000.3730309299999</v>
      </c>
      <c r="D408" s="13">
        <f t="shared" si="105"/>
        <v>807.24274030999993</v>
      </c>
      <c r="E408" s="13">
        <f t="shared" si="106"/>
        <v>1836.5099353100002</v>
      </c>
      <c r="F408" s="13">
        <f t="shared" si="107"/>
        <v>658.21197248999988</v>
      </c>
      <c r="G408" s="13">
        <f t="shared" si="108"/>
        <v>202.35458032</v>
      </c>
      <c r="H408" s="13">
        <f t="shared" si="109"/>
        <v>399.86793971999998</v>
      </c>
      <c r="I408" s="13">
        <f t="shared" si="110"/>
        <v>11.175997259999999</v>
      </c>
      <c r="J408" s="13">
        <f t="shared" si="111"/>
        <v>402.39441638999995</v>
      </c>
      <c r="K408" s="13">
        <f t="shared" si="112"/>
        <v>18.803909769999997</v>
      </c>
      <c r="L408" s="13">
        <f t="shared" si="113"/>
        <v>82.823064805000016</v>
      </c>
      <c r="M408" s="13">
        <f t="shared" si="114"/>
        <v>216.75865939000002</v>
      </c>
      <c r="N408" s="13">
        <f t="shared" si="115"/>
        <v>26.803425835000002</v>
      </c>
      <c r="O408" s="13">
        <f t="shared" si="116"/>
        <v>0.36</v>
      </c>
      <c r="P408" s="13">
        <f t="shared" si="117"/>
        <v>9.1178489899999988</v>
      </c>
      <c r="Q408" s="13">
        <f t="shared" si="118"/>
        <v>6.07962443</v>
      </c>
      <c r="T408" s="62">
        <v>3093</v>
      </c>
      <c r="U408" s="62">
        <v>1</v>
      </c>
      <c r="V408" s="19">
        <v>3000.3730309299999</v>
      </c>
      <c r="W408" s="19">
        <v>807.24274030999993</v>
      </c>
      <c r="X408" s="19">
        <v>1836.5099353100002</v>
      </c>
      <c r="Y408" s="19">
        <v>658.21197248999988</v>
      </c>
      <c r="Z408" s="19">
        <v>202.35458032</v>
      </c>
      <c r="AA408" s="19">
        <v>399.86793971999998</v>
      </c>
      <c r="AB408" s="19">
        <v>11.175997259999999</v>
      </c>
      <c r="AC408" s="19">
        <v>402.39441638999995</v>
      </c>
      <c r="AD408" s="19">
        <v>18.803909769999997</v>
      </c>
      <c r="AE408" s="19">
        <v>82.823064805000016</v>
      </c>
      <c r="AF408" s="19">
        <v>216.75865939000002</v>
      </c>
      <c r="AG408" s="19">
        <v>26.803425835000002</v>
      </c>
      <c r="AH408" s="19">
        <v>0.36</v>
      </c>
      <c r="AI408" s="19">
        <v>9.1178489899999988</v>
      </c>
      <c r="AJ408" s="19">
        <v>6.07962443</v>
      </c>
      <c r="AL408" s="1"/>
      <c r="AM408" s="63">
        <v>3093</v>
      </c>
      <c r="AN408" s="62">
        <v>1</v>
      </c>
      <c r="AO408" s="23">
        <v>1</v>
      </c>
      <c r="AP408" s="23">
        <v>1</v>
      </c>
      <c r="AQ408" s="23">
        <v>1</v>
      </c>
      <c r="AR408" s="23">
        <v>1</v>
      </c>
      <c r="AS408" s="23">
        <v>1</v>
      </c>
      <c r="AT408" s="23">
        <v>1</v>
      </c>
      <c r="AU408" s="23">
        <v>1</v>
      </c>
      <c r="AV408" s="23">
        <v>1</v>
      </c>
      <c r="AW408" s="23">
        <v>1</v>
      </c>
      <c r="AX408" s="23">
        <v>1</v>
      </c>
      <c r="AY408" s="23">
        <v>1</v>
      </c>
      <c r="AZ408" s="23">
        <v>1</v>
      </c>
      <c r="BA408" s="23">
        <v>1</v>
      </c>
      <c r="BB408" s="23">
        <v>1</v>
      </c>
      <c r="BC408" s="23">
        <v>1</v>
      </c>
      <c r="BG408" t="s">
        <v>484</v>
      </c>
      <c r="BH408">
        <v>3</v>
      </c>
      <c r="BI408">
        <v>155</v>
      </c>
    </row>
    <row r="409" spans="1:61" x14ac:dyDescent="0.3">
      <c r="A409" s="18">
        <f t="shared" si="102"/>
        <v>3093</v>
      </c>
      <c r="B409" s="18">
        <f t="shared" si="103"/>
        <v>2</v>
      </c>
      <c r="C409" s="13">
        <f t="shared" si="104"/>
        <v>80.687387720000004</v>
      </c>
      <c r="D409" s="13">
        <f t="shared" si="105"/>
        <v>20.384243479999999</v>
      </c>
      <c r="E409" s="13">
        <f t="shared" si="106"/>
        <v>394.33588415999998</v>
      </c>
      <c r="F409" s="13">
        <f t="shared" si="107"/>
        <v>50.75</v>
      </c>
      <c r="G409" s="13">
        <f t="shared" si="108"/>
        <v>24.64</v>
      </c>
      <c r="H409" s="13">
        <f t="shared" si="109"/>
        <v>154.26725121999999</v>
      </c>
      <c r="I409" s="13">
        <f t="shared" si="110"/>
        <v>0</v>
      </c>
      <c r="J409" s="13">
        <f t="shared" si="111"/>
        <v>0</v>
      </c>
      <c r="K409" s="13">
        <f t="shared" si="112"/>
        <v>0</v>
      </c>
      <c r="L409" s="13">
        <f t="shared" si="113"/>
        <v>0</v>
      </c>
      <c r="M409" s="13">
        <f t="shared" si="114"/>
        <v>98.56</v>
      </c>
      <c r="N409" s="13">
        <f t="shared" si="115"/>
        <v>0</v>
      </c>
      <c r="O409" s="13">
        <f t="shared" si="116"/>
        <v>26.491345620000001</v>
      </c>
      <c r="P409" s="13">
        <f t="shared" si="117"/>
        <v>3.6235855100000003</v>
      </c>
      <c r="Q409" s="13">
        <f t="shared" si="118"/>
        <v>0.54934243000000005</v>
      </c>
      <c r="T409" s="62">
        <v>3093</v>
      </c>
      <c r="U409" s="62">
        <v>2</v>
      </c>
      <c r="V409" s="19">
        <v>80.687387720000004</v>
      </c>
      <c r="W409" s="19">
        <v>20.384243479999999</v>
      </c>
      <c r="X409" s="19">
        <v>394.33588415999998</v>
      </c>
      <c r="Y409" s="19">
        <v>50.75</v>
      </c>
      <c r="Z409" s="19">
        <v>24.64</v>
      </c>
      <c r="AA409" s="19">
        <v>154.26725121999999</v>
      </c>
      <c r="AB409" s="19">
        <v>0</v>
      </c>
      <c r="AC409" s="19">
        <v>0</v>
      </c>
      <c r="AD409" s="19">
        <v>0</v>
      </c>
      <c r="AE409" s="19">
        <v>0</v>
      </c>
      <c r="AF409" s="19">
        <v>98.56</v>
      </c>
      <c r="AG409" s="19">
        <v>0</v>
      </c>
      <c r="AH409" s="19">
        <v>26.491345620000001</v>
      </c>
      <c r="AI409" s="19">
        <v>3.6235855100000003</v>
      </c>
      <c r="AJ409" s="19">
        <v>0.54934243000000005</v>
      </c>
      <c r="AL409" s="1"/>
      <c r="AM409" s="63">
        <v>3093</v>
      </c>
      <c r="AN409" s="62">
        <v>2</v>
      </c>
      <c r="AO409" s="23">
        <v>1</v>
      </c>
      <c r="AP409" s="23">
        <v>1</v>
      </c>
      <c r="AQ409" s="23">
        <v>1</v>
      </c>
      <c r="AR409" s="23">
        <v>1</v>
      </c>
      <c r="AS409" s="23">
        <v>1</v>
      </c>
      <c r="AT409" s="23">
        <v>1</v>
      </c>
      <c r="AU409" s="23">
        <v>1</v>
      </c>
      <c r="AV409" s="23">
        <v>1</v>
      </c>
      <c r="AW409" s="23">
        <v>1</v>
      </c>
      <c r="AX409" s="23">
        <v>1</v>
      </c>
      <c r="AY409" s="23">
        <v>1</v>
      </c>
      <c r="AZ409" s="23">
        <v>1</v>
      </c>
      <c r="BA409" s="23">
        <v>1</v>
      </c>
      <c r="BB409" s="23">
        <v>1</v>
      </c>
      <c r="BC409" s="23">
        <v>1</v>
      </c>
      <c r="BG409" t="s">
        <v>485</v>
      </c>
      <c r="BH409">
        <v>3</v>
      </c>
      <c r="BI409">
        <v>13</v>
      </c>
    </row>
    <row r="410" spans="1:61" x14ac:dyDescent="0.3">
      <c r="A410" s="18">
        <f t="shared" si="102"/>
        <v>3093</v>
      </c>
      <c r="B410" s="18">
        <f t="shared" si="103"/>
        <v>5</v>
      </c>
      <c r="C410" s="13">
        <f t="shared" si="104"/>
        <v>2251.8671211799997</v>
      </c>
      <c r="D410" s="13">
        <f t="shared" si="105"/>
        <v>1433.7205503499997</v>
      </c>
      <c r="E410" s="13">
        <f t="shared" si="106"/>
        <v>679.33558917000005</v>
      </c>
      <c r="F410" s="13">
        <f t="shared" si="107"/>
        <v>330.27662039000001</v>
      </c>
      <c r="G410" s="13">
        <f t="shared" si="108"/>
        <v>135.52473061000001</v>
      </c>
      <c r="H410" s="13">
        <f t="shared" si="109"/>
        <v>94.432456129999991</v>
      </c>
      <c r="I410" s="13">
        <f t="shared" si="110"/>
        <v>59.476438349999995</v>
      </c>
      <c r="J410" s="13">
        <f t="shared" si="111"/>
        <v>0</v>
      </c>
      <c r="K410" s="13">
        <f t="shared" si="112"/>
        <v>2.14</v>
      </c>
      <c r="L410" s="13">
        <f t="shared" si="113"/>
        <v>3.6</v>
      </c>
      <c r="M410" s="13">
        <f t="shared" si="114"/>
        <v>49.827219540000002</v>
      </c>
      <c r="N410" s="13">
        <f t="shared" si="115"/>
        <v>0</v>
      </c>
      <c r="O410" s="13">
        <f t="shared" si="116"/>
        <v>0</v>
      </c>
      <c r="P410" s="13">
        <f t="shared" si="117"/>
        <v>0.21</v>
      </c>
      <c r="Q410" s="13">
        <f t="shared" si="118"/>
        <v>0</v>
      </c>
      <c r="T410" s="62">
        <v>3093</v>
      </c>
      <c r="U410" s="62">
        <v>5</v>
      </c>
      <c r="V410" s="19">
        <v>2251.8671211799997</v>
      </c>
      <c r="W410" s="19">
        <v>1433.7205503499997</v>
      </c>
      <c r="X410" s="19">
        <v>679.33558917000005</v>
      </c>
      <c r="Y410" s="19">
        <v>330.27662039000001</v>
      </c>
      <c r="Z410" s="19">
        <v>135.52473061000001</v>
      </c>
      <c r="AA410" s="19">
        <v>94.432456129999991</v>
      </c>
      <c r="AB410" s="19">
        <v>59.476438349999995</v>
      </c>
      <c r="AC410" s="19">
        <v>0</v>
      </c>
      <c r="AD410" s="19">
        <v>2.14</v>
      </c>
      <c r="AE410" s="19">
        <v>3.6</v>
      </c>
      <c r="AF410" s="19">
        <v>49.827219540000002</v>
      </c>
      <c r="AG410" s="19">
        <v>0</v>
      </c>
      <c r="AH410" s="19">
        <v>0</v>
      </c>
      <c r="AI410" s="19">
        <v>0.21</v>
      </c>
      <c r="AJ410" s="19">
        <v>0</v>
      </c>
      <c r="AL410" s="1"/>
      <c r="AM410" s="63">
        <v>3093</v>
      </c>
      <c r="AN410" s="62">
        <v>5</v>
      </c>
      <c r="AO410" s="23">
        <v>1</v>
      </c>
      <c r="AP410" s="23">
        <v>1</v>
      </c>
      <c r="AQ410" s="23">
        <v>1</v>
      </c>
      <c r="AR410" s="23">
        <v>1</v>
      </c>
      <c r="AS410" s="23">
        <v>1</v>
      </c>
      <c r="AT410" s="23">
        <v>1</v>
      </c>
      <c r="AU410" s="23">
        <v>1</v>
      </c>
      <c r="AV410" s="23">
        <v>1</v>
      </c>
      <c r="AW410" s="23">
        <v>1</v>
      </c>
      <c r="AX410" s="23">
        <v>1</v>
      </c>
      <c r="AY410" s="23">
        <v>1</v>
      </c>
      <c r="AZ410" s="23">
        <v>1</v>
      </c>
      <c r="BA410" s="23">
        <v>1</v>
      </c>
      <c r="BB410" s="23">
        <v>1</v>
      </c>
      <c r="BC410" s="23">
        <v>1</v>
      </c>
      <c r="BG410" t="s">
        <v>486</v>
      </c>
      <c r="BH410">
        <v>3</v>
      </c>
      <c r="BI410">
        <v>41</v>
      </c>
    </row>
    <row r="411" spans="1:61" x14ac:dyDescent="0.3">
      <c r="A411" s="18">
        <f t="shared" si="102"/>
        <v>3093</v>
      </c>
      <c r="B411" s="18">
        <f t="shared" si="103"/>
        <v>7</v>
      </c>
      <c r="C411" s="13">
        <f t="shared" si="104"/>
        <v>7651.9120420730287</v>
      </c>
      <c r="D411" s="13">
        <f t="shared" si="105"/>
        <v>1110.404495514862</v>
      </c>
      <c r="E411" s="13">
        <f t="shared" si="106"/>
        <v>267.55472135999992</v>
      </c>
      <c r="F411" s="13">
        <f t="shared" si="107"/>
        <v>163.33279671</v>
      </c>
      <c r="G411" s="13">
        <f t="shared" si="108"/>
        <v>132.74746438</v>
      </c>
      <c r="H411" s="13">
        <f t="shared" si="109"/>
        <v>25.921568650000001</v>
      </c>
      <c r="I411" s="13">
        <f t="shared" si="110"/>
        <v>15.978941760000001</v>
      </c>
      <c r="J411" s="13">
        <f t="shared" si="111"/>
        <v>0.4</v>
      </c>
      <c r="K411" s="13">
        <f t="shared" si="112"/>
        <v>0</v>
      </c>
      <c r="L411" s="13">
        <f t="shared" si="113"/>
        <v>37.01</v>
      </c>
      <c r="M411" s="13">
        <f t="shared" si="114"/>
        <v>60.470295</v>
      </c>
      <c r="N411" s="13">
        <f t="shared" si="115"/>
        <v>0.82</v>
      </c>
      <c r="O411" s="13">
        <f t="shared" si="116"/>
        <v>0.4</v>
      </c>
      <c r="P411" s="13">
        <f t="shared" si="117"/>
        <v>0.74520724000000005</v>
      </c>
      <c r="Q411" s="13">
        <f t="shared" si="118"/>
        <v>2.1821260900000001</v>
      </c>
      <c r="T411" s="62">
        <v>3093</v>
      </c>
      <c r="U411" s="62">
        <v>7</v>
      </c>
      <c r="V411" s="19">
        <v>7651.9120420730287</v>
      </c>
      <c r="W411" s="19">
        <v>1110.404495514862</v>
      </c>
      <c r="X411" s="19">
        <v>267.55472135999992</v>
      </c>
      <c r="Y411" s="19">
        <v>163.33279671</v>
      </c>
      <c r="Z411" s="19">
        <v>132.74746438</v>
      </c>
      <c r="AA411" s="19">
        <v>25.921568650000001</v>
      </c>
      <c r="AB411" s="19">
        <v>15.978941760000001</v>
      </c>
      <c r="AC411" s="19">
        <v>0.4</v>
      </c>
      <c r="AD411" s="19">
        <v>0</v>
      </c>
      <c r="AE411" s="19">
        <v>37.01</v>
      </c>
      <c r="AF411" s="19">
        <v>60.470295</v>
      </c>
      <c r="AG411" s="19">
        <v>0.82</v>
      </c>
      <c r="AH411" s="19">
        <v>0.4</v>
      </c>
      <c r="AI411" s="19">
        <v>0.74520724000000005</v>
      </c>
      <c r="AJ411" s="19">
        <v>2.1821260900000001</v>
      </c>
      <c r="AL411" s="1"/>
      <c r="AM411" s="63">
        <v>3093</v>
      </c>
      <c r="AN411" s="62">
        <v>7</v>
      </c>
      <c r="AO411" s="23">
        <v>1</v>
      </c>
      <c r="AP411" s="23">
        <v>1</v>
      </c>
      <c r="AQ411" s="23">
        <v>1</v>
      </c>
      <c r="AR411" s="23">
        <v>1</v>
      </c>
      <c r="AS411" s="23">
        <v>1</v>
      </c>
      <c r="AT411" s="23">
        <v>1</v>
      </c>
      <c r="AU411" s="23">
        <v>1</v>
      </c>
      <c r="AV411" s="23">
        <v>1</v>
      </c>
      <c r="AW411" s="23">
        <v>1</v>
      </c>
      <c r="AX411" s="23">
        <v>1</v>
      </c>
      <c r="AY411" s="23">
        <v>1</v>
      </c>
      <c r="AZ411" s="23">
        <v>1</v>
      </c>
      <c r="BA411" s="23">
        <v>1</v>
      </c>
      <c r="BB411" s="23">
        <v>1</v>
      </c>
      <c r="BC411" s="23">
        <v>1</v>
      </c>
      <c r="BG411" t="s">
        <v>487</v>
      </c>
      <c r="BH411">
        <v>3</v>
      </c>
      <c r="BI411">
        <v>315</v>
      </c>
    </row>
    <row r="412" spans="1:61" x14ac:dyDescent="0.3">
      <c r="A412" s="18">
        <f t="shared" si="102"/>
        <v>3093</v>
      </c>
      <c r="B412" s="18">
        <f t="shared" si="103"/>
        <v>8</v>
      </c>
      <c r="C412" s="13">
        <f t="shared" si="104"/>
        <v>5522.9215035899988</v>
      </c>
      <c r="D412" s="13">
        <f t="shared" si="105"/>
        <v>2200.8386843300004</v>
      </c>
      <c r="E412" s="13">
        <f t="shared" si="106"/>
        <v>5277.4795040400004</v>
      </c>
      <c r="F412" s="13">
        <f t="shared" si="107"/>
        <v>2395.27225959</v>
      </c>
      <c r="G412" s="13">
        <f t="shared" si="108"/>
        <v>1303.6206976899998</v>
      </c>
      <c r="H412" s="13">
        <f t="shared" si="109"/>
        <v>1282.47080454</v>
      </c>
      <c r="I412" s="13">
        <f t="shared" si="110"/>
        <v>69.31</v>
      </c>
      <c r="J412" s="13">
        <f t="shared" si="111"/>
        <v>8.5743603400000001</v>
      </c>
      <c r="K412" s="13">
        <f t="shared" si="112"/>
        <v>13.41</v>
      </c>
      <c r="L412" s="13">
        <f t="shared" si="113"/>
        <v>132.75447549750001</v>
      </c>
      <c r="M412" s="13">
        <f t="shared" si="114"/>
        <v>641.13184569999999</v>
      </c>
      <c r="N412" s="13">
        <f t="shared" si="115"/>
        <v>37.271491832500004</v>
      </c>
      <c r="O412" s="13">
        <f t="shared" si="116"/>
        <v>6.7650760600000011</v>
      </c>
      <c r="P412" s="13">
        <f t="shared" si="117"/>
        <v>4.8025476400000002</v>
      </c>
      <c r="Q412" s="13">
        <f t="shared" si="118"/>
        <v>0.20143728</v>
      </c>
      <c r="T412" s="62">
        <v>3093</v>
      </c>
      <c r="U412" s="62">
        <v>8</v>
      </c>
      <c r="V412" s="19">
        <v>5522.9215035899988</v>
      </c>
      <c r="W412" s="19">
        <v>2200.8386843300004</v>
      </c>
      <c r="X412" s="19">
        <v>5277.4795040400004</v>
      </c>
      <c r="Y412" s="19">
        <v>2395.27225959</v>
      </c>
      <c r="Z412" s="19">
        <v>1303.6206976899998</v>
      </c>
      <c r="AA412" s="19">
        <v>1282.47080454</v>
      </c>
      <c r="AB412" s="19">
        <v>69.31</v>
      </c>
      <c r="AC412" s="19">
        <v>8.5743603400000001</v>
      </c>
      <c r="AD412" s="19">
        <v>13.41</v>
      </c>
      <c r="AE412" s="19">
        <v>132.75447549750001</v>
      </c>
      <c r="AF412" s="19">
        <v>641.13184569999999</v>
      </c>
      <c r="AG412" s="19">
        <v>37.271491832500004</v>
      </c>
      <c r="AH412" s="19">
        <v>6.7650760600000011</v>
      </c>
      <c r="AI412" s="19">
        <v>4.8025476400000002</v>
      </c>
      <c r="AJ412" s="19">
        <v>0.20143728</v>
      </c>
      <c r="AL412" s="1"/>
      <c r="AM412" s="63">
        <v>3093</v>
      </c>
      <c r="AN412" s="62">
        <v>8</v>
      </c>
      <c r="AO412" s="23">
        <v>1</v>
      </c>
      <c r="AP412" s="23">
        <v>1</v>
      </c>
      <c r="AQ412" s="23">
        <v>1</v>
      </c>
      <c r="AR412" s="23">
        <v>1</v>
      </c>
      <c r="AS412" s="23">
        <v>1</v>
      </c>
      <c r="AT412" s="23">
        <v>1</v>
      </c>
      <c r="AU412" s="23">
        <v>1</v>
      </c>
      <c r="AV412" s="23">
        <v>1</v>
      </c>
      <c r="AW412" s="23">
        <v>1</v>
      </c>
      <c r="AX412" s="23">
        <v>1</v>
      </c>
      <c r="AY412" s="23">
        <v>1</v>
      </c>
      <c r="AZ412" s="23">
        <v>1</v>
      </c>
      <c r="BA412" s="23">
        <v>1</v>
      </c>
      <c r="BB412" s="23">
        <v>1</v>
      </c>
      <c r="BC412" s="23">
        <v>1</v>
      </c>
      <c r="BG412" t="s">
        <v>488</v>
      </c>
      <c r="BH412">
        <v>3</v>
      </c>
      <c r="BI412">
        <v>163</v>
      </c>
    </row>
    <row r="413" spans="1:61" x14ac:dyDescent="0.3">
      <c r="A413" s="18">
        <f t="shared" si="102"/>
        <v>3096</v>
      </c>
      <c r="B413" s="18">
        <f t="shared" si="103"/>
        <v>0</v>
      </c>
      <c r="C413" s="13">
        <f t="shared" si="104"/>
        <v>2874.0977809599995</v>
      </c>
      <c r="D413" s="13">
        <f t="shared" si="105"/>
        <v>986.67532073000007</v>
      </c>
      <c r="E413" s="13">
        <f t="shared" si="106"/>
        <v>7248.0888288199994</v>
      </c>
      <c r="F413" s="13">
        <f t="shared" si="107"/>
        <v>1055.2890498400002</v>
      </c>
      <c r="G413" s="13">
        <f t="shared" si="108"/>
        <v>914.73116298000002</v>
      </c>
      <c r="H413" s="13">
        <f t="shared" si="109"/>
        <v>1500.5795701999998</v>
      </c>
      <c r="I413" s="13">
        <f t="shared" si="110"/>
        <v>418.84946186000002</v>
      </c>
      <c r="J413" s="13">
        <f t="shared" si="111"/>
        <v>19.460360090000002</v>
      </c>
      <c r="K413" s="13">
        <f t="shared" si="112"/>
        <v>10.56862143</v>
      </c>
      <c r="L413" s="13">
        <f t="shared" si="113"/>
        <v>76.134029782500008</v>
      </c>
      <c r="M413" s="13">
        <f t="shared" si="114"/>
        <v>2236.6927008600005</v>
      </c>
      <c r="N413" s="13">
        <f t="shared" si="115"/>
        <v>11.440908887500001</v>
      </c>
      <c r="O413" s="13">
        <f t="shared" si="116"/>
        <v>0.14109131</v>
      </c>
      <c r="P413" s="13">
        <f t="shared" si="117"/>
        <v>13.967552510000001</v>
      </c>
      <c r="Q413" s="13">
        <f t="shared" si="118"/>
        <v>0</v>
      </c>
      <c r="T413" s="62">
        <v>3096</v>
      </c>
      <c r="U413" s="62">
        <v>0</v>
      </c>
      <c r="V413" s="19">
        <v>2874.0977809599995</v>
      </c>
      <c r="W413" s="19">
        <v>986.67532073000007</v>
      </c>
      <c r="X413" s="19">
        <v>7248.0888288199994</v>
      </c>
      <c r="Y413" s="19">
        <v>1055.2890498400002</v>
      </c>
      <c r="Z413" s="19">
        <v>914.73116298000002</v>
      </c>
      <c r="AA413" s="19">
        <v>1500.5795701999998</v>
      </c>
      <c r="AB413" s="19">
        <v>418.84946186000002</v>
      </c>
      <c r="AC413" s="19">
        <v>19.460360090000002</v>
      </c>
      <c r="AD413" s="19">
        <v>10.56862143</v>
      </c>
      <c r="AE413" s="19">
        <v>76.134029782500008</v>
      </c>
      <c r="AF413" s="19">
        <v>2236.6927008600005</v>
      </c>
      <c r="AG413" s="19">
        <v>11.440908887500001</v>
      </c>
      <c r="AH413" s="19">
        <v>0.14109131</v>
      </c>
      <c r="AI413" s="19">
        <v>13.967552510000001</v>
      </c>
      <c r="AJ413" s="19">
        <v>0</v>
      </c>
      <c r="AL413" s="1"/>
      <c r="AM413" s="63">
        <v>3096</v>
      </c>
      <c r="AN413" s="62">
        <v>0</v>
      </c>
      <c r="AO413" s="23">
        <v>1</v>
      </c>
      <c r="AP413" s="23">
        <v>1</v>
      </c>
      <c r="AQ413" s="23">
        <v>1</v>
      </c>
      <c r="AR413" s="23">
        <v>1</v>
      </c>
      <c r="AS413" s="23">
        <v>1</v>
      </c>
      <c r="AT413" s="23">
        <v>1</v>
      </c>
      <c r="AU413" s="23">
        <v>1</v>
      </c>
      <c r="AV413" s="23">
        <v>1</v>
      </c>
      <c r="AW413" s="23">
        <v>1</v>
      </c>
      <c r="AX413" s="23">
        <v>1</v>
      </c>
      <c r="AY413" s="23">
        <v>1</v>
      </c>
      <c r="AZ413" s="23">
        <v>1</v>
      </c>
      <c r="BA413" s="23">
        <v>1</v>
      </c>
      <c r="BB413" s="23">
        <v>1</v>
      </c>
      <c r="BC413" s="23">
        <v>1</v>
      </c>
      <c r="BG413" t="s">
        <v>489</v>
      </c>
      <c r="BH413">
        <v>7</v>
      </c>
      <c r="BI413">
        <v>171</v>
      </c>
    </row>
    <row r="414" spans="1:61" x14ac:dyDescent="0.3">
      <c r="A414" s="18">
        <f t="shared" si="102"/>
        <v>3096</v>
      </c>
      <c r="B414" s="18">
        <f t="shared" si="103"/>
        <v>1</v>
      </c>
      <c r="C414" s="13">
        <f t="shared" si="104"/>
        <v>7470.7252419399993</v>
      </c>
      <c r="D414" s="13">
        <f t="shared" si="105"/>
        <v>989.85926021</v>
      </c>
      <c r="E414" s="13">
        <f t="shared" si="106"/>
        <v>1999.4900999300005</v>
      </c>
      <c r="F414" s="13">
        <f t="shared" si="107"/>
        <v>400.12886734999995</v>
      </c>
      <c r="G414" s="13">
        <f t="shared" si="108"/>
        <v>298.48094318</v>
      </c>
      <c r="H414" s="13">
        <f t="shared" si="109"/>
        <v>385.72634035999999</v>
      </c>
      <c r="I414" s="13">
        <f t="shared" si="110"/>
        <v>160.90233605999998</v>
      </c>
      <c r="J414" s="13">
        <f t="shared" si="111"/>
        <v>594.47087816999999</v>
      </c>
      <c r="K414" s="13">
        <f t="shared" si="112"/>
        <v>31.49363121</v>
      </c>
      <c r="L414" s="13">
        <f t="shared" si="113"/>
        <v>8.2937358900000007</v>
      </c>
      <c r="M414" s="13">
        <f t="shared" si="114"/>
        <v>651.03426141999989</v>
      </c>
      <c r="N414" s="13">
        <f t="shared" si="115"/>
        <v>2.0520137799999998</v>
      </c>
      <c r="O414" s="13">
        <f t="shared" si="116"/>
        <v>829.01035114999991</v>
      </c>
      <c r="P414" s="13">
        <f t="shared" si="117"/>
        <v>29.970878240000001</v>
      </c>
      <c r="Q414" s="13">
        <f t="shared" si="118"/>
        <v>2.2153856299999997</v>
      </c>
      <c r="T414" s="62">
        <v>3096</v>
      </c>
      <c r="U414" s="62">
        <v>1</v>
      </c>
      <c r="V414" s="19">
        <v>7470.7252419399993</v>
      </c>
      <c r="W414" s="19">
        <v>989.85926021</v>
      </c>
      <c r="X414" s="19">
        <v>1999.4900999300005</v>
      </c>
      <c r="Y414" s="19">
        <v>400.12886734999995</v>
      </c>
      <c r="Z414" s="19">
        <v>298.48094318</v>
      </c>
      <c r="AA414" s="19">
        <v>385.72634035999999</v>
      </c>
      <c r="AB414" s="19">
        <v>160.90233605999998</v>
      </c>
      <c r="AC414" s="19">
        <v>594.47087816999999</v>
      </c>
      <c r="AD414" s="19">
        <v>31.49363121</v>
      </c>
      <c r="AE414" s="19">
        <v>8.2937358900000007</v>
      </c>
      <c r="AF414" s="19">
        <v>651.03426141999989</v>
      </c>
      <c r="AG414" s="19">
        <v>2.0520137799999998</v>
      </c>
      <c r="AH414" s="19">
        <v>829.01035114999991</v>
      </c>
      <c r="AI414" s="19">
        <v>29.970878240000001</v>
      </c>
      <c r="AJ414" s="19">
        <v>2.2153856299999997</v>
      </c>
      <c r="AL414" s="1"/>
      <c r="AM414" s="63">
        <v>3096</v>
      </c>
      <c r="AN414" s="62">
        <v>1</v>
      </c>
      <c r="AO414" s="23">
        <v>1</v>
      </c>
      <c r="AP414" s="23">
        <v>1</v>
      </c>
      <c r="AQ414" s="23">
        <v>1</v>
      </c>
      <c r="AR414" s="23">
        <v>1</v>
      </c>
      <c r="AS414" s="23">
        <v>1</v>
      </c>
      <c r="AT414" s="23">
        <v>1</v>
      </c>
      <c r="AU414" s="23">
        <v>1</v>
      </c>
      <c r="AV414" s="23">
        <v>1</v>
      </c>
      <c r="AW414" s="23">
        <v>1</v>
      </c>
      <c r="AX414" s="23">
        <v>1</v>
      </c>
      <c r="AY414" s="23">
        <v>1</v>
      </c>
      <c r="AZ414" s="23">
        <v>1</v>
      </c>
      <c r="BA414" s="23">
        <v>1</v>
      </c>
      <c r="BB414" s="23">
        <v>1</v>
      </c>
      <c r="BC414" s="23">
        <v>1</v>
      </c>
      <c r="BG414" t="s">
        <v>490</v>
      </c>
      <c r="BH414">
        <v>7</v>
      </c>
      <c r="BI414">
        <v>274</v>
      </c>
    </row>
    <row r="415" spans="1:61" x14ac:dyDescent="0.3">
      <c r="A415" s="18">
        <f t="shared" si="102"/>
        <v>3096</v>
      </c>
      <c r="B415" s="18">
        <f t="shared" si="103"/>
        <v>2</v>
      </c>
      <c r="C415" s="13">
        <f t="shared" si="104"/>
        <v>517.09585209000011</v>
      </c>
      <c r="D415" s="13">
        <f t="shared" si="105"/>
        <v>85.407052820000004</v>
      </c>
      <c r="E415" s="13">
        <f t="shared" si="106"/>
        <v>226.5</v>
      </c>
      <c r="F415" s="13">
        <f t="shared" si="107"/>
        <v>17.18</v>
      </c>
      <c r="G415" s="13">
        <f t="shared" si="108"/>
        <v>33.33</v>
      </c>
      <c r="H415" s="13">
        <f t="shared" si="109"/>
        <v>64.8</v>
      </c>
      <c r="I415" s="13">
        <f t="shared" si="110"/>
        <v>9.6213405999999981</v>
      </c>
      <c r="J415" s="13">
        <f t="shared" si="111"/>
        <v>0.1</v>
      </c>
      <c r="K415" s="13">
        <f t="shared" si="112"/>
        <v>0</v>
      </c>
      <c r="L415" s="13">
        <f t="shared" si="113"/>
        <v>9.0450006999999992</v>
      </c>
      <c r="M415" s="13">
        <f t="shared" si="114"/>
        <v>127.54864405000001</v>
      </c>
      <c r="N415" s="13">
        <f t="shared" si="115"/>
        <v>0</v>
      </c>
      <c r="O415" s="13">
        <f t="shared" si="116"/>
        <v>36.993068640000004</v>
      </c>
      <c r="P415" s="13">
        <f t="shared" si="117"/>
        <v>503.77381702000002</v>
      </c>
      <c r="Q415" s="13">
        <f t="shared" si="118"/>
        <v>43.669454859999995</v>
      </c>
      <c r="T415" s="62">
        <v>3096</v>
      </c>
      <c r="U415" s="62">
        <v>2</v>
      </c>
      <c r="V415" s="19">
        <v>517.09585209000011</v>
      </c>
      <c r="W415" s="19">
        <v>85.407052820000004</v>
      </c>
      <c r="X415" s="19">
        <v>226.5</v>
      </c>
      <c r="Y415" s="19">
        <v>17.18</v>
      </c>
      <c r="Z415" s="19">
        <v>33.33</v>
      </c>
      <c r="AA415" s="19">
        <v>64.8</v>
      </c>
      <c r="AB415" s="19">
        <v>9.6213405999999981</v>
      </c>
      <c r="AC415" s="19">
        <v>0.1</v>
      </c>
      <c r="AD415" s="19">
        <v>0</v>
      </c>
      <c r="AE415" s="19">
        <v>9.0450006999999992</v>
      </c>
      <c r="AF415" s="19">
        <v>127.54864405000001</v>
      </c>
      <c r="AG415" s="19">
        <v>0</v>
      </c>
      <c r="AH415" s="19">
        <v>36.993068640000004</v>
      </c>
      <c r="AI415" s="19">
        <v>503.77381702000002</v>
      </c>
      <c r="AJ415" s="19">
        <v>43.669454859999995</v>
      </c>
      <c r="AL415" s="1"/>
      <c r="AM415" s="63">
        <v>3096</v>
      </c>
      <c r="AN415" s="62">
        <v>2</v>
      </c>
      <c r="AO415" s="23">
        <v>1</v>
      </c>
      <c r="AP415" s="23">
        <v>1</v>
      </c>
      <c r="AQ415" s="23">
        <v>1</v>
      </c>
      <c r="AR415" s="23">
        <v>1</v>
      </c>
      <c r="AS415" s="23">
        <v>1</v>
      </c>
      <c r="AT415" s="23">
        <v>1</v>
      </c>
      <c r="AU415" s="23">
        <v>1</v>
      </c>
      <c r="AV415" s="23">
        <v>1</v>
      </c>
      <c r="AW415" s="23">
        <v>1</v>
      </c>
      <c r="AX415" s="23">
        <v>1</v>
      </c>
      <c r="AY415" s="23">
        <v>1</v>
      </c>
      <c r="AZ415" s="23">
        <v>1</v>
      </c>
      <c r="BA415" s="23">
        <v>1</v>
      </c>
      <c r="BB415" s="23">
        <v>1</v>
      </c>
      <c r="BC415" s="23">
        <v>1</v>
      </c>
      <c r="BG415" t="s">
        <v>491</v>
      </c>
      <c r="BH415">
        <v>7</v>
      </c>
      <c r="BI415">
        <v>62</v>
      </c>
    </row>
    <row r="416" spans="1:61" x14ac:dyDescent="0.3">
      <c r="A416" s="18">
        <f t="shared" si="102"/>
        <v>3096</v>
      </c>
      <c r="B416" s="18">
        <f t="shared" si="103"/>
        <v>5</v>
      </c>
      <c r="C416" s="13">
        <f t="shared" si="104"/>
        <v>3645.4220534199999</v>
      </c>
      <c r="D416" s="13">
        <f t="shared" si="105"/>
        <v>1535.8832618799997</v>
      </c>
      <c r="E416" s="13">
        <f t="shared" si="106"/>
        <v>426.86067916000002</v>
      </c>
      <c r="F416" s="13">
        <f t="shared" si="107"/>
        <v>194.27858560999999</v>
      </c>
      <c r="G416" s="13">
        <f t="shared" si="108"/>
        <v>75.598132889999988</v>
      </c>
      <c r="H416" s="13">
        <f t="shared" si="109"/>
        <v>35.35149964</v>
      </c>
      <c r="I416" s="13">
        <f t="shared" si="110"/>
        <v>373.12339191000001</v>
      </c>
      <c r="J416" s="13">
        <f t="shared" si="111"/>
        <v>16</v>
      </c>
      <c r="K416" s="13">
        <f t="shared" si="112"/>
        <v>4.6382719100000003</v>
      </c>
      <c r="L416" s="13">
        <f t="shared" si="113"/>
        <v>31.624647209999999</v>
      </c>
      <c r="M416" s="13">
        <f t="shared" si="114"/>
        <v>124.08495259999999</v>
      </c>
      <c r="N416" s="13">
        <f t="shared" si="115"/>
        <v>2.5</v>
      </c>
      <c r="O416" s="13">
        <f t="shared" si="116"/>
        <v>0</v>
      </c>
      <c r="P416" s="13">
        <f t="shared" si="117"/>
        <v>9.69</v>
      </c>
      <c r="Q416" s="13">
        <f t="shared" si="118"/>
        <v>0</v>
      </c>
      <c r="T416" s="62">
        <v>3096</v>
      </c>
      <c r="U416" s="62">
        <v>5</v>
      </c>
      <c r="V416" s="19">
        <v>3645.4220534199999</v>
      </c>
      <c r="W416" s="19">
        <v>1535.8832618799997</v>
      </c>
      <c r="X416" s="19">
        <v>426.86067916000002</v>
      </c>
      <c r="Y416" s="19">
        <v>194.27858560999999</v>
      </c>
      <c r="Z416" s="19">
        <v>75.598132889999988</v>
      </c>
      <c r="AA416" s="19">
        <v>35.35149964</v>
      </c>
      <c r="AB416" s="19">
        <v>373.12339191000001</v>
      </c>
      <c r="AC416" s="19">
        <v>16</v>
      </c>
      <c r="AD416" s="19">
        <v>4.6382719100000003</v>
      </c>
      <c r="AE416" s="19">
        <v>31.624647209999999</v>
      </c>
      <c r="AF416" s="19">
        <v>124.08495259999999</v>
      </c>
      <c r="AG416" s="19">
        <v>2.5</v>
      </c>
      <c r="AH416" s="19">
        <v>0</v>
      </c>
      <c r="AI416" s="19">
        <v>9.69</v>
      </c>
      <c r="AJ416" s="19">
        <v>0</v>
      </c>
      <c r="AL416" s="1"/>
      <c r="AM416" s="63">
        <v>3096</v>
      </c>
      <c r="AN416" s="62">
        <v>5</v>
      </c>
      <c r="AO416" s="23">
        <v>1</v>
      </c>
      <c r="AP416" s="23">
        <v>1</v>
      </c>
      <c r="AQ416" s="23">
        <v>1</v>
      </c>
      <c r="AR416" s="23">
        <v>1</v>
      </c>
      <c r="AS416" s="23">
        <v>1</v>
      </c>
      <c r="AT416" s="23">
        <v>1</v>
      </c>
      <c r="AU416" s="23">
        <v>1</v>
      </c>
      <c r="AV416" s="23">
        <v>1</v>
      </c>
      <c r="AW416" s="23">
        <v>1</v>
      </c>
      <c r="AX416" s="23">
        <v>1</v>
      </c>
      <c r="AY416" s="23">
        <v>1</v>
      </c>
      <c r="AZ416" s="23">
        <v>1</v>
      </c>
      <c r="BA416" s="23">
        <v>1</v>
      </c>
      <c r="BB416" s="23">
        <v>1</v>
      </c>
      <c r="BC416" s="23">
        <v>1</v>
      </c>
      <c r="BG416" t="s">
        <v>492</v>
      </c>
      <c r="BH416">
        <v>7</v>
      </c>
      <c r="BI416">
        <v>44</v>
      </c>
    </row>
    <row r="417" spans="1:61" x14ac:dyDescent="0.3">
      <c r="A417" s="18">
        <f t="shared" si="102"/>
        <v>3096</v>
      </c>
      <c r="B417" s="18">
        <f t="shared" si="103"/>
        <v>7</v>
      </c>
      <c r="C417" s="13">
        <f t="shared" si="104"/>
        <v>17096.404793144458</v>
      </c>
      <c r="D417" s="13">
        <f t="shared" si="105"/>
        <v>3071.5704068696441</v>
      </c>
      <c r="E417" s="13">
        <f t="shared" si="106"/>
        <v>810.09060588000011</v>
      </c>
      <c r="F417" s="13">
        <f t="shared" si="107"/>
        <v>345.55023426999998</v>
      </c>
      <c r="G417" s="13">
        <f t="shared" si="108"/>
        <v>470.57993678000003</v>
      </c>
      <c r="H417" s="13">
        <f t="shared" si="109"/>
        <v>40.079900240000001</v>
      </c>
      <c r="I417" s="13">
        <f t="shared" si="110"/>
        <v>135.01856007000001</v>
      </c>
      <c r="J417" s="13">
        <f t="shared" si="111"/>
        <v>0</v>
      </c>
      <c r="K417" s="13">
        <f t="shared" si="112"/>
        <v>1.1113101999999999</v>
      </c>
      <c r="L417" s="13">
        <f t="shared" si="113"/>
        <v>461.13664649999998</v>
      </c>
      <c r="M417" s="13">
        <f t="shared" si="114"/>
        <v>447.91498894999984</v>
      </c>
      <c r="N417" s="13">
        <f t="shared" si="115"/>
        <v>136.96481220999999</v>
      </c>
      <c r="O417" s="13">
        <f t="shared" si="116"/>
        <v>0.74765828999999995</v>
      </c>
      <c r="P417" s="13">
        <f t="shared" si="117"/>
        <v>12.491248840000001</v>
      </c>
      <c r="Q417" s="13">
        <f t="shared" si="118"/>
        <v>0</v>
      </c>
      <c r="T417" s="62">
        <v>3096</v>
      </c>
      <c r="U417" s="62">
        <v>7</v>
      </c>
      <c r="V417" s="19">
        <v>17096.404793144458</v>
      </c>
      <c r="W417" s="19">
        <v>3071.5704068696441</v>
      </c>
      <c r="X417" s="19">
        <v>810.09060588000011</v>
      </c>
      <c r="Y417" s="19">
        <v>345.55023426999998</v>
      </c>
      <c r="Z417" s="19">
        <v>470.57993678000003</v>
      </c>
      <c r="AA417" s="19">
        <v>40.079900240000001</v>
      </c>
      <c r="AB417" s="19">
        <v>135.01856007000001</v>
      </c>
      <c r="AC417" s="19">
        <v>0</v>
      </c>
      <c r="AD417" s="19">
        <v>1.1113101999999999</v>
      </c>
      <c r="AE417" s="19">
        <v>461.13664649999998</v>
      </c>
      <c r="AF417" s="19">
        <v>447.91498894999984</v>
      </c>
      <c r="AG417" s="19">
        <v>136.96481220999999</v>
      </c>
      <c r="AH417" s="19">
        <v>0.74765828999999995</v>
      </c>
      <c r="AI417" s="19">
        <v>12.491248840000001</v>
      </c>
      <c r="AJ417" s="19">
        <v>0</v>
      </c>
      <c r="AL417" s="1"/>
      <c r="AM417" s="63">
        <v>3096</v>
      </c>
      <c r="AN417" s="62">
        <v>7</v>
      </c>
      <c r="AO417" s="23">
        <v>1</v>
      </c>
      <c r="AP417" s="23">
        <v>1</v>
      </c>
      <c r="AQ417" s="23">
        <v>1</v>
      </c>
      <c r="AR417" s="23">
        <v>1</v>
      </c>
      <c r="AS417" s="23">
        <v>1</v>
      </c>
      <c r="AT417" s="23">
        <v>1</v>
      </c>
      <c r="AU417" s="23">
        <v>1</v>
      </c>
      <c r="AV417" s="23">
        <v>1</v>
      </c>
      <c r="AW417" s="23">
        <v>1</v>
      </c>
      <c r="AX417" s="23">
        <v>1</v>
      </c>
      <c r="AY417" s="23">
        <v>1</v>
      </c>
      <c r="AZ417" s="23">
        <v>1</v>
      </c>
      <c r="BA417" s="23">
        <v>1</v>
      </c>
      <c r="BB417" s="23">
        <v>1</v>
      </c>
      <c r="BC417" s="23">
        <v>1</v>
      </c>
      <c r="BG417" t="s">
        <v>493</v>
      </c>
      <c r="BH417">
        <v>7</v>
      </c>
      <c r="BI417">
        <v>586</v>
      </c>
    </row>
    <row r="418" spans="1:61" x14ac:dyDescent="0.3">
      <c r="A418" s="18">
        <f t="shared" si="102"/>
        <v>3096</v>
      </c>
      <c r="B418" s="18">
        <f t="shared" si="103"/>
        <v>8</v>
      </c>
      <c r="C418" s="13">
        <f t="shared" si="104"/>
        <v>9284.1012353199985</v>
      </c>
      <c r="D418" s="13">
        <f t="shared" si="105"/>
        <v>3160.4264183800001</v>
      </c>
      <c r="E418" s="13">
        <f t="shared" si="106"/>
        <v>5286.8059181900007</v>
      </c>
      <c r="F418" s="13">
        <f t="shared" si="107"/>
        <v>1389.9917629400002</v>
      </c>
      <c r="G418" s="13">
        <f t="shared" si="108"/>
        <v>922.97311004000005</v>
      </c>
      <c r="H418" s="13">
        <f t="shared" si="109"/>
        <v>1014.4661348599998</v>
      </c>
      <c r="I418" s="13">
        <f t="shared" si="110"/>
        <v>605.11972364999997</v>
      </c>
      <c r="J418" s="13">
        <f t="shared" si="111"/>
        <v>256.42530828000002</v>
      </c>
      <c r="K418" s="13">
        <f t="shared" si="112"/>
        <v>61.531528739999992</v>
      </c>
      <c r="L418" s="13">
        <f t="shared" si="113"/>
        <v>438.11099926750006</v>
      </c>
      <c r="M418" s="13">
        <f t="shared" si="114"/>
        <v>1783.8115891500001</v>
      </c>
      <c r="N418" s="13">
        <f t="shared" si="115"/>
        <v>130.36511560250003</v>
      </c>
      <c r="O418" s="13">
        <f t="shared" si="116"/>
        <v>27.887089209999999</v>
      </c>
      <c r="P418" s="13">
        <f t="shared" si="117"/>
        <v>114.87756912</v>
      </c>
      <c r="Q418" s="13">
        <f t="shared" si="118"/>
        <v>0</v>
      </c>
      <c r="T418" s="62">
        <v>3096</v>
      </c>
      <c r="U418" s="62">
        <v>8</v>
      </c>
      <c r="V418" s="19">
        <v>9284.1012353199985</v>
      </c>
      <c r="W418" s="19">
        <v>3160.4264183800001</v>
      </c>
      <c r="X418" s="19">
        <v>5286.8059181900007</v>
      </c>
      <c r="Y418" s="19">
        <v>1389.9917629400002</v>
      </c>
      <c r="Z418" s="19">
        <v>922.97311004000005</v>
      </c>
      <c r="AA418" s="19">
        <v>1014.4661348599998</v>
      </c>
      <c r="AB418" s="19">
        <v>605.11972364999997</v>
      </c>
      <c r="AC418" s="19">
        <v>256.42530828000002</v>
      </c>
      <c r="AD418" s="19">
        <v>61.531528739999992</v>
      </c>
      <c r="AE418" s="19">
        <v>438.11099926750006</v>
      </c>
      <c r="AF418" s="19">
        <v>1783.8115891500001</v>
      </c>
      <c r="AG418" s="19">
        <v>130.36511560250003</v>
      </c>
      <c r="AH418" s="19">
        <v>27.887089209999999</v>
      </c>
      <c r="AI418" s="19">
        <v>114.87756912</v>
      </c>
      <c r="AJ418" s="19">
        <v>0</v>
      </c>
      <c r="AL418" s="1"/>
      <c r="AM418" s="63">
        <v>3096</v>
      </c>
      <c r="AN418" s="62">
        <v>8</v>
      </c>
      <c r="AO418" s="23">
        <v>1</v>
      </c>
      <c r="AP418" s="23">
        <v>1</v>
      </c>
      <c r="AQ418" s="23">
        <v>1</v>
      </c>
      <c r="AR418" s="23">
        <v>1</v>
      </c>
      <c r="AS418" s="23">
        <v>1</v>
      </c>
      <c r="AT418" s="23">
        <v>1</v>
      </c>
      <c r="AU418" s="23">
        <v>1</v>
      </c>
      <c r="AV418" s="23">
        <v>1</v>
      </c>
      <c r="AW418" s="23">
        <v>1</v>
      </c>
      <c r="AX418" s="23">
        <v>1</v>
      </c>
      <c r="AY418" s="23">
        <v>1</v>
      </c>
      <c r="AZ418" s="23">
        <v>1</v>
      </c>
      <c r="BA418" s="23">
        <v>1</v>
      </c>
      <c r="BB418" s="23">
        <v>1</v>
      </c>
      <c r="BC418" s="23">
        <v>1</v>
      </c>
      <c r="BG418" t="s">
        <v>494</v>
      </c>
      <c r="BH418">
        <v>7</v>
      </c>
      <c r="BI418">
        <v>184</v>
      </c>
    </row>
    <row r="419" spans="1:61" x14ac:dyDescent="0.3">
      <c r="A419" s="18">
        <f t="shared" si="102"/>
        <v>3097</v>
      </c>
      <c r="B419" s="18">
        <f t="shared" si="103"/>
        <v>0</v>
      </c>
      <c r="C419" s="13">
        <f t="shared" si="104"/>
        <v>6109.1425220700012</v>
      </c>
      <c r="D419" s="13">
        <f t="shared" si="105"/>
        <v>3249.7421041400003</v>
      </c>
      <c r="E419" s="13">
        <f t="shared" si="106"/>
        <v>20532.424955040002</v>
      </c>
      <c r="F419" s="13">
        <f t="shared" si="107"/>
        <v>5116.2125880300009</v>
      </c>
      <c r="G419" s="13">
        <f t="shared" si="108"/>
        <v>13236.729078940001</v>
      </c>
      <c r="H419" s="13">
        <f t="shared" si="109"/>
        <v>5330.4319334399988</v>
      </c>
      <c r="I419" s="13">
        <f t="shared" si="110"/>
        <v>1855.1727714699998</v>
      </c>
      <c r="J419" s="13">
        <f t="shared" si="111"/>
        <v>52.177893059999995</v>
      </c>
      <c r="K419" s="13">
        <f t="shared" si="112"/>
        <v>9.27044815</v>
      </c>
      <c r="L419" s="13">
        <f t="shared" si="113"/>
        <v>283.00522862499997</v>
      </c>
      <c r="M419" s="13">
        <f t="shared" si="114"/>
        <v>6966.0363796900001</v>
      </c>
      <c r="N419" s="13">
        <f t="shared" si="115"/>
        <v>32.182864094999999</v>
      </c>
      <c r="O419" s="13">
        <f t="shared" si="116"/>
        <v>168.59606870999997</v>
      </c>
      <c r="P419" s="13">
        <f t="shared" si="117"/>
        <v>0.1</v>
      </c>
      <c r="Q419" s="13">
        <f t="shared" si="118"/>
        <v>45.823957819999997</v>
      </c>
      <c r="T419" s="62">
        <v>3097</v>
      </c>
      <c r="U419" s="62">
        <v>0</v>
      </c>
      <c r="V419" s="19">
        <v>6109.1425220700012</v>
      </c>
      <c r="W419" s="19">
        <v>3249.7421041400003</v>
      </c>
      <c r="X419" s="19">
        <v>20532.424955040002</v>
      </c>
      <c r="Y419" s="19">
        <v>5116.2125880300009</v>
      </c>
      <c r="Z419" s="19">
        <v>13236.729078940001</v>
      </c>
      <c r="AA419" s="19">
        <v>5330.4319334399988</v>
      </c>
      <c r="AB419" s="19">
        <v>1855.1727714699998</v>
      </c>
      <c r="AC419" s="19">
        <v>52.177893059999995</v>
      </c>
      <c r="AD419" s="19">
        <v>9.27044815</v>
      </c>
      <c r="AE419" s="19">
        <v>283.00522862499997</v>
      </c>
      <c r="AF419" s="19">
        <v>6966.0363796900001</v>
      </c>
      <c r="AG419" s="19">
        <v>32.182864094999999</v>
      </c>
      <c r="AH419" s="19">
        <v>168.59606870999997</v>
      </c>
      <c r="AI419" s="19">
        <v>0.1</v>
      </c>
      <c r="AJ419" s="19">
        <v>45.823957819999997</v>
      </c>
      <c r="AL419" s="1"/>
      <c r="AM419" s="63">
        <v>3097</v>
      </c>
      <c r="AN419" s="62">
        <v>0</v>
      </c>
      <c r="AO419" s="23">
        <v>1</v>
      </c>
      <c r="AP419" s="23">
        <v>1</v>
      </c>
      <c r="AQ419" s="23">
        <v>1</v>
      </c>
      <c r="AR419" s="23">
        <v>1</v>
      </c>
      <c r="AS419" s="23">
        <v>1</v>
      </c>
      <c r="AT419" s="23">
        <v>1</v>
      </c>
      <c r="AU419" s="23">
        <v>1</v>
      </c>
      <c r="AV419" s="23">
        <v>1</v>
      </c>
      <c r="AW419" s="23">
        <v>1</v>
      </c>
      <c r="AX419" s="23">
        <v>1</v>
      </c>
      <c r="AY419" s="23">
        <v>1</v>
      </c>
      <c r="AZ419" s="23">
        <v>1</v>
      </c>
      <c r="BA419" s="23">
        <v>1</v>
      </c>
      <c r="BB419" s="23">
        <v>1</v>
      </c>
      <c r="BC419" s="23">
        <v>1</v>
      </c>
      <c r="BG419" t="s">
        <v>495</v>
      </c>
      <c r="BH419">
        <v>5</v>
      </c>
      <c r="BI419">
        <v>270</v>
      </c>
    </row>
    <row r="420" spans="1:61" x14ac:dyDescent="0.3">
      <c r="A420" s="18">
        <f t="shared" si="102"/>
        <v>3097</v>
      </c>
      <c r="B420" s="18">
        <f t="shared" si="103"/>
        <v>1</v>
      </c>
      <c r="C420" s="13">
        <f t="shared" si="104"/>
        <v>3178.0368670799994</v>
      </c>
      <c r="D420" s="13">
        <f t="shared" si="105"/>
        <v>1037.5525586399999</v>
      </c>
      <c r="E420" s="13">
        <f t="shared" si="106"/>
        <v>742.77780703999986</v>
      </c>
      <c r="F420" s="13">
        <f t="shared" si="107"/>
        <v>64.934226539999997</v>
      </c>
      <c r="G420" s="13">
        <f t="shared" si="108"/>
        <v>201.14563211999999</v>
      </c>
      <c r="H420" s="13">
        <f t="shared" si="109"/>
        <v>169.34241175</v>
      </c>
      <c r="I420" s="13">
        <f t="shared" si="110"/>
        <v>169.10129066000002</v>
      </c>
      <c r="J420" s="13">
        <f t="shared" si="111"/>
        <v>144.34629877999998</v>
      </c>
      <c r="K420" s="13">
        <f t="shared" si="112"/>
        <v>0</v>
      </c>
      <c r="L420" s="13">
        <f t="shared" si="113"/>
        <v>18.275274742499999</v>
      </c>
      <c r="M420" s="13">
        <f t="shared" si="114"/>
        <v>256.48246388000001</v>
      </c>
      <c r="N420" s="13">
        <f t="shared" si="115"/>
        <v>5.1917582475000001</v>
      </c>
      <c r="O420" s="13">
        <f t="shared" si="116"/>
        <v>226.78</v>
      </c>
      <c r="P420" s="13">
        <f t="shared" si="117"/>
        <v>3.2077692099999999</v>
      </c>
      <c r="Q420" s="13">
        <f t="shared" si="118"/>
        <v>11.61179407</v>
      </c>
      <c r="T420" s="62">
        <v>3097</v>
      </c>
      <c r="U420" s="62">
        <v>1</v>
      </c>
      <c r="V420" s="19">
        <v>3178.0368670799994</v>
      </c>
      <c r="W420" s="19">
        <v>1037.5525586399999</v>
      </c>
      <c r="X420" s="19">
        <v>742.77780703999986</v>
      </c>
      <c r="Y420" s="19">
        <v>64.934226539999997</v>
      </c>
      <c r="Z420" s="19">
        <v>201.14563211999999</v>
      </c>
      <c r="AA420" s="19">
        <v>169.34241175</v>
      </c>
      <c r="AB420" s="19">
        <v>169.10129066000002</v>
      </c>
      <c r="AC420" s="19">
        <v>144.34629877999998</v>
      </c>
      <c r="AD420" s="19">
        <v>0</v>
      </c>
      <c r="AE420" s="19">
        <v>18.275274742499999</v>
      </c>
      <c r="AF420" s="19">
        <v>256.48246388000001</v>
      </c>
      <c r="AG420" s="19">
        <v>5.1917582475000001</v>
      </c>
      <c r="AH420" s="19">
        <v>226.78</v>
      </c>
      <c r="AI420" s="19">
        <v>3.2077692099999999</v>
      </c>
      <c r="AJ420" s="19">
        <v>11.61179407</v>
      </c>
      <c r="AL420" s="1"/>
      <c r="AM420" s="63">
        <v>3097</v>
      </c>
      <c r="AN420" s="62">
        <v>1</v>
      </c>
      <c r="AO420" s="23">
        <v>1</v>
      </c>
      <c r="AP420" s="23">
        <v>1</v>
      </c>
      <c r="AQ420" s="23">
        <v>1</v>
      </c>
      <c r="AR420" s="23">
        <v>1</v>
      </c>
      <c r="AS420" s="23">
        <v>1</v>
      </c>
      <c r="AT420" s="23">
        <v>1</v>
      </c>
      <c r="AU420" s="23">
        <v>1</v>
      </c>
      <c r="AV420" s="23">
        <v>1</v>
      </c>
      <c r="AW420" s="23">
        <v>1</v>
      </c>
      <c r="AX420" s="23">
        <v>1</v>
      </c>
      <c r="AY420" s="23">
        <v>1</v>
      </c>
      <c r="AZ420" s="23">
        <v>1</v>
      </c>
      <c r="BA420" s="23">
        <v>1</v>
      </c>
      <c r="BB420" s="23">
        <v>1</v>
      </c>
      <c r="BC420" s="23">
        <v>1</v>
      </c>
      <c r="BG420" t="s">
        <v>496</v>
      </c>
      <c r="BH420">
        <v>5</v>
      </c>
      <c r="BI420">
        <v>160</v>
      </c>
    </row>
    <row r="421" spans="1:61" x14ac:dyDescent="0.3">
      <c r="A421" s="18">
        <f t="shared" si="102"/>
        <v>3097</v>
      </c>
      <c r="B421" s="18">
        <f t="shared" si="103"/>
        <v>2</v>
      </c>
      <c r="C421" s="13">
        <f t="shared" si="104"/>
        <v>113.92545179</v>
      </c>
      <c r="D421" s="13">
        <f t="shared" si="105"/>
        <v>5.2616940799999998</v>
      </c>
      <c r="E421" s="13">
        <f t="shared" si="106"/>
        <v>568.94000000000005</v>
      </c>
      <c r="F421" s="13">
        <f t="shared" si="107"/>
        <v>106.92</v>
      </c>
      <c r="G421" s="13">
        <f t="shared" si="108"/>
        <v>87.65</v>
      </c>
      <c r="H421" s="13">
        <f t="shared" si="109"/>
        <v>0</v>
      </c>
      <c r="I421" s="13">
        <f t="shared" si="110"/>
        <v>81.990000000000009</v>
      </c>
      <c r="J421" s="13">
        <f t="shared" si="111"/>
        <v>1.3241120099999999</v>
      </c>
      <c r="K421" s="13">
        <f t="shared" si="112"/>
        <v>0</v>
      </c>
      <c r="L421" s="13">
        <f t="shared" si="113"/>
        <v>0.26249999999999996</v>
      </c>
      <c r="M421" s="13">
        <f t="shared" si="114"/>
        <v>451.61164789000003</v>
      </c>
      <c r="N421" s="13">
        <f t="shared" si="115"/>
        <v>8.7499999999999994E-2</v>
      </c>
      <c r="O421" s="13">
        <f t="shared" si="116"/>
        <v>16.311832979999998</v>
      </c>
      <c r="P421" s="13">
        <f t="shared" si="117"/>
        <v>8.5228296300000004</v>
      </c>
      <c r="Q421" s="13">
        <f t="shared" si="118"/>
        <v>21.839963230000002</v>
      </c>
      <c r="T421" s="62">
        <v>3097</v>
      </c>
      <c r="U421" s="62">
        <v>2</v>
      </c>
      <c r="V421" s="19">
        <v>113.92545179</v>
      </c>
      <c r="W421" s="19">
        <v>5.2616940799999998</v>
      </c>
      <c r="X421" s="19">
        <v>568.94000000000005</v>
      </c>
      <c r="Y421" s="19">
        <v>106.92</v>
      </c>
      <c r="Z421" s="19">
        <v>87.65</v>
      </c>
      <c r="AA421" s="19">
        <v>0</v>
      </c>
      <c r="AB421" s="19">
        <v>81.990000000000009</v>
      </c>
      <c r="AC421" s="19">
        <v>1.3241120099999999</v>
      </c>
      <c r="AD421" s="19">
        <v>0</v>
      </c>
      <c r="AE421" s="19">
        <v>0.26249999999999996</v>
      </c>
      <c r="AF421" s="19">
        <v>451.61164789000003</v>
      </c>
      <c r="AG421" s="19">
        <v>8.7499999999999994E-2</v>
      </c>
      <c r="AH421" s="19">
        <v>16.311832979999998</v>
      </c>
      <c r="AI421" s="19">
        <v>8.5228296300000004</v>
      </c>
      <c r="AJ421" s="19">
        <v>21.839963230000002</v>
      </c>
      <c r="AL421" s="1"/>
      <c r="AM421" s="63">
        <v>3097</v>
      </c>
      <c r="AN421" s="62">
        <v>2</v>
      </c>
      <c r="AO421" s="23">
        <v>1</v>
      </c>
      <c r="AP421" s="23">
        <v>1</v>
      </c>
      <c r="AQ421" s="23">
        <v>1</v>
      </c>
      <c r="AR421" s="23">
        <v>1</v>
      </c>
      <c r="AS421" s="23">
        <v>1</v>
      </c>
      <c r="AT421" s="23">
        <v>1</v>
      </c>
      <c r="AU421" s="23">
        <v>1</v>
      </c>
      <c r="AV421" s="23">
        <v>1</v>
      </c>
      <c r="AW421" s="23">
        <v>1</v>
      </c>
      <c r="AX421" s="23">
        <v>1</v>
      </c>
      <c r="AY421" s="23">
        <v>1</v>
      </c>
      <c r="AZ421" s="23">
        <v>1</v>
      </c>
      <c r="BA421" s="23">
        <v>1</v>
      </c>
      <c r="BB421" s="23">
        <v>1</v>
      </c>
      <c r="BC421" s="23">
        <v>1</v>
      </c>
      <c r="BG421" t="s">
        <v>497</v>
      </c>
      <c r="BH421">
        <v>5</v>
      </c>
      <c r="BI421">
        <v>21</v>
      </c>
    </row>
    <row r="422" spans="1:61" x14ac:dyDescent="0.3">
      <c r="A422" s="18">
        <f t="shared" si="102"/>
        <v>3097</v>
      </c>
      <c r="B422" s="18">
        <f t="shared" si="103"/>
        <v>5</v>
      </c>
      <c r="C422" s="13">
        <f t="shared" si="104"/>
        <v>1234.409145652422</v>
      </c>
      <c r="D422" s="13">
        <f t="shared" si="105"/>
        <v>1347.5008184844851</v>
      </c>
      <c r="E422" s="13">
        <f t="shared" si="106"/>
        <v>330.92834434000002</v>
      </c>
      <c r="F422" s="13">
        <f t="shared" si="107"/>
        <v>25.58916541</v>
      </c>
      <c r="G422" s="13">
        <f t="shared" si="108"/>
        <v>43.313065870000003</v>
      </c>
      <c r="H422" s="13">
        <f t="shared" si="109"/>
        <v>75.11007957999999</v>
      </c>
      <c r="I422" s="13">
        <f t="shared" si="110"/>
        <v>380.5287059800001</v>
      </c>
      <c r="J422" s="13">
        <f t="shared" si="111"/>
        <v>0</v>
      </c>
      <c r="K422" s="13">
        <f t="shared" si="112"/>
        <v>0</v>
      </c>
      <c r="L422" s="13">
        <f t="shared" si="113"/>
        <v>50.955639627500005</v>
      </c>
      <c r="M422" s="13">
        <f t="shared" si="114"/>
        <v>42.592402309999997</v>
      </c>
      <c r="N422" s="13">
        <f t="shared" si="115"/>
        <v>5.6839641224999999</v>
      </c>
      <c r="O422" s="13">
        <f t="shared" si="116"/>
        <v>46.4</v>
      </c>
      <c r="P422" s="13">
        <f t="shared" si="117"/>
        <v>0</v>
      </c>
      <c r="Q422" s="13">
        <f t="shared" si="118"/>
        <v>0</v>
      </c>
      <c r="T422" s="62">
        <v>3097</v>
      </c>
      <c r="U422" s="62">
        <v>5</v>
      </c>
      <c r="V422" s="19">
        <v>1234.409145652422</v>
      </c>
      <c r="W422" s="19">
        <v>1347.5008184844851</v>
      </c>
      <c r="X422" s="19">
        <v>330.92834434000002</v>
      </c>
      <c r="Y422" s="19">
        <v>25.58916541</v>
      </c>
      <c r="Z422" s="19">
        <v>43.313065870000003</v>
      </c>
      <c r="AA422" s="19">
        <v>75.11007957999999</v>
      </c>
      <c r="AB422" s="19">
        <v>380.5287059800001</v>
      </c>
      <c r="AC422" s="19">
        <v>0</v>
      </c>
      <c r="AD422" s="19">
        <v>0</v>
      </c>
      <c r="AE422" s="19">
        <v>50.955639627500005</v>
      </c>
      <c r="AF422" s="19">
        <v>42.592402309999997</v>
      </c>
      <c r="AG422" s="19">
        <v>5.6839641224999999</v>
      </c>
      <c r="AH422" s="19">
        <v>46.4</v>
      </c>
      <c r="AI422" s="19">
        <v>0</v>
      </c>
      <c r="AJ422" s="19">
        <v>0</v>
      </c>
      <c r="AL422" s="1"/>
      <c r="AM422" s="63">
        <v>3097</v>
      </c>
      <c r="AN422" s="62">
        <v>5</v>
      </c>
      <c r="AO422" s="23">
        <v>1</v>
      </c>
      <c r="AP422" s="23">
        <v>1</v>
      </c>
      <c r="AQ422" s="23">
        <v>1</v>
      </c>
      <c r="AR422" s="23">
        <v>1</v>
      </c>
      <c r="AS422" s="23">
        <v>1</v>
      </c>
      <c r="AT422" s="23">
        <v>1</v>
      </c>
      <c r="AU422" s="23">
        <v>1</v>
      </c>
      <c r="AV422" s="23">
        <v>1</v>
      </c>
      <c r="AW422" s="23">
        <v>1</v>
      </c>
      <c r="AX422" s="23">
        <v>1</v>
      </c>
      <c r="AY422" s="23">
        <v>1</v>
      </c>
      <c r="AZ422" s="23">
        <v>1</v>
      </c>
      <c r="BA422" s="23">
        <v>1</v>
      </c>
      <c r="BB422" s="23">
        <v>1</v>
      </c>
      <c r="BC422" s="23">
        <v>1</v>
      </c>
      <c r="BG422" t="s">
        <v>498</v>
      </c>
      <c r="BH422">
        <v>5</v>
      </c>
      <c r="BI422">
        <v>23</v>
      </c>
    </row>
    <row r="423" spans="1:61" x14ac:dyDescent="0.3">
      <c r="A423" s="18">
        <f t="shared" si="102"/>
        <v>3097</v>
      </c>
      <c r="B423" s="18">
        <f t="shared" si="103"/>
        <v>7</v>
      </c>
      <c r="C423" s="13">
        <f t="shared" si="104"/>
        <v>7761.4901915228584</v>
      </c>
      <c r="D423" s="13">
        <f t="shared" si="105"/>
        <v>998.43045430577604</v>
      </c>
      <c r="E423" s="13">
        <f t="shared" si="106"/>
        <v>73.053860760000006</v>
      </c>
      <c r="F423" s="13">
        <f t="shared" si="107"/>
        <v>57.688653410000001</v>
      </c>
      <c r="G423" s="13">
        <f t="shared" si="108"/>
        <v>93.752797189999995</v>
      </c>
      <c r="H423" s="13">
        <f t="shared" si="109"/>
        <v>0</v>
      </c>
      <c r="I423" s="13">
        <f t="shared" si="110"/>
        <v>74.64830576</v>
      </c>
      <c r="J423" s="13">
        <f t="shared" si="111"/>
        <v>0</v>
      </c>
      <c r="K423" s="13">
        <f t="shared" si="112"/>
        <v>0</v>
      </c>
      <c r="L423" s="13">
        <f t="shared" si="113"/>
        <v>295.58464720000001</v>
      </c>
      <c r="M423" s="13">
        <f t="shared" si="114"/>
        <v>71.459760599999996</v>
      </c>
      <c r="N423" s="13">
        <f t="shared" si="115"/>
        <v>22.93</v>
      </c>
      <c r="O423" s="13">
        <f t="shared" si="116"/>
        <v>0.14000000000000001</v>
      </c>
      <c r="P423" s="13">
        <f t="shared" si="117"/>
        <v>0.48</v>
      </c>
      <c r="Q423" s="13">
        <f t="shared" si="118"/>
        <v>0</v>
      </c>
      <c r="T423" s="62">
        <v>3097</v>
      </c>
      <c r="U423" s="62">
        <v>7</v>
      </c>
      <c r="V423" s="19">
        <v>7761.4901915228584</v>
      </c>
      <c r="W423" s="19">
        <v>998.43045430577604</v>
      </c>
      <c r="X423" s="19">
        <v>73.053860760000006</v>
      </c>
      <c r="Y423" s="19">
        <v>57.688653410000001</v>
      </c>
      <c r="Z423" s="19">
        <v>93.752797189999995</v>
      </c>
      <c r="AA423" s="19">
        <v>0</v>
      </c>
      <c r="AB423" s="19">
        <v>74.64830576</v>
      </c>
      <c r="AC423" s="19">
        <v>0</v>
      </c>
      <c r="AD423" s="19">
        <v>0</v>
      </c>
      <c r="AE423" s="19">
        <v>295.58464720000001</v>
      </c>
      <c r="AF423" s="19">
        <v>71.459760599999996</v>
      </c>
      <c r="AG423" s="19">
        <v>22.93</v>
      </c>
      <c r="AH423" s="19">
        <v>0.14000000000000001</v>
      </c>
      <c r="AI423" s="19">
        <v>0.48</v>
      </c>
      <c r="AJ423" s="19">
        <v>0</v>
      </c>
      <c r="AL423" s="1"/>
      <c r="AM423" s="63">
        <v>3097</v>
      </c>
      <c r="AN423" s="62">
        <v>7</v>
      </c>
      <c r="AO423" s="23">
        <v>1</v>
      </c>
      <c r="AP423" s="23">
        <v>1</v>
      </c>
      <c r="AQ423" s="23">
        <v>1</v>
      </c>
      <c r="AR423" s="23">
        <v>1</v>
      </c>
      <c r="AS423" s="23">
        <v>1</v>
      </c>
      <c r="AT423" s="23">
        <v>1</v>
      </c>
      <c r="AU423" s="23">
        <v>1</v>
      </c>
      <c r="AV423" s="23">
        <v>1</v>
      </c>
      <c r="AW423" s="23">
        <v>1</v>
      </c>
      <c r="AX423" s="23">
        <v>1</v>
      </c>
      <c r="AY423" s="23">
        <v>1</v>
      </c>
      <c r="AZ423" s="23">
        <v>1</v>
      </c>
      <c r="BA423" s="23">
        <v>1</v>
      </c>
      <c r="BB423" s="23">
        <v>1</v>
      </c>
      <c r="BC423" s="23">
        <v>1</v>
      </c>
      <c r="BG423" t="s">
        <v>499</v>
      </c>
      <c r="BH423">
        <v>5</v>
      </c>
      <c r="BI423">
        <v>317</v>
      </c>
    </row>
    <row r="424" spans="1:61" x14ac:dyDescent="0.3">
      <c r="A424" s="18">
        <f t="shared" si="102"/>
        <v>3097</v>
      </c>
      <c r="B424" s="18">
        <f t="shared" si="103"/>
        <v>8</v>
      </c>
      <c r="C424" s="13">
        <f t="shared" si="104"/>
        <v>2954.2156808</v>
      </c>
      <c r="D424" s="13">
        <f t="shared" si="105"/>
        <v>1677.5682708399995</v>
      </c>
      <c r="E424" s="13">
        <f t="shared" si="106"/>
        <v>2267.5067276899995</v>
      </c>
      <c r="F424" s="13">
        <f t="shared" si="107"/>
        <v>644.77672060999998</v>
      </c>
      <c r="G424" s="13">
        <f t="shared" si="108"/>
        <v>1822.7707512099998</v>
      </c>
      <c r="H424" s="13">
        <f t="shared" si="109"/>
        <v>571.52</v>
      </c>
      <c r="I424" s="13">
        <f t="shared" si="110"/>
        <v>457.77561807000006</v>
      </c>
      <c r="J424" s="13">
        <f t="shared" si="111"/>
        <v>41.79</v>
      </c>
      <c r="K424" s="13">
        <f t="shared" si="112"/>
        <v>0</v>
      </c>
      <c r="L424" s="13">
        <f t="shared" si="113"/>
        <v>76.374568194999995</v>
      </c>
      <c r="M424" s="13">
        <f t="shared" si="114"/>
        <v>581.25954511999998</v>
      </c>
      <c r="N424" s="13">
        <f t="shared" si="115"/>
        <v>1.735110715</v>
      </c>
      <c r="O424" s="13">
        <f t="shared" si="116"/>
        <v>13.75</v>
      </c>
      <c r="P424" s="13">
        <f t="shared" si="117"/>
        <v>16.39988653</v>
      </c>
      <c r="Q424" s="13">
        <f t="shared" si="118"/>
        <v>7.95018504</v>
      </c>
      <c r="T424" s="62">
        <v>3097</v>
      </c>
      <c r="U424" s="62">
        <v>8</v>
      </c>
      <c r="V424" s="19">
        <v>2954.2156808</v>
      </c>
      <c r="W424" s="19">
        <v>1677.5682708399995</v>
      </c>
      <c r="X424" s="19">
        <v>2267.5067276899995</v>
      </c>
      <c r="Y424" s="19">
        <v>644.77672060999998</v>
      </c>
      <c r="Z424" s="19">
        <v>1822.7707512099998</v>
      </c>
      <c r="AA424" s="19">
        <v>571.52</v>
      </c>
      <c r="AB424" s="19">
        <v>457.77561807000006</v>
      </c>
      <c r="AC424" s="19">
        <v>41.79</v>
      </c>
      <c r="AD424" s="19">
        <v>0</v>
      </c>
      <c r="AE424" s="19">
        <v>76.374568194999995</v>
      </c>
      <c r="AF424" s="19">
        <v>581.25954511999998</v>
      </c>
      <c r="AG424" s="19">
        <v>1.735110715</v>
      </c>
      <c r="AH424" s="19">
        <v>13.75</v>
      </c>
      <c r="AI424" s="19">
        <v>16.39988653</v>
      </c>
      <c r="AJ424" s="19">
        <v>7.95018504</v>
      </c>
      <c r="AL424" s="1"/>
      <c r="AM424" s="63">
        <v>3097</v>
      </c>
      <c r="AN424" s="62">
        <v>8</v>
      </c>
      <c r="AO424" s="23">
        <v>1</v>
      </c>
      <c r="AP424" s="23">
        <v>1</v>
      </c>
      <c r="AQ424" s="23">
        <v>1</v>
      </c>
      <c r="AR424" s="23">
        <v>1</v>
      </c>
      <c r="AS424" s="23">
        <v>1</v>
      </c>
      <c r="AT424" s="23">
        <v>1</v>
      </c>
      <c r="AU424" s="23">
        <v>1</v>
      </c>
      <c r="AV424" s="23">
        <v>1</v>
      </c>
      <c r="AW424" s="23">
        <v>1</v>
      </c>
      <c r="AX424" s="23">
        <v>1</v>
      </c>
      <c r="AY424" s="23">
        <v>1</v>
      </c>
      <c r="AZ424" s="23">
        <v>1</v>
      </c>
      <c r="BA424" s="23">
        <v>1</v>
      </c>
      <c r="BB424" s="23">
        <v>1</v>
      </c>
      <c r="BC424" s="23">
        <v>1</v>
      </c>
      <c r="BG424" t="s">
        <v>500</v>
      </c>
      <c r="BH424">
        <v>5</v>
      </c>
      <c r="BI424">
        <v>61</v>
      </c>
    </row>
    <row r="425" spans="1:61" x14ac:dyDescent="0.3">
      <c r="A425" s="18">
        <f t="shared" si="102"/>
        <v>3098</v>
      </c>
      <c r="B425" s="18">
        <f t="shared" si="103"/>
        <v>0</v>
      </c>
      <c r="C425" s="13">
        <f t="shared" si="104"/>
        <v>6797.5744774699997</v>
      </c>
      <c r="D425" s="13">
        <f t="shared" si="105"/>
        <v>2543.3847145599998</v>
      </c>
      <c r="E425" s="13">
        <f t="shared" si="106"/>
        <v>16734.928053970001</v>
      </c>
      <c r="F425" s="13">
        <f t="shared" si="107"/>
        <v>3651.3309383299998</v>
      </c>
      <c r="G425" s="13">
        <f t="shared" si="108"/>
        <v>4852.6030836700002</v>
      </c>
      <c r="H425" s="13">
        <f t="shared" si="109"/>
        <v>2758.2743475900002</v>
      </c>
      <c r="I425" s="13">
        <f t="shared" si="110"/>
        <v>720.64280666000002</v>
      </c>
      <c r="J425" s="13">
        <f t="shared" si="111"/>
        <v>12</v>
      </c>
      <c r="K425" s="13">
        <f t="shared" si="112"/>
        <v>22.115689769999999</v>
      </c>
      <c r="L425" s="13">
        <f t="shared" si="113"/>
        <v>245.646386495</v>
      </c>
      <c r="M425" s="13">
        <f t="shared" si="114"/>
        <v>2052.4884676900001</v>
      </c>
      <c r="N425" s="13">
        <f t="shared" si="115"/>
        <v>19.448197674999996</v>
      </c>
      <c r="O425" s="13">
        <f t="shared" si="116"/>
        <v>52.586531819999998</v>
      </c>
      <c r="P425" s="13">
        <f t="shared" si="117"/>
        <v>10.063634779999999</v>
      </c>
      <c r="Q425" s="13">
        <f t="shared" si="118"/>
        <v>12.801042970000001</v>
      </c>
      <c r="T425" s="62">
        <v>3098</v>
      </c>
      <c r="U425" s="62">
        <v>0</v>
      </c>
      <c r="V425" s="19">
        <v>6797.5744774699997</v>
      </c>
      <c r="W425" s="19">
        <v>2543.3847145599998</v>
      </c>
      <c r="X425" s="19">
        <v>16734.928053970001</v>
      </c>
      <c r="Y425" s="19">
        <v>3651.3309383299998</v>
      </c>
      <c r="Z425" s="19">
        <v>4852.6030836700002</v>
      </c>
      <c r="AA425" s="19">
        <v>2758.2743475900002</v>
      </c>
      <c r="AB425" s="19">
        <v>720.64280666000002</v>
      </c>
      <c r="AC425" s="19">
        <v>12</v>
      </c>
      <c r="AD425" s="19">
        <v>22.115689769999999</v>
      </c>
      <c r="AE425" s="19">
        <v>245.646386495</v>
      </c>
      <c r="AF425" s="19">
        <v>2052.4884676900001</v>
      </c>
      <c r="AG425" s="19">
        <v>19.448197674999996</v>
      </c>
      <c r="AH425" s="19">
        <v>52.586531819999998</v>
      </c>
      <c r="AI425" s="19">
        <v>10.063634779999999</v>
      </c>
      <c r="AJ425" s="19">
        <v>12.801042970000001</v>
      </c>
      <c r="AL425" s="1"/>
      <c r="AM425" s="63">
        <v>3098</v>
      </c>
      <c r="AN425" s="62">
        <v>0</v>
      </c>
      <c r="AO425" s="23">
        <v>1</v>
      </c>
      <c r="AP425" s="23">
        <v>1</v>
      </c>
      <c r="AQ425" s="23">
        <v>1</v>
      </c>
      <c r="AR425" s="23">
        <v>1</v>
      </c>
      <c r="AS425" s="23">
        <v>1</v>
      </c>
      <c r="AT425" s="23">
        <v>1</v>
      </c>
      <c r="AU425" s="23">
        <v>1</v>
      </c>
      <c r="AV425" s="23">
        <v>1</v>
      </c>
      <c r="AW425" s="23">
        <v>1</v>
      </c>
      <c r="AX425" s="23">
        <v>1</v>
      </c>
      <c r="AY425" s="23">
        <v>1</v>
      </c>
      <c r="AZ425" s="23">
        <v>1</v>
      </c>
      <c r="BA425" s="23">
        <v>1</v>
      </c>
      <c r="BB425" s="23">
        <v>1</v>
      </c>
      <c r="BC425" s="23">
        <v>1</v>
      </c>
      <c r="BG425" t="s">
        <v>501</v>
      </c>
      <c r="BH425">
        <v>5</v>
      </c>
      <c r="BI425">
        <v>237</v>
      </c>
    </row>
    <row r="426" spans="1:61" x14ac:dyDescent="0.3">
      <c r="A426" s="18">
        <f t="shared" si="102"/>
        <v>3098</v>
      </c>
      <c r="B426" s="18">
        <f t="shared" si="103"/>
        <v>1</v>
      </c>
      <c r="C426" s="13">
        <f t="shared" si="104"/>
        <v>5003.1143866600005</v>
      </c>
      <c r="D426" s="13">
        <f t="shared" si="105"/>
        <v>966.82025649999991</v>
      </c>
      <c r="E426" s="13">
        <f t="shared" si="106"/>
        <v>162.58730646000001</v>
      </c>
      <c r="F426" s="13">
        <f t="shared" si="107"/>
        <v>66.099999999999994</v>
      </c>
      <c r="G426" s="13">
        <f t="shared" si="108"/>
        <v>93.51361507</v>
      </c>
      <c r="H426" s="13">
        <f t="shared" si="109"/>
        <v>30.2092095</v>
      </c>
      <c r="I426" s="13">
        <f t="shared" si="110"/>
        <v>69.40289061</v>
      </c>
      <c r="J426" s="13">
        <f t="shared" si="111"/>
        <v>48.317289260000003</v>
      </c>
      <c r="K426" s="13">
        <f t="shared" si="112"/>
        <v>0</v>
      </c>
      <c r="L426" s="13">
        <f t="shared" si="113"/>
        <v>8.86990707</v>
      </c>
      <c r="M426" s="13">
        <f t="shared" si="114"/>
        <v>137.96569367000001</v>
      </c>
      <c r="N426" s="13">
        <f t="shared" si="115"/>
        <v>0</v>
      </c>
      <c r="O426" s="13">
        <f t="shared" si="116"/>
        <v>0</v>
      </c>
      <c r="P426" s="13">
        <f t="shared" si="117"/>
        <v>1.33</v>
      </c>
      <c r="Q426" s="13">
        <f t="shared" si="118"/>
        <v>0</v>
      </c>
      <c r="T426" s="62">
        <v>3098</v>
      </c>
      <c r="U426" s="62">
        <v>1</v>
      </c>
      <c r="V426" s="19">
        <v>5003.1143866600005</v>
      </c>
      <c r="W426" s="19">
        <v>966.82025649999991</v>
      </c>
      <c r="X426" s="19">
        <v>162.58730646000001</v>
      </c>
      <c r="Y426" s="19">
        <v>66.099999999999994</v>
      </c>
      <c r="Z426" s="19">
        <v>93.51361507</v>
      </c>
      <c r="AA426" s="19">
        <v>30.2092095</v>
      </c>
      <c r="AB426" s="19">
        <v>69.40289061</v>
      </c>
      <c r="AC426" s="19">
        <v>48.317289260000003</v>
      </c>
      <c r="AD426" s="19">
        <v>0</v>
      </c>
      <c r="AE426" s="19">
        <v>8.86990707</v>
      </c>
      <c r="AF426" s="19">
        <v>137.96569367000001</v>
      </c>
      <c r="AG426" s="19">
        <v>0</v>
      </c>
      <c r="AH426" s="19">
        <v>0</v>
      </c>
      <c r="AI426" s="19">
        <v>1.33</v>
      </c>
      <c r="AJ426" s="19">
        <v>0</v>
      </c>
      <c r="AL426" s="1"/>
      <c r="AM426" s="63">
        <v>3098</v>
      </c>
      <c r="AN426" s="62">
        <v>1</v>
      </c>
      <c r="AO426" s="23">
        <v>1</v>
      </c>
      <c r="AP426" s="23">
        <v>1</v>
      </c>
      <c r="AQ426" s="23">
        <v>1</v>
      </c>
      <c r="AR426" s="23">
        <v>1</v>
      </c>
      <c r="AS426" s="23">
        <v>1</v>
      </c>
      <c r="AT426" s="23">
        <v>1</v>
      </c>
      <c r="AU426" s="23">
        <v>1</v>
      </c>
      <c r="AV426" s="23">
        <v>1</v>
      </c>
      <c r="AW426" s="23">
        <v>1</v>
      </c>
      <c r="AX426" s="23">
        <v>1</v>
      </c>
      <c r="AY426" s="23">
        <v>1</v>
      </c>
      <c r="AZ426" s="23">
        <v>1</v>
      </c>
      <c r="BA426" s="23">
        <v>1</v>
      </c>
      <c r="BB426" s="23">
        <v>1</v>
      </c>
      <c r="BC426" s="23">
        <v>1</v>
      </c>
      <c r="BG426" t="s">
        <v>502</v>
      </c>
      <c r="BH426">
        <v>5</v>
      </c>
      <c r="BI426">
        <v>224</v>
      </c>
    </row>
    <row r="427" spans="1:61" x14ac:dyDescent="0.3">
      <c r="A427" s="18">
        <f t="shared" si="102"/>
        <v>3098</v>
      </c>
      <c r="B427" s="18">
        <f t="shared" si="103"/>
        <v>2</v>
      </c>
      <c r="C427" s="13">
        <f t="shared" si="104"/>
        <v>152.69320346000003</v>
      </c>
      <c r="D427" s="13">
        <f t="shared" si="105"/>
        <v>5.73</v>
      </c>
      <c r="E427" s="13">
        <f t="shared" si="106"/>
        <v>4</v>
      </c>
      <c r="F427" s="13">
        <f t="shared" si="107"/>
        <v>0</v>
      </c>
      <c r="G427" s="13">
        <f t="shared" si="108"/>
        <v>24</v>
      </c>
      <c r="H427" s="13">
        <f t="shared" si="109"/>
        <v>0</v>
      </c>
      <c r="I427" s="13">
        <f t="shared" si="110"/>
        <v>5</v>
      </c>
      <c r="J427" s="13">
        <f t="shared" si="111"/>
        <v>2.23270451</v>
      </c>
      <c r="K427" s="13">
        <f t="shared" si="112"/>
        <v>0</v>
      </c>
      <c r="L427" s="13">
        <f t="shared" si="113"/>
        <v>1.6388626050000001</v>
      </c>
      <c r="M427" s="13">
        <f t="shared" si="114"/>
        <v>1.03111503</v>
      </c>
      <c r="N427" s="13">
        <f t="shared" si="115"/>
        <v>0.54628753500000005</v>
      </c>
      <c r="O427" s="13">
        <f t="shared" si="116"/>
        <v>22.143227670000002</v>
      </c>
      <c r="P427" s="13">
        <f t="shared" si="117"/>
        <v>28.479651520000001</v>
      </c>
      <c r="Q427" s="13">
        <f t="shared" si="118"/>
        <v>17.915234900000002</v>
      </c>
      <c r="T427" s="62">
        <v>3098</v>
      </c>
      <c r="U427" s="62">
        <v>2</v>
      </c>
      <c r="V427" s="19">
        <v>152.69320346000003</v>
      </c>
      <c r="W427" s="19">
        <v>5.73</v>
      </c>
      <c r="X427" s="19">
        <v>4</v>
      </c>
      <c r="Y427" s="19">
        <v>0</v>
      </c>
      <c r="Z427" s="19">
        <v>24</v>
      </c>
      <c r="AA427" s="19">
        <v>0</v>
      </c>
      <c r="AB427" s="19">
        <v>5</v>
      </c>
      <c r="AC427" s="19">
        <v>2.23270451</v>
      </c>
      <c r="AD427" s="19">
        <v>0</v>
      </c>
      <c r="AE427" s="19">
        <v>1.6388626050000001</v>
      </c>
      <c r="AF427" s="19">
        <v>1.03111503</v>
      </c>
      <c r="AG427" s="19">
        <v>0.54628753500000005</v>
      </c>
      <c r="AH427" s="19">
        <v>22.143227670000002</v>
      </c>
      <c r="AI427" s="19">
        <v>28.479651520000001</v>
      </c>
      <c r="AJ427" s="19">
        <v>17.915234900000002</v>
      </c>
      <c r="AL427" s="1"/>
      <c r="AM427" s="63">
        <v>3098</v>
      </c>
      <c r="AN427" s="62">
        <v>2</v>
      </c>
      <c r="AO427" s="23">
        <v>1</v>
      </c>
      <c r="AP427" s="23">
        <v>1</v>
      </c>
      <c r="AQ427" s="23">
        <v>1</v>
      </c>
      <c r="AR427" s="23">
        <v>1</v>
      </c>
      <c r="AS427" s="23">
        <v>1</v>
      </c>
      <c r="AT427" s="23">
        <v>1</v>
      </c>
      <c r="AU427" s="23">
        <v>1</v>
      </c>
      <c r="AV427" s="23">
        <v>1</v>
      </c>
      <c r="AW427" s="23">
        <v>1</v>
      </c>
      <c r="AX427" s="23">
        <v>1</v>
      </c>
      <c r="AY427" s="23">
        <v>1</v>
      </c>
      <c r="AZ427" s="23">
        <v>1</v>
      </c>
      <c r="BA427" s="23">
        <v>1</v>
      </c>
      <c r="BB427" s="23">
        <v>1</v>
      </c>
      <c r="BC427" s="23">
        <v>1</v>
      </c>
      <c r="BG427" t="s">
        <v>503</v>
      </c>
      <c r="BH427">
        <v>5</v>
      </c>
      <c r="BI427">
        <v>28</v>
      </c>
    </row>
    <row r="428" spans="1:61" x14ac:dyDescent="0.3">
      <c r="A428" s="18">
        <f t="shared" si="102"/>
        <v>3098</v>
      </c>
      <c r="B428" s="18">
        <f t="shared" si="103"/>
        <v>5</v>
      </c>
      <c r="C428" s="13">
        <f t="shared" si="104"/>
        <v>1439.86381041</v>
      </c>
      <c r="D428" s="13">
        <f t="shared" si="105"/>
        <v>1554.6307069700001</v>
      </c>
      <c r="E428" s="13">
        <f t="shared" si="106"/>
        <v>562.36</v>
      </c>
      <c r="F428" s="13">
        <f t="shared" si="107"/>
        <v>98.7</v>
      </c>
      <c r="G428" s="13">
        <f t="shared" si="108"/>
        <v>190.86821462</v>
      </c>
      <c r="H428" s="13">
        <f t="shared" si="109"/>
        <v>0</v>
      </c>
      <c r="I428" s="13">
        <f t="shared" si="110"/>
        <v>276.10503238000001</v>
      </c>
      <c r="J428" s="13">
        <f t="shared" si="111"/>
        <v>0</v>
      </c>
      <c r="K428" s="13">
        <f t="shared" si="112"/>
        <v>0</v>
      </c>
      <c r="L428" s="13">
        <f t="shared" si="113"/>
        <v>32.298944509999998</v>
      </c>
      <c r="M428" s="13">
        <f t="shared" si="114"/>
        <v>398.07356411000001</v>
      </c>
      <c r="N428" s="13">
        <f t="shared" si="115"/>
        <v>0</v>
      </c>
      <c r="O428" s="13">
        <f t="shared" si="116"/>
        <v>13</v>
      </c>
      <c r="P428" s="13">
        <f t="shared" si="117"/>
        <v>0.64718818</v>
      </c>
      <c r="Q428" s="13">
        <f t="shared" si="118"/>
        <v>0</v>
      </c>
      <c r="T428" s="62">
        <v>3098</v>
      </c>
      <c r="U428" s="62">
        <v>5</v>
      </c>
      <c r="V428" s="19">
        <v>1439.86381041</v>
      </c>
      <c r="W428" s="19">
        <v>1554.6307069700001</v>
      </c>
      <c r="X428" s="19">
        <v>562.36</v>
      </c>
      <c r="Y428" s="19">
        <v>98.7</v>
      </c>
      <c r="Z428" s="19">
        <v>190.86821462</v>
      </c>
      <c r="AA428" s="19">
        <v>0</v>
      </c>
      <c r="AB428" s="19">
        <v>276.10503238000001</v>
      </c>
      <c r="AC428" s="19">
        <v>0</v>
      </c>
      <c r="AD428" s="19">
        <v>0</v>
      </c>
      <c r="AE428" s="19">
        <v>32.298944509999998</v>
      </c>
      <c r="AF428" s="19">
        <v>398.07356411000001</v>
      </c>
      <c r="AG428" s="19">
        <v>0</v>
      </c>
      <c r="AH428" s="19">
        <v>13</v>
      </c>
      <c r="AI428" s="19">
        <v>0.64718818</v>
      </c>
      <c r="AJ428" s="19">
        <v>0</v>
      </c>
      <c r="AL428" s="1"/>
      <c r="AM428" s="63">
        <v>3098</v>
      </c>
      <c r="AN428" s="62">
        <v>5</v>
      </c>
      <c r="AO428" s="23">
        <v>1</v>
      </c>
      <c r="AP428" s="23">
        <v>1</v>
      </c>
      <c r="AQ428" s="23">
        <v>1</v>
      </c>
      <c r="AR428" s="23">
        <v>1</v>
      </c>
      <c r="AS428" s="23">
        <v>1</v>
      </c>
      <c r="AT428" s="23">
        <v>1</v>
      </c>
      <c r="AU428" s="23">
        <v>1</v>
      </c>
      <c r="AV428" s="23">
        <v>1</v>
      </c>
      <c r="AW428" s="23">
        <v>1</v>
      </c>
      <c r="AX428" s="23">
        <v>1</v>
      </c>
      <c r="AY428" s="23">
        <v>1</v>
      </c>
      <c r="AZ428" s="23">
        <v>1</v>
      </c>
      <c r="BA428" s="23">
        <v>1</v>
      </c>
      <c r="BB428" s="23">
        <v>1</v>
      </c>
      <c r="BC428" s="23">
        <v>1</v>
      </c>
      <c r="BG428" t="s">
        <v>504</v>
      </c>
      <c r="BH428">
        <v>5</v>
      </c>
      <c r="BI428">
        <v>17</v>
      </c>
    </row>
    <row r="429" spans="1:61" x14ac:dyDescent="0.3">
      <c r="A429" s="18">
        <f t="shared" si="102"/>
        <v>3098</v>
      </c>
      <c r="B429" s="18">
        <f t="shared" si="103"/>
        <v>7</v>
      </c>
      <c r="C429" s="13">
        <f t="shared" si="104"/>
        <v>14181.839066845267</v>
      </c>
      <c r="D429" s="13">
        <f t="shared" si="105"/>
        <v>2617.9653515733194</v>
      </c>
      <c r="E429" s="13">
        <f t="shared" si="106"/>
        <v>347.17494611000001</v>
      </c>
      <c r="F429" s="13">
        <f t="shared" si="107"/>
        <v>151.86185996999998</v>
      </c>
      <c r="G429" s="13">
        <f t="shared" si="108"/>
        <v>353.79412310999993</v>
      </c>
      <c r="H429" s="13">
        <f t="shared" si="109"/>
        <v>0</v>
      </c>
      <c r="I429" s="13">
        <f t="shared" si="110"/>
        <v>128.55490587999998</v>
      </c>
      <c r="J429" s="13">
        <f t="shared" si="111"/>
        <v>0</v>
      </c>
      <c r="K429" s="13">
        <f t="shared" si="112"/>
        <v>0</v>
      </c>
      <c r="L429" s="13">
        <f t="shared" si="113"/>
        <v>82.521646400000009</v>
      </c>
      <c r="M429" s="13">
        <f t="shared" si="114"/>
        <v>231.06509366</v>
      </c>
      <c r="N429" s="13">
        <f t="shared" si="115"/>
        <v>11.28</v>
      </c>
      <c r="O429" s="13">
        <f t="shared" si="116"/>
        <v>7.3399063199999999</v>
      </c>
      <c r="P429" s="13">
        <f t="shared" si="117"/>
        <v>0.56999999999999995</v>
      </c>
      <c r="Q429" s="13">
        <f t="shared" si="118"/>
        <v>1</v>
      </c>
      <c r="T429" s="62">
        <v>3098</v>
      </c>
      <c r="U429" s="62">
        <v>7</v>
      </c>
      <c r="V429" s="19">
        <v>14181.839066845267</v>
      </c>
      <c r="W429" s="19">
        <v>2617.9653515733194</v>
      </c>
      <c r="X429" s="19">
        <v>347.17494611000001</v>
      </c>
      <c r="Y429" s="19">
        <v>151.86185996999998</v>
      </c>
      <c r="Z429" s="19">
        <v>353.79412310999993</v>
      </c>
      <c r="AA429" s="19">
        <v>0</v>
      </c>
      <c r="AB429" s="19">
        <v>128.55490587999998</v>
      </c>
      <c r="AC429" s="19">
        <v>0</v>
      </c>
      <c r="AD429" s="19">
        <v>0</v>
      </c>
      <c r="AE429" s="19">
        <v>82.521646400000009</v>
      </c>
      <c r="AF429" s="19">
        <v>231.06509366</v>
      </c>
      <c r="AG429" s="19">
        <v>11.28</v>
      </c>
      <c r="AH429" s="19">
        <v>7.3399063199999999</v>
      </c>
      <c r="AI429" s="19">
        <v>0.56999999999999995</v>
      </c>
      <c r="AJ429" s="19">
        <v>1</v>
      </c>
      <c r="AL429" s="1"/>
      <c r="AM429" s="63">
        <v>3098</v>
      </c>
      <c r="AN429" s="62">
        <v>7</v>
      </c>
      <c r="AO429" s="23">
        <v>1</v>
      </c>
      <c r="AP429" s="23">
        <v>1</v>
      </c>
      <c r="AQ429" s="23">
        <v>1</v>
      </c>
      <c r="AR429" s="23">
        <v>1</v>
      </c>
      <c r="AS429" s="23">
        <v>1</v>
      </c>
      <c r="AT429" s="23">
        <v>1</v>
      </c>
      <c r="AU429" s="23">
        <v>1</v>
      </c>
      <c r="AV429" s="23">
        <v>1</v>
      </c>
      <c r="AW429" s="23">
        <v>1</v>
      </c>
      <c r="AX429" s="23">
        <v>1</v>
      </c>
      <c r="AY429" s="23">
        <v>1</v>
      </c>
      <c r="AZ429" s="23">
        <v>1</v>
      </c>
      <c r="BA429" s="23">
        <v>1</v>
      </c>
      <c r="BB429" s="23">
        <v>1</v>
      </c>
      <c r="BC429" s="23">
        <v>1</v>
      </c>
      <c r="BG429" t="s">
        <v>505</v>
      </c>
      <c r="BH429">
        <v>5</v>
      </c>
      <c r="BI429">
        <v>399</v>
      </c>
    </row>
    <row r="430" spans="1:61" x14ac:dyDescent="0.3">
      <c r="A430" s="18">
        <f t="shared" si="102"/>
        <v>3098</v>
      </c>
      <c r="B430" s="18">
        <f t="shared" si="103"/>
        <v>8</v>
      </c>
      <c r="C430" s="13">
        <f t="shared" si="104"/>
        <v>4826.3794298299999</v>
      </c>
      <c r="D430" s="13">
        <f t="shared" si="105"/>
        <v>1309.7781182699998</v>
      </c>
      <c r="E430" s="13">
        <f t="shared" si="106"/>
        <v>3594.7561027899997</v>
      </c>
      <c r="F430" s="13">
        <f t="shared" si="107"/>
        <v>801.6162290499999</v>
      </c>
      <c r="G430" s="13">
        <f t="shared" si="108"/>
        <v>796.31294145999993</v>
      </c>
      <c r="H430" s="13">
        <f t="shared" si="109"/>
        <v>126.53388573999999</v>
      </c>
      <c r="I430" s="13">
        <f t="shared" si="110"/>
        <v>722.42645072000005</v>
      </c>
      <c r="J430" s="13">
        <f t="shared" si="111"/>
        <v>1.54617761</v>
      </c>
      <c r="K430" s="13">
        <f t="shared" si="112"/>
        <v>0</v>
      </c>
      <c r="L430" s="13">
        <f t="shared" si="113"/>
        <v>89.6631215325</v>
      </c>
      <c r="M430" s="13">
        <f t="shared" si="114"/>
        <v>615.52057496999998</v>
      </c>
      <c r="N430" s="13">
        <f t="shared" si="115"/>
        <v>12.3587830375</v>
      </c>
      <c r="O430" s="13">
        <f t="shared" si="116"/>
        <v>0.74625735000000004</v>
      </c>
      <c r="P430" s="13">
        <f t="shared" si="117"/>
        <v>7.6211908199999989</v>
      </c>
      <c r="Q430" s="13">
        <f t="shared" si="118"/>
        <v>4.5017531000000002</v>
      </c>
      <c r="T430" s="62">
        <v>3098</v>
      </c>
      <c r="U430" s="62">
        <v>8</v>
      </c>
      <c r="V430" s="19">
        <v>4826.3794298299999</v>
      </c>
      <c r="W430" s="19">
        <v>1309.7781182699998</v>
      </c>
      <c r="X430" s="19">
        <v>3594.7561027899997</v>
      </c>
      <c r="Y430" s="19">
        <v>801.6162290499999</v>
      </c>
      <c r="Z430" s="19">
        <v>796.31294145999993</v>
      </c>
      <c r="AA430" s="19">
        <v>126.53388573999999</v>
      </c>
      <c r="AB430" s="19">
        <v>722.42645072000005</v>
      </c>
      <c r="AC430" s="19">
        <v>1.54617761</v>
      </c>
      <c r="AD430" s="19">
        <v>0</v>
      </c>
      <c r="AE430" s="19">
        <v>89.6631215325</v>
      </c>
      <c r="AF430" s="19">
        <v>615.52057496999998</v>
      </c>
      <c r="AG430" s="19">
        <v>12.3587830375</v>
      </c>
      <c r="AH430" s="19">
        <v>0.74625735000000004</v>
      </c>
      <c r="AI430" s="19">
        <v>7.6211908199999989</v>
      </c>
      <c r="AJ430" s="19">
        <v>4.5017531000000002</v>
      </c>
      <c r="AL430" s="1"/>
      <c r="AM430" s="63">
        <v>3098</v>
      </c>
      <c r="AN430" s="62">
        <v>8</v>
      </c>
      <c r="AO430" s="23">
        <v>1</v>
      </c>
      <c r="AP430" s="23">
        <v>1</v>
      </c>
      <c r="AQ430" s="23">
        <v>1</v>
      </c>
      <c r="AR430" s="23">
        <v>1</v>
      </c>
      <c r="AS430" s="23">
        <v>1</v>
      </c>
      <c r="AT430" s="23">
        <v>1</v>
      </c>
      <c r="AU430" s="23">
        <v>1</v>
      </c>
      <c r="AV430" s="23">
        <v>1</v>
      </c>
      <c r="AW430" s="23">
        <v>1</v>
      </c>
      <c r="AX430" s="23">
        <v>1</v>
      </c>
      <c r="AY430" s="23">
        <v>1</v>
      </c>
      <c r="AZ430" s="23">
        <v>1</v>
      </c>
      <c r="BA430" s="23">
        <v>1</v>
      </c>
      <c r="BB430" s="23">
        <v>1</v>
      </c>
      <c r="BC430" s="23">
        <v>1</v>
      </c>
      <c r="BG430" t="s">
        <v>506</v>
      </c>
      <c r="BH430">
        <v>5</v>
      </c>
      <c r="BI430">
        <v>85</v>
      </c>
    </row>
    <row r="431" spans="1:61" x14ac:dyDescent="0.3">
      <c r="A431" s="18">
        <f t="shared" si="102"/>
        <v>3100</v>
      </c>
      <c r="B431" s="18">
        <f t="shared" si="103"/>
        <v>0</v>
      </c>
      <c r="C431" s="13">
        <f t="shared" si="104"/>
        <v>1135.3457579199999</v>
      </c>
      <c r="D431" s="13">
        <f t="shared" si="105"/>
        <v>291.28658795000001</v>
      </c>
      <c r="E431" s="13">
        <f t="shared" si="106"/>
        <v>3138.7220236195285</v>
      </c>
      <c r="F431" s="13">
        <f t="shared" si="107"/>
        <v>824.17434423000009</v>
      </c>
      <c r="G431" s="13">
        <f t="shared" si="108"/>
        <v>892.01908770871387</v>
      </c>
      <c r="H431" s="13">
        <f t="shared" si="109"/>
        <v>1188.48165275</v>
      </c>
      <c r="I431" s="13">
        <f t="shared" si="110"/>
        <v>10.563386530000001</v>
      </c>
      <c r="J431" s="13">
        <f t="shared" si="111"/>
        <v>49.545608790000003</v>
      </c>
      <c r="K431" s="13">
        <f t="shared" si="112"/>
        <v>0</v>
      </c>
      <c r="L431" s="13">
        <f t="shared" si="113"/>
        <v>29.939999999999998</v>
      </c>
      <c r="M431" s="13">
        <f t="shared" si="114"/>
        <v>727.14400902</v>
      </c>
      <c r="N431" s="13">
        <f t="shared" si="115"/>
        <v>2.5</v>
      </c>
      <c r="O431" s="13">
        <f t="shared" si="116"/>
        <v>146.89801083</v>
      </c>
      <c r="P431" s="13">
        <f t="shared" si="117"/>
        <v>0</v>
      </c>
      <c r="Q431" s="13">
        <f t="shared" si="118"/>
        <v>0</v>
      </c>
      <c r="T431" s="62">
        <v>3100</v>
      </c>
      <c r="U431" s="62">
        <v>0</v>
      </c>
      <c r="V431" s="19">
        <v>1135.3457579199999</v>
      </c>
      <c r="W431" s="19">
        <v>291.28658795000001</v>
      </c>
      <c r="X431" s="19">
        <v>3138.7220236195285</v>
      </c>
      <c r="Y431" s="19">
        <v>824.17434423000009</v>
      </c>
      <c r="Z431" s="19">
        <v>892.01908770871387</v>
      </c>
      <c r="AA431" s="19">
        <v>1188.48165275</v>
      </c>
      <c r="AB431" s="19">
        <v>10.563386530000001</v>
      </c>
      <c r="AC431" s="19">
        <v>49.545608790000003</v>
      </c>
      <c r="AD431" s="19">
        <v>0</v>
      </c>
      <c r="AE431" s="19">
        <v>29.939999999999998</v>
      </c>
      <c r="AF431" s="19">
        <v>727.14400902</v>
      </c>
      <c r="AG431" s="19">
        <v>2.5</v>
      </c>
      <c r="AH431" s="19">
        <v>146.89801083</v>
      </c>
      <c r="AI431" s="19">
        <v>0</v>
      </c>
      <c r="AJ431" s="19">
        <v>0</v>
      </c>
      <c r="AL431" s="1"/>
      <c r="AM431" s="63">
        <v>3100</v>
      </c>
      <c r="AN431" s="62">
        <v>0</v>
      </c>
      <c r="AO431" s="23">
        <v>1</v>
      </c>
      <c r="AP431" s="23">
        <v>1</v>
      </c>
      <c r="AQ431" s="23">
        <v>1</v>
      </c>
      <c r="AR431" s="23">
        <v>1</v>
      </c>
      <c r="AS431" s="23">
        <v>1</v>
      </c>
      <c r="AT431" s="23">
        <v>1</v>
      </c>
      <c r="AU431" s="23">
        <v>1</v>
      </c>
      <c r="AV431" s="23">
        <v>1</v>
      </c>
      <c r="AW431" s="23">
        <v>1</v>
      </c>
      <c r="AX431" s="23">
        <v>1</v>
      </c>
      <c r="AY431" s="23">
        <v>1</v>
      </c>
      <c r="AZ431" s="23">
        <v>1</v>
      </c>
      <c r="BA431" s="23">
        <v>1</v>
      </c>
      <c r="BB431" s="23">
        <v>1</v>
      </c>
      <c r="BC431" s="23">
        <v>1</v>
      </c>
      <c r="BG431" t="s">
        <v>507</v>
      </c>
      <c r="BH431">
        <v>3</v>
      </c>
      <c r="BI431">
        <v>28</v>
      </c>
    </row>
    <row r="432" spans="1:61" x14ac:dyDescent="0.3">
      <c r="A432" s="18">
        <f t="shared" si="102"/>
        <v>3100</v>
      </c>
      <c r="B432" s="18">
        <f t="shared" si="103"/>
        <v>1</v>
      </c>
      <c r="C432" s="13">
        <f t="shared" si="104"/>
        <v>3939.2476587699994</v>
      </c>
      <c r="D432" s="13">
        <f t="shared" si="105"/>
        <v>166.94267471000001</v>
      </c>
      <c r="E432" s="13">
        <f t="shared" si="106"/>
        <v>964.82049913000003</v>
      </c>
      <c r="F432" s="13">
        <f t="shared" si="107"/>
        <v>66.071250649999996</v>
      </c>
      <c r="G432" s="13">
        <f t="shared" si="108"/>
        <v>158.05876960000001</v>
      </c>
      <c r="H432" s="13">
        <f t="shared" si="109"/>
        <v>169.75918429000001</v>
      </c>
      <c r="I432" s="13">
        <f t="shared" si="110"/>
        <v>0</v>
      </c>
      <c r="J432" s="13">
        <f t="shared" si="111"/>
        <v>193.80276961000001</v>
      </c>
      <c r="K432" s="13">
        <f t="shared" si="112"/>
        <v>0</v>
      </c>
      <c r="L432" s="13">
        <f t="shared" si="113"/>
        <v>20.024063099999999</v>
      </c>
      <c r="M432" s="13">
        <f t="shared" si="114"/>
        <v>201.79000000000002</v>
      </c>
      <c r="N432" s="13">
        <f t="shared" si="115"/>
        <v>6.6746876999999998</v>
      </c>
      <c r="O432" s="13">
        <f t="shared" si="116"/>
        <v>235.96197153000003</v>
      </c>
      <c r="P432" s="13">
        <f t="shared" si="117"/>
        <v>0</v>
      </c>
      <c r="Q432" s="13">
        <f t="shared" si="118"/>
        <v>0</v>
      </c>
      <c r="T432" s="62">
        <v>3100</v>
      </c>
      <c r="U432" s="62">
        <v>1</v>
      </c>
      <c r="V432" s="19">
        <v>3939.2476587699994</v>
      </c>
      <c r="W432" s="19">
        <v>166.94267471000001</v>
      </c>
      <c r="X432" s="19">
        <v>964.82049913000003</v>
      </c>
      <c r="Y432" s="19">
        <v>66.071250649999996</v>
      </c>
      <c r="Z432" s="19">
        <v>158.05876960000001</v>
      </c>
      <c r="AA432" s="19">
        <v>169.75918429000001</v>
      </c>
      <c r="AB432" s="19">
        <v>0</v>
      </c>
      <c r="AC432" s="19">
        <v>193.80276961000001</v>
      </c>
      <c r="AD432" s="19">
        <v>0</v>
      </c>
      <c r="AE432" s="19">
        <v>20.024063099999999</v>
      </c>
      <c r="AF432" s="19">
        <v>201.79000000000002</v>
      </c>
      <c r="AG432" s="19">
        <v>6.6746876999999998</v>
      </c>
      <c r="AH432" s="19">
        <v>235.96197153000003</v>
      </c>
      <c r="AI432" s="19">
        <v>0</v>
      </c>
      <c r="AJ432" s="19">
        <v>0</v>
      </c>
      <c r="AL432" s="1"/>
      <c r="AM432" s="63">
        <v>3100</v>
      </c>
      <c r="AN432" s="62">
        <v>1</v>
      </c>
      <c r="AO432" s="23">
        <v>1</v>
      </c>
      <c r="AP432" s="23">
        <v>1</v>
      </c>
      <c r="AQ432" s="23">
        <v>1</v>
      </c>
      <c r="AR432" s="23">
        <v>1</v>
      </c>
      <c r="AS432" s="23">
        <v>1</v>
      </c>
      <c r="AT432" s="23">
        <v>1</v>
      </c>
      <c r="AU432" s="23">
        <v>1</v>
      </c>
      <c r="AV432" s="23">
        <v>1</v>
      </c>
      <c r="AW432" s="23">
        <v>1</v>
      </c>
      <c r="AX432" s="23">
        <v>1</v>
      </c>
      <c r="AY432" s="23">
        <v>1</v>
      </c>
      <c r="AZ432" s="23">
        <v>1</v>
      </c>
      <c r="BA432" s="23">
        <v>1</v>
      </c>
      <c r="BB432" s="23">
        <v>1</v>
      </c>
      <c r="BC432" s="23">
        <v>1</v>
      </c>
      <c r="BG432" t="s">
        <v>508</v>
      </c>
      <c r="BH432">
        <v>3</v>
      </c>
      <c r="BI432">
        <v>19</v>
      </c>
    </row>
    <row r="433" spans="1:61" x14ac:dyDescent="0.3">
      <c r="A433" s="18">
        <f t="shared" si="102"/>
        <v>3100</v>
      </c>
      <c r="B433" s="18">
        <f t="shared" si="103"/>
        <v>5</v>
      </c>
      <c r="C433" s="13">
        <f t="shared" si="104"/>
        <v>230</v>
      </c>
      <c r="D433" s="13">
        <f t="shared" si="105"/>
        <v>80.3</v>
      </c>
      <c r="E433" s="13">
        <f t="shared" si="106"/>
        <v>51.98</v>
      </c>
      <c r="F433" s="13">
        <f t="shared" si="107"/>
        <v>12.19</v>
      </c>
      <c r="G433" s="13">
        <f t="shared" si="108"/>
        <v>15.38</v>
      </c>
      <c r="H433" s="13">
        <f t="shared" si="109"/>
        <v>0</v>
      </c>
      <c r="I433" s="13">
        <f t="shared" si="110"/>
        <v>0</v>
      </c>
      <c r="J433" s="13">
        <f t="shared" si="111"/>
        <v>0</v>
      </c>
      <c r="K433" s="13">
        <f t="shared" si="112"/>
        <v>0</v>
      </c>
      <c r="L433" s="13">
        <f t="shared" si="113"/>
        <v>17.517499999999998</v>
      </c>
      <c r="M433" s="13">
        <f t="shared" si="114"/>
        <v>17.22</v>
      </c>
      <c r="N433" s="13">
        <f t="shared" si="115"/>
        <v>3.2025000000000001</v>
      </c>
      <c r="O433" s="13">
        <f t="shared" si="116"/>
        <v>0</v>
      </c>
      <c r="P433" s="13">
        <f t="shared" si="117"/>
        <v>0</v>
      </c>
      <c r="Q433" s="13">
        <f t="shared" si="118"/>
        <v>0</v>
      </c>
      <c r="T433" s="62">
        <v>3100</v>
      </c>
      <c r="U433" s="62">
        <v>5</v>
      </c>
      <c r="V433" s="19">
        <v>230</v>
      </c>
      <c r="W433" s="19">
        <v>80.3</v>
      </c>
      <c r="X433" s="19">
        <v>51.98</v>
      </c>
      <c r="Y433" s="19">
        <v>12.19</v>
      </c>
      <c r="Z433" s="19">
        <v>15.38</v>
      </c>
      <c r="AA433" s="19">
        <v>0</v>
      </c>
      <c r="AB433" s="19">
        <v>0</v>
      </c>
      <c r="AC433" s="19">
        <v>0</v>
      </c>
      <c r="AD433" s="19">
        <v>0</v>
      </c>
      <c r="AE433" s="19">
        <v>17.517499999999998</v>
      </c>
      <c r="AF433" s="19">
        <v>17.22</v>
      </c>
      <c r="AG433" s="19">
        <v>3.2025000000000001</v>
      </c>
      <c r="AH433" s="19">
        <v>0</v>
      </c>
      <c r="AI433" s="19">
        <v>0</v>
      </c>
      <c r="AJ433" s="19">
        <v>0</v>
      </c>
      <c r="AL433" s="1"/>
      <c r="AM433" s="63">
        <v>3100</v>
      </c>
      <c r="AN433" s="62">
        <v>5</v>
      </c>
      <c r="AO433" s="23">
        <v>1</v>
      </c>
      <c r="AP433" s="23">
        <v>1</v>
      </c>
      <c r="AQ433" s="23">
        <v>1</v>
      </c>
      <c r="AR433" s="23">
        <v>1</v>
      </c>
      <c r="AS433" s="23">
        <v>1</v>
      </c>
      <c r="AT433" s="23">
        <v>1</v>
      </c>
      <c r="AU433" s="23">
        <v>1</v>
      </c>
      <c r="AV433" s="23">
        <v>1</v>
      </c>
      <c r="AW433" s="23">
        <v>1</v>
      </c>
      <c r="AX433" s="23">
        <v>1</v>
      </c>
      <c r="AY433" s="23">
        <v>1</v>
      </c>
      <c r="AZ433" s="23">
        <v>1</v>
      </c>
      <c r="BA433" s="23">
        <v>1</v>
      </c>
      <c r="BB433" s="23">
        <v>1</v>
      </c>
      <c r="BC433" s="23">
        <v>1</v>
      </c>
      <c r="BG433" t="s">
        <v>509</v>
      </c>
      <c r="BH433">
        <v>3</v>
      </c>
      <c r="BI433">
        <v>1</v>
      </c>
    </row>
    <row r="434" spans="1:61" x14ac:dyDescent="0.3">
      <c r="A434" s="18">
        <f t="shared" si="102"/>
        <v>3100</v>
      </c>
      <c r="B434" s="18">
        <f t="shared" si="103"/>
        <v>7</v>
      </c>
      <c r="C434" s="13">
        <f t="shared" si="104"/>
        <v>1386.5354537568651</v>
      </c>
      <c r="D434" s="13">
        <f t="shared" si="105"/>
        <v>191.22668129607425</v>
      </c>
      <c r="E434" s="13">
        <f t="shared" si="106"/>
        <v>52.78</v>
      </c>
      <c r="F434" s="13">
        <f t="shared" si="107"/>
        <v>57.996952250000007</v>
      </c>
      <c r="G434" s="13">
        <f t="shared" si="108"/>
        <v>85.208052979999991</v>
      </c>
      <c r="H434" s="13">
        <f t="shared" si="109"/>
        <v>9.6985513000000001</v>
      </c>
      <c r="I434" s="13">
        <f t="shared" si="110"/>
        <v>0</v>
      </c>
      <c r="J434" s="13">
        <f t="shared" si="111"/>
        <v>6</v>
      </c>
      <c r="K434" s="13">
        <f t="shared" si="112"/>
        <v>0</v>
      </c>
      <c r="L434" s="13">
        <f t="shared" si="113"/>
        <v>22.044510000000002</v>
      </c>
      <c r="M434" s="13">
        <f t="shared" si="114"/>
        <v>21.41</v>
      </c>
      <c r="N434" s="13">
        <f t="shared" si="115"/>
        <v>7.3481700000000005</v>
      </c>
      <c r="O434" s="13">
        <f t="shared" si="116"/>
        <v>0</v>
      </c>
      <c r="P434" s="13">
        <f t="shared" si="117"/>
        <v>0</v>
      </c>
      <c r="Q434" s="13">
        <f t="shared" si="118"/>
        <v>0</v>
      </c>
      <c r="T434" s="62">
        <v>3100</v>
      </c>
      <c r="U434" s="62">
        <v>7</v>
      </c>
      <c r="V434" s="19">
        <v>1386.5354537568651</v>
      </c>
      <c r="W434" s="19">
        <v>191.22668129607425</v>
      </c>
      <c r="X434" s="19">
        <v>52.78</v>
      </c>
      <c r="Y434" s="19">
        <v>57.996952250000007</v>
      </c>
      <c r="Z434" s="19">
        <v>85.208052979999991</v>
      </c>
      <c r="AA434" s="19">
        <v>9.6985513000000001</v>
      </c>
      <c r="AB434" s="19">
        <v>0</v>
      </c>
      <c r="AC434" s="19">
        <v>6</v>
      </c>
      <c r="AD434" s="19">
        <v>0</v>
      </c>
      <c r="AE434" s="19">
        <v>22.044510000000002</v>
      </c>
      <c r="AF434" s="19">
        <v>21.41</v>
      </c>
      <c r="AG434" s="19">
        <v>7.3481700000000005</v>
      </c>
      <c r="AH434" s="19">
        <v>0</v>
      </c>
      <c r="AI434" s="19">
        <v>0</v>
      </c>
      <c r="AJ434" s="19">
        <v>0</v>
      </c>
      <c r="AL434" s="1"/>
      <c r="AM434" s="63">
        <v>3100</v>
      </c>
      <c r="AN434" s="62">
        <v>7</v>
      </c>
      <c r="AO434" s="23">
        <v>1</v>
      </c>
      <c r="AP434" s="23">
        <v>1</v>
      </c>
      <c r="AQ434" s="23">
        <v>1</v>
      </c>
      <c r="AR434" s="23">
        <v>1</v>
      </c>
      <c r="AS434" s="23">
        <v>1</v>
      </c>
      <c r="AT434" s="23">
        <v>1</v>
      </c>
      <c r="AU434" s="23">
        <v>1</v>
      </c>
      <c r="AV434" s="23">
        <v>1</v>
      </c>
      <c r="AW434" s="23">
        <v>1</v>
      </c>
      <c r="AX434" s="23">
        <v>1</v>
      </c>
      <c r="AY434" s="23">
        <v>1</v>
      </c>
      <c r="AZ434" s="23">
        <v>1</v>
      </c>
      <c r="BA434" s="23">
        <v>1</v>
      </c>
      <c r="BB434" s="23">
        <v>1</v>
      </c>
      <c r="BC434" s="23">
        <v>1</v>
      </c>
      <c r="BG434" t="s">
        <v>510</v>
      </c>
      <c r="BH434">
        <v>3</v>
      </c>
      <c r="BI434">
        <v>24</v>
      </c>
    </row>
    <row r="435" spans="1:61" x14ac:dyDescent="0.3">
      <c r="A435" s="18">
        <f t="shared" si="102"/>
        <v>3100</v>
      </c>
      <c r="B435" s="18">
        <f t="shared" si="103"/>
        <v>8</v>
      </c>
      <c r="C435" s="13">
        <f t="shared" si="104"/>
        <v>7183.6764868100008</v>
      </c>
      <c r="D435" s="13">
        <f t="shared" si="105"/>
        <v>1246.6609692500001</v>
      </c>
      <c r="E435" s="13">
        <f t="shared" si="106"/>
        <v>2331.4420277999998</v>
      </c>
      <c r="F435" s="13">
        <f t="shared" si="107"/>
        <v>1021.35490928</v>
      </c>
      <c r="G435" s="13">
        <f t="shared" si="108"/>
        <v>447.21828968000005</v>
      </c>
      <c r="H435" s="13">
        <f t="shared" si="109"/>
        <v>628.54178009999998</v>
      </c>
      <c r="I435" s="13">
        <f t="shared" si="110"/>
        <v>37.299999999999997</v>
      </c>
      <c r="J435" s="13">
        <f t="shared" si="111"/>
        <v>14</v>
      </c>
      <c r="K435" s="13">
        <f t="shared" si="112"/>
        <v>0</v>
      </c>
      <c r="L435" s="13">
        <f t="shared" si="113"/>
        <v>136.78627751750003</v>
      </c>
      <c r="M435" s="13">
        <f t="shared" si="114"/>
        <v>763.06368980000002</v>
      </c>
      <c r="N435" s="13">
        <f t="shared" si="115"/>
        <v>25.945420582499999</v>
      </c>
      <c r="O435" s="13">
        <f t="shared" si="116"/>
        <v>314.3</v>
      </c>
      <c r="P435" s="13">
        <f t="shared" si="117"/>
        <v>0</v>
      </c>
      <c r="Q435" s="13">
        <f t="shared" si="118"/>
        <v>0</v>
      </c>
      <c r="T435" s="62">
        <v>3100</v>
      </c>
      <c r="U435" s="62">
        <v>8</v>
      </c>
      <c r="V435" s="19">
        <v>7183.6764868100008</v>
      </c>
      <c r="W435" s="19">
        <v>1246.6609692500001</v>
      </c>
      <c r="X435" s="19">
        <v>2331.4420277999998</v>
      </c>
      <c r="Y435" s="19">
        <v>1021.35490928</v>
      </c>
      <c r="Z435" s="19">
        <v>447.21828968000005</v>
      </c>
      <c r="AA435" s="19">
        <v>628.54178009999998</v>
      </c>
      <c r="AB435" s="19">
        <v>37.299999999999997</v>
      </c>
      <c r="AC435" s="19">
        <v>14</v>
      </c>
      <c r="AD435" s="19">
        <v>0</v>
      </c>
      <c r="AE435" s="19">
        <v>136.78627751750003</v>
      </c>
      <c r="AF435" s="19">
        <v>763.06368980000002</v>
      </c>
      <c r="AG435" s="19">
        <v>25.945420582499999</v>
      </c>
      <c r="AH435" s="19">
        <v>314.3</v>
      </c>
      <c r="AI435" s="19">
        <v>0</v>
      </c>
      <c r="AJ435" s="19">
        <v>0</v>
      </c>
      <c r="AL435" s="1"/>
      <c r="AM435" s="63">
        <v>3100</v>
      </c>
      <c r="AN435" s="62">
        <v>8</v>
      </c>
      <c r="AO435" s="23">
        <v>1</v>
      </c>
      <c r="AP435" s="23">
        <v>1</v>
      </c>
      <c r="AQ435" s="23">
        <v>1</v>
      </c>
      <c r="AR435" s="23">
        <v>1</v>
      </c>
      <c r="AS435" s="23">
        <v>1</v>
      </c>
      <c r="AT435" s="23">
        <v>1</v>
      </c>
      <c r="AU435" s="23">
        <v>1</v>
      </c>
      <c r="AV435" s="23">
        <v>1</v>
      </c>
      <c r="AW435" s="23">
        <v>1</v>
      </c>
      <c r="AX435" s="23">
        <v>1</v>
      </c>
      <c r="AY435" s="23">
        <v>1</v>
      </c>
      <c r="AZ435" s="23">
        <v>1</v>
      </c>
      <c r="BA435" s="23">
        <v>1</v>
      </c>
      <c r="BB435" s="23">
        <v>1</v>
      </c>
      <c r="BC435" s="23">
        <v>1</v>
      </c>
      <c r="BG435" t="s">
        <v>511</v>
      </c>
      <c r="BH435">
        <v>3</v>
      </c>
      <c r="BI435">
        <v>30</v>
      </c>
    </row>
    <row r="436" spans="1:61" x14ac:dyDescent="0.3">
      <c r="A436" s="18">
        <f t="shared" si="102"/>
        <v>3101</v>
      </c>
      <c r="B436" s="18">
        <f t="shared" si="103"/>
        <v>0</v>
      </c>
      <c r="C436" s="13">
        <f t="shared" si="104"/>
        <v>2078.0655954100007</v>
      </c>
      <c r="D436" s="13">
        <f t="shared" si="105"/>
        <v>975.28885101000003</v>
      </c>
      <c r="E436" s="13">
        <f t="shared" si="106"/>
        <v>7583.0078373999986</v>
      </c>
      <c r="F436" s="13">
        <f t="shared" si="107"/>
        <v>1640.97916551</v>
      </c>
      <c r="G436" s="13">
        <f t="shared" si="108"/>
        <v>939.78450984000006</v>
      </c>
      <c r="H436" s="13">
        <f t="shared" si="109"/>
        <v>1555.3767191500001</v>
      </c>
      <c r="I436" s="13">
        <f t="shared" si="110"/>
        <v>585.44837925000002</v>
      </c>
      <c r="J436" s="13">
        <f t="shared" si="111"/>
        <v>91.253295789999996</v>
      </c>
      <c r="K436" s="13">
        <f t="shared" si="112"/>
        <v>6.9525944199999996</v>
      </c>
      <c r="L436" s="13">
        <f t="shared" si="113"/>
        <v>80.28291127</v>
      </c>
      <c r="M436" s="13">
        <f t="shared" si="114"/>
        <v>1486.4184566099998</v>
      </c>
      <c r="N436" s="13">
        <f t="shared" si="115"/>
        <v>12.027637090000001</v>
      </c>
      <c r="O436" s="13">
        <f t="shared" si="116"/>
        <v>3.49629272</v>
      </c>
      <c r="P436" s="13">
        <f t="shared" si="117"/>
        <v>0.11790358000000001</v>
      </c>
      <c r="Q436" s="13">
        <f t="shared" si="118"/>
        <v>24.927266030000002</v>
      </c>
      <c r="T436" s="62">
        <v>3101</v>
      </c>
      <c r="U436" s="62">
        <v>0</v>
      </c>
      <c r="V436" s="19">
        <v>2078.0655954100007</v>
      </c>
      <c r="W436" s="19">
        <v>975.28885101000003</v>
      </c>
      <c r="X436" s="19">
        <v>7583.0078373999986</v>
      </c>
      <c r="Y436" s="19">
        <v>1640.97916551</v>
      </c>
      <c r="Z436" s="19">
        <v>939.78450984000006</v>
      </c>
      <c r="AA436" s="19">
        <v>1555.3767191500001</v>
      </c>
      <c r="AB436" s="19">
        <v>585.44837925000002</v>
      </c>
      <c r="AC436" s="19">
        <v>91.253295789999996</v>
      </c>
      <c r="AD436" s="19">
        <v>6.9525944199999996</v>
      </c>
      <c r="AE436" s="19">
        <v>80.28291127</v>
      </c>
      <c r="AF436" s="19">
        <v>1486.4184566099998</v>
      </c>
      <c r="AG436" s="19">
        <v>12.027637090000001</v>
      </c>
      <c r="AH436" s="19">
        <v>3.49629272</v>
      </c>
      <c r="AI436" s="19">
        <v>0.11790358000000001</v>
      </c>
      <c r="AJ436" s="19">
        <v>24.927266030000002</v>
      </c>
      <c r="AL436" s="1"/>
      <c r="AM436" s="63">
        <v>3101</v>
      </c>
      <c r="AN436" s="62">
        <v>0</v>
      </c>
      <c r="AO436" s="23">
        <v>1</v>
      </c>
      <c r="AP436" s="23">
        <v>1</v>
      </c>
      <c r="AQ436" s="23">
        <v>1</v>
      </c>
      <c r="AR436" s="23">
        <v>1</v>
      </c>
      <c r="AS436" s="23">
        <v>1</v>
      </c>
      <c r="AT436" s="23">
        <v>1</v>
      </c>
      <c r="AU436" s="23">
        <v>1</v>
      </c>
      <c r="AV436" s="23">
        <v>1</v>
      </c>
      <c r="AW436" s="23">
        <v>1</v>
      </c>
      <c r="AX436" s="23">
        <v>1</v>
      </c>
      <c r="AY436" s="23">
        <v>1</v>
      </c>
      <c r="AZ436" s="23">
        <v>1</v>
      </c>
      <c r="BA436" s="23">
        <v>1</v>
      </c>
      <c r="BB436" s="23">
        <v>1</v>
      </c>
      <c r="BC436" s="23">
        <v>1</v>
      </c>
      <c r="BG436" t="s">
        <v>512</v>
      </c>
      <c r="BH436">
        <v>7</v>
      </c>
      <c r="BI436">
        <v>141</v>
      </c>
    </row>
    <row r="437" spans="1:61" x14ac:dyDescent="0.3">
      <c r="A437" s="18">
        <f t="shared" si="102"/>
        <v>3101</v>
      </c>
      <c r="B437" s="18">
        <f t="shared" si="103"/>
        <v>1</v>
      </c>
      <c r="C437" s="13">
        <f t="shared" si="104"/>
        <v>4065.3488101700009</v>
      </c>
      <c r="D437" s="13">
        <f t="shared" si="105"/>
        <v>2413.3366292900005</v>
      </c>
      <c r="E437" s="13">
        <f t="shared" si="106"/>
        <v>1357.0457864499999</v>
      </c>
      <c r="F437" s="13">
        <f t="shared" si="107"/>
        <v>195.94480863999999</v>
      </c>
      <c r="G437" s="13">
        <f t="shared" si="108"/>
        <v>214.52983715999997</v>
      </c>
      <c r="H437" s="13">
        <f t="shared" si="109"/>
        <v>148.65032128999999</v>
      </c>
      <c r="I437" s="13">
        <f t="shared" si="110"/>
        <v>419.45629424000003</v>
      </c>
      <c r="J437" s="13">
        <f t="shared" si="111"/>
        <v>371.84223910000003</v>
      </c>
      <c r="K437" s="13">
        <f t="shared" si="112"/>
        <v>0</v>
      </c>
      <c r="L437" s="13">
        <f t="shared" si="113"/>
        <v>19.26665178</v>
      </c>
      <c r="M437" s="13">
        <f t="shared" si="114"/>
        <v>368.36304129000007</v>
      </c>
      <c r="N437" s="13">
        <f t="shared" si="115"/>
        <v>0</v>
      </c>
      <c r="O437" s="13">
        <f t="shared" si="116"/>
        <v>61.090145660000005</v>
      </c>
      <c r="P437" s="13">
        <f t="shared" si="117"/>
        <v>2</v>
      </c>
      <c r="Q437" s="13">
        <f t="shared" si="118"/>
        <v>376.73214882000002</v>
      </c>
      <c r="T437" s="62">
        <v>3101</v>
      </c>
      <c r="U437" s="62">
        <v>1</v>
      </c>
      <c r="V437" s="19">
        <v>4065.3488101700009</v>
      </c>
      <c r="W437" s="19">
        <v>2413.3366292900005</v>
      </c>
      <c r="X437" s="19">
        <v>1357.0457864499999</v>
      </c>
      <c r="Y437" s="19">
        <v>195.94480863999999</v>
      </c>
      <c r="Z437" s="19">
        <v>214.52983715999997</v>
      </c>
      <c r="AA437" s="19">
        <v>148.65032128999999</v>
      </c>
      <c r="AB437" s="19">
        <v>419.45629424000003</v>
      </c>
      <c r="AC437" s="19">
        <v>371.84223910000003</v>
      </c>
      <c r="AD437" s="19">
        <v>0</v>
      </c>
      <c r="AE437" s="19">
        <v>19.26665178</v>
      </c>
      <c r="AF437" s="19">
        <v>368.36304129000007</v>
      </c>
      <c r="AG437" s="19">
        <v>0</v>
      </c>
      <c r="AH437" s="19">
        <v>61.090145660000005</v>
      </c>
      <c r="AI437" s="19">
        <v>2</v>
      </c>
      <c r="AJ437" s="19">
        <v>376.73214882000002</v>
      </c>
      <c r="AL437" s="1"/>
      <c r="AM437" s="63">
        <v>3101</v>
      </c>
      <c r="AN437" s="62">
        <v>1</v>
      </c>
      <c r="AO437" s="23">
        <v>1</v>
      </c>
      <c r="AP437" s="23">
        <v>1</v>
      </c>
      <c r="AQ437" s="23">
        <v>1</v>
      </c>
      <c r="AR437" s="23">
        <v>1</v>
      </c>
      <c r="AS437" s="23">
        <v>1</v>
      </c>
      <c r="AT437" s="23">
        <v>1</v>
      </c>
      <c r="AU437" s="23">
        <v>1</v>
      </c>
      <c r="AV437" s="23">
        <v>1</v>
      </c>
      <c r="AW437" s="23">
        <v>1</v>
      </c>
      <c r="AX437" s="23">
        <v>1</v>
      </c>
      <c r="AY437" s="23">
        <v>1</v>
      </c>
      <c r="AZ437" s="23">
        <v>1</v>
      </c>
      <c r="BA437" s="23">
        <v>1</v>
      </c>
      <c r="BB437" s="23">
        <v>1</v>
      </c>
      <c r="BC437" s="23">
        <v>1</v>
      </c>
      <c r="BG437" t="s">
        <v>513</v>
      </c>
      <c r="BH437">
        <v>7</v>
      </c>
      <c r="BI437">
        <v>235</v>
      </c>
    </row>
    <row r="438" spans="1:61" x14ac:dyDescent="0.3">
      <c r="A438" s="18">
        <f t="shared" si="102"/>
        <v>3101</v>
      </c>
      <c r="B438" s="18">
        <f t="shared" si="103"/>
        <v>2</v>
      </c>
      <c r="C438" s="13">
        <f t="shared" si="104"/>
        <v>30.7</v>
      </c>
      <c r="D438" s="13">
        <f t="shared" si="105"/>
        <v>3.3000000000000003</v>
      </c>
      <c r="E438" s="13">
        <f t="shared" si="106"/>
        <v>23.47094748</v>
      </c>
      <c r="F438" s="13">
        <f t="shared" si="107"/>
        <v>2.4378135699999999</v>
      </c>
      <c r="G438" s="13">
        <f t="shared" si="108"/>
        <v>13.46149973</v>
      </c>
      <c r="H438" s="13">
        <f t="shared" si="109"/>
        <v>0</v>
      </c>
      <c r="I438" s="13">
        <f t="shared" si="110"/>
        <v>0</v>
      </c>
      <c r="J438" s="13">
        <f t="shared" si="111"/>
        <v>0</v>
      </c>
      <c r="K438" s="13">
        <f t="shared" si="112"/>
        <v>0</v>
      </c>
      <c r="L438" s="13">
        <f t="shared" si="113"/>
        <v>0</v>
      </c>
      <c r="M438" s="13">
        <f t="shared" si="114"/>
        <v>0.44999999999999996</v>
      </c>
      <c r="N438" s="13">
        <f t="shared" si="115"/>
        <v>0</v>
      </c>
      <c r="O438" s="13">
        <f t="shared" si="116"/>
        <v>7.8843288999999999</v>
      </c>
      <c r="P438" s="13">
        <f t="shared" si="117"/>
        <v>61.57</v>
      </c>
      <c r="Q438" s="13">
        <f t="shared" si="118"/>
        <v>72.901266269999994</v>
      </c>
      <c r="T438" s="62">
        <v>3101</v>
      </c>
      <c r="U438" s="62">
        <v>2</v>
      </c>
      <c r="V438" s="19">
        <v>30.7</v>
      </c>
      <c r="W438" s="19">
        <v>3.3000000000000003</v>
      </c>
      <c r="X438" s="19">
        <v>23.47094748</v>
      </c>
      <c r="Y438" s="19">
        <v>2.4378135699999999</v>
      </c>
      <c r="Z438" s="19">
        <v>13.46149973</v>
      </c>
      <c r="AA438" s="19">
        <v>0</v>
      </c>
      <c r="AB438" s="19">
        <v>0</v>
      </c>
      <c r="AC438" s="19">
        <v>0</v>
      </c>
      <c r="AD438" s="19">
        <v>0</v>
      </c>
      <c r="AE438" s="19">
        <v>0</v>
      </c>
      <c r="AF438" s="19">
        <v>0.44999999999999996</v>
      </c>
      <c r="AG438" s="19">
        <v>0</v>
      </c>
      <c r="AH438" s="19">
        <v>7.8843288999999999</v>
      </c>
      <c r="AI438" s="19">
        <v>61.57</v>
      </c>
      <c r="AJ438" s="19">
        <v>72.901266269999994</v>
      </c>
      <c r="AL438" s="1"/>
      <c r="AM438" s="63">
        <v>3101</v>
      </c>
      <c r="AN438" s="62">
        <v>2</v>
      </c>
      <c r="AO438" s="23">
        <v>1</v>
      </c>
      <c r="AP438" s="23">
        <v>1</v>
      </c>
      <c r="AQ438" s="23">
        <v>1</v>
      </c>
      <c r="AR438" s="23">
        <v>1</v>
      </c>
      <c r="AS438" s="23">
        <v>1</v>
      </c>
      <c r="AT438" s="23">
        <v>1</v>
      </c>
      <c r="AU438" s="23">
        <v>1</v>
      </c>
      <c r="AV438" s="23">
        <v>1</v>
      </c>
      <c r="AW438" s="23">
        <v>1</v>
      </c>
      <c r="AX438" s="23">
        <v>1</v>
      </c>
      <c r="AY438" s="23">
        <v>1</v>
      </c>
      <c r="AZ438" s="23">
        <v>1</v>
      </c>
      <c r="BA438" s="23">
        <v>1</v>
      </c>
      <c r="BB438" s="23">
        <v>1</v>
      </c>
      <c r="BC438" s="23">
        <v>1</v>
      </c>
      <c r="BG438" t="s">
        <v>514</v>
      </c>
      <c r="BH438">
        <v>7</v>
      </c>
      <c r="BI438">
        <v>12</v>
      </c>
    </row>
    <row r="439" spans="1:61" x14ac:dyDescent="0.3">
      <c r="A439" s="18">
        <f t="shared" si="102"/>
        <v>3101</v>
      </c>
      <c r="B439" s="18">
        <f t="shared" si="103"/>
        <v>5</v>
      </c>
      <c r="C439" s="13">
        <f t="shared" si="104"/>
        <v>11376.52872586</v>
      </c>
      <c r="D439" s="13">
        <f t="shared" si="105"/>
        <v>5087.8663619999998</v>
      </c>
      <c r="E439" s="13">
        <f t="shared" si="106"/>
        <v>1772.5874804999999</v>
      </c>
      <c r="F439" s="13">
        <f t="shared" si="107"/>
        <v>653.52993634000006</v>
      </c>
      <c r="G439" s="13">
        <f t="shared" si="108"/>
        <v>160.09672301999998</v>
      </c>
      <c r="H439" s="13">
        <f t="shared" si="109"/>
        <v>49.82207923</v>
      </c>
      <c r="I439" s="13">
        <f t="shared" si="110"/>
        <v>984.04444902</v>
      </c>
      <c r="J439" s="13">
        <f t="shared" si="111"/>
        <v>79.146384740000002</v>
      </c>
      <c r="K439" s="13">
        <f t="shared" si="112"/>
        <v>13.277070640000002</v>
      </c>
      <c r="L439" s="13">
        <f t="shared" si="113"/>
        <v>206.79177739249999</v>
      </c>
      <c r="M439" s="13">
        <f t="shared" si="114"/>
        <v>370.67750245000002</v>
      </c>
      <c r="N439" s="13">
        <f t="shared" si="115"/>
        <v>54.701738327499996</v>
      </c>
      <c r="O439" s="13">
        <f t="shared" si="116"/>
        <v>26.81453187</v>
      </c>
      <c r="P439" s="13">
        <f t="shared" si="117"/>
        <v>0</v>
      </c>
      <c r="Q439" s="13">
        <f t="shared" si="118"/>
        <v>0</v>
      </c>
      <c r="T439" s="62">
        <v>3101</v>
      </c>
      <c r="U439" s="62">
        <v>5</v>
      </c>
      <c r="V439" s="19">
        <v>11376.52872586</v>
      </c>
      <c r="W439" s="19">
        <v>5087.8663619999998</v>
      </c>
      <c r="X439" s="19">
        <v>1772.5874804999999</v>
      </c>
      <c r="Y439" s="19">
        <v>653.52993634000006</v>
      </c>
      <c r="Z439" s="19">
        <v>160.09672301999998</v>
      </c>
      <c r="AA439" s="19">
        <v>49.82207923</v>
      </c>
      <c r="AB439" s="19">
        <v>984.04444902</v>
      </c>
      <c r="AC439" s="19">
        <v>79.146384740000002</v>
      </c>
      <c r="AD439" s="19">
        <v>13.277070640000002</v>
      </c>
      <c r="AE439" s="19">
        <v>206.79177739249999</v>
      </c>
      <c r="AF439" s="19">
        <v>370.67750245000002</v>
      </c>
      <c r="AG439" s="19">
        <v>54.701738327499996</v>
      </c>
      <c r="AH439" s="19">
        <v>26.81453187</v>
      </c>
      <c r="AI439" s="19">
        <v>0</v>
      </c>
      <c r="AJ439" s="19">
        <v>0</v>
      </c>
      <c r="AL439" s="1"/>
      <c r="AM439" s="63">
        <v>3101</v>
      </c>
      <c r="AN439" s="62">
        <v>5</v>
      </c>
      <c r="AO439" s="23">
        <v>1</v>
      </c>
      <c r="AP439" s="23">
        <v>1</v>
      </c>
      <c r="AQ439" s="23">
        <v>1</v>
      </c>
      <c r="AR439" s="23">
        <v>1</v>
      </c>
      <c r="AS439" s="23">
        <v>1</v>
      </c>
      <c r="AT439" s="23">
        <v>1</v>
      </c>
      <c r="AU439" s="23">
        <v>1</v>
      </c>
      <c r="AV439" s="23">
        <v>1</v>
      </c>
      <c r="AW439" s="23">
        <v>1</v>
      </c>
      <c r="AX439" s="23">
        <v>1</v>
      </c>
      <c r="AY439" s="23">
        <v>1</v>
      </c>
      <c r="AZ439" s="23">
        <v>1</v>
      </c>
      <c r="BA439" s="23">
        <v>1</v>
      </c>
      <c r="BB439" s="23">
        <v>1</v>
      </c>
      <c r="BC439" s="23">
        <v>1</v>
      </c>
      <c r="BG439" t="s">
        <v>515</v>
      </c>
      <c r="BH439">
        <v>7</v>
      </c>
      <c r="BI439">
        <v>178</v>
      </c>
    </row>
    <row r="440" spans="1:61" x14ac:dyDescent="0.3">
      <c r="A440" s="18">
        <f t="shared" si="102"/>
        <v>3101</v>
      </c>
      <c r="B440" s="18">
        <f t="shared" si="103"/>
        <v>7</v>
      </c>
      <c r="C440" s="13">
        <f t="shared" si="104"/>
        <v>14824.83767902012</v>
      </c>
      <c r="D440" s="13">
        <f t="shared" si="105"/>
        <v>2587.0500391078881</v>
      </c>
      <c r="E440" s="13">
        <f t="shared" si="106"/>
        <v>368.22262337000006</v>
      </c>
      <c r="F440" s="13">
        <f t="shared" si="107"/>
        <v>347.41713673000004</v>
      </c>
      <c r="G440" s="13">
        <f t="shared" si="108"/>
        <v>248.00989266999997</v>
      </c>
      <c r="H440" s="13">
        <f t="shared" si="109"/>
        <v>8.0903971899999991</v>
      </c>
      <c r="I440" s="13">
        <f t="shared" si="110"/>
        <v>219.95877012000003</v>
      </c>
      <c r="J440" s="13">
        <f t="shared" si="111"/>
        <v>4.68</v>
      </c>
      <c r="K440" s="13">
        <f t="shared" si="112"/>
        <v>7.09</v>
      </c>
      <c r="L440" s="13">
        <f t="shared" si="113"/>
        <v>35.39248241</v>
      </c>
      <c r="M440" s="13">
        <f t="shared" si="114"/>
        <v>52.838667409999999</v>
      </c>
      <c r="N440" s="13">
        <f t="shared" si="115"/>
        <v>6.4008274700000003</v>
      </c>
      <c r="O440" s="13">
        <f t="shared" si="116"/>
        <v>0</v>
      </c>
      <c r="P440" s="13">
        <f t="shared" si="117"/>
        <v>0</v>
      </c>
      <c r="Q440" s="13">
        <f t="shared" si="118"/>
        <v>0.88917935999999997</v>
      </c>
      <c r="T440" s="62">
        <v>3101</v>
      </c>
      <c r="U440" s="62">
        <v>7</v>
      </c>
      <c r="V440" s="19">
        <v>14824.83767902012</v>
      </c>
      <c r="W440" s="19">
        <v>2587.0500391078881</v>
      </c>
      <c r="X440" s="19">
        <v>368.22262337000006</v>
      </c>
      <c r="Y440" s="19">
        <v>347.41713673000004</v>
      </c>
      <c r="Z440" s="19">
        <v>248.00989266999997</v>
      </c>
      <c r="AA440" s="19">
        <v>8.0903971899999991</v>
      </c>
      <c r="AB440" s="19">
        <v>219.95877012000003</v>
      </c>
      <c r="AC440" s="19">
        <v>4.68</v>
      </c>
      <c r="AD440" s="19">
        <v>7.09</v>
      </c>
      <c r="AE440" s="19">
        <v>35.39248241</v>
      </c>
      <c r="AF440" s="19">
        <v>52.838667409999999</v>
      </c>
      <c r="AG440" s="19">
        <v>6.4008274700000003</v>
      </c>
      <c r="AH440" s="19">
        <v>0</v>
      </c>
      <c r="AI440" s="19">
        <v>0</v>
      </c>
      <c r="AJ440" s="19">
        <v>0.88917935999999997</v>
      </c>
      <c r="AL440" s="1"/>
      <c r="AM440" s="63">
        <v>3101</v>
      </c>
      <c r="AN440" s="62">
        <v>7</v>
      </c>
      <c r="AO440" s="23">
        <v>1</v>
      </c>
      <c r="AP440" s="23">
        <v>1</v>
      </c>
      <c r="AQ440" s="23">
        <v>1</v>
      </c>
      <c r="AR440" s="23">
        <v>1</v>
      </c>
      <c r="AS440" s="23">
        <v>1</v>
      </c>
      <c r="AT440" s="23">
        <v>1</v>
      </c>
      <c r="AU440" s="23">
        <v>1</v>
      </c>
      <c r="AV440" s="23">
        <v>1</v>
      </c>
      <c r="AW440" s="23">
        <v>1</v>
      </c>
      <c r="AX440" s="23">
        <v>1</v>
      </c>
      <c r="AY440" s="23">
        <v>1</v>
      </c>
      <c r="AZ440" s="23">
        <v>1</v>
      </c>
      <c r="BA440" s="23">
        <v>1</v>
      </c>
      <c r="BB440" s="23">
        <v>1</v>
      </c>
      <c r="BC440" s="23">
        <v>1</v>
      </c>
      <c r="BG440" t="s">
        <v>516</v>
      </c>
      <c r="BH440">
        <v>7</v>
      </c>
      <c r="BI440">
        <v>573</v>
      </c>
    </row>
    <row r="441" spans="1:61" x14ac:dyDescent="0.3">
      <c r="A441" s="18">
        <f t="shared" si="102"/>
        <v>3101</v>
      </c>
      <c r="B441" s="18">
        <f t="shared" si="103"/>
        <v>8</v>
      </c>
      <c r="C441" s="13">
        <f t="shared" si="104"/>
        <v>1784.42567695</v>
      </c>
      <c r="D441" s="13">
        <f t="shared" si="105"/>
        <v>1530.8314716699997</v>
      </c>
      <c r="E441" s="13">
        <f t="shared" si="106"/>
        <v>1529.1414607599997</v>
      </c>
      <c r="F441" s="13">
        <f t="shared" si="107"/>
        <v>607.85903189999999</v>
      </c>
      <c r="G441" s="13">
        <f t="shared" si="108"/>
        <v>388.67465935000007</v>
      </c>
      <c r="H441" s="13">
        <f t="shared" si="109"/>
        <v>152.09308630999999</v>
      </c>
      <c r="I441" s="13">
        <f t="shared" si="110"/>
        <v>237.73747353000002</v>
      </c>
      <c r="J441" s="13">
        <f t="shared" si="111"/>
        <v>42.733800610000003</v>
      </c>
      <c r="K441" s="13">
        <f t="shared" si="112"/>
        <v>6.0263403899999997</v>
      </c>
      <c r="L441" s="13">
        <f t="shared" si="113"/>
        <v>10.6725591125</v>
      </c>
      <c r="M441" s="13">
        <f t="shared" si="114"/>
        <v>321.32047191999999</v>
      </c>
      <c r="N441" s="13">
        <f t="shared" si="115"/>
        <v>1.7908530375</v>
      </c>
      <c r="O441" s="13">
        <f t="shared" si="116"/>
        <v>4.23923849</v>
      </c>
      <c r="P441" s="13">
        <f t="shared" si="117"/>
        <v>1.23267091</v>
      </c>
      <c r="Q441" s="13">
        <f t="shared" si="118"/>
        <v>12.14434808</v>
      </c>
      <c r="T441" s="62">
        <v>3101</v>
      </c>
      <c r="U441" s="62">
        <v>8</v>
      </c>
      <c r="V441" s="19">
        <v>1784.42567695</v>
      </c>
      <c r="W441" s="19">
        <v>1530.8314716699997</v>
      </c>
      <c r="X441" s="19">
        <v>1529.1414607599997</v>
      </c>
      <c r="Y441" s="19">
        <v>607.85903189999999</v>
      </c>
      <c r="Z441" s="19">
        <v>388.67465935000007</v>
      </c>
      <c r="AA441" s="19">
        <v>152.09308630999999</v>
      </c>
      <c r="AB441" s="19">
        <v>237.73747353000002</v>
      </c>
      <c r="AC441" s="19">
        <v>42.733800610000003</v>
      </c>
      <c r="AD441" s="19">
        <v>6.0263403899999997</v>
      </c>
      <c r="AE441" s="19">
        <v>10.6725591125</v>
      </c>
      <c r="AF441" s="19">
        <v>321.32047191999999</v>
      </c>
      <c r="AG441" s="19">
        <v>1.7908530375</v>
      </c>
      <c r="AH441" s="19">
        <v>4.23923849</v>
      </c>
      <c r="AI441" s="19">
        <v>1.23267091</v>
      </c>
      <c r="AJ441" s="19">
        <v>12.14434808</v>
      </c>
      <c r="AL441" s="1"/>
      <c r="AM441" s="63">
        <v>3101</v>
      </c>
      <c r="AN441" s="62">
        <v>8</v>
      </c>
      <c r="AO441" s="23">
        <v>1</v>
      </c>
      <c r="AP441" s="23">
        <v>1</v>
      </c>
      <c r="AQ441" s="23">
        <v>1</v>
      </c>
      <c r="AR441" s="23">
        <v>1</v>
      </c>
      <c r="AS441" s="23">
        <v>1</v>
      </c>
      <c r="AT441" s="23">
        <v>1</v>
      </c>
      <c r="AU441" s="23">
        <v>1</v>
      </c>
      <c r="AV441" s="23">
        <v>1</v>
      </c>
      <c r="AW441" s="23">
        <v>1</v>
      </c>
      <c r="AX441" s="23">
        <v>1</v>
      </c>
      <c r="AY441" s="23">
        <v>1</v>
      </c>
      <c r="AZ441" s="23">
        <v>1</v>
      </c>
      <c r="BA441" s="23">
        <v>1</v>
      </c>
      <c r="BB441" s="23">
        <v>1</v>
      </c>
      <c r="BC441" s="23">
        <v>1</v>
      </c>
      <c r="BG441" t="s">
        <v>517</v>
      </c>
      <c r="BH441">
        <v>7</v>
      </c>
      <c r="BI441">
        <v>85</v>
      </c>
    </row>
    <row r="442" spans="1:61" x14ac:dyDescent="0.3">
      <c r="A442" s="18">
        <f t="shared" si="102"/>
        <v>3102</v>
      </c>
      <c r="B442" s="18">
        <f t="shared" si="103"/>
        <v>0</v>
      </c>
      <c r="C442" s="13">
        <f t="shared" si="104"/>
        <v>64.257621560000004</v>
      </c>
      <c r="D442" s="13">
        <f t="shared" si="105"/>
        <v>0</v>
      </c>
      <c r="E442" s="13">
        <f t="shared" si="106"/>
        <v>308.69058856999999</v>
      </c>
      <c r="F442" s="13">
        <f t="shared" si="107"/>
        <v>0</v>
      </c>
      <c r="G442" s="13">
        <f t="shared" si="108"/>
        <v>30.6</v>
      </c>
      <c r="H442" s="13">
        <f t="shared" si="109"/>
        <v>41.703078320000003</v>
      </c>
      <c r="I442" s="13">
        <f t="shared" si="110"/>
        <v>0</v>
      </c>
      <c r="J442" s="13">
        <f t="shared" si="111"/>
        <v>0</v>
      </c>
      <c r="K442" s="13">
        <f t="shared" si="112"/>
        <v>0</v>
      </c>
      <c r="L442" s="13">
        <f t="shared" si="113"/>
        <v>61.102783180000003</v>
      </c>
      <c r="M442" s="13">
        <f t="shared" si="114"/>
        <v>105.02669904999999</v>
      </c>
      <c r="N442" s="13">
        <f t="shared" si="115"/>
        <v>0</v>
      </c>
      <c r="O442" s="13">
        <f t="shared" si="116"/>
        <v>0</v>
      </c>
      <c r="P442" s="13">
        <f t="shared" si="117"/>
        <v>0</v>
      </c>
      <c r="Q442" s="13">
        <f t="shared" si="118"/>
        <v>0</v>
      </c>
      <c r="T442" s="62">
        <v>3102</v>
      </c>
      <c r="U442" s="62">
        <v>0</v>
      </c>
      <c r="V442" s="19">
        <v>64.257621560000004</v>
      </c>
      <c r="W442" s="19">
        <v>0</v>
      </c>
      <c r="X442" s="19">
        <v>308.69058856999999</v>
      </c>
      <c r="Y442" s="19">
        <v>0</v>
      </c>
      <c r="Z442" s="19">
        <v>30.6</v>
      </c>
      <c r="AA442" s="19">
        <v>41.703078320000003</v>
      </c>
      <c r="AB442" s="19">
        <v>0</v>
      </c>
      <c r="AC442" s="19">
        <v>0</v>
      </c>
      <c r="AD442" s="19">
        <v>0</v>
      </c>
      <c r="AE442" s="19">
        <v>61.102783180000003</v>
      </c>
      <c r="AF442" s="19">
        <v>105.02669904999999</v>
      </c>
      <c r="AG442" s="19">
        <v>0</v>
      </c>
      <c r="AH442" s="19">
        <v>0</v>
      </c>
      <c r="AI442" s="19">
        <v>0</v>
      </c>
      <c r="AJ442" s="19">
        <v>0</v>
      </c>
      <c r="AL442" s="1"/>
      <c r="AM442" s="63">
        <v>3102</v>
      </c>
      <c r="AN442" s="62">
        <v>0</v>
      </c>
      <c r="AO442" s="23">
        <v>1</v>
      </c>
      <c r="AP442" s="23">
        <v>1</v>
      </c>
      <c r="AQ442" s="23">
        <v>1</v>
      </c>
      <c r="AR442" s="23">
        <v>1</v>
      </c>
      <c r="AS442" s="23">
        <v>1</v>
      </c>
      <c r="AT442" s="23">
        <v>1</v>
      </c>
      <c r="AU442" s="23">
        <v>1</v>
      </c>
      <c r="AV442" s="23">
        <v>1</v>
      </c>
      <c r="AW442" s="23">
        <v>1</v>
      </c>
      <c r="AX442" s="23">
        <v>1</v>
      </c>
      <c r="AY442" s="23">
        <v>1</v>
      </c>
      <c r="AZ442" s="23">
        <v>1</v>
      </c>
      <c r="BA442" s="23">
        <v>1</v>
      </c>
      <c r="BB442" s="23">
        <v>1</v>
      </c>
      <c r="BC442" s="23">
        <v>1</v>
      </c>
      <c r="BG442" t="s">
        <v>518</v>
      </c>
      <c r="BH442">
        <v>3</v>
      </c>
      <c r="BI442">
        <v>32</v>
      </c>
    </row>
    <row r="443" spans="1:61" x14ac:dyDescent="0.3">
      <c r="A443" s="18">
        <f t="shared" si="102"/>
        <v>3102</v>
      </c>
      <c r="B443" s="18">
        <f t="shared" si="103"/>
        <v>2</v>
      </c>
      <c r="C443" s="13">
        <f t="shared" si="104"/>
        <v>0.80713840000000003</v>
      </c>
      <c r="D443" s="13">
        <f t="shared" si="105"/>
        <v>0</v>
      </c>
      <c r="E443" s="13">
        <f t="shared" si="106"/>
        <v>0</v>
      </c>
      <c r="F443" s="13">
        <f t="shared" si="107"/>
        <v>0</v>
      </c>
      <c r="G443" s="13">
        <f t="shared" si="108"/>
        <v>0</v>
      </c>
      <c r="H443" s="13">
        <f t="shared" si="109"/>
        <v>0</v>
      </c>
      <c r="I443" s="13">
        <f t="shared" si="110"/>
        <v>0</v>
      </c>
      <c r="J443" s="13">
        <f t="shared" si="111"/>
        <v>0</v>
      </c>
      <c r="K443" s="13">
        <f t="shared" si="112"/>
        <v>0</v>
      </c>
      <c r="L443" s="13">
        <f t="shared" si="113"/>
        <v>0</v>
      </c>
      <c r="M443" s="13">
        <f t="shared" si="114"/>
        <v>0</v>
      </c>
      <c r="N443" s="13">
        <f t="shared" si="115"/>
        <v>0</v>
      </c>
      <c r="O443" s="13">
        <f t="shared" si="116"/>
        <v>0</v>
      </c>
      <c r="P443" s="13">
        <f t="shared" si="117"/>
        <v>0</v>
      </c>
      <c r="Q443" s="13">
        <f t="shared" si="118"/>
        <v>0</v>
      </c>
      <c r="T443" s="62">
        <v>3102</v>
      </c>
      <c r="U443" s="62">
        <v>2</v>
      </c>
      <c r="V443" s="19">
        <v>0.80713840000000003</v>
      </c>
      <c r="W443" s="19">
        <v>0</v>
      </c>
      <c r="X443" s="19">
        <v>0</v>
      </c>
      <c r="Y443" s="19">
        <v>0</v>
      </c>
      <c r="Z443" s="19">
        <v>0</v>
      </c>
      <c r="AA443" s="19">
        <v>0</v>
      </c>
      <c r="AB443" s="19">
        <v>0</v>
      </c>
      <c r="AC443" s="19">
        <v>0</v>
      </c>
      <c r="AD443" s="19">
        <v>0</v>
      </c>
      <c r="AE443" s="19">
        <v>0</v>
      </c>
      <c r="AF443" s="19">
        <v>0</v>
      </c>
      <c r="AG443" s="19">
        <v>0</v>
      </c>
      <c r="AH443" s="19">
        <v>0</v>
      </c>
      <c r="AI443" s="19">
        <v>0</v>
      </c>
      <c r="AJ443" s="19">
        <v>0</v>
      </c>
      <c r="AL443" s="1"/>
      <c r="AM443" s="63">
        <v>3102</v>
      </c>
      <c r="AN443" s="62">
        <v>2</v>
      </c>
      <c r="AO443" s="23">
        <v>1</v>
      </c>
      <c r="AP443" s="23">
        <v>1</v>
      </c>
      <c r="AQ443" s="23">
        <v>1</v>
      </c>
      <c r="AR443" s="23">
        <v>1</v>
      </c>
      <c r="AS443" s="23">
        <v>1</v>
      </c>
      <c r="AT443" s="23">
        <v>1</v>
      </c>
      <c r="AU443" s="23">
        <v>1</v>
      </c>
      <c r="AV443" s="23">
        <v>1</v>
      </c>
      <c r="AW443" s="23">
        <v>1</v>
      </c>
      <c r="AX443" s="23">
        <v>1</v>
      </c>
      <c r="AY443" s="23">
        <v>1</v>
      </c>
      <c r="AZ443" s="23">
        <v>1</v>
      </c>
      <c r="BA443" s="23">
        <v>1</v>
      </c>
      <c r="BB443" s="23">
        <v>1</v>
      </c>
      <c r="BC443" s="23">
        <v>1</v>
      </c>
      <c r="BG443" t="s">
        <v>519</v>
      </c>
      <c r="BH443">
        <v>3</v>
      </c>
      <c r="BI443">
        <v>2</v>
      </c>
    </row>
    <row r="444" spans="1:61" x14ac:dyDescent="0.3">
      <c r="A444" s="18">
        <f t="shared" si="102"/>
        <v>3102</v>
      </c>
      <c r="B444" s="18">
        <f t="shared" si="103"/>
        <v>7</v>
      </c>
      <c r="C444" s="13">
        <f t="shared" si="104"/>
        <v>32.979999999999997</v>
      </c>
      <c r="D444" s="13">
        <f t="shared" si="105"/>
        <v>0</v>
      </c>
      <c r="E444" s="13">
        <f t="shared" si="106"/>
        <v>0</v>
      </c>
      <c r="F444" s="13">
        <f t="shared" si="107"/>
        <v>0</v>
      </c>
      <c r="G444" s="13">
        <f t="shared" si="108"/>
        <v>0</v>
      </c>
      <c r="H444" s="13">
        <f t="shared" si="109"/>
        <v>0</v>
      </c>
      <c r="I444" s="13">
        <f t="shared" si="110"/>
        <v>0</v>
      </c>
      <c r="J444" s="13">
        <f t="shared" si="111"/>
        <v>0</v>
      </c>
      <c r="K444" s="13">
        <f t="shared" si="112"/>
        <v>0</v>
      </c>
      <c r="L444" s="13">
        <f t="shared" si="113"/>
        <v>0</v>
      </c>
      <c r="M444" s="13">
        <f t="shared" si="114"/>
        <v>0</v>
      </c>
      <c r="N444" s="13">
        <f t="shared" si="115"/>
        <v>0</v>
      </c>
      <c r="O444" s="13">
        <f t="shared" si="116"/>
        <v>0</v>
      </c>
      <c r="P444" s="13">
        <f t="shared" si="117"/>
        <v>0</v>
      </c>
      <c r="Q444" s="13">
        <f t="shared" si="118"/>
        <v>0</v>
      </c>
      <c r="T444" s="62">
        <v>3102</v>
      </c>
      <c r="U444" s="62">
        <v>7</v>
      </c>
      <c r="V444" s="19">
        <v>32.979999999999997</v>
      </c>
      <c r="W444" s="19">
        <v>0</v>
      </c>
      <c r="X444" s="21">
        <v>0</v>
      </c>
      <c r="Y444" s="19">
        <v>0</v>
      </c>
      <c r="Z444" s="19">
        <v>0</v>
      </c>
      <c r="AA444" s="19">
        <v>0</v>
      </c>
      <c r="AB444" s="19">
        <v>0</v>
      </c>
      <c r="AC444" s="19">
        <v>0</v>
      </c>
      <c r="AD444" s="19">
        <v>0</v>
      </c>
      <c r="AE444" s="19">
        <v>0</v>
      </c>
      <c r="AF444" s="19">
        <v>0</v>
      </c>
      <c r="AG444" s="19">
        <v>0</v>
      </c>
      <c r="AH444" s="19">
        <v>0</v>
      </c>
      <c r="AI444" s="19">
        <v>0</v>
      </c>
      <c r="AJ444" s="19">
        <v>0</v>
      </c>
      <c r="AL444" s="1"/>
      <c r="AM444" s="63">
        <v>3102</v>
      </c>
      <c r="AN444" s="62">
        <v>7</v>
      </c>
      <c r="AO444" s="23">
        <v>1</v>
      </c>
      <c r="AP444" s="23">
        <v>1</v>
      </c>
      <c r="AQ444" s="23">
        <v>1</v>
      </c>
      <c r="AR444" s="23">
        <v>1</v>
      </c>
      <c r="AS444" s="23">
        <v>1</v>
      </c>
      <c r="AT444" s="23">
        <v>1</v>
      </c>
      <c r="AU444" s="23">
        <v>1</v>
      </c>
      <c r="AV444" s="23">
        <v>1</v>
      </c>
      <c r="AW444" s="23">
        <v>1</v>
      </c>
      <c r="AX444" s="23">
        <v>1</v>
      </c>
      <c r="AY444" s="23">
        <v>1</v>
      </c>
      <c r="AZ444" s="23">
        <v>1</v>
      </c>
      <c r="BA444" s="23">
        <v>1</v>
      </c>
      <c r="BB444" s="23">
        <v>1</v>
      </c>
      <c r="BC444" s="23">
        <v>1</v>
      </c>
      <c r="BG444" t="s">
        <v>520</v>
      </c>
      <c r="BH444">
        <v>3</v>
      </c>
      <c r="BI444">
        <v>15</v>
      </c>
    </row>
    <row r="445" spans="1:61" x14ac:dyDescent="0.3">
      <c r="A445" s="18">
        <f t="shared" si="102"/>
        <v>3103</v>
      </c>
      <c r="B445" s="18">
        <f t="shared" si="103"/>
        <v>0</v>
      </c>
      <c r="C445" s="13">
        <f t="shared" si="104"/>
        <v>3026.9670501400001</v>
      </c>
      <c r="D445" s="13">
        <f t="shared" si="105"/>
        <v>681.11637359999997</v>
      </c>
      <c r="E445" s="13">
        <f t="shared" si="106"/>
        <v>5021.4504051100002</v>
      </c>
      <c r="F445" s="13">
        <f t="shared" si="107"/>
        <v>2224.9748040400004</v>
      </c>
      <c r="G445" s="13">
        <f t="shared" si="108"/>
        <v>1127.7254985900001</v>
      </c>
      <c r="H445" s="13">
        <f t="shared" si="109"/>
        <v>1693.1490322200002</v>
      </c>
      <c r="I445" s="13">
        <f t="shared" si="110"/>
        <v>9.81</v>
      </c>
      <c r="J445" s="13">
        <f t="shared" si="111"/>
        <v>0</v>
      </c>
      <c r="K445" s="13">
        <f t="shared" si="112"/>
        <v>0</v>
      </c>
      <c r="L445" s="13">
        <f t="shared" si="113"/>
        <v>25.17013978</v>
      </c>
      <c r="M445" s="13">
        <f t="shared" si="114"/>
        <v>1245.6885391400001</v>
      </c>
      <c r="N445" s="13">
        <f t="shared" si="115"/>
        <v>7.0956077000000004</v>
      </c>
      <c r="O445" s="13">
        <f t="shared" si="116"/>
        <v>142.86743214000001</v>
      </c>
      <c r="P445" s="13">
        <f t="shared" si="117"/>
        <v>0</v>
      </c>
      <c r="Q445" s="13">
        <f t="shared" si="118"/>
        <v>0</v>
      </c>
      <c r="T445" s="62">
        <v>3103</v>
      </c>
      <c r="U445" s="62">
        <v>0</v>
      </c>
      <c r="V445" s="19">
        <v>3026.9670501400001</v>
      </c>
      <c r="W445" s="19">
        <v>681.11637359999997</v>
      </c>
      <c r="X445" s="19">
        <v>5021.4504051100002</v>
      </c>
      <c r="Y445" s="19">
        <v>2224.9748040400004</v>
      </c>
      <c r="Z445" s="19">
        <v>1127.7254985900001</v>
      </c>
      <c r="AA445" s="19">
        <v>1693.1490322200002</v>
      </c>
      <c r="AB445" s="19">
        <v>9.81</v>
      </c>
      <c r="AC445" s="19">
        <v>0</v>
      </c>
      <c r="AD445" s="19">
        <v>0</v>
      </c>
      <c r="AE445" s="19">
        <v>25.17013978</v>
      </c>
      <c r="AF445" s="19">
        <v>1245.6885391400001</v>
      </c>
      <c r="AG445" s="19">
        <v>7.0956077000000004</v>
      </c>
      <c r="AH445" s="19">
        <v>142.86743214000001</v>
      </c>
      <c r="AI445" s="19">
        <v>0</v>
      </c>
      <c r="AJ445" s="19">
        <v>0</v>
      </c>
      <c r="AL445" s="1"/>
      <c r="AM445" s="63">
        <v>3103</v>
      </c>
      <c r="AN445" s="62">
        <v>0</v>
      </c>
      <c r="AO445" s="23">
        <v>1</v>
      </c>
      <c r="AP445" s="23">
        <v>1</v>
      </c>
      <c r="AQ445" s="23">
        <v>1</v>
      </c>
      <c r="AR445" s="23">
        <v>1</v>
      </c>
      <c r="AS445" s="23">
        <v>1</v>
      </c>
      <c r="AT445" s="23">
        <v>1</v>
      </c>
      <c r="AU445" s="23">
        <v>1</v>
      </c>
      <c r="AV445" s="23">
        <v>1</v>
      </c>
      <c r="AW445" s="23">
        <v>1</v>
      </c>
      <c r="AX445" s="23">
        <v>1</v>
      </c>
      <c r="AY445" s="23">
        <v>1</v>
      </c>
      <c r="AZ445" s="23">
        <v>1</v>
      </c>
      <c r="BA445" s="23">
        <v>1</v>
      </c>
      <c r="BB445" s="23">
        <v>1</v>
      </c>
      <c r="BC445" s="23">
        <v>1</v>
      </c>
      <c r="BG445" t="s">
        <v>521</v>
      </c>
      <c r="BH445">
        <v>3</v>
      </c>
      <c r="BI445">
        <v>101</v>
      </c>
    </row>
    <row r="446" spans="1:61" x14ac:dyDescent="0.3">
      <c r="A446" s="18">
        <f t="shared" si="102"/>
        <v>3103</v>
      </c>
      <c r="B446" s="18">
        <f t="shared" si="103"/>
        <v>1</v>
      </c>
      <c r="C446" s="13">
        <f t="shared" si="104"/>
        <v>5728.747037680002</v>
      </c>
      <c r="D446" s="13">
        <f t="shared" si="105"/>
        <v>228.75091404999998</v>
      </c>
      <c r="E446" s="13">
        <f t="shared" si="106"/>
        <v>0</v>
      </c>
      <c r="F446" s="13">
        <f t="shared" si="107"/>
        <v>33.74</v>
      </c>
      <c r="G446" s="13">
        <f t="shared" si="108"/>
        <v>56.24973688</v>
      </c>
      <c r="H446" s="13">
        <f t="shared" si="109"/>
        <v>0</v>
      </c>
      <c r="I446" s="13">
        <f t="shared" si="110"/>
        <v>0</v>
      </c>
      <c r="J446" s="13">
        <f t="shared" si="111"/>
        <v>23.794365559999999</v>
      </c>
      <c r="K446" s="13">
        <f t="shared" si="112"/>
        <v>0</v>
      </c>
      <c r="L446" s="13">
        <f t="shared" si="113"/>
        <v>0</v>
      </c>
      <c r="M446" s="13">
        <f t="shared" si="114"/>
        <v>27.571062060000003</v>
      </c>
      <c r="N446" s="13">
        <f t="shared" si="115"/>
        <v>0</v>
      </c>
      <c r="O446" s="13">
        <f t="shared" si="116"/>
        <v>0</v>
      </c>
      <c r="P446" s="13">
        <f t="shared" si="117"/>
        <v>0.1</v>
      </c>
      <c r="Q446" s="13">
        <f t="shared" si="118"/>
        <v>0</v>
      </c>
      <c r="T446" s="62">
        <v>3103</v>
      </c>
      <c r="U446" s="62">
        <v>1</v>
      </c>
      <c r="V446" s="19">
        <v>5728.747037680002</v>
      </c>
      <c r="W446" s="19">
        <v>228.75091404999998</v>
      </c>
      <c r="X446" s="19">
        <v>0</v>
      </c>
      <c r="Y446" s="19">
        <v>33.74</v>
      </c>
      <c r="Z446" s="19">
        <v>56.24973688</v>
      </c>
      <c r="AA446" s="19">
        <v>0</v>
      </c>
      <c r="AB446" s="19">
        <v>0</v>
      </c>
      <c r="AC446" s="19">
        <v>23.794365559999999</v>
      </c>
      <c r="AD446" s="19">
        <v>0</v>
      </c>
      <c r="AE446" s="19">
        <v>0</v>
      </c>
      <c r="AF446" s="19">
        <v>27.571062060000003</v>
      </c>
      <c r="AG446" s="19">
        <v>0</v>
      </c>
      <c r="AH446" s="19">
        <v>0</v>
      </c>
      <c r="AI446" s="19">
        <v>0.1</v>
      </c>
      <c r="AJ446" s="19">
        <v>0</v>
      </c>
      <c r="AL446" s="1"/>
      <c r="AM446" s="63">
        <v>3103</v>
      </c>
      <c r="AN446" s="62">
        <v>1</v>
      </c>
      <c r="AO446" s="23">
        <v>1</v>
      </c>
      <c r="AP446" s="23">
        <v>1</v>
      </c>
      <c r="AQ446" s="23">
        <v>1</v>
      </c>
      <c r="AR446" s="23">
        <v>1</v>
      </c>
      <c r="AS446" s="23">
        <v>1</v>
      </c>
      <c r="AT446" s="23">
        <v>1</v>
      </c>
      <c r="AU446" s="23">
        <v>1</v>
      </c>
      <c r="AV446" s="23">
        <v>1</v>
      </c>
      <c r="AW446" s="23">
        <v>1</v>
      </c>
      <c r="AX446" s="23">
        <v>1</v>
      </c>
      <c r="AY446" s="23">
        <v>1</v>
      </c>
      <c r="AZ446" s="23">
        <v>1</v>
      </c>
      <c r="BA446" s="23">
        <v>1</v>
      </c>
      <c r="BB446" s="23">
        <v>1</v>
      </c>
      <c r="BC446" s="23">
        <v>1</v>
      </c>
      <c r="BG446" t="s">
        <v>522</v>
      </c>
      <c r="BH446">
        <v>3</v>
      </c>
      <c r="BI446">
        <v>140</v>
      </c>
    </row>
    <row r="447" spans="1:61" x14ac:dyDescent="0.3">
      <c r="A447" s="18">
        <f t="shared" si="102"/>
        <v>3103</v>
      </c>
      <c r="B447" s="18">
        <f t="shared" si="103"/>
        <v>2</v>
      </c>
      <c r="C447" s="13">
        <f t="shared" si="104"/>
        <v>188.84</v>
      </c>
      <c r="D447" s="13">
        <f t="shared" si="105"/>
        <v>33.68580652</v>
      </c>
      <c r="E447" s="13">
        <f t="shared" si="106"/>
        <v>88.51</v>
      </c>
      <c r="F447" s="13">
        <f t="shared" si="107"/>
        <v>44.53</v>
      </c>
      <c r="G447" s="13">
        <f t="shared" si="108"/>
        <v>31.29</v>
      </c>
      <c r="H447" s="13">
        <f t="shared" si="109"/>
        <v>63.16</v>
      </c>
      <c r="I447" s="13">
        <f t="shared" si="110"/>
        <v>0</v>
      </c>
      <c r="J447" s="13">
        <f t="shared" si="111"/>
        <v>0</v>
      </c>
      <c r="K447" s="13">
        <f t="shared" si="112"/>
        <v>0</v>
      </c>
      <c r="L447" s="13">
        <f t="shared" si="113"/>
        <v>0</v>
      </c>
      <c r="M447" s="13">
        <f t="shared" si="114"/>
        <v>1.1184854</v>
      </c>
      <c r="N447" s="13">
        <f t="shared" si="115"/>
        <v>0</v>
      </c>
      <c r="O447" s="13">
        <f t="shared" si="116"/>
        <v>4.53</v>
      </c>
      <c r="P447" s="13">
        <f t="shared" si="117"/>
        <v>0.94045931999999999</v>
      </c>
      <c r="Q447" s="13">
        <f t="shared" si="118"/>
        <v>6.4799999999999995</v>
      </c>
      <c r="T447" s="62">
        <v>3103</v>
      </c>
      <c r="U447" s="62">
        <v>2</v>
      </c>
      <c r="V447" s="19">
        <v>188.84</v>
      </c>
      <c r="W447" s="21">
        <v>33.68580652</v>
      </c>
      <c r="X447" s="19">
        <v>88.51</v>
      </c>
      <c r="Y447" s="19">
        <v>44.53</v>
      </c>
      <c r="Z447" s="19">
        <v>31.29</v>
      </c>
      <c r="AA447" s="19">
        <v>63.16</v>
      </c>
      <c r="AB447" s="19">
        <v>0</v>
      </c>
      <c r="AC447" s="19">
        <v>0</v>
      </c>
      <c r="AD447" s="19">
        <v>0</v>
      </c>
      <c r="AE447" s="19">
        <v>0</v>
      </c>
      <c r="AF447" s="19">
        <v>1.1184854</v>
      </c>
      <c r="AG447" s="19">
        <v>0</v>
      </c>
      <c r="AH447" s="19">
        <v>4.53</v>
      </c>
      <c r="AI447" s="19">
        <v>0.94045931999999999</v>
      </c>
      <c r="AJ447" s="19">
        <v>6.4799999999999995</v>
      </c>
      <c r="AL447" s="1"/>
      <c r="AM447" s="63">
        <v>3103</v>
      </c>
      <c r="AN447" s="62">
        <v>2</v>
      </c>
      <c r="AO447" s="23">
        <v>1</v>
      </c>
      <c r="AP447" s="23">
        <v>1</v>
      </c>
      <c r="AQ447" s="23">
        <v>1</v>
      </c>
      <c r="AR447" s="23">
        <v>1</v>
      </c>
      <c r="AS447" s="23">
        <v>1</v>
      </c>
      <c r="AT447" s="23">
        <v>1</v>
      </c>
      <c r="AU447" s="23">
        <v>1</v>
      </c>
      <c r="AV447" s="23">
        <v>1</v>
      </c>
      <c r="AW447" s="23">
        <v>1</v>
      </c>
      <c r="AX447" s="23">
        <v>1</v>
      </c>
      <c r="AY447" s="23">
        <v>1</v>
      </c>
      <c r="AZ447" s="23">
        <v>1</v>
      </c>
      <c r="BA447" s="23">
        <v>1</v>
      </c>
      <c r="BB447" s="23">
        <v>1</v>
      </c>
      <c r="BC447" s="23">
        <v>1</v>
      </c>
      <c r="BG447" t="s">
        <v>523</v>
      </c>
      <c r="BH447">
        <v>3</v>
      </c>
      <c r="BI447">
        <v>8</v>
      </c>
    </row>
    <row r="448" spans="1:61" x14ac:dyDescent="0.3">
      <c r="A448" s="18">
        <f t="shared" si="102"/>
        <v>3103</v>
      </c>
      <c r="B448" s="18">
        <f t="shared" si="103"/>
        <v>5</v>
      </c>
      <c r="C448" s="13">
        <f t="shared" si="104"/>
        <v>1280.2151224299998</v>
      </c>
      <c r="D448" s="13">
        <f t="shared" si="105"/>
        <v>413.21</v>
      </c>
      <c r="E448" s="13">
        <f t="shared" si="106"/>
        <v>23.78</v>
      </c>
      <c r="F448" s="13">
        <f t="shared" si="107"/>
        <v>47.44</v>
      </c>
      <c r="G448" s="13">
        <f t="shared" si="108"/>
        <v>77.169999999999987</v>
      </c>
      <c r="H448" s="13">
        <f t="shared" si="109"/>
        <v>0</v>
      </c>
      <c r="I448" s="13">
        <f t="shared" si="110"/>
        <v>0</v>
      </c>
      <c r="J448" s="13">
        <f t="shared" si="111"/>
        <v>0</v>
      </c>
      <c r="K448" s="13">
        <f t="shared" si="112"/>
        <v>0</v>
      </c>
      <c r="L448" s="13">
        <f t="shared" si="113"/>
        <v>0</v>
      </c>
      <c r="M448" s="13">
        <f t="shared" si="114"/>
        <v>28.58</v>
      </c>
      <c r="N448" s="13">
        <f t="shared" si="115"/>
        <v>0</v>
      </c>
      <c r="O448" s="13">
        <f t="shared" si="116"/>
        <v>0</v>
      </c>
      <c r="P448" s="13">
        <f t="shared" si="117"/>
        <v>0</v>
      </c>
      <c r="Q448" s="13">
        <f t="shared" si="118"/>
        <v>0</v>
      </c>
      <c r="T448" s="62">
        <v>3103</v>
      </c>
      <c r="U448" s="62">
        <v>5</v>
      </c>
      <c r="V448" s="19">
        <v>1280.2151224299998</v>
      </c>
      <c r="W448" s="19">
        <v>413.21</v>
      </c>
      <c r="X448" s="19">
        <v>23.78</v>
      </c>
      <c r="Y448" s="19">
        <v>47.44</v>
      </c>
      <c r="Z448" s="19">
        <v>77.169999999999987</v>
      </c>
      <c r="AA448" s="19">
        <v>0</v>
      </c>
      <c r="AB448" s="19">
        <v>0</v>
      </c>
      <c r="AC448" s="19">
        <v>0</v>
      </c>
      <c r="AD448" s="19">
        <v>0</v>
      </c>
      <c r="AE448" s="19">
        <v>0</v>
      </c>
      <c r="AF448" s="19">
        <v>28.58</v>
      </c>
      <c r="AG448" s="19">
        <v>0</v>
      </c>
      <c r="AH448" s="19">
        <v>0</v>
      </c>
      <c r="AI448" s="19">
        <v>0</v>
      </c>
      <c r="AJ448" s="19">
        <v>0</v>
      </c>
      <c r="AL448" s="1"/>
      <c r="AM448" s="63">
        <v>3103</v>
      </c>
      <c r="AN448" s="62">
        <v>5</v>
      </c>
      <c r="AO448" s="23">
        <v>1</v>
      </c>
      <c r="AP448" s="23">
        <v>1</v>
      </c>
      <c r="AQ448" s="23">
        <v>1</v>
      </c>
      <c r="AR448" s="23">
        <v>1</v>
      </c>
      <c r="AS448" s="23">
        <v>1</v>
      </c>
      <c r="AT448" s="23">
        <v>1</v>
      </c>
      <c r="AU448" s="23">
        <v>1</v>
      </c>
      <c r="AV448" s="23">
        <v>1</v>
      </c>
      <c r="AW448" s="23">
        <v>1</v>
      </c>
      <c r="AX448" s="23">
        <v>1</v>
      </c>
      <c r="AY448" s="23">
        <v>1</v>
      </c>
      <c r="AZ448" s="23">
        <v>1</v>
      </c>
      <c r="BA448" s="23">
        <v>1</v>
      </c>
      <c r="BB448" s="23">
        <v>1</v>
      </c>
      <c r="BC448" s="23">
        <v>1</v>
      </c>
      <c r="BG448" t="s">
        <v>524</v>
      </c>
      <c r="BH448">
        <v>3</v>
      </c>
      <c r="BI448">
        <v>14</v>
      </c>
    </row>
    <row r="449" spans="1:61" x14ac:dyDescent="0.3">
      <c r="A449" s="18">
        <f t="shared" si="102"/>
        <v>3103</v>
      </c>
      <c r="B449" s="18">
        <f t="shared" si="103"/>
        <v>7</v>
      </c>
      <c r="C449" s="13">
        <f t="shared" si="104"/>
        <v>5264.786807182064</v>
      </c>
      <c r="D449" s="13">
        <f t="shared" si="105"/>
        <v>569.4297298511201</v>
      </c>
      <c r="E449" s="13">
        <f t="shared" si="106"/>
        <v>42.274895000000001</v>
      </c>
      <c r="F449" s="13">
        <f t="shared" si="107"/>
        <v>176.78656258000001</v>
      </c>
      <c r="G449" s="13">
        <f t="shared" si="108"/>
        <v>82.35315645</v>
      </c>
      <c r="H449" s="13">
        <f t="shared" si="109"/>
        <v>9.8925540200000004</v>
      </c>
      <c r="I449" s="13">
        <f t="shared" si="110"/>
        <v>0</v>
      </c>
      <c r="J449" s="13">
        <f t="shared" si="111"/>
        <v>0</v>
      </c>
      <c r="K449" s="13">
        <f t="shared" si="112"/>
        <v>0</v>
      </c>
      <c r="L449" s="13">
        <f t="shared" si="113"/>
        <v>0</v>
      </c>
      <c r="M449" s="13">
        <f t="shared" si="114"/>
        <v>60.021794000000007</v>
      </c>
      <c r="N449" s="13">
        <f t="shared" si="115"/>
        <v>0</v>
      </c>
      <c r="O449" s="13">
        <f t="shared" si="116"/>
        <v>0</v>
      </c>
      <c r="P449" s="13">
        <f t="shared" si="117"/>
        <v>0</v>
      </c>
      <c r="Q449" s="13">
        <f t="shared" si="118"/>
        <v>0</v>
      </c>
      <c r="T449" s="62">
        <v>3103</v>
      </c>
      <c r="U449" s="62">
        <v>7</v>
      </c>
      <c r="V449" s="19">
        <v>5264.786807182064</v>
      </c>
      <c r="W449" s="19">
        <v>569.4297298511201</v>
      </c>
      <c r="X449" s="19">
        <v>42.274895000000001</v>
      </c>
      <c r="Y449" s="19">
        <v>176.78656258000001</v>
      </c>
      <c r="Z449" s="19">
        <v>82.35315645</v>
      </c>
      <c r="AA449" s="19">
        <v>9.8925540200000004</v>
      </c>
      <c r="AB449" s="19">
        <v>0</v>
      </c>
      <c r="AC449" s="19">
        <v>0</v>
      </c>
      <c r="AD449" s="19">
        <v>0</v>
      </c>
      <c r="AE449" s="19">
        <v>0</v>
      </c>
      <c r="AF449" s="19">
        <v>60.021794000000007</v>
      </c>
      <c r="AG449" s="19">
        <v>0</v>
      </c>
      <c r="AH449" s="19">
        <v>0</v>
      </c>
      <c r="AI449" s="19">
        <v>0</v>
      </c>
      <c r="AJ449" s="19">
        <v>0</v>
      </c>
      <c r="AL449" s="1"/>
      <c r="AM449" s="63">
        <v>3103</v>
      </c>
      <c r="AN449" s="62">
        <v>7</v>
      </c>
      <c r="AO449" s="23">
        <v>1</v>
      </c>
      <c r="AP449" s="23">
        <v>1</v>
      </c>
      <c r="AQ449" s="23">
        <v>1</v>
      </c>
      <c r="AR449" s="23">
        <v>1</v>
      </c>
      <c r="AS449" s="23">
        <v>1</v>
      </c>
      <c r="AT449" s="23">
        <v>1</v>
      </c>
      <c r="AU449" s="23">
        <v>1</v>
      </c>
      <c r="AV449" s="23">
        <v>1</v>
      </c>
      <c r="AW449" s="23">
        <v>1</v>
      </c>
      <c r="AX449" s="23">
        <v>1</v>
      </c>
      <c r="AY449" s="23">
        <v>1</v>
      </c>
      <c r="AZ449" s="23">
        <v>1</v>
      </c>
      <c r="BA449" s="23">
        <v>1</v>
      </c>
      <c r="BB449" s="23">
        <v>1</v>
      </c>
      <c r="BC449" s="23">
        <v>1</v>
      </c>
      <c r="BG449" t="s">
        <v>525</v>
      </c>
      <c r="BH449">
        <v>3</v>
      </c>
      <c r="BI449">
        <v>114</v>
      </c>
    </row>
    <row r="450" spans="1:61" x14ac:dyDescent="0.3">
      <c r="A450" s="18">
        <f t="shared" ref="A450:A513" si="119">AM450</f>
        <v>3103</v>
      </c>
      <c r="B450" s="18">
        <f t="shared" ref="B450:B513" si="120">AN450</f>
        <v>8</v>
      </c>
      <c r="C450" s="13">
        <f t="shared" ref="C450:C513" si="121">V450*AO450</f>
        <v>2770.4029899500001</v>
      </c>
      <c r="D450" s="13">
        <f t="shared" ref="D450:D513" si="122">W450*AP450</f>
        <v>907.14869633000001</v>
      </c>
      <c r="E450" s="13">
        <f t="shared" ref="E450:E513" si="123">X450*AQ450</f>
        <v>1022.7712061899999</v>
      </c>
      <c r="F450" s="13">
        <f t="shared" ref="F450:F513" si="124">Y450*AR450</f>
        <v>455.84489624999998</v>
      </c>
      <c r="G450" s="13">
        <f t="shared" ref="G450:G513" si="125">Z450*AS450</f>
        <v>408.44018874</v>
      </c>
      <c r="H450" s="13">
        <f t="shared" ref="H450:H513" si="126">AA450*AT450</f>
        <v>292.71478049000001</v>
      </c>
      <c r="I450" s="13">
        <f t="shared" ref="I450:I513" si="127">AB450*AU450</f>
        <v>7</v>
      </c>
      <c r="J450" s="13">
        <f t="shared" ref="J450:J513" si="128">AC450*AV450</f>
        <v>6.5287019600000002</v>
      </c>
      <c r="K450" s="13">
        <f t="shared" ref="K450:K513" si="129">AD450*AW450</f>
        <v>0</v>
      </c>
      <c r="L450" s="13">
        <f t="shared" ref="L450:L513" si="130">AE450*AX450</f>
        <v>21.704606259999998</v>
      </c>
      <c r="M450" s="13">
        <f t="shared" ref="M450:M513" si="131">AF450*AY450</f>
        <v>342.86338663000004</v>
      </c>
      <c r="N450" s="13">
        <f t="shared" ref="N450:N513" si="132">AG450*AZ450</f>
        <v>3.9015354200000001</v>
      </c>
      <c r="O450" s="13">
        <f t="shared" ref="O450:O513" si="133">AH450*BA450</f>
        <v>9.5664257599999996</v>
      </c>
      <c r="P450" s="13">
        <f t="shared" ref="P450:P513" si="134">AI450*BB450</f>
        <v>0.15</v>
      </c>
      <c r="Q450" s="13">
        <f t="shared" ref="Q450:Q513" si="135">AJ450*BC450</f>
        <v>0.1</v>
      </c>
      <c r="T450" s="62">
        <v>3103</v>
      </c>
      <c r="U450" s="62">
        <v>8</v>
      </c>
      <c r="V450" s="19">
        <v>2770.4029899500001</v>
      </c>
      <c r="W450" s="19">
        <v>907.14869633000001</v>
      </c>
      <c r="X450" s="19">
        <v>1022.7712061899999</v>
      </c>
      <c r="Y450" s="19">
        <v>455.84489624999998</v>
      </c>
      <c r="Z450" s="19">
        <v>408.44018874</v>
      </c>
      <c r="AA450" s="19">
        <v>292.71478049000001</v>
      </c>
      <c r="AB450" s="19">
        <v>7</v>
      </c>
      <c r="AC450" s="19">
        <v>6.5287019600000002</v>
      </c>
      <c r="AD450" s="19">
        <v>0</v>
      </c>
      <c r="AE450" s="19">
        <v>21.704606259999998</v>
      </c>
      <c r="AF450" s="19">
        <v>342.86338663000004</v>
      </c>
      <c r="AG450" s="19">
        <v>3.9015354200000001</v>
      </c>
      <c r="AH450" s="19">
        <v>9.5664257599999996</v>
      </c>
      <c r="AI450" s="19">
        <v>0.15</v>
      </c>
      <c r="AJ450" s="19">
        <v>0.1</v>
      </c>
      <c r="AL450" s="1"/>
      <c r="AM450" s="63">
        <v>3103</v>
      </c>
      <c r="AN450" s="62">
        <v>8</v>
      </c>
      <c r="AO450" s="23">
        <v>1</v>
      </c>
      <c r="AP450" s="23">
        <v>1</v>
      </c>
      <c r="AQ450" s="23">
        <v>1</v>
      </c>
      <c r="AR450" s="23">
        <v>1</v>
      </c>
      <c r="AS450" s="23">
        <v>1</v>
      </c>
      <c r="AT450" s="23">
        <v>1</v>
      </c>
      <c r="AU450" s="23">
        <v>1</v>
      </c>
      <c r="AV450" s="23">
        <v>1</v>
      </c>
      <c r="AW450" s="23">
        <v>1</v>
      </c>
      <c r="AX450" s="23">
        <v>1</v>
      </c>
      <c r="AY450" s="23">
        <v>1</v>
      </c>
      <c r="AZ450" s="23">
        <v>1</v>
      </c>
      <c r="BA450" s="23">
        <v>1</v>
      </c>
      <c r="BB450" s="23">
        <v>1</v>
      </c>
      <c r="BC450" s="23">
        <v>1</v>
      </c>
      <c r="BG450" t="s">
        <v>526</v>
      </c>
      <c r="BH450">
        <v>3</v>
      </c>
      <c r="BI450">
        <v>53</v>
      </c>
    </row>
    <row r="451" spans="1:61" x14ac:dyDescent="0.3">
      <c r="A451" s="18">
        <f t="shared" si="119"/>
        <v>3104</v>
      </c>
      <c r="B451" s="18">
        <f t="shared" si="120"/>
        <v>0</v>
      </c>
      <c r="C451" s="13">
        <f t="shared" si="121"/>
        <v>11592.72257613</v>
      </c>
      <c r="D451" s="13">
        <f t="shared" si="122"/>
        <v>4601.3259606400006</v>
      </c>
      <c r="E451" s="13">
        <f t="shared" si="123"/>
        <v>65997.413528179997</v>
      </c>
      <c r="F451" s="13">
        <f t="shared" si="124"/>
        <v>8072.578516890002</v>
      </c>
      <c r="G451" s="13">
        <f t="shared" si="125"/>
        <v>13577.162386869997</v>
      </c>
      <c r="H451" s="13">
        <f t="shared" si="126"/>
        <v>8922.8763244599977</v>
      </c>
      <c r="I451" s="13">
        <f t="shared" si="127"/>
        <v>2746.7328468599999</v>
      </c>
      <c r="J451" s="13">
        <f t="shared" si="128"/>
        <v>37.115479579999999</v>
      </c>
      <c r="K451" s="13">
        <f t="shared" si="129"/>
        <v>144.64524495999999</v>
      </c>
      <c r="L451" s="13">
        <f t="shared" si="130"/>
        <v>324.92797481499997</v>
      </c>
      <c r="M451" s="13">
        <f t="shared" si="131"/>
        <v>9954.409198880001</v>
      </c>
      <c r="N451" s="13">
        <f t="shared" si="132"/>
        <v>9.9201489449999993</v>
      </c>
      <c r="O451" s="13">
        <f t="shared" si="133"/>
        <v>243.99019418999995</v>
      </c>
      <c r="P451" s="13">
        <f t="shared" si="134"/>
        <v>4.8678885200000002</v>
      </c>
      <c r="Q451" s="13">
        <f t="shared" si="135"/>
        <v>1.5611440599999999</v>
      </c>
      <c r="T451" s="62">
        <v>3104</v>
      </c>
      <c r="U451" s="62">
        <v>0</v>
      </c>
      <c r="V451" s="19">
        <v>11592.72257613</v>
      </c>
      <c r="W451" s="19">
        <v>4601.3259606400006</v>
      </c>
      <c r="X451" s="19">
        <v>65997.413528179997</v>
      </c>
      <c r="Y451" s="19">
        <v>8072.578516890002</v>
      </c>
      <c r="Z451" s="19">
        <v>13577.162386869997</v>
      </c>
      <c r="AA451" s="19">
        <v>8922.8763244599977</v>
      </c>
      <c r="AB451" s="19">
        <v>2746.7328468599999</v>
      </c>
      <c r="AC451" s="19">
        <v>37.115479579999999</v>
      </c>
      <c r="AD451" s="19">
        <v>144.64524495999999</v>
      </c>
      <c r="AE451" s="19">
        <v>324.92797481499997</v>
      </c>
      <c r="AF451" s="19">
        <v>9954.409198880001</v>
      </c>
      <c r="AG451" s="19">
        <v>9.9201489449999993</v>
      </c>
      <c r="AH451" s="19">
        <v>243.99019418999995</v>
      </c>
      <c r="AI451" s="19">
        <v>4.8678885200000002</v>
      </c>
      <c r="AJ451" s="19">
        <v>1.5611440599999999</v>
      </c>
      <c r="AL451" s="1"/>
      <c r="AM451" s="63">
        <v>3104</v>
      </c>
      <c r="AN451" s="62">
        <v>0</v>
      </c>
      <c r="AO451" s="23">
        <v>1</v>
      </c>
      <c r="AP451" s="23">
        <v>1</v>
      </c>
      <c r="AQ451" s="23">
        <v>1</v>
      </c>
      <c r="AR451" s="23">
        <v>1</v>
      </c>
      <c r="AS451" s="23">
        <v>1</v>
      </c>
      <c r="AT451" s="23">
        <v>1</v>
      </c>
      <c r="AU451" s="23">
        <v>1</v>
      </c>
      <c r="AV451" s="23">
        <v>1</v>
      </c>
      <c r="AW451" s="23">
        <v>1</v>
      </c>
      <c r="AX451" s="23">
        <v>1</v>
      </c>
      <c r="AY451" s="23">
        <v>1</v>
      </c>
      <c r="AZ451" s="23">
        <v>1</v>
      </c>
      <c r="BA451" s="23">
        <v>1</v>
      </c>
      <c r="BB451" s="23">
        <v>1</v>
      </c>
      <c r="BC451" s="23">
        <v>1</v>
      </c>
      <c r="BG451" t="s">
        <v>527</v>
      </c>
      <c r="BH451">
        <v>2</v>
      </c>
      <c r="BI451">
        <v>754</v>
      </c>
    </row>
    <row r="452" spans="1:61" x14ac:dyDescent="0.3">
      <c r="A452" s="18">
        <f t="shared" si="119"/>
        <v>3104</v>
      </c>
      <c r="B452" s="18">
        <f t="shared" si="120"/>
        <v>1</v>
      </c>
      <c r="C452" s="13">
        <f t="shared" si="121"/>
        <v>4582.7171019999987</v>
      </c>
      <c r="D452" s="13">
        <f t="shared" si="122"/>
        <v>1133.1319343899997</v>
      </c>
      <c r="E452" s="13">
        <f t="shared" si="123"/>
        <v>2314.9776220000003</v>
      </c>
      <c r="F452" s="13">
        <f t="shared" si="124"/>
        <v>277.95549503000001</v>
      </c>
      <c r="G452" s="13">
        <f t="shared" si="125"/>
        <v>711.31779773000005</v>
      </c>
      <c r="H452" s="13">
        <f t="shared" si="126"/>
        <v>116.64875026999999</v>
      </c>
      <c r="I452" s="13">
        <f t="shared" si="127"/>
        <v>496.36722506999996</v>
      </c>
      <c r="J452" s="13">
        <f t="shared" si="128"/>
        <v>444.57074458000005</v>
      </c>
      <c r="K452" s="13">
        <f t="shared" si="129"/>
        <v>557.64799061999997</v>
      </c>
      <c r="L452" s="13">
        <f t="shared" si="130"/>
        <v>152.78830034250001</v>
      </c>
      <c r="M452" s="13">
        <f t="shared" si="131"/>
        <v>658.16313906000005</v>
      </c>
      <c r="N452" s="13">
        <f t="shared" si="132"/>
        <v>11.492965587500001</v>
      </c>
      <c r="O452" s="13">
        <f t="shared" si="133"/>
        <v>1853.58675348</v>
      </c>
      <c r="P452" s="13">
        <f t="shared" si="134"/>
        <v>5.4289927799999997</v>
      </c>
      <c r="Q452" s="13">
        <f t="shared" si="135"/>
        <v>5.75</v>
      </c>
      <c r="T452" s="62">
        <v>3104</v>
      </c>
      <c r="U452" s="62">
        <v>1</v>
      </c>
      <c r="V452" s="19">
        <v>4582.7171019999987</v>
      </c>
      <c r="W452" s="19">
        <v>1133.1319343899997</v>
      </c>
      <c r="X452" s="19">
        <v>2314.9776220000003</v>
      </c>
      <c r="Y452" s="19">
        <v>277.95549503000001</v>
      </c>
      <c r="Z452" s="19">
        <v>711.31779773000005</v>
      </c>
      <c r="AA452" s="19">
        <v>116.64875026999999</v>
      </c>
      <c r="AB452" s="19">
        <v>496.36722506999996</v>
      </c>
      <c r="AC452" s="19">
        <v>444.57074458000005</v>
      </c>
      <c r="AD452" s="19">
        <v>557.64799061999997</v>
      </c>
      <c r="AE452" s="19">
        <v>152.78830034250001</v>
      </c>
      <c r="AF452" s="19">
        <v>658.16313906000005</v>
      </c>
      <c r="AG452" s="19">
        <v>11.492965587500001</v>
      </c>
      <c r="AH452" s="19">
        <v>1853.58675348</v>
      </c>
      <c r="AI452" s="19">
        <v>5.4289927799999997</v>
      </c>
      <c r="AJ452" s="19">
        <v>5.75</v>
      </c>
      <c r="AL452" s="1"/>
      <c r="AM452" s="63">
        <v>3104</v>
      </c>
      <c r="AN452" s="62">
        <v>1</v>
      </c>
      <c r="AO452" s="23">
        <v>1</v>
      </c>
      <c r="AP452" s="23">
        <v>1</v>
      </c>
      <c r="AQ452" s="23">
        <v>1</v>
      </c>
      <c r="AR452" s="23">
        <v>1</v>
      </c>
      <c r="AS452" s="23">
        <v>1</v>
      </c>
      <c r="AT452" s="23">
        <v>1</v>
      </c>
      <c r="AU452" s="23">
        <v>1</v>
      </c>
      <c r="AV452" s="23">
        <v>1</v>
      </c>
      <c r="AW452" s="23">
        <v>1</v>
      </c>
      <c r="AX452" s="23">
        <v>1</v>
      </c>
      <c r="AY452" s="23">
        <v>1</v>
      </c>
      <c r="AZ452" s="23">
        <v>1</v>
      </c>
      <c r="BA452" s="23">
        <v>1</v>
      </c>
      <c r="BB452" s="23">
        <v>1</v>
      </c>
      <c r="BC452" s="23">
        <v>1</v>
      </c>
      <c r="BG452" t="s">
        <v>528</v>
      </c>
      <c r="BH452">
        <v>2</v>
      </c>
      <c r="BI452">
        <v>301</v>
      </c>
    </row>
    <row r="453" spans="1:61" x14ac:dyDescent="0.3">
      <c r="A453" s="18">
        <f t="shared" si="119"/>
        <v>3104</v>
      </c>
      <c r="B453" s="18">
        <f t="shared" si="120"/>
        <v>2</v>
      </c>
      <c r="C453" s="13">
        <f t="shared" si="121"/>
        <v>216.34349761000001</v>
      </c>
      <c r="D453" s="13">
        <f t="shared" si="122"/>
        <v>93.563969740000005</v>
      </c>
      <c r="E453" s="13">
        <f t="shared" si="123"/>
        <v>555.14518966000003</v>
      </c>
      <c r="F453" s="13">
        <f t="shared" si="124"/>
        <v>144.05997987000001</v>
      </c>
      <c r="G453" s="13">
        <f t="shared" si="125"/>
        <v>279.59298696000002</v>
      </c>
      <c r="H453" s="13">
        <f t="shared" si="126"/>
        <v>13.44103071</v>
      </c>
      <c r="I453" s="13">
        <f t="shared" si="127"/>
        <v>3.8480660499999999</v>
      </c>
      <c r="J453" s="13">
        <f t="shared" si="128"/>
        <v>23.439298299999997</v>
      </c>
      <c r="K453" s="13">
        <f t="shared" si="129"/>
        <v>0.40094568000000003</v>
      </c>
      <c r="L453" s="13">
        <f t="shared" si="130"/>
        <v>15.906850570000001</v>
      </c>
      <c r="M453" s="13">
        <f t="shared" si="131"/>
        <v>124.04894804000001</v>
      </c>
      <c r="N453" s="13">
        <f t="shared" si="132"/>
        <v>0.1</v>
      </c>
      <c r="O453" s="13">
        <f t="shared" si="133"/>
        <v>145.36716067</v>
      </c>
      <c r="P453" s="13">
        <f t="shared" si="134"/>
        <v>14.82132629</v>
      </c>
      <c r="Q453" s="13">
        <f t="shared" si="135"/>
        <v>8.4765275100000004</v>
      </c>
      <c r="T453" s="62">
        <v>3104</v>
      </c>
      <c r="U453" s="62">
        <v>2</v>
      </c>
      <c r="V453" s="19">
        <v>216.34349761000001</v>
      </c>
      <c r="W453" s="19">
        <v>93.563969740000005</v>
      </c>
      <c r="X453" s="19">
        <v>555.14518966000003</v>
      </c>
      <c r="Y453" s="19">
        <v>144.05997987000001</v>
      </c>
      <c r="Z453" s="19">
        <v>279.59298696000002</v>
      </c>
      <c r="AA453" s="19">
        <v>13.44103071</v>
      </c>
      <c r="AB453" s="19">
        <v>3.8480660499999999</v>
      </c>
      <c r="AC453" s="19">
        <v>23.439298299999997</v>
      </c>
      <c r="AD453" s="19">
        <v>0.40094568000000003</v>
      </c>
      <c r="AE453" s="19">
        <v>15.906850570000001</v>
      </c>
      <c r="AF453" s="19">
        <v>124.04894804000001</v>
      </c>
      <c r="AG453" s="19">
        <v>0.1</v>
      </c>
      <c r="AH453" s="19">
        <v>145.36716067</v>
      </c>
      <c r="AI453" s="19">
        <v>14.82132629</v>
      </c>
      <c r="AJ453" s="19">
        <v>8.4765275100000004</v>
      </c>
      <c r="AL453" s="1"/>
      <c r="AM453" s="63">
        <v>3104</v>
      </c>
      <c r="AN453" s="62">
        <v>2</v>
      </c>
      <c r="AO453" s="23">
        <v>1</v>
      </c>
      <c r="AP453" s="23">
        <v>1</v>
      </c>
      <c r="AQ453" s="23">
        <v>1</v>
      </c>
      <c r="AR453" s="23">
        <v>1</v>
      </c>
      <c r="AS453" s="23">
        <v>1</v>
      </c>
      <c r="AT453" s="23">
        <v>1</v>
      </c>
      <c r="AU453" s="23">
        <v>1</v>
      </c>
      <c r="AV453" s="23">
        <v>1</v>
      </c>
      <c r="AW453" s="23">
        <v>1</v>
      </c>
      <c r="AX453" s="23">
        <v>1</v>
      </c>
      <c r="AY453" s="23">
        <v>1</v>
      </c>
      <c r="AZ453" s="23">
        <v>1</v>
      </c>
      <c r="BA453" s="23">
        <v>1</v>
      </c>
      <c r="BB453" s="23">
        <v>1</v>
      </c>
      <c r="BC453" s="23">
        <v>1</v>
      </c>
      <c r="BG453" t="s">
        <v>529</v>
      </c>
      <c r="BH453">
        <v>2</v>
      </c>
      <c r="BI453">
        <v>53</v>
      </c>
    </row>
    <row r="454" spans="1:61" x14ac:dyDescent="0.3">
      <c r="A454" s="18">
        <f t="shared" si="119"/>
        <v>3104</v>
      </c>
      <c r="B454" s="18">
        <f t="shared" si="120"/>
        <v>5</v>
      </c>
      <c r="C454" s="13">
        <f t="shared" si="121"/>
        <v>1281.83236631</v>
      </c>
      <c r="D454" s="13">
        <f t="shared" si="122"/>
        <v>614.95206096999993</v>
      </c>
      <c r="E454" s="13">
        <f t="shared" si="123"/>
        <v>663.08333574000005</v>
      </c>
      <c r="F454" s="13">
        <f t="shared" si="124"/>
        <v>185.16362199000002</v>
      </c>
      <c r="G454" s="13">
        <f t="shared" si="125"/>
        <v>149.60445287000002</v>
      </c>
      <c r="H454" s="13">
        <f t="shared" si="126"/>
        <v>33.700000000000003</v>
      </c>
      <c r="I454" s="13">
        <f t="shared" si="127"/>
        <v>329.36182427999995</v>
      </c>
      <c r="J454" s="13">
        <f t="shared" si="128"/>
        <v>0</v>
      </c>
      <c r="K454" s="13">
        <f t="shared" si="129"/>
        <v>0</v>
      </c>
      <c r="L454" s="13">
        <f t="shared" si="130"/>
        <v>4</v>
      </c>
      <c r="M454" s="13">
        <f t="shared" si="131"/>
        <v>82.653302359999998</v>
      </c>
      <c r="N454" s="13">
        <f t="shared" si="132"/>
        <v>0</v>
      </c>
      <c r="O454" s="13">
        <f t="shared" si="133"/>
        <v>2.5326823200000002</v>
      </c>
      <c r="P454" s="13">
        <f t="shared" si="134"/>
        <v>0.1</v>
      </c>
      <c r="Q454" s="13">
        <f t="shared" si="135"/>
        <v>0.01</v>
      </c>
      <c r="T454" s="62">
        <v>3104</v>
      </c>
      <c r="U454" s="62">
        <v>5</v>
      </c>
      <c r="V454" s="19">
        <v>1281.83236631</v>
      </c>
      <c r="W454" s="19">
        <v>614.95206096999993</v>
      </c>
      <c r="X454" s="19">
        <v>663.08333574000005</v>
      </c>
      <c r="Y454" s="19">
        <v>185.16362199000002</v>
      </c>
      <c r="Z454" s="19">
        <v>149.60445287000002</v>
      </c>
      <c r="AA454" s="19">
        <v>33.700000000000003</v>
      </c>
      <c r="AB454" s="19">
        <v>329.36182427999995</v>
      </c>
      <c r="AC454" s="19">
        <v>0</v>
      </c>
      <c r="AD454" s="19">
        <v>0</v>
      </c>
      <c r="AE454" s="19">
        <v>4</v>
      </c>
      <c r="AF454" s="19">
        <v>82.653302359999998</v>
      </c>
      <c r="AG454" s="19">
        <v>0</v>
      </c>
      <c r="AH454" s="19">
        <v>2.5326823200000002</v>
      </c>
      <c r="AI454" s="19">
        <v>0.1</v>
      </c>
      <c r="AJ454" s="19">
        <v>0.01</v>
      </c>
      <c r="AL454" s="1"/>
      <c r="AM454" s="63">
        <v>3104</v>
      </c>
      <c r="AN454" s="62">
        <v>5</v>
      </c>
      <c r="AO454" s="23">
        <v>1</v>
      </c>
      <c r="AP454" s="23">
        <v>1</v>
      </c>
      <c r="AQ454" s="23">
        <v>1</v>
      </c>
      <c r="AR454" s="23">
        <v>1</v>
      </c>
      <c r="AS454" s="23">
        <v>1</v>
      </c>
      <c r="AT454" s="23">
        <v>1</v>
      </c>
      <c r="AU454" s="23">
        <v>1</v>
      </c>
      <c r="AV454" s="23">
        <v>1</v>
      </c>
      <c r="AW454" s="23">
        <v>1</v>
      </c>
      <c r="AX454" s="23">
        <v>1</v>
      </c>
      <c r="AY454" s="23">
        <v>1</v>
      </c>
      <c r="AZ454" s="23">
        <v>1</v>
      </c>
      <c r="BA454" s="23">
        <v>1</v>
      </c>
      <c r="BB454" s="23">
        <v>1</v>
      </c>
      <c r="BC454" s="23">
        <v>1</v>
      </c>
      <c r="BG454" t="s">
        <v>530</v>
      </c>
      <c r="BH454">
        <v>2</v>
      </c>
      <c r="BI454">
        <v>27</v>
      </c>
    </row>
    <row r="455" spans="1:61" x14ac:dyDescent="0.3">
      <c r="A455" s="18">
        <f t="shared" si="119"/>
        <v>3104</v>
      </c>
      <c r="B455" s="18">
        <f t="shared" si="120"/>
        <v>7</v>
      </c>
      <c r="C455" s="13">
        <f t="shared" si="121"/>
        <v>18991.514638562232</v>
      </c>
      <c r="D455" s="13">
        <f t="shared" si="122"/>
        <v>4174.1710926295173</v>
      </c>
      <c r="E455" s="13">
        <f t="shared" si="123"/>
        <v>384.78231300000004</v>
      </c>
      <c r="F455" s="13">
        <f t="shared" si="124"/>
        <v>61.518383469999996</v>
      </c>
      <c r="G455" s="13">
        <f t="shared" si="125"/>
        <v>315.83132869000002</v>
      </c>
      <c r="H455" s="13">
        <f t="shared" si="126"/>
        <v>2.1847707500000002</v>
      </c>
      <c r="I455" s="13">
        <f t="shared" si="127"/>
        <v>147.02848879999999</v>
      </c>
      <c r="J455" s="13">
        <f t="shared" si="128"/>
        <v>0</v>
      </c>
      <c r="K455" s="13">
        <f t="shared" si="129"/>
        <v>0</v>
      </c>
      <c r="L455" s="13">
        <f t="shared" si="130"/>
        <v>51.617076374999996</v>
      </c>
      <c r="M455" s="13">
        <f t="shared" si="131"/>
        <v>107.03343785</v>
      </c>
      <c r="N455" s="13">
        <f t="shared" si="132"/>
        <v>5.6613086749999999</v>
      </c>
      <c r="O455" s="13">
        <f t="shared" si="133"/>
        <v>5.0657070800000001</v>
      </c>
      <c r="P455" s="13">
        <f t="shared" si="134"/>
        <v>2.24785083</v>
      </c>
      <c r="Q455" s="13">
        <f t="shared" si="135"/>
        <v>0.4</v>
      </c>
      <c r="T455" s="62">
        <v>3104</v>
      </c>
      <c r="U455" s="62">
        <v>7</v>
      </c>
      <c r="V455" s="19">
        <v>18991.514638562232</v>
      </c>
      <c r="W455" s="19">
        <v>4174.1710926295173</v>
      </c>
      <c r="X455" s="19">
        <v>384.78231300000004</v>
      </c>
      <c r="Y455" s="19">
        <v>61.518383469999996</v>
      </c>
      <c r="Z455" s="19">
        <v>315.83132869000002</v>
      </c>
      <c r="AA455" s="19">
        <v>2.1847707500000002</v>
      </c>
      <c r="AB455" s="19">
        <v>147.02848879999999</v>
      </c>
      <c r="AC455" s="19">
        <v>0</v>
      </c>
      <c r="AD455" s="19">
        <v>0</v>
      </c>
      <c r="AE455" s="19">
        <v>51.617076374999996</v>
      </c>
      <c r="AF455" s="19">
        <v>107.03343785</v>
      </c>
      <c r="AG455" s="19">
        <v>5.6613086749999999</v>
      </c>
      <c r="AH455" s="19">
        <v>5.0657070800000001</v>
      </c>
      <c r="AI455" s="19">
        <v>2.24785083</v>
      </c>
      <c r="AJ455" s="19">
        <v>0.4</v>
      </c>
      <c r="AL455" s="1"/>
      <c r="AM455" s="63">
        <v>3104</v>
      </c>
      <c r="AN455" s="62">
        <v>7</v>
      </c>
      <c r="AO455" s="23">
        <v>1</v>
      </c>
      <c r="AP455" s="23">
        <v>1</v>
      </c>
      <c r="AQ455" s="23">
        <v>1</v>
      </c>
      <c r="AR455" s="23">
        <v>1</v>
      </c>
      <c r="AS455" s="23">
        <v>1</v>
      </c>
      <c r="AT455" s="23">
        <v>1</v>
      </c>
      <c r="AU455" s="23">
        <v>1</v>
      </c>
      <c r="AV455" s="23">
        <v>1</v>
      </c>
      <c r="AW455" s="23">
        <v>1</v>
      </c>
      <c r="AX455" s="23">
        <v>1</v>
      </c>
      <c r="AY455" s="23">
        <v>1</v>
      </c>
      <c r="AZ455" s="23">
        <v>1</v>
      </c>
      <c r="BA455" s="23">
        <v>1</v>
      </c>
      <c r="BB455" s="23">
        <v>1</v>
      </c>
      <c r="BC455" s="23">
        <v>1</v>
      </c>
      <c r="BG455" t="s">
        <v>531</v>
      </c>
      <c r="BH455">
        <v>2</v>
      </c>
      <c r="BI455">
        <v>575</v>
      </c>
    </row>
    <row r="456" spans="1:61" x14ac:dyDescent="0.3">
      <c r="A456" s="18">
        <f t="shared" si="119"/>
        <v>3104</v>
      </c>
      <c r="B456" s="18">
        <f t="shared" si="120"/>
        <v>8</v>
      </c>
      <c r="C456" s="13">
        <f t="shared" si="121"/>
        <v>4463.5563600100004</v>
      </c>
      <c r="D456" s="13">
        <f t="shared" si="122"/>
        <v>2910.852011089999</v>
      </c>
      <c r="E456" s="13">
        <f t="shared" si="123"/>
        <v>5162.6931260700003</v>
      </c>
      <c r="F456" s="13">
        <f t="shared" si="124"/>
        <v>790.33874491000006</v>
      </c>
      <c r="G456" s="13">
        <f t="shared" si="125"/>
        <v>1045.84592937</v>
      </c>
      <c r="H456" s="13">
        <f t="shared" si="126"/>
        <v>679.85478407999994</v>
      </c>
      <c r="I456" s="13">
        <f t="shared" si="127"/>
        <v>364.99863273999995</v>
      </c>
      <c r="J456" s="13">
        <f t="shared" si="128"/>
        <v>34.955722089999995</v>
      </c>
      <c r="K456" s="13">
        <f t="shared" si="129"/>
        <v>41.56</v>
      </c>
      <c r="L456" s="13">
        <f t="shared" si="130"/>
        <v>103.737292685</v>
      </c>
      <c r="M456" s="13">
        <f t="shared" si="131"/>
        <v>811.19678960999988</v>
      </c>
      <c r="N456" s="13">
        <f t="shared" si="132"/>
        <v>17.806938084999999</v>
      </c>
      <c r="O456" s="13">
        <f t="shared" si="133"/>
        <v>13.367441810000001</v>
      </c>
      <c r="P456" s="13">
        <f t="shared" si="134"/>
        <v>6.8492068599999998</v>
      </c>
      <c r="Q456" s="13">
        <f t="shared" si="135"/>
        <v>8.4066530400000001</v>
      </c>
      <c r="T456" s="62">
        <v>3104</v>
      </c>
      <c r="U456" s="62">
        <v>8</v>
      </c>
      <c r="V456" s="19">
        <v>4463.5563600100004</v>
      </c>
      <c r="W456" s="19">
        <v>2910.852011089999</v>
      </c>
      <c r="X456" s="19">
        <v>5162.6931260700003</v>
      </c>
      <c r="Y456" s="19">
        <v>790.33874491000006</v>
      </c>
      <c r="Z456" s="19">
        <v>1045.84592937</v>
      </c>
      <c r="AA456" s="19">
        <v>679.85478407999994</v>
      </c>
      <c r="AB456" s="19">
        <v>364.99863273999995</v>
      </c>
      <c r="AC456" s="19">
        <v>34.955722089999995</v>
      </c>
      <c r="AD456" s="19">
        <v>41.56</v>
      </c>
      <c r="AE456" s="19">
        <v>103.737292685</v>
      </c>
      <c r="AF456" s="19">
        <v>811.19678960999988</v>
      </c>
      <c r="AG456" s="19">
        <v>17.806938084999999</v>
      </c>
      <c r="AH456" s="19">
        <v>13.367441810000001</v>
      </c>
      <c r="AI456" s="19">
        <v>6.8492068599999998</v>
      </c>
      <c r="AJ456" s="19">
        <v>8.4066530400000001</v>
      </c>
      <c r="AL456" s="1"/>
      <c r="AM456" s="63">
        <v>3104</v>
      </c>
      <c r="AN456" s="62">
        <v>8</v>
      </c>
      <c r="AO456" s="23">
        <v>1</v>
      </c>
      <c r="AP456" s="23">
        <v>1</v>
      </c>
      <c r="AQ456" s="23">
        <v>1</v>
      </c>
      <c r="AR456" s="23">
        <v>1</v>
      </c>
      <c r="AS456" s="23">
        <v>1</v>
      </c>
      <c r="AT456" s="23">
        <v>1</v>
      </c>
      <c r="AU456" s="23">
        <v>1</v>
      </c>
      <c r="AV456" s="23">
        <v>1</v>
      </c>
      <c r="AW456" s="23">
        <v>1</v>
      </c>
      <c r="AX456" s="23">
        <v>1</v>
      </c>
      <c r="AY456" s="23">
        <v>1</v>
      </c>
      <c r="AZ456" s="23">
        <v>1</v>
      </c>
      <c r="BA456" s="23">
        <v>1</v>
      </c>
      <c r="BB456" s="23">
        <v>1</v>
      </c>
      <c r="BC456" s="23">
        <v>1</v>
      </c>
      <c r="BG456" t="s">
        <v>532</v>
      </c>
      <c r="BH456">
        <v>2</v>
      </c>
      <c r="BI456">
        <v>134</v>
      </c>
    </row>
    <row r="457" spans="1:61" x14ac:dyDescent="0.3">
      <c r="A457" s="18">
        <f t="shared" si="119"/>
        <v>3105</v>
      </c>
      <c r="B457" s="18">
        <f t="shared" si="120"/>
        <v>0</v>
      </c>
      <c r="C457" s="13">
        <f t="shared" si="121"/>
        <v>3539.607889240001</v>
      </c>
      <c r="D457" s="13">
        <f t="shared" si="122"/>
        <v>1610.7289148299999</v>
      </c>
      <c r="E457" s="13">
        <f t="shared" si="123"/>
        <v>23274.847821569998</v>
      </c>
      <c r="F457" s="13">
        <f t="shared" si="124"/>
        <v>3717.2551171899995</v>
      </c>
      <c r="G457" s="13">
        <f t="shared" si="125"/>
        <v>3055.2624789400002</v>
      </c>
      <c r="H457" s="13">
        <f t="shared" si="126"/>
        <v>2561.41994376</v>
      </c>
      <c r="I457" s="13">
        <f t="shared" si="127"/>
        <v>576.39645359999997</v>
      </c>
      <c r="J457" s="13">
        <f t="shared" si="128"/>
        <v>22.084853649999999</v>
      </c>
      <c r="K457" s="13">
        <f t="shared" si="129"/>
        <v>663.07318836000002</v>
      </c>
      <c r="L457" s="13">
        <f t="shared" si="130"/>
        <v>796.84153744499997</v>
      </c>
      <c r="M457" s="13">
        <f t="shared" si="131"/>
        <v>4793.7134521400003</v>
      </c>
      <c r="N457" s="13">
        <f t="shared" si="132"/>
        <v>2.4241998749999998</v>
      </c>
      <c r="O457" s="13">
        <f t="shared" si="133"/>
        <v>81.605195499999994</v>
      </c>
      <c r="P457" s="13">
        <f t="shared" si="134"/>
        <v>0</v>
      </c>
      <c r="Q457" s="13">
        <f t="shared" si="135"/>
        <v>14.707607400000001</v>
      </c>
      <c r="T457" s="62">
        <v>3105</v>
      </c>
      <c r="U457" s="62">
        <v>0</v>
      </c>
      <c r="V457" s="19">
        <v>3539.607889240001</v>
      </c>
      <c r="W457" s="19">
        <v>1610.7289148299999</v>
      </c>
      <c r="X457" s="19">
        <v>23274.847821569998</v>
      </c>
      <c r="Y457" s="19">
        <v>3717.2551171899995</v>
      </c>
      <c r="Z457" s="19">
        <v>3055.2624789400002</v>
      </c>
      <c r="AA457" s="19">
        <v>2561.41994376</v>
      </c>
      <c r="AB457" s="19">
        <v>576.39645359999997</v>
      </c>
      <c r="AC457" s="19">
        <v>22.084853649999999</v>
      </c>
      <c r="AD457" s="19">
        <v>663.07318836000002</v>
      </c>
      <c r="AE457" s="19">
        <v>796.84153744499997</v>
      </c>
      <c r="AF457" s="19">
        <v>4793.7134521400003</v>
      </c>
      <c r="AG457" s="19">
        <v>2.4241998749999998</v>
      </c>
      <c r="AH457" s="19">
        <v>81.605195499999994</v>
      </c>
      <c r="AI457" s="19">
        <v>0</v>
      </c>
      <c r="AJ457" s="19">
        <v>14.707607400000001</v>
      </c>
      <c r="AL457" s="1"/>
      <c r="AM457" s="63">
        <v>3105</v>
      </c>
      <c r="AN457" s="62">
        <v>0</v>
      </c>
      <c r="AO457" s="23">
        <v>1</v>
      </c>
      <c r="AP457" s="23">
        <v>1</v>
      </c>
      <c r="AQ457" s="23">
        <v>1</v>
      </c>
      <c r="AR457" s="23">
        <v>1</v>
      </c>
      <c r="AS457" s="23">
        <v>1</v>
      </c>
      <c r="AT457" s="23">
        <v>1</v>
      </c>
      <c r="AU457" s="23">
        <v>1</v>
      </c>
      <c r="AV457" s="23">
        <v>1</v>
      </c>
      <c r="AW457" s="23">
        <v>1</v>
      </c>
      <c r="AX457" s="23">
        <v>1</v>
      </c>
      <c r="AY457" s="23">
        <v>1</v>
      </c>
      <c r="AZ457" s="23">
        <v>1</v>
      </c>
      <c r="BA457" s="23">
        <v>1</v>
      </c>
      <c r="BB457" s="23">
        <v>1</v>
      </c>
      <c r="BC457" s="23">
        <v>1</v>
      </c>
      <c r="BG457" t="s">
        <v>533</v>
      </c>
      <c r="BH457">
        <v>2</v>
      </c>
      <c r="BI457">
        <v>225</v>
      </c>
    </row>
    <row r="458" spans="1:61" x14ac:dyDescent="0.3">
      <c r="A458" s="18">
        <f t="shared" si="119"/>
        <v>3105</v>
      </c>
      <c r="B458" s="18">
        <f t="shared" si="120"/>
        <v>1</v>
      </c>
      <c r="C458" s="13">
        <f t="shared" si="121"/>
        <v>1725.7054698700001</v>
      </c>
      <c r="D458" s="13">
        <f t="shared" si="122"/>
        <v>351.83379581999998</v>
      </c>
      <c r="E458" s="13">
        <f t="shared" si="123"/>
        <v>619.94135185000005</v>
      </c>
      <c r="F458" s="13">
        <f t="shared" si="124"/>
        <v>320.48284206</v>
      </c>
      <c r="G458" s="13">
        <f t="shared" si="125"/>
        <v>41.497066310000001</v>
      </c>
      <c r="H458" s="13">
        <f t="shared" si="126"/>
        <v>51.126504699999998</v>
      </c>
      <c r="I458" s="13">
        <f t="shared" si="127"/>
        <v>0</v>
      </c>
      <c r="J458" s="13">
        <f t="shared" si="128"/>
        <v>18.84</v>
      </c>
      <c r="K458" s="13">
        <f t="shared" si="129"/>
        <v>280.18030721000002</v>
      </c>
      <c r="L458" s="13">
        <f t="shared" si="130"/>
        <v>45.1</v>
      </c>
      <c r="M458" s="13">
        <f t="shared" si="131"/>
        <v>220.9485665</v>
      </c>
      <c r="N458" s="13">
        <f t="shared" si="132"/>
        <v>0</v>
      </c>
      <c r="O458" s="13">
        <f t="shared" si="133"/>
        <v>0</v>
      </c>
      <c r="P458" s="13">
        <f t="shared" si="134"/>
        <v>0</v>
      </c>
      <c r="Q458" s="13">
        <f t="shared" si="135"/>
        <v>0</v>
      </c>
      <c r="T458" s="62">
        <v>3105</v>
      </c>
      <c r="U458" s="62">
        <v>1</v>
      </c>
      <c r="V458" s="19">
        <v>1725.7054698700001</v>
      </c>
      <c r="W458" s="19">
        <v>351.83379581999998</v>
      </c>
      <c r="X458" s="19">
        <v>619.94135185000005</v>
      </c>
      <c r="Y458" s="19">
        <v>320.48284206</v>
      </c>
      <c r="Z458" s="19">
        <v>41.497066310000001</v>
      </c>
      <c r="AA458" s="19">
        <v>51.126504699999998</v>
      </c>
      <c r="AB458" s="19">
        <v>0</v>
      </c>
      <c r="AC458" s="19">
        <v>18.84</v>
      </c>
      <c r="AD458" s="19">
        <v>280.18030721000002</v>
      </c>
      <c r="AE458" s="19">
        <v>45.1</v>
      </c>
      <c r="AF458" s="19">
        <v>220.9485665</v>
      </c>
      <c r="AG458" s="19">
        <v>0</v>
      </c>
      <c r="AH458" s="19">
        <v>0</v>
      </c>
      <c r="AI458" s="19">
        <v>0</v>
      </c>
      <c r="AJ458" s="19">
        <v>0</v>
      </c>
      <c r="AL458" s="1"/>
      <c r="AM458" s="63">
        <v>3105</v>
      </c>
      <c r="AN458" s="62">
        <v>1</v>
      </c>
      <c r="AO458" s="23">
        <v>1</v>
      </c>
      <c r="AP458" s="23">
        <v>1</v>
      </c>
      <c r="AQ458" s="23">
        <v>1</v>
      </c>
      <c r="AR458" s="23">
        <v>1</v>
      </c>
      <c r="AS458" s="23">
        <v>1</v>
      </c>
      <c r="AT458" s="23">
        <v>1</v>
      </c>
      <c r="AU458" s="23">
        <v>1</v>
      </c>
      <c r="AV458" s="23">
        <v>1</v>
      </c>
      <c r="AW458" s="23">
        <v>1</v>
      </c>
      <c r="AX458" s="23">
        <v>1</v>
      </c>
      <c r="AY458" s="23">
        <v>1</v>
      </c>
      <c r="AZ458" s="23">
        <v>1</v>
      </c>
      <c r="BA458" s="23">
        <v>1</v>
      </c>
      <c r="BB458" s="23">
        <v>1</v>
      </c>
      <c r="BC458" s="23">
        <v>1</v>
      </c>
      <c r="BG458" t="s">
        <v>534</v>
      </c>
      <c r="BH458">
        <v>2</v>
      </c>
      <c r="BI458">
        <v>84</v>
      </c>
    </row>
    <row r="459" spans="1:61" x14ac:dyDescent="0.3">
      <c r="A459" s="18">
        <f t="shared" si="119"/>
        <v>3105</v>
      </c>
      <c r="B459" s="18">
        <f t="shared" si="120"/>
        <v>2</v>
      </c>
      <c r="C459" s="13">
        <f t="shared" si="121"/>
        <v>31.353768559999999</v>
      </c>
      <c r="D459" s="13">
        <f t="shared" si="122"/>
        <v>62.729164070000003</v>
      </c>
      <c r="E459" s="13">
        <f t="shared" si="123"/>
        <v>140.9</v>
      </c>
      <c r="F459" s="13">
        <f t="shared" si="124"/>
        <v>0</v>
      </c>
      <c r="G459" s="13">
        <f t="shared" si="125"/>
        <v>0</v>
      </c>
      <c r="H459" s="13">
        <f t="shared" si="126"/>
        <v>0</v>
      </c>
      <c r="I459" s="13">
        <f t="shared" si="127"/>
        <v>54.856027980000007</v>
      </c>
      <c r="J459" s="13">
        <f t="shared" si="128"/>
        <v>0</v>
      </c>
      <c r="K459" s="13">
        <f t="shared" si="129"/>
        <v>0.22238521999999999</v>
      </c>
      <c r="L459" s="13">
        <f t="shared" si="130"/>
        <v>0</v>
      </c>
      <c r="M459" s="13">
        <f t="shared" si="131"/>
        <v>0</v>
      </c>
      <c r="N459" s="13">
        <f t="shared" si="132"/>
        <v>0</v>
      </c>
      <c r="O459" s="13">
        <f t="shared" si="133"/>
        <v>5.6179778300000001</v>
      </c>
      <c r="P459" s="13">
        <f t="shared" si="134"/>
        <v>9.1361089500000006</v>
      </c>
      <c r="Q459" s="13">
        <f t="shared" si="135"/>
        <v>11.02274126</v>
      </c>
      <c r="T459" s="62">
        <v>3105</v>
      </c>
      <c r="U459" s="62">
        <v>2</v>
      </c>
      <c r="V459" s="19">
        <v>31.353768559999999</v>
      </c>
      <c r="W459" s="19">
        <v>62.729164070000003</v>
      </c>
      <c r="X459" s="19">
        <v>140.9</v>
      </c>
      <c r="Y459" s="19">
        <v>0</v>
      </c>
      <c r="Z459" s="19">
        <v>0</v>
      </c>
      <c r="AA459" s="19">
        <v>0</v>
      </c>
      <c r="AB459" s="19">
        <v>54.856027980000007</v>
      </c>
      <c r="AC459" s="19">
        <v>0</v>
      </c>
      <c r="AD459" s="19">
        <v>0.22238521999999999</v>
      </c>
      <c r="AE459" s="19">
        <v>0</v>
      </c>
      <c r="AF459" s="19">
        <v>0</v>
      </c>
      <c r="AG459" s="19">
        <v>0</v>
      </c>
      <c r="AH459" s="19">
        <v>5.6179778300000001</v>
      </c>
      <c r="AI459" s="19">
        <v>9.1361089500000006</v>
      </c>
      <c r="AJ459" s="19">
        <v>11.02274126</v>
      </c>
      <c r="AL459" s="1"/>
      <c r="AM459" s="63">
        <v>3105</v>
      </c>
      <c r="AN459" s="62">
        <v>2</v>
      </c>
      <c r="AO459" s="23">
        <v>1</v>
      </c>
      <c r="AP459" s="23">
        <v>1</v>
      </c>
      <c r="AQ459" s="23">
        <v>1</v>
      </c>
      <c r="AR459" s="23">
        <v>1</v>
      </c>
      <c r="AS459" s="23">
        <v>1</v>
      </c>
      <c r="AT459" s="23">
        <v>1</v>
      </c>
      <c r="AU459" s="23">
        <v>1</v>
      </c>
      <c r="AV459" s="23">
        <v>1</v>
      </c>
      <c r="AW459" s="23">
        <v>1</v>
      </c>
      <c r="AX459" s="23">
        <v>1</v>
      </c>
      <c r="AY459" s="23">
        <v>1</v>
      </c>
      <c r="AZ459" s="23">
        <v>1</v>
      </c>
      <c r="BA459" s="23">
        <v>1</v>
      </c>
      <c r="BB459" s="23">
        <v>1</v>
      </c>
      <c r="BC459" s="23">
        <v>1</v>
      </c>
      <c r="BG459" t="s">
        <v>535</v>
      </c>
      <c r="BH459">
        <v>2</v>
      </c>
      <c r="BI459">
        <v>25</v>
      </c>
    </row>
    <row r="460" spans="1:61" x14ac:dyDescent="0.3">
      <c r="A460" s="18">
        <f t="shared" si="119"/>
        <v>3105</v>
      </c>
      <c r="B460" s="18">
        <f t="shared" si="120"/>
        <v>5</v>
      </c>
      <c r="C460" s="13">
        <f t="shared" si="121"/>
        <v>29.5</v>
      </c>
      <c r="D460" s="13">
        <f t="shared" si="122"/>
        <v>0</v>
      </c>
      <c r="E460" s="13">
        <f t="shared" si="123"/>
        <v>0</v>
      </c>
      <c r="F460" s="13">
        <f t="shared" si="124"/>
        <v>0</v>
      </c>
      <c r="G460" s="13">
        <f t="shared" si="125"/>
        <v>0</v>
      </c>
      <c r="H460" s="13">
        <f t="shared" si="126"/>
        <v>0</v>
      </c>
      <c r="I460" s="13">
        <f t="shared" si="127"/>
        <v>0</v>
      </c>
      <c r="J460" s="13">
        <f t="shared" si="128"/>
        <v>0</v>
      </c>
      <c r="K460" s="13">
        <f t="shared" si="129"/>
        <v>0</v>
      </c>
      <c r="L460" s="13">
        <f t="shared" si="130"/>
        <v>0</v>
      </c>
      <c r="M460" s="13">
        <f t="shared" si="131"/>
        <v>0</v>
      </c>
      <c r="N460" s="13">
        <f t="shared" si="132"/>
        <v>0</v>
      </c>
      <c r="O460" s="13">
        <f t="shared" si="133"/>
        <v>0</v>
      </c>
      <c r="P460" s="13">
        <f t="shared" si="134"/>
        <v>0</v>
      </c>
      <c r="Q460" s="13">
        <f t="shared" si="135"/>
        <v>0</v>
      </c>
      <c r="T460" s="62">
        <v>3105</v>
      </c>
      <c r="U460" s="62">
        <v>5</v>
      </c>
      <c r="V460" s="19">
        <v>29.5</v>
      </c>
      <c r="W460" s="19">
        <v>0</v>
      </c>
      <c r="X460" s="19">
        <v>0</v>
      </c>
      <c r="Y460" s="19">
        <v>0</v>
      </c>
      <c r="Z460" s="19">
        <v>0</v>
      </c>
      <c r="AA460" s="19">
        <v>0</v>
      </c>
      <c r="AB460" s="19">
        <v>0</v>
      </c>
      <c r="AC460" s="19">
        <v>0</v>
      </c>
      <c r="AD460" s="19">
        <v>0</v>
      </c>
      <c r="AE460" s="19">
        <v>0</v>
      </c>
      <c r="AF460" s="19">
        <v>0</v>
      </c>
      <c r="AG460" s="19">
        <v>0</v>
      </c>
      <c r="AH460" s="19">
        <v>0</v>
      </c>
      <c r="AI460" s="19">
        <v>0</v>
      </c>
      <c r="AJ460" s="19">
        <v>0</v>
      </c>
      <c r="AL460" s="1"/>
      <c r="AM460" s="63">
        <v>3105</v>
      </c>
      <c r="AN460" s="62">
        <v>5</v>
      </c>
      <c r="AO460" s="23">
        <v>1</v>
      </c>
      <c r="AP460" s="23">
        <v>1</v>
      </c>
      <c r="AQ460" s="23">
        <v>1</v>
      </c>
      <c r="AR460" s="23">
        <v>1</v>
      </c>
      <c r="AS460" s="23">
        <v>1</v>
      </c>
      <c r="AT460" s="23">
        <v>1</v>
      </c>
      <c r="AU460" s="23">
        <v>1</v>
      </c>
      <c r="AV460" s="23">
        <v>1</v>
      </c>
      <c r="AW460" s="23">
        <v>1</v>
      </c>
      <c r="AX460" s="23">
        <v>1</v>
      </c>
      <c r="AY460" s="23">
        <v>1</v>
      </c>
      <c r="AZ460" s="23">
        <v>1</v>
      </c>
      <c r="BA460" s="23">
        <v>1</v>
      </c>
      <c r="BB460" s="23">
        <v>1</v>
      </c>
      <c r="BC460" s="23">
        <v>1</v>
      </c>
      <c r="BG460" t="s">
        <v>536</v>
      </c>
      <c r="BH460">
        <v>2</v>
      </c>
      <c r="BI460">
        <v>1</v>
      </c>
    </row>
    <row r="461" spans="1:61" x14ac:dyDescent="0.3">
      <c r="A461" s="18">
        <f t="shared" si="119"/>
        <v>3105</v>
      </c>
      <c r="B461" s="18">
        <f t="shared" si="120"/>
        <v>7</v>
      </c>
      <c r="C461" s="13">
        <f t="shared" si="121"/>
        <v>2051.9264539176729</v>
      </c>
      <c r="D461" s="13">
        <f t="shared" si="122"/>
        <v>281.35567186865546</v>
      </c>
      <c r="E461" s="13">
        <f t="shared" si="123"/>
        <v>47.232825140000003</v>
      </c>
      <c r="F461" s="13">
        <f t="shared" si="124"/>
        <v>24.715783869999999</v>
      </c>
      <c r="G461" s="13">
        <f t="shared" si="125"/>
        <v>46.042951389999999</v>
      </c>
      <c r="H461" s="13">
        <f t="shared" si="126"/>
        <v>14.97945532</v>
      </c>
      <c r="I461" s="13">
        <f t="shared" si="127"/>
        <v>0</v>
      </c>
      <c r="J461" s="13">
        <f t="shared" si="128"/>
        <v>0</v>
      </c>
      <c r="K461" s="13">
        <f t="shared" si="129"/>
        <v>0</v>
      </c>
      <c r="L461" s="13">
        <f t="shared" si="130"/>
        <v>26.034572315000002</v>
      </c>
      <c r="M461" s="13">
        <f t="shared" si="131"/>
        <v>6.63</v>
      </c>
      <c r="N461" s="13">
        <f t="shared" si="132"/>
        <v>6.0115241050000003</v>
      </c>
      <c r="O461" s="13">
        <f t="shared" si="133"/>
        <v>0</v>
      </c>
      <c r="P461" s="13">
        <f t="shared" si="134"/>
        <v>0.65</v>
      </c>
      <c r="Q461" s="13">
        <f t="shared" si="135"/>
        <v>0</v>
      </c>
      <c r="T461" s="62">
        <v>3105</v>
      </c>
      <c r="U461" s="62">
        <v>7</v>
      </c>
      <c r="V461" s="19">
        <v>2051.9264539176729</v>
      </c>
      <c r="W461" s="19">
        <v>281.35567186865546</v>
      </c>
      <c r="X461" s="19">
        <v>47.232825140000003</v>
      </c>
      <c r="Y461" s="19">
        <v>24.715783869999999</v>
      </c>
      <c r="Z461" s="19">
        <v>46.042951389999999</v>
      </c>
      <c r="AA461" s="19">
        <v>14.97945532</v>
      </c>
      <c r="AB461" s="19">
        <v>0</v>
      </c>
      <c r="AC461" s="19">
        <v>0</v>
      </c>
      <c r="AD461" s="19">
        <v>0</v>
      </c>
      <c r="AE461" s="19">
        <v>26.034572315000002</v>
      </c>
      <c r="AF461" s="19">
        <v>6.63</v>
      </c>
      <c r="AG461" s="19">
        <v>6.0115241050000003</v>
      </c>
      <c r="AH461" s="19">
        <v>0</v>
      </c>
      <c r="AI461" s="19">
        <v>0.65</v>
      </c>
      <c r="AJ461" s="19">
        <v>0</v>
      </c>
      <c r="AL461" s="1"/>
      <c r="AM461" s="63">
        <v>3105</v>
      </c>
      <c r="AN461" s="62">
        <v>7</v>
      </c>
      <c r="AO461" s="23">
        <v>1</v>
      </c>
      <c r="AP461" s="23">
        <v>1</v>
      </c>
      <c r="AQ461" s="23">
        <v>1</v>
      </c>
      <c r="AR461" s="23">
        <v>1</v>
      </c>
      <c r="AS461" s="23">
        <v>1</v>
      </c>
      <c r="AT461" s="23">
        <v>1</v>
      </c>
      <c r="AU461" s="23">
        <v>1</v>
      </c>
      <c r="AV461" s="23">
        <v>1</v>
      </c>
      <c r="AW461" s="23">
        <v>1</v>
      </c>
      <c r="AX461" s="23">
        <v>1</v>
      </c>
      <c r="AY461" s="23">
        <v>1</v>
      </c>
      <c r="AZ461" s="23">
        <v>1</v>
      </c>
      <c r="BA461" s="23">
        <v>1</v>
      </c>
      <c r="BB461" s="23">
        <v>1</v>
      </c>
      <c r="BC461" s="23">
        <v>1</v>
      </c>
      <c r="BG461" t="s">
        <v>537</v>
      </c>
      <c r="BH461">
        <v>2</v>
      </c>
      <c r="BI461">
        <v>102</v>
      </c>
    </row>
    <row r="462" spans="1:61" x14ac:dyDescent="0.3">
      <c r="A462" s="18">
        <f t="shared" si="119"/>
        <v>3105</v>
      </c>
      <c r="B462" s="18">
        <f t="shared" si="120"/>
        <v>8</v>
      </c>
      <c r="C462" s="13">
        <f t="shared" si="121"/>
        <v>346.21198638000004</v>
      </c>
      <c r="D462" s="13">
        <f t="shared" si="122"/>
        <v>216.14489039</v>
      </c>
      <c r="E462" s="13">
        <f t="shared" si="123"/>
        <v>202.04261639000001</v>
      </c>
      <c r="F462" s="13">
        <f t="shared" si="124"/>
        <v>63.72</v>
      </c>
      <c r="G462" s="13">
        <f t="shared" si="125"/>
        <v>42.49</v>
      </c>
      <c r="H462" s="13">
        <f t="shared" si="126"/>
        <v>12.07012196</v>
      </c>
      <c r="I462" s="13">
        <f t="shared" si="127"/>
        <v>1.65236022</v>
      </c>
      <c r="J462" s="13">
        <f t="shared" si="128"/>
        <v>1</v>
      </c>
      <c r="K462" s="13">
        <f t="shared" si="129"/>
        <v>16.087927789999998</v>
      </c>
      <c r="L462" s="13">
        <f t="shared" si="130"/>
        <v>0.375</v>
      </c>
      <c r="M462" s="13">
        <f t="shared" si="131"/>
        <v>17.92270328</v>
      </c>
      <c r="N462" s="13">
        <f t="shared" si="132"/>
        <v>0.125</v>
      </c>
      <c r="O462" s="13">
        <f t="shared" si="133"/>
        <v>0.46000000000000008</v>
      </c>
      <c r="P462" s="13">
        <f t="shared" si="134"/>
        <v>0.71</v>
      </c>
      <c r="Q462" s="13">
        <f t="shared" si="135"/>
        <v>0.51</v>
      </c>
      <c r="T462" s="62">
        <v>3105</v>
      </c>
      <c r="U462" s="62">
        <v>8</v>
      </c>
      <c r="V462" s="19">
        <v>346.21198638000004</v>
      </c>
      <c r="W462" s="19">
        <v>216.14489039</v>
      </c>
      <c r="X462" s="19">
        <v>202.04261639000001</v>
      </c>
      <c r="Y462" s="19">
        <v>63.72</v>
      </c>
      <c r="Z462" s="19">
        <v>42.49</v>
      </c>
      <c r="AA462" s="19">
        <v>12.07012196</v>
      </c>
      <c r="AB462" s="19">
        <v>1.65236022</v>
      </c>
      <c r="AC462" s="19">
        <v>1</v>
      </c>
      <c r="AD462" s="19">
        <v>16.087927789999998</v>
      </c>
      <c r="AE462" s="19">
        <v>0.375</v>
      </c>
      <c r="AF462" s="19">
        <v>17.92270328</v>
      </c>
      <c r="AG462" s="19">
        <v>0.125</v>
      </c>
      <c r="AH462" s="19">
        <v>0.46000000000000008</v>
      </c>
      <c r="AI462" s="19">
        <v>0.71</v>
      </c>
      <c r="AJ462" s="19">
        <v>0.51</v>
      </c>
      <c r="AL462" s="1"/>
      <c r="AM462" s="63">
        <v>3105</v>
      </c>
      <c r="AN462" s="62">
        <v>8</v>
      </c>
      <c r="AO462" s="23">
        <v>1</v>
      </c>
      <c r="AP462" s="23">
        <v>1</v>
      </c>
      <c r="AQ462" s="23">
        <v>1</v>
      </c>
      <c r="AR462" s="23">
        <v>1</v>
      </c>
      <c r="AS462" s="23">
        <v>1</v>
      </c>
      <c r="AT462" s="23">
        <v>1</v>
      </c>
      <c r="AU462" s="23">
        <v>1</v>
      </c>
      <c r="AV462" s="23">
        <v>1</v>
      </c>
      <c r="AW462" s="23">
        <v>1</v>
      </c>
      <c r="AX462" s="23">
        <v>1</v>
      </c>
      <c r="AY462" s="23">
        <v>1</v>
      </c>
      <c r="AZ462" s="23">
        <v>1</v>
      </c>
      <c r="BA462" s="23">
        <v>1</v>
      </c>
      <c r="BB462" s="23">
        <v>1</v>
      </c>
      <c r="BC462" s="23">
        <v>1</v>
      </c>
      <c r="BG462" t="s">
        <v>538</v>
      </c>
      <c r="BH462">
        <v>2</v>
      </c>
      <c r="BI462">
        <v>16</v>
      </c>
    </row>
    <row r="463" spans="1:61" x14ac:dyDescent="0.3">
      <c r="A463" s="18">
        <f t="shared" si="119"/>
        <v>3106</v>
      </c>
      <c r="B463" s="18">
        <f t="shared" si="120"/>
        <v>0</v>
      </c>
      <c r="C463" s="13">
        <f t="shared" si="121"/>
        <v>356.4516658</v>
      </c>
      <c r="D463" s="13">
        <f t="shared" si="122"/>
        <v>281.55835807</v>
      </c>
      <c r="E463" s="13">
        <f t="shared" si="123"/>
        <v>567.21536756</v>
      </c>
      <c r="F463" s="13">
        <f t="shared" si="124"/>
        <v>351.96058420000003</v>
      </c>
      <c r="G463" s="13">
        <f t="shared" si="125"/>
        <v>286.42857772000002</v>
      </c>
      <c r="H463" s="13">
        <f t="shared" si="126"/>
        <v>70.741514670000001</v>
      </c>
      <c r="I463" s="13">
        <f t="shared" si="127"/>
        <v>89.5966703</v>
      </c>
      <c r="J463" s="13">
        <f t="shared" si="128"/>
        <v>19.528685400000001</v>
      </c>
      <c r="K463" s="13">
        <f t="shared" si="129"/>
        <v>0</v>
      </c>
      <c r="L463" s="13">
        <f t="shared" si="130"/>
        <v>25.001055262499996</v>
      </c>
      <c r="M463" s="13">
        <f t="shared" si="131"/>
        <v>272.83485737000001</v>
      </c>
      <c r="N463" s="13">
        <f t="shared" si="132"/>
        <v>8.3336850874999993</v>
      </c>
      <c r="O463" s="13">
        <f t="shared" si="133"/>
        <v>0</v>
      </c>
      <c r="P463" s="13">
        <f t="shared" si="134"/>
        <v>0</v>
      </c>
      <c r="Q463" s="13">
        <f t="shared" si="135"/>
        <v>0</v>
      </c>
      <c r="T463" s="62">
        <v>3106</v>
      </c>
      <c r="U463" s="62">
        <v>0</v>
      </c>
      <c r="V463" s="19">
        <v>356.4516658</v>
      </c>
      <c r="W463" s="19">
        <v>281.55835807</v>
      </c>
      <c r="X463" s="19">
        <v>567.21536756</v>
      </c>
      <c r="Y463" s="19">
        <v>351.96058420000003</v>
      </c>
      <c r="Z463" s="19">
        <v>286.42857772000002</v>
      </c>
      <c r="AA463" s="19">
        <v>70.741514670000001</v>
      </c>
      <c r="AB463" s="19">
        <v>89.5966703</v>
      </c>
      <c r="AC463" s="19">
        <v>19.528685400000001</v>
      </c>
      <c r="AD463" s="19">
        <v>0</v>
      </c>
      <c r="AE463" s="19">
        <v>25.001055262499996</v>
      </c>
      <c r="AF463" s="19">
        <v>272.83485737000001</v>
      </c>
      <c r="AG463" s="19">
        <v>8.3336850874999993</v>
      </c>
      <c r="AH463" s="19">
        <v>0</v>
      </c>
      <c r="AI463" s="19">
        <v>0</v>
      </c>
      <c r="AJ463" s="19">
        <v>0</v>
      </c>
      <c r="AL463" s="1"/>
      <c r="AM463" s="63">
        <v>3106</v>
      </c>
      <c r="AN463" s="62">
        <v>0</v>
      </c>
      <c r="AO463" s="23">
        <v>1</v>
      </c>
      <c r="AP463" s="23">
        <v>1</v>
      </c>
      <c r="AQ463" s="23">
        <v>1</v>
      </c>
      <c r="AR463" s="23">
        <v>1</v>
      </c>
      <c r="AS463" s="23">
        <v>1</v>
      </c>
      <c r="AT463" s="23">
        <v>1</v>
      </c>
      <c r="AU463" s="23">
        <v>1</v>
      </c>
      <c r="AV463" s="23">
        <v>1</v>
      </c>
      <c r="AW463" s="23">
        <v>1</v>
      </c>
      <c r="AX463" s="23">
        <v>1</v>
      </c>
      <c r="AY463" s="23">
        <v>1</v>
      </c>
      <c r="AZ463" s="23">
        <v>1</v>
      </c>
      <c r="BA463" s="23">
        <v>1</v>
      </c>
      <c r="BB463" s="23">
        <v>1</v>
      </c>
      <c r="BC463" s="23">
        <v>1</v>
      </c>
      <c r="BG463" t="s">
        <v>539</v>
      </c>
      <c r="BH463">
        <v>4</v>
      </c>
      <c r="BI463">
        <v>32</v>
      </c>
    </row>
    <row r="464" spans="1:61" x14ac:dyDescent="0.3">
      <c r="A464" s="18">
        <f t="shared" si="119"/>
        <v>3106</v>
      </c>
      <c r="B464" s="18">
        <f t="shared" si="120"/>
        <v>1</v>
      </c>
      <c r="C464" s="13">
        <f t="shared" si="121"/>
        <v>3979.5138983000006</v>
      </c>
      <c r="D464" s="13">
        <f t="shared" si="122"/>
        <v>406.82261707999999</v>
      </c>
      <c r="E464" s="13">
        <f t="shared" si="123"/>
        <v>228.29200193000003</v>
      </c>
      <c r="F464" s="13">
        <f t="shared" si="124"/>
        <v>135.26236222</v>
      </c>
      <c r="G464" s="13">
        <f t="shared" si="125"/>
        <v>181.14246667</v>
      </c>
      <c r="H464" s="13">
        <f t="shared" si="126"/>
        <v>48.25</v>
      </c>
      <c r="I464" s="13">
        <f t="shared" si="127"/>
        <v>96.516088310000001</v>
      </c>
      <c r="J464" s="13">
        <f t="shared" si="128"/>
        <v>267.63991195</v>
      </c>
      <c r="K464" s="13">
        <f t="shared" si="129"/>
        <v>4.1117850799999998</v>
      </c>
      <c r="L464" s="13">
        <f t="shared" si="130"/>
        <v>23.16</v>
      </c>
      <c r="M464" s="13">
        <f t="shared" si="131"/>
        <v>83.53882548</v>
      </c>
      <c r="N464" s="13">
        <f t="shared" si="132"/>
        <v>7.72</v>
      </c>
      <c r="O464" s="13">
        <f t="shared" si="133"/>
        <v>27.12</v>
      </c>
      <c r="P464" s="13">
        <f t="shared" si="134"/>
        <v>0</v>
      </c>
      <c r="Q464" s="13">
        <f t="shared" si="135"/>
        <v>0</v>
      </c>
      <c r="T464" s="62">
        <v>3106</v>
      </c>
      <c r="U464" s="62">
        <v>1</v>
      </c>
      <c r="V464" s="19">
        <v>3979.5138983000006</v>
      </c>
      <c r="W464" s="19">
        <v>406.82261707999999</v>
      </c>
      <c r="X464" s="19">
        <v>228.29200193000003</v>
      </c>
      <c r="Y464" s="19">
        <v>135.26236222</v>
      </c>
      <c r="Z464" s="19">
        <v>181.14246667</v>
      </c>
      <c r="AA464" s="19">
        <v>48.25</v>
      </c>
      <c r="AB464" s="19">
        <v>96.516088310000001</v>
      </c>
      <c r="AC464" s="19">
        <v>267.63991195</v>
      </c>
      <c r="AD464" s="19">
        <v>4.1117850799999998</v>
      </c>
      <c r="AE464" s="19">
        <v>23.16</v>
      </c>
      <c r="AF464" s="19">
        <v>83.53882548</v>
      </c>
      <c r="AG464" s="19">
        <v>7.72</v>
      </c>
      <c r="AH464" s="19">
        <v>27.12</v>
      </c>
      <c r="AI464" s="19">
        <v>0</v>
      </c>
      <c r="AJ464" s="19">
        <v>0</v>
      </c>
      <c r="AL464" s="1"/>
      <c r="AM464" s="63">
        <v>3106</v>
      </c>
      <c r="AN464" s="62">
        <v>1</v>
      </c>
      <c r="AO464" s="23">
        <v>1</v>
      </c>
      <c r="AP464" s="23">
        <v>1</v>
      </c>
      <c r="AQ464" s="23">
        <v>1</v>
      </c>
      <c r="AR464" s="23">
        <v>1</v>
      </c>
      <c r="AS464" s="23">
        <v>1</v>
      </c>
      <c r="AT464" s="23">
        <v>1</v>
      </c>
      <c r="AU464" s="23">
        <v>1</v>
      </c>
      <c r="AV464" s="23">
        <v>1</v>
      </c>
      <c r="AW464" s="23">
        <v>1</v>
      </c>
      <c r="AX464" s="23">
        <v>1</v>
      </c>
      <c r="AY464" s="23">
        <v>1</v>
      </c>
      <c r="AZ464" s="23">
        <v>1</v>
      </c>
      <c r="BA464" s="23">
        <v>1</v>
      </c>
      <c r="BB464" s="23">
        <v>1</v>
      </c>
      <c r="BC464" s="23">
        <v>1</v>
      </c>
      <c r="BG464" t="s">
        <v>540</v>
      </c>
      <c r="BH464">
        <v>4</v>
      </c>
      <c r="BI464">
        <v>161</v>
      </c>
    </row>
    <row r="465" spans="1:61" x14ac:dyDescent="0.3">
      <c r="A465" s="18">
        <f t="shared" si="119"/>
        <v>3106</v>
      </c>
      <c r="B465" s="18">
        <f t="shared" si="120"/>
        <v>2</v>
      </c>
      <c r="C465" s="13">
        <f t="shared" si="121"/>
        <v>75.391101120000016</v>
      </c>
      <c r="D465" s="13">
        <f t="shared" si="122"/>
        <v>6.32</v>
      </c>
      <c r="E465" s="13">
        <f t="shared" si="123"/>
        <v>0</v>
      </c>
      <c r="F465" s="13">
        <f t="shared" si="124"/>
        <v>0</v>
      </c>
      <c r="G465" s="13">
        <f t="shared" si="125"/>
        <v>0</v>
      </c>
      <c r="H465" s="13">
        <f t="shared" si="126"/>
        <v>0</v>
      </c>
      <c r="I465" s="13">
        <f t="shared" si="127"/>
        <v>13.22</v>
      </c>
      <c r="J465" s="13">
        <f t="shared" si="128"/>
        <v>0</v>
      </c>
      <c r="K465" s="13">
        <f t="shared" si="129"/>
        <v>0</v>
      </c>
      <c r="L465" s="13">
        <f t="shared" si="130"/>
        <v>0</v>
      </c>
      <c r="M465" s="13">
        <f t="shared" si="131"/>
        <v>0.75</v>
      </c>
      <c r="N465" s="13">
        <f t="shared" si="132"/>
        <v>0</v>
      </c>
      <c r="O465" s="13">
        <f t="shared" si="133"/>
        <v>8.9644636599999998</v>
      </c>
      <c r="P465" s="13">
        <f t="shared" si="134"/>
        <v>45.153819499999997</v>
      </c>
      <c r="Q465" s="13">
        <f t="shared" si="135"/>
        <v>4.5422003100000001</v>
      </c>
      <c r="T465" s="62">
        <v>3106</v>
      </c>
      <c r="U465" s="62">
        <v>2</v>
      </c>
      <c r="V465" s="19">
        <v>75.391101120000016</v>
      </c>
      <c r="W465" s="19">
        <v>6.32</v>
      </c>
      <c r="X465" s="19">
        <v>0</v>
      </c>
      <c r="Y465" s="19">
        <v>0</v>
      </c>
      <c r="Z465" s="19">
        <v>0</v>
      </c>
      <c r="AA465" s="19">
        <v>0</v>
      </c>
      <c r="AB465" s="19">
        <v>13.22</v>
      </c>
      <c r="AC465" s="19">
        <v>0</v>
      </c>
      <c r="AD465" s="19">
        <v>0</v>
      </c>
      <c r="AE465" s="19">
        <v>0</v>
      </c>
      <c r="AF465" s="19">
        <v>0.75</v>
      </c>
      <c r="AG465" s="19">
        <v>0</v>
      </c>
      <c r="AH465" s="19">
        <v>8.9644636599999998</v>
      </c>
      <c r="AI465" s="19">
        <v>45.153819499999997</v>
      </c>
      <c r="AJ465" s="19">
        <v>4.5422003100000001</v>
      </c>
      <c r="AL465" s="1"/>
      <c r="AM465" s="63">
        <v>3106</v>
      </c>
      <c r="AN465" s="62">
        <v>2</v>
      </c>
      <c r="AO465" s="23">
        <v>1</v>
      </c>
      <c r="AP465" s="23">
        <v>1</v>
      </c>
      <c r="AQ465" s="23">
        <v>1</v>
      </c>
      <c r="AR465" s="23">
        <v>1</v>
      </c>
      <c r="AS465" s="23">
        <v>1</v>
      </c>
      <c r="AT465" s="23">
        <v>1</v>
      </c>
      <c r="AU465" s="23">
        <v>1</v>
      </c>
      <c r="AV465" s="23">
        <v>1</v>
      </c>
      <c r="AW465" s="23">
        <v>1</v>
      </c>
      <c r="AX465" s="23">
        <v>1</v>
      </c>
      <c r="AY465" s="23">
        <v>1</v>
      </c>
      <c r="AZ465" s="23">
        <v>1</v>
      </c>
      <c r="BA465" s="23">
        <v>1</v>
      </c>
      <c r="BB465" s="23">
        <v>1</v>
      </c>
      <c r="BC465" s="23">
        <v>1</v>
      </c>
      <c r="BG465" t="s">
        <v>541</v>
      </c>
      <c r="BH465">
        <v>4</v>
      </c>
      <c r="BI465">
        <v>20</v>
      </c>
    </row>
    <row r="466" spans="1:61" x14ac:dyDescent="0.3">
      <c r="A466" s="18">
        <f t="shared" si="119"/>
        <v>3106</v>
      </c>
      <c r="B466" s="18">
        <f t="shared" si="120"/>
        <v>5</v>
      </c>
      <c r="C466" s="13">
        <f t="shared" si="121"/>
        <v>2753.4248990767655</v>
      </c>
      <c r="D466" s="13">
        <f t="shared" si="122"/>
        <v>568.42812204322058</v>
      </c>
      <c r="E466" s="13">
        <f t="shared" si="123"/>
        <v>43.25</v>
      </c>
      <c r="F466" s="13">
        <f t="shared" si="124"/>
        <v>16.93</v>
      </c>
      <c r="G466" s="13">
        <f t="shared" si="125"/>
        <v>36.64</v>
      </c>
      <c r="H466" s="13">
        <f t="shared" si="126"/>
        <v>0</v>
      </c>
      <c r="I466" s="13">
        <f t="shared" si="127"/>
        <v>91.620753550000003</v>
      </c>
      <c r="J466" s="13">
        <f t="shared" si="128"/>
        <v>3</v>
      </c>
      <c r="K466" s="13">
        <f t="shared" si="129"/>
        <v>0</v>
      </c>
      <c r="L466" s="13">
        <f t="shared" si="130"/>
        <v>18</v>
      </c>
      <c r="M466" s="13">
        <f t="shared" si="131"/>
        <v>1.88</v>
      </c>
      <c r="N466" s="13">
        <f t="shared" si="132"/>
        <v>1</v>
      </c>
      <c r="O466" s="13">
        <f t="shared" si="133"/>
        <v>1.72</v>
      </c>
      <c r="P466" s="13">
        <f t="shared" si="134"/>
        <v>0</v>
      </c>
      <c r="Q466" s="13">
        <f t="shared" si="135"/>
        <v>0</v>
      </c>
      <c r="T466" s="62">
        <v>3106</v>
      </c>
      <c r="U466" s="62">
        <v>5</v>
      </c>
      <c r="V466" s="19">
        <v>2753.4248990767655</v>
      </c>
      <c r="W466" s="19">
        <v>568.42812204322058</v>
      </c>
      <c r="X466" s="19">
        <v>43.25</v>
      </c>
      <c r="Y466" s="19">
        <v>16.93</v>
      </c>
      <c r="Z466" s="19">
        <v>36.64</v>
      </c>
      <c r="AA466" s="19">
        <v>0</v>
      </c>
      <c r="AB466" s="19">
        <v>91.620753550000003</v>
      </c>
      <c r="AC466" s="19">
        <v>3</v>
      </c>
      <c r="AD466" s="19">
        <v>0</v>
      </c>
      <c r="AE466" s="19">
        <v>18</v>
      </c>
      <c r="AF466" s="19">
        <v>1.88</v>
      </c>
      <c r="AG466" s="19">
        <v>1</v>
      </c>
      <c r="AH466" s="19">
        <v>1.72</v>
      </c>
      <c r="AI466" s="19">
        <v>0</v>
      </c>
      <c r="AJ466" s="19">
        <v>0</v>
      </c>
      <c r="AL466" s="1"/>
      <c r="AM466" s="63">
        <v>3106</v>
      </c>
      <c r="AN466" s="62">
        <v>5</v>
      </c>
      <c r="AO466" s="23">
        <v>1</v>
      </c>
      <c r="AP466" s="23">
        <v>1</v>
      </c>
      <c r="AQ466" s="23">
        <v>1</v>
      </c>
      <c r="AR466" s="23">
        <v>1</v>
      </c>
      <c r="AS466" s="23">
        <v>1</v>
      </c>
      <c r="AT466" s="23">
        <v>1</v>
      </c>
      <c r="AU466" s="23">
        <v>1</v>
      </c>
      <c r="AV466" s="23">
        <v>1</v>
      </c>
      <c r="AW466" s="23">
        <v>1</v>
      </c>
      <c r="AX466" s="23">
        <v>1</v>
      </c>
      <c r="AY466" s="23">
        <v>1</v>
      </c>
      <c r="AZ466" s="23">
        <v>1</v>
      </c>
      <c r="BA466" s="23">
        <v>1</v>
      </c>
      <c r="BB466" s="23">
        <v>1</v>
      </c>
      <c r="BC466" s="23">
        <v>1</v>
      </c>
      <c r="BG466" t="s">
        <v>542</v>
      </c>
      <c r="BH466">
        <v>4</v>
      </c>
      <c r="BI466">
        <v>36</v>
      </c>
    </row>
    <row r="467" spans="1:61" x14ac:dyDescent="0.3">
      <c r="A467" s="18">
        <f t="shared" si="119"/>
        <v>3106</v>
      </c>
      <c r="B467" s="18">
        <f t="shared" si="120"/>
        <v>7</v>
      </c>
      <c r="C467" s="13">
        <f t="shared" si="121"/>
        <v>3664.3994461727552</v>
      </c>
      <c r="D467" s="13">
        <f t="shared" si="122"/>
        <v>405.10356022391528</v>
      </c>
      <c r="E467" s="13">
        <f t="shared" si="123"/>
        <v>0</v>
      </c>
      <c r="F467" s="13">
        <f t="shared" si="124"/>
        <v>18.616630000000001</v>
      </c>
      <c r="G467" s="13">
        <f t="shared" si="125"/>
        <v>39.734330839999998</v>
      </c>
      <c r="H467" s="13">
        <f t="shared" si="126"/>
        <v>0</v>
      </c>
      <c r="I467" s="13">
        <f t="shared" si="127"/>
        <v>12.222997400000001</v>
      </c>
      <c r="J467" s="13">
        <f t="shared" si="128"/>
        <v>11.968040109999999</v>
      </c>
      <c r="K467" s="13">
        <f t="shared" si="129"/>
        <v>0</v>
      </c>
      <c r="L467" s="13">
        <f t="shared" si="130"/>
        <v>32.533065757499998</v>
      </c>
      <c r="M467" s="13">
        <f t="shared" si="131"/>
        <v>0</v>
      </c>
      <c r="N467" s="13">
        <f t="shared" si="132"/>
        <v>10.8443552525</v>
      </c>
      <c r="O467" s="13">
        <f t="shared" si="133"/>
        <v>0</v>
      </c>
      <c r="P467" s="13">
        <f t="shared" si="134"/>
        <v>0</v>
      </c>
      <c r="Q467" s="13">
        <f t="shared" si="135"/>
        <v>0</v>
      </c>
      <c r="T467" s="62">
        <v>3106</v>
      </c>
      <c r="U467" s="62">
        <v>7</v>
      </c>
      <c r="V467" s="19">
        <v>3664.3994461727552</v>
      </c>
      <c r="W467" s="19">
        <v>405.10356022391528</v>
      </c>
      <c r="X467" s="19">
        <v>0</v>
      </c>
      <c r="Y467" s="19">
        <v>18.616630000000001</v>
      </c>
      <c r="Z467" s="19">
        <v>39.734330839999998</v>
      </c>
      <c r="AA467" s="19">
        <v>0</v>
      </c>
      <c r="AB467" s="19">
        <v>12.222997400000001</v>
      </c>
      <c r="AC467" s="19">
        <v>11.968040109999999</v>
      </c>
      <c r="AD467" s="19">
        <v>0</v>
      </c>
      <c r="AE467" s="19">
        <v>32.533065757499998</v>
      </c>
      <c r="AF467" s="19">
        <v>0</v>
      </c>
      <c r="AG467" s="19">
        <v>10.8443552525</v>
      </c>
      <c r="AH467" s="19">
        <v>0</v>
      </c>
      <c r="AI467" s="19">
        <v>0</v>
      </c>
      <c r="AJ467" s="19">
        <v>0</v>
      </c>
      <c r="AL467" s="1"/>
      <c r="AM467" s="63">
        <v>3106</v>
      </c>
      <c r="AN467" s="62">
        <v>7</v>
      </c>
      <c r="AO467" s="23">
        <v>1</v>
      </c>
      <c r="AP467" s="23">
        <v>1</v>
      </c>
      <c r="AQ467" s="23">
        <v>1</v>
      </c>
      <c r="AR467" s="23">
        <v>1</v>
      </c>
      <c r="AS467" s="23">
        <v>1</v>
      </c>
      <c r="AT467" s="23">
        <v>1</v>
      </c>
      <c r="AU467" s="23">
        <v>1</v>
      </c>
      <c r="AV467" s="23">
        <v>1</v>
      </c>
      <c r="AW467" s="23">
        <v>1</v>
      </c>
      <c r="AX467" s="23">
        <v>1</v>
      </c>
      <c r="AY467" s="23">
        <v>1</v>
      </c>
      <c r="AZ467" s="23">
        <v>1</v>
      </c>
      <c r="BA467" s="23">
        <v>1</v>
      </c>
      <c r="BB467" s="23">
        <v>1</v>
      </c>
      <c r="BC467" s="23">
        <v>1</v>
      </c>
      <c r="BG467" t="s">
        <v>543</v>
      </c>
      <c r="BH467">
        <v>4</v>
      </c>
      <c r="BI467">
        <v>137</v>
      </c>
    </row>
    <row r="468" spans="1:61" x14ac:dyDescent="0.3">
      <c r="A468" s="18">
        <f t="shared" si="119"/>
        <v>3106</v>
      </c>
      <c r="B468" s="18">
        <f t="shared" si="120"/>
        <v>8</v>
      </c>
      <c r="C468" s="13">
        <f t="shared" si="121"/>
        <v>435.42126784999994</v>
      </c>
      <c r="D468" s="13">
        <f t="shared" si="122"/>
        <v>224.77218034000001</v>
      </c>
      <c r="E468" s="13">
        <f t="shared" si="123"/>
        <v>51.341663220000008</v>
      </c>
      <c r="F468" s="13">
        <f t="shared" si="124"/>
        <v>78.755534430000012</v>
      </c>
      <c r="G468" s="13">
        <f t="shared" si="125"/>
        <v>125.7876844958985</v>
      </c>
      <c r="H468" s="13">
        <f t="shared" si="126"/>
        <v>18.410342710000002</v>
      </c>
      <c r="I468" s="13">
        <f t="shared" si="127"/>
        <v>2.4308768399999998</v>
      </c>
      <c r="J468" s="13">
        <f t="shared" si="128"/>
        <v>15.31174974</v>
      </c>
      <c r="K468" s="13">
        <f t="shared" si="129"/>
        <v>2.42</v>
      </c>
      <c r="L468" s="13">
        <f t="shared" si="130"/>
        <v>54.744498334999996</v>
      </c>
      <c r="M468" s="13">
        <f t="shared" si="131"/>
        <v>52.092672059999998</v>
      </c>
      <c r="N468" s="13">
        <f t="shared" si="132"/>
        <v>17.785534814999998</v>
      </c>
      <c r="O468" s="13">
        <f t="shared" si="133"/>
        <v>10.8</v>
      </c>
      <c r="P468" s="13">
        <f t="shared" si="134"/>
        <v>0.7</v>
      </c>
      <c r="Q468" s="13">
        <f t="shared" si="135"/>
        <v>0</v>
      </c>
      <c r="T468" s="62">
        <v>3106</v>
      </c>
      <c r="U468" s="62">
        <v>8</v>
      </c>
      <c r="V468" s="19">
        <v>435.42126784999994</v>
      </c>
      <c r="W468" s="19">
        <v>224.77218034000001</v>
      </c>
      <c r="X468" s="19">
        <v>51.341663220000008</v>
      </c>
      <c r="Y468" s="19">
        <v>78.755534430000012</v>
      </c>
      <c r="Z468" s="19">
        <v>125.7876844958985</v>
      </c>
      <c r="AA468" s="19">
        <v>18.410342710000002</v>
      </c>
      <c r="AB468" s="19">
        <v>2.4308768399999998</v>
      </c>
      <c r="AC468" s="19">
        <v>15.31174974</v>
      </c>
      <c r="AD468" s="19">
        <v>2.42</v>
      </c>
      <c r="AE468" s="19">
        <v>54.744498334999996</v>
      </c>
      <c r="AF468" s="19">
        <v>52.092672059999998</v>
      </c>
      <c r="AG468" s="19">
        <v>17.785534814999998</v>
      </c>
      <c r="AH468" s="19">
        <v>10.8</v>
      </c>
      <c r="AI468" s="19">
        <v>0.7</v>
      </c>
      <c r="AJ468" s="19">
        <v>0</v>
      </c>
      <c r="AL468" s="1"/>
      <c r="AM468" s="63">
        <v>3106</v>
      </c>
      <c r="AN468" s="62">
        <v>8</v>
      </c>
      <c r="AO468" s="23">
        <v>1</v>
      </c>
      <c r="AP468" s="23">
        <v>1</v>
      </c>
      <c r="AQ468" s="23">
        <v>1</v>
      </c>
      <c r="AR468" s="23">
        <v>1</v>
      </c>
      <c r="AS468" s="23">
        <v>1</v>
      </c>
      <c r="AT468" s="23">
        <v>1</v>
      </c>
      <c r="AU468" s="23">
        <v>1</v>
      </c>
      <c r="AV468" s="23">
        <v>1</v>
      </c>
      <c r="AW468" s="23">
        <v>1</v>
      </c>
      <c r="AX468" s="23">
        <v>1</v>
      </c>
      <c r="AY468" s="23">
        <v>1</v>
      </c>
      <c r="AZ468" s="23">
        <v>1</v>
      </c>
      <c r="BA468" s="23">
        <v>1</v>
      </c>
      <c r="BB468" s="23">
        <v>1</v>
      </c>
      <c r="BC468" s="23">
        <v>1</v>
      </c>
      <c r="BG468" t="s">
        <v>544</v>
      </c>
      <c r="BH468">
        <v>4</v>
      </c>
      <c r="BI468">
        <v>38</v>
      </c>
    </row>
    <row r="469" spans="1:61" x14ac:dyDescent="0.3">
      <c r="A469" s="18">
        <f t="shared" si="119"/>
        <v>3109</v>
      </c>
      <c r="B469" s="18">
        <f t="shared" si="120"/>
        <v>0</v>
      </c>
      <c r="C469" s="13">
        <f t="shared" si="121"/>
        <v>190.03223574000003</v>
      </c>
      <c r="D469" s="13">
        <f t="shared" si="122"/>
        <v>356.56167281</v>
      </c>
      <c r="E469" s="13">
        <f t="shared" si="123"/>
        <v>119.23174795</v>
      </c>
      <c r="F469" s="13">
        <f t="shared" si="124"/>
        <v>146.55656123</v>
      </c>
      <c r="G469" s="13">
        <f t="shared" si="125"/>
        <v>129.07183176000001</v>
      </c>
      <c r="H469" s="13">
        <f t="shared" si="126"/>
        <v>4.9442552600000003</v>
      </c>
      <c r="I469" s="13">
        <f t="shared" si="127"/>
        <v>0.29390037000000002</v>
      </c>
      <c r="J469" s="13">
        <f t="shared" si="128"/>
        <v>0</v>
      </c>
      <c r="K469" s="13">
        <f t="shared" si="129"/>
        <v>0</v>
      </c>
      <c r="L469" s="13">
        <f t="shared" si="130"/>
        <v>0</v>
      </c>
      <c r="M469" s="13">
        <f t="shared" si="131"/>
        <v>34.722003170000001</v>
      </c>
      <c r="N469" s="13">
        <f t="shared" si="132"/>
        <v>0</v>
      </c>
      <c r="O469" s="13">
        <f t="shared" si="133"/>
        <v>0</v>
      </c>
      <c r="P469" s="13">
        <f t="shared" si="134"/>
        <v>0</v>
      </c>
      <c r="Q469" s="13">
        <f t="shared" si="135"/>
        <v>0</v>
      </c>
      <c r="T469" s="62">
        <v>3109</v>
      </c>
      <c r="U469" s="62">
        <v>0</v>
      </c>
      <c r="V469" s="19">
        <v>190.03223574000003</v>
      </c>
      <c r="W469" s="19">
        <v>356.56167281</v>
      </c>
      <c r="X469" s="19">
        <v>119.23174795</v>
      </c>
      <c r="Y469" s="19">
        <v>146.55656123</v>
      </c>
      <c r="Z469" s="19">
        <v>129.07183176000001</v>
      </c>
      <c r="AA469" s="19">
        <v>4.9442552600000003</v>
      </c>
      <c r="AB469" s="19">
        <v>0.29390037000000002</v>
      </c>
      <c r="AC469" s="19">
        <v>0</v>
      </c>
      <c r="AD469" s="19">
        <v>0</v>
      </c>
      <c r="AE469" s="19">
        <v>0</v>
      </c>
      <c r="AF469" s="19">
        <v>34.722003170000001</v>
      </c>
      <c r="AG469" s="19">
        <v>0</v>
      </c>
      <c r="AH469" s="19">
        <v>0</v>
      </c>
      <c r="AI469" s="19">
        <v>0</v>
      </c>
      <c r="AJ469" s="19">
        <v>0</v>
      </c>
      <c r="AL469" s="1"/>
      <c r="AM469" s="63">
        <v>3109</v>
      </c>
      <c r="AN469" s="62">
        <v>0</v>
      </c>
      <c r="AO469" s="23">
        <v>1</v>
      </c>
      <c r="AP469" s="23">
        <v>1</v>
      </c>
      <c r="AQ469" s="23">
        <v>1</v>
      </c>
      <c r="AR469" s="23">
        <v>1</v>
      </c>
      <c r="AS469" s="23">
        <v>1</v>
      </c>
      <c r="AT469" s="23">
        <v>1</v>
      </c>
      <c r="AU469" s="23">
        <v>1</v>
      </c>
      <c r="AV469" s="23">
        <v>1</v>
      </c>
      <c r="AW469" s="23">
        <v>1</v>
      </c>
      <c r="AX469" s="23">
        <v>1</v>
      </c>
      <c r="AY469" s="23">
        <v>1</v>
      </c>
      <c r="AZ469" s="23">
        <v>1</v>
      </c>
      <c r="BA469" s="23">
        <v>1</v>
      </c>
      <c r="BB469" s="23">
        <v>1</v>
      </c>
      <c r="BC469" s="23">
        <v>1</v>
      </c>
      <c r="BG469" t="s">
        <v>545</v>
      </c>
      <c r="BH469">
        <v>4</v>
      </c>
      <c r="BI469">
        <v>19</v>
      </c>
    </row>
    <row r="470" spans="1:61" x14ac:dyDescent="0.3">
      <c r="A470" s="18">
        <f t="shared" si="119"/>
        <v>3109</v>
      </c>
      <c r="B470" s="18">
        <f t="shared" si="120"/>
        <v>1</v>
      </c>
      <c r="C470" s="13">
        <f t="shared" si="121"/>
        <v>634.65606071000002</v>
      </c>
      <c r="D470" s="13">
        <f t="shared" si="122"/>
        <v>265.73448124000004</v>
      </c>
      <c r="E470" s="13">
        <f t="shared" si="123"/>
        <v>30.98461721</v>
      </c>
      <c r="F470" s="13">
        <f t="shared" si="124"/>
        <v>21.542928530000001</v>
      </c>
      <c r="G470" s="13">
        <f t="shared" si="125"/>
        <v>9.91</v>
      </c>
      <c r="H470" s="13">
        <f t="shared" si="126"/>
        <v>0</v>
      </c>
      <c r="I470" s="13">
        <f t="shared" si="127"/>
        <v>5.5438542200000001</v>
      </c>
      <c r="J470" s="13">
        <f t="shared" si="128"/>
        <v>0</v>
      </c>
      <c r="K470" s="13">
        <f t="shared" si="129"/>
        <v>0</v>
      </c>
      <c r="L470" s="13">
        <f t="shared" si="130"/>
        <v>0</v>
      </c>
      <c r="M470" s="13">
        <f t="shared" si="131"/>
        <v>11.57637527</v>
      </c>
      <c r="N470" s="13">
        <f t="shared" si="132"/>
        <v>0</v>
      </c>
      <c r="O470" s="13">
        <f t="shared" si="133"/>
        <v>0</v>
      </c>
      <c r="P470" s="13">
        <f t="shared" si="134"/>
        <v>0</v>
      </c>
      <c r="Q470" s="13">
        <f t="shared" si="135"/>
        <v>0</v>
      </c>
      <c r="T470" s="62">
        <v>3109</v>
      </c>
      <c r="U470" s="62">
        <v>1</v>
      </c>
      <c r="V470" s="19">
        <v>634.65606071000002</v>
      </c>
      <c r="W470" s="19">
        <v>265.73448124000004</v>
      </c>
      <c r="X470" s="19">
        <v>30.98461721</v>
      </c>
      <c r="Y470" s="19">
        <v>21.542928530000001</v>
      </c>
      <c r="Z470" s="19">
        <v>9.91</v>
      </c>
      <c r="AA470" s="19">
        <v>0</v>
      </c>
      <c r="AB470" s="19">
        <v>5.5438542200000001</v>
      </c>
      <c r="AC470" s="19">
        <v>0</v>
      </c>
      <c r="AD470" s="19">
        <v>0</v>
      </c>
      <c r="AE470" s="19">
        <v>0</v>
      </c>
      <c r="AF470" s="19">
        <v>11.57637527</v>
      </c>
      <c r="AG470" s="19">
        <v>0</v>
      </c>
      <c r="AH470" s="19">
        <v>0</v>
      </c>
      <c r="AI470" s="19">
        <v>0</v>
      </c>
      <c r="AJ470" s="19">
        <v>0</v>
      </c>
      <c r="AL470" s="1"/>
      <c r="AM470" s="63">
        <v>3109</v>
      </c>
      <c r="AN470" s="62">
        <v>1</v>
      </c>
      <c r="AO470" s="23">
        <v>1</v>
      </c>
      <c r="AP470" s="23">
        <v>1</v>
      </c>
      <c r="AQ470" s="23">
        <v>1</v>
      </c>
      <c r="AR470" s="23">
        <v>1</v>
      </c>
      <c r="AS470" s="23">
        <v>1</v>
      </c>
      <c r="AT470" s="23">
        <v>1</v>
      </c>
      <c r="AU470" s="23">
        <v>1</v>
      </c>
      <c r="AV470" s="23">
        <v>1</v>
      </c>
      <c r="AW470" s="23">
        <v>1</v>
      </c>
      <c r="AX470" s="23">
        <v>1</v>
      </c>
      <c r="AY470" s="23">
        <v>1</v>
      </c>
      <c r="AZ470" s="23">
        <v>1</v>
      </c>
      <c r="BA470" s="23">
        <v>1</v>
      </c>
      <c r="BB470" s="23">
        <v>1</v>
      </c>
      <c r="BC470" s="23">
        <v>1</v>
      </c>
      <c r="BG470" t="s">
        <v>546</v>
      </c>
      <c r="BH470">
        <v>4</v>
      </c>
      <c r="BI470">
        <v>53</v>
      </c>
    </row>
    <row r="471" spans="1:61" x14ac:dyDescent="0.3">
      <c r="A471" s="18">
        <f t="shared" si="119"/>
        <v>3109</v>
      </c>
      <c r="B471" s="18">
        <f t="shared" si="120"/>
        <v>2</v>
      </c>
      <c r="C471" s="13">
        <f t="shared" si="121"/>
        <v>31.120160799999997</v>
      </c>
      <c r="D471" s="13">
        <f t="shared" si="122"/>
        <v>60.117710440000003</v>
      </c>
      <c r="E471" s="13">
        <f t="shared" si="123"/>
        <v>0</v>
      </c>
      <c r="F471" s="13">
        <f t="shared" si="124"/>
        <v>0</v>
      </c>
      <c r="G471" s="13">
        <f t="shared" si="125"/>
        <v>15</v>
      </c>
      <c r="H471" s="13">
        <f t="shared" si="126"/>
        <v>0</v>
      </c>
      <c r="I471" s="13">
        <f t="shared" si="127"/>
        <v>0</v>
      </c>
      <c r="J471" s="13">
        <f t="shared" si="128"/>
        <v>0.26</v>
      </c>
      <c r="K471" s="13">
        <f t="shared" si="129"/>
        <v>0</v>
      </c>
      <c r="L471" s="13">
        <f t="shared" si="130"/>
        <v>0</v>
      </c>
      <c r="M471" s="13">
        <f t="shared" si="131"/>
        <v>0</v>
      </c>
      <c r="N471" s="13">
        <f t="shared" si="132"/>
        <v>0</v>
      </c>
      <c r="O471" s="13">
        <f t="shared" si="133"/>
        <v>4.16</v>
      </c>
      <c r="P471" s="13">
        <f t="shared" si="134"/>
        <v>5.2902746799999996</v>
      </c>
      <c r="Q471" s="13">
        <f t="shared" si="135"/>
        <v>0.28092054</v>
      </c>
      <c r="T471" s="62">
        <v>3109</v>
      </c>
      <c r="U471" s="62">
        <v>2</v>
      </c>
      <c r="V471" s="19">
        <v>31.120160799999997</v>
      </c>
      <c r="W471" s="19">
        <v>60.117710440000003</v>
      </c>
      <c r="X471" s="19">
        <v>0</v>
      </c>
      <c r="Y471" s="19">
        <v>0</v>
      </c>
      <c r="Z471" s="19">
        <v>15</v>
      </c>
      <c r="AA471" s="19">
        <v>0</v>
      </c>
      <c r="AB471" s="19">
        <v>0</v>
      </c>
      <c r="AC471" s="19">
        <v>0.26</v>
      </c>
      <c r="AD471" s="19">
        <v>0</v>
      </c>
      <c r="AE471" s="19">
        <v>0</v>
      </c>
      <c r="AF471" s="19">
        <v>0</v>
      </c>
      <c r="AG471" s="19">
        <v>0</v>
      </c>
      <c r="AH471" s="19">
        <v>4.16</v>
      </c>
      <c r="AI471" s="19">
        <v>5.2902746799999996</v>
      </c>
      <c r="AJ471" s="19">
        <v>0.28092054</v>
      </c>
      <c r="AL471" s="1"/>
      <c r="AM471" s="63">
        <v>3109</v>
      </c>
      <c r="AN471" s="62">
        <v>2</v>
      </c>
      <c r="AO471" s="23">
        <v>1</v>
      </c>
      <c r="AP471" s="23">
        <v>1</v>
      </c>
      <c r="AQ471" s="23">
        <v>1</v>
      </c>
      <c r="AR471" s="23">
        <v>1</v>
      </c>
      <c r="AS471" s="23">
        <v>1</v>
      </c>
      <c r="AT471" s="23">
        <v>1</v>
      </c>
      <c r="AU471" s="23">
        <v>1</v>
      </c>
      <c r="AV471" s="23">
        <v>1</v>
      </c>
      <c r="AW471" s="23">
        <v>1</v>
      </c>
      <c r="AX471" s="23">
        <v>1</v>
      </c>
      <c r="AY471" s="23">
        <v>1</v>
      </c>
      <c r="AZ471" s="23">
        <v>1</v>
      </c>
      <c r="BA471" s="23">
        <v>1</v>
      </c>
      <c r="BB471" s="23">
        <v>1</v>
      </c>
      <c r="BC471" s="23">
        <v>1</v>
      </c>
      <c r="BG471" t="s">
        <v>547</v>
      </c>
      <c r="BH471">
        <v>4</v>
      </c>
      <c r="BI471">
        <v>6</v>
      </c>
    </row>
    <row r="472" spans="1:61" x14ac:dyDescent="0.3">
      <c r="A472" s="18">
        <f t="shared" si="119"/>
        <v>3109</v>
      </c>
      <c r="B472" s="18">
        <f t="shared" si="120"/>
        <v>5</v>
      </c>
      <c r="C472" s="13">
        <f t="shared" si="121"/>
        <v>5801.5907958600001</v>
      </c>
      <c r="D472" s="13">
        <f t="shared" si="122"/>
        <v>3038.0139592599994</v>
      </c>
      <c r="E472" s="13">
        <f t="shared" si="123"/>
        <v>442.96470454000001</v>
      </c>
      <c r="F472" s="13">
        <f t="shared" si="124"/>
        <v>432.30242286999999</v>
      </c>
      <c r="G472" s="13">
        <f t="shared" si="125"/>
        <v>668.62217312000007</v>
      </c>
      <c r="H472" s="13">
        <f t="shared" si="126"/>
        <v>0</v>
      </c>
      <c r="I472" s="13">
        <f t="shared" si="127"/>
        <v>341.53581538000003</v>
      </c>
      <c r="J472" s="13">
        <f t="shared" si="128"/>
        <v>0</v>
      </c>
      <c r="K472" s="13">
        <f t="shared" si="129"/>
        <v>2.83</v>
      </c>
      <c r="L472" s="13">
        <f t="shared" si="130"/>
        <v>6.4499999999999993</v>
      </c>
      <c r="M472" s="13">
        <f t="shared" si="131"/>
        <v>86.162915909999995</v>
      </c>
      <c r="N472" s="13">
        <f t="shared" si="132"/>
        <v>2.15</v>
      </c>
      <c r="O472" s="13">
        <f t="shared" si="133"/>
        <v>0</v>
      </c>
      <c r="P472" s="13">
        <f t="shared" si="134"/>
        <v>0</v>
      </c>
      <c r="Q472" s="13">
        <f t="shared" si="135"/>
        <v>0</v>
      </c>
      <c r="T472" s="62">
        <v>3109</v>
      </c>
      <c r="U472" s="62">
        <v>5</v>
      </c>
      <c r="V472" s="19">
        <v>5801.5907958600001</v>
      </c>
      <c r="W472" s="19">
        <v>3038.0139592599994</v>
      </c>
      <c r="X472" s="19">
        <v>442.96470454000001</v>
      </c>
      <c r="Y472" s="19">
        <v>432.30242286999999</v>
      </c>
      <c r="Z472" s="19">
        <v>668.62217312000007</v>
      </c>
      <c r="AA472" s="19">
        <v>0</v>
      </c>
      <c r="AB472" s="19">
        <v>341.53581538000003</v>
      </c>
      <c r="AC472" s="19">
        <v>0</v>
      </c>
      <c r="AD472" s="19">
        <v>2.83</v>
      </c>
      <c r="AE472" s="19">
        <v>6.4499999999999993</v>
      </c>
      <c r="AF472" s="19">
        <v>86.162915909999995</v>
      </c>
      <c r="AG472" s="19">
        <v>2.15</v>
      </c>
      <c r="AH472" s="19">
        <v>0</v>
      </c>
      <c r="AI472" s="19">
        <v>0</v>
      </c>
      <c r="AJ472" s="19">
        <v>0</v>
      </c>
      <c r="AL472" s="1"/>
      <c r="AM472" s="63">
        <v>3109</v>
      </c>
      <c r="AN472" s="62">
        <v>5</v>
      </c>
      <c r="AO472" s="23">
        <v>1</v>
      </c>
      <c r="AP472" s="23">
        <v>1</v>
      </c>
      <c r="AQ472" s="23">
        <v>1</v>
      </c>
      <c r="AR472" s="23">
        <v>1</v>
      </c>
      <c r="AS472" s="23">
        <v>1</v>
      </c>
      <c r="AT472" s="23">
        <v>1</v>
      </c>
      <c r="AU472" s="23">
        <v>1</v>
      </c>
      <c r="AV472" s="23">
        <v>1</v>
      </c>
      <c r="AW472" s="23">
        <v>1</v>
      </c>
      <c r="AX472" s="23">
        <v>1</v>
      </c>
      <c r="AY472" s="23">
        <v>1</v>
      </c>
      <c r="AZ472" s="23">
        <v>1</v>
      </c>
      <c r="BA472" s="23">
        <v>1</v>
      </c>
      <c r="BB472" s="23">
        <v>1</v>
      </c>
      <c r="BC472" s="23">
        <v>1</v>
      </c>
      <c r="BG472" t="s">
        <v>548</v>
      </c>
      <c r="BH472">
        <v>4</v>
      </c>
      <c r="BI472">
        <v>104</v>
      </c>
    </row>
    <row r="473" spans="1:61" x14ac:dyDescent="0.3">
      <c r="A473" s="18">
        <f t="shared" si="119"/>
        <v>3109</v>
      </c>
      <c r="B473" s="18">
        <f t="shared" si="120"/>
        <v>7</v>
      </c>
      <c r="C473" s="13">
        <f t="shared" si="121"/>
        <v>4597.6192692153318</v>
      </c>
      <c r="D473" s="13">
        <f t="shared" si="122"/>
        <v>1184.3495660802216</v>
      </c>
      <c r="E473" s="13">
        <f t="shared" si="123"/>
        <v>18.941673689999998</v>
      </c>
      <c r="F473" s="13">
        <f t="shared" si="124"/>
        <v>163.87544026</v>
      </c>
      <c r="G473" s="13">
        <f t="shared" si="125"/>
        <v>532.44153163999999</v>
      </c>
      <c r="H473" s="13">
        <f t="shared" si="126"/>
        <v>0</v>
      </c>
      <c r="I473" s="13">
        <f t="shared" si="127"/>
        <v>11.740741740000001</v>
      </c>
      <c r="J473" s="13">
        <f t="shared" si="128"/>
        <v>0.16322816000000001</v>
      </c>
      <c r="K473" s="13">
        <f t="shared" si="129"/>
        <v>0</v>
      </c>
      <c r="L473" s="13">
        <f t="shared" si="130"/>
        <v>4.9533224699999998</v>
      </c>
      <c r="M473" s="13">
        <f t="shared" si="131"/>
        <v>42.754671520000002</v>
      </c>
      <c r="N473" s="13">
        <f t="shared" si="132"/>
        <v>0.1</v>
      </c>
      <c r="O473" s="13">
        <f t="shared" si="133"/>
        <v>0</v>
      </c>
      <c r="P473" s="13">
        <f t="shared" si="134"/>
        <v>0.1</v>
      </c>
      <c r="Q473" s="13">
        <f t="shared" si="135"/>
        <v>0</v>
      </c>
      <c r="T473" s="62">
        <v>3109</v>
      </c>
      <c r="U473" s="62">
        <v>7</v>
      </c>
      <c r="V473" s="19">
        <v>4597.6192692153318</v>
      </c>
      <c r="W473" s="19">
        <v>1184.3495660802216</v>
      </c>
      <c r="X473" s="19">
        <v>18.941673689999998</v>
      </c>
      <c r="Y473" s="19">
        <v>163.87544026</v>
      </c>
      <c r="Z473" s="19">
        <v>532.44153163999999</v>
      </c>
      <c r="AA473" s="19">
        <v>0</v>
      </c>
      <c r="AB473" s="19">
        <v>11.740741740000001</v>
      </c>
      <c r="AC473" s="19">
        <v>0.16322816000000001</v>
      </c>
      <c r="AD473" s="19">
        <v>0</v>
      </c>
      <c r="AE473" s="19">
        <v>4.9533224699999998</v>
      </c>
      <c r="AF473" s="19">
        <v>42.754671520000002</v>
      </c>
      <c r="AG473" s="19">
        <v>0.1</v>
      </c>
      <c r="AH473" s="19">
        <v>0</v>
      </c>
      <c r="AI473" s="19">
        <v>0.1</v>
      </c>
      <c r="AJ473" s="19">
        <v>0</v>
      </c>
      <c r="AL473" s="1"/>
      <c r="AM473" s="63">
        <v>3109</v>
      </c>
      <c r="AN473" s="62">
        <v>7</v>
      </c>
      <c r="AO473" s="23">
        <v>1</v>
      </c>
      <c r="AP473" s="23">
        <v>1</v>
      </c>
      <c r="AQ473" s="23">
        <v>1</v>
      </c>
      <c r="AR473" s="23">
        <v>1</v>
      </c>
      <c r="AS473" s="23">
        <v>1</v>
      </c>
      <c r="AT473" s="23">
        <v>1</v>
      </c>
      <c r="AU473" s="23">
        <v>1</v>
      </c>
      <c r="AV473" s="23">
        <v>1</v>
      </c>
      <c r="AW473" s="23">
        <v>1</v>
      </c>
      <c r="AX473" s="23">
        <v>1</v>
      </c>
      <c r="AY473" s="23">
        <v>1</v>
      </c>
      <c r="AZ473" s="23">
        <v>1</v>
      </c>
      <c r="BA473" s="23">
        <v>1</v>
      </c>
      <c r="BB473" s="23">
        <v>1</v>
      </c>
      <c r="BC473" s="23">
        <v>1</v>
      </c>
      <c r="BG473" t="s">
        <v>549</v>
      </c>
      <c r="BH473">
        <v>4</v>
      </c>
      <c r="BI473">
        <v>163</v>
      </c>
    </row>
    <row r="474" spans="1:61" x14ac:dyDescent="0.3">
      <c r="A474" s="18">
        <f t="shared" si="119"/>
        <v>3109</v>
      </c>
      <c r="B474" s="18">
        <f t="shared" si="120"/>
        <v>8</v>
      </c>
      <c r="C474" s="13">
        <f t="shared" si="121"/>
        <v>217.64389908999999</v>
      </c>
      <c r="D474" s="13">
        <f t="shared" si="122"/>
        <v>226.36973427999999</v>
      </c>
      <c r="E474" s="13">
        <f t="shared" si="123"/>
        <v>68.696343999999996</v>
      </c>
      <c r="F474" s="13">
        <f t="shared" si="124"/>
        <v>160.94149405000002</v>
      </c>
      <c r="G474" s="13">
        <f t="shared" si="125"/>
        <v>91.766314609999995</v>
      </c>
      <c r="H474" s="13">
        <f t="shared" si="126"/>
        <v>33.55301025</v>
      </c>
      <c r="I474" s="13">
        <f t="shared" si="127"/>
        <v>46.50595989</v>
      </c>
      <c r="J474" s="13">
        <f t="shared" si="128"/>
        <v>0</v>
      </c>
      <c r="K474" s="13">
        <f t="shared" si="129"/>
        <v>0</v>
      </c>
      <c r="L474" s="13">
        <f t="shared" si="130"/>
        <v>0</v>
      </c>
      <c r="M474" s="13">
        <f t="shared" si="131"/>
        <v>25.119999999999997</v>
      </c>
      <c r="N474" s="13">
        <f t="shared" si="132"/>
        <v>0</v>
      </c>
      <c r="O474" s="13">
        <f t="shared" si="133"/>
        <v>0.1284816</v>
      </c>
      <c r="P474" s="13">
        <f t="shared" si="134"/>
        <v>9.0422840000000004E-2</v>
      </c>
      <c r="Q474" s="13">
        <f t="shared" si="135"/>
        <v>0</v>
      </c>
      <c r="T474" s="62">
        <v>3109</v>
      </c>
      <c r="U474" s="62">
        <v>8</v>
      </c>
      <c r="V474" s="19">
        <v>217.64389908999999</v>
      </c>
      <c r="W474" s="19">
        <v>226.36973427999999</v>
      </c>
      <c r="X474" s="19">
        <v>68.696343999999996</v>
      </c>
      <c r="Y474" s="19">
        <v>160.94149405000002</v>
      </c>
      <c r="Z474" s="19">
        <v>91.766314609999995</v>
      </c>
      <c r="AA474" s="19">
        <v>33.55301025</v>
      </c>
      <c r="AB474" s="19">
        <v>46.50595989</v>
      </c>
      <c r="AC474" s="19">
        <v>0</v>
      </c>
      <c r="AD474" s="19">
        <v>0</v>
      </c>
      <c r="AE474" s="19">
        <v>0</v>
      </c>
      <c r="AF474" s="19">
        <v>25.119999999999997</v>
      </c>
      <c r="AG474" s="19">
        <v>0</v>
      </c>
      <c r="AH474" s="19">
        <v>0.1284816</v>
      </c>
      <c r="AI474" s="19">
        <v>9.0422840000000004E-2</v>
      </c>
      <c r="AJ474" s="19">
        <v>0</v>
      </c>
      <c r="AL474" s="1"/>
      <c r="AM474" s="63">
        <v>3109</v>
      </c>
      <c r="AN474" s="62">
        <v>8</v>
      </c>
      <c r="AO474" s="23">
        <v>1</v>
      </c>
      <c r="AP474" s="23">
        <v>1</v>
      </c>
      <c r="AQ474" s="23">
        <v>1</v>
      </c>
      <c r="AR474" s="23">
        <v>1</v>
      </c>
      <c r="AS474" s="23">
        <v>1</v>
      </c>
      <c r="AT474" s="23">
        <v>1</v>
      </c>
      <c r="AU474" s="23">
        <v>1</v>
      </c>
      <c r="AV474" s="23">
        <v>1</v>
      </c>
      <c r="AW474" s="23">
        <v>1</v>
      </c>
      <c r="AX474" s="23">
        <v>1</v>
      </c>
      <c r="AY474" s="23">
        <v>1</v>
      </c>
      <c r="AZ474" s="23">
        <v>1</v>
      </c>
      <c r="BA474" s="23">
        <v>1</v>
      </c>
      <c r="BB474" s="23">
        <v>1</v>
      </c>
      <c r="BC474" s="23">
        <v>1</v>
      </c>
      <c r="BG474" t="s">
        <v>550</v>
      </c>
      <c r="BH474">
        <v>4</v>
      </c>
      <c r="BI474">
        <v>15</v>
      </c>
    </row>
    <row r="475" spans="1:61" x14ac:dyDescent="0.3">
      <c r="A475" s="18">
        <f t="shared" si="119"/>
        <v>3110</v>
      </c>
      <c r="B475" s="18">
        <f t="shared" si="120"/>
        <v>0</v>
      </c>
      <c r="C475" s="13">
        <f t="shared" si="121"/>
        <v>2130.9716140999999</v>
      </c>
      <c r="D475" s="13">
        <f t="shared" si="122"/>
        <v>918.29636946999983</v>
      </c>
      <c r="E475" s="13">
        <f t="shared" si="123"/>
        <v>5577.9501268300019</v>
      </c>
      <c r="F475" s="13">
        <f t="shared" si="124"/>
        <v>1967.9189765099998</v>
      </c>
      <c r="G475" s="13">
        <f t="shared" si="125"/>
        <v>1253.6279889100001</v>
      </c>
      <c r="H475" s="13">
        <f t="shared" si="126"/>
        <v>1377.05986895</v>
      </c>
      <c r="I475" s="13">
        <f t="shared" si="127"/>
        <v>17.11</v>
      </c>
      <c r="J475" s="13">
        <f t="shared" si="128"/>
        <v>15.08697576</v>
      </c>
      <c r="K475" s="13">
        <f t="shared" si="129"/>
        <v>0</v>
      </c>
      <c r="L475" s="13">
        <f t="shared" si="130"/>
        <v>0.10804118</v>
      </c>
      <c r="M475" s="13">
        <f t="shared" si="131"/>
        <v>1013.8555715599999</v>
      </c>
      <c r="N475" s="13">
        <f t="shared" si="132"/>
        <v>0</v>
      </c>
      <c r="O475" s="13">
        <f t="shared" si="133"/>
        <v>9.0299999999999994</v>
      </c>
      <c r="P475" s="13">
        <f t="shared" si="134"/>
        <v>1.16435986</v>
      </c>
      <c r="Q475" s="13">
        <f t="shared" si="135"/>
        <v>0</v>
      </c>
      <c r="T475" s="62">
        <v>3110</v>
      </c>
      <c r="U475" s="62">
        <v>0</v>
      </c>
      <c r="V475" s="19">
        <v>2130.9716140999999</v>
      </c>
      <c r="W475" s="19">
        <v>918.29636946999983</v>
      </c>
      <c r="X475" s="19">
        <v>5577.9501268300019</v>
      </c>
      <c r="Y475" s="19">
        <v>1967.9189765099998</v>
      </c>
      <c r="Z475" s="19">
        <v>1253.6279889100001</v>
      </c>
      <c r="AA475" s="19">
        <v>1377.05986895</v>
      </c>
      <c r="AB475" s="19">
        <v>17.11</v>
      </c>
      <c r="AC475" s="19">
        <v>15.08697576</v>
      </c>
      <c r="AD475" s="19">
        <v>0</v>
      </c>
      <c r="AE475" s="19">
        <v>0.10804118</v>
      </c>
      <c r="AF475" s="19">
        <v>1013.8555715599999</v>
      </c>
      <c r="AG475" s="19">
        <v>0</v>
      </c>
      <c r="AH475" s="19">
        <v>9.0299999999999994</v>
      </c>
      <c r="AI475" s="19">
        <v>1.16435986</v>
      </c>
      <c r="AJ475" s="19">
        <v>0</v>
      </c>
      <c r="AL475" s="1"/>
      <c r="AM475" s="63">
        <v>3110</v>
      </c>
      <c r="AN475" s="62">
        <v>0</v>
      </c>
      <c r="AO475" s="23">
        <v>1</v>
      </c>
      <c r="AP475" s="23">
        <v>1</v>
      </c>
      <c r="AQ475" s="23">
        <v>1</v>
      </c>
      <c r="AR475" s="23">
        <v>1</v>
      </c>
      <c r="AS475" s="23">
        <v>1</v>
      </c>
      <c r="AT475" s="23">
        <v>1</v>
      </c>
      <c r="AU475" s="23">
        <v>1</v>
      </c>
      <c r="AV475" s="23">
        <v>1</v>
      </c>
      <c r="AW475" s="23">
        <v>1</v>
      </c>
      <c r="AX475" s="23">
        <v>1</v>
      </c>
      <c r="AY475" s="23">
        <v>1</v>
      </c>
      <c r="AZ475" s="23">
        <v>1</v>
      </c>
      <c r="BA475" s="23">
        <v>1</v>
      </c>
      <c r="BB475" s="23">
        <v>1</v>
      </c>
      <c r="BC475" s="23">
        <v>1</v>
      </c>
      <c r="BG475" t="s">
        <v>551</v>
      </c>
      <c r="BH475">
        <v>3</v>
      </c>
      <c r="BI475">
        <v>132</v>
      </c>
    </row>
    <row r="476" spans="1:61" x14ac:dyDescent="0.3">
      <c r="A476" s="18">
        <f t="shared" si="119"/>
        <v>3110</v>
      </c>
      <c r="B476" s="18">
        <f t="shared" si="120"/>
        <v>1</v>
      </c>
      <c r="C476" s="13">
        <f t="shared" si="121"/>
        <v>2596.84050518</v>
      </c>
      <c r="D476" s="13">
        <f t="shared" si="122"/>
        <v>297.81048099999998</v>
      </c>
      <c r="E476" s="13">
        <f t="shared" si="123"/>
        <v>179.72844422</v>
      </c>
      <c r="F476" s="13">
        <f t="shared" si="124"/>
        <v>96.248864620000006</v>
      </c>
      <c r="G476" s="13">
        <f t="shared" si="125"/>
        <v>97.24</v>
      </c>
      <c r="H476" s="13">
        <f t="shared" si="126"/>
        <v>53.28</v>
      </c>
      <c r="I476" s="13">
        <f t="shared" si="127"/>
        <v>0</v>
      </c>
      <c r="J476" s="13">
        <f t="shared" si="128"/>
        <v>20.63097106</v>
      </c>
      <c r="K476" s="13">
        <f t="shared" si="129"/>
        <v>0</v>
      </c>
      <c r="L476" s="13">
        <f t="shared" si="130"/>
        <v>36.052522852499997</v>
      </c>
      <c r="M476" s="13">
        <f t="shared" si="131"/>
        <v>38.31</v>
      </c>
      <c r="N476" s="13">
        <f t="shared" si="132"/>
        <v>12.0175076175</v>
      </c>
      <c r="O476" s="13">
        <f t="shared" si="133"/>
        <v>6.38</v>
      </c>
      <c r="P476" s="13">
        <f t="shared" si="134"/>
        <v>0.14000000000000001</v>
      </c>
      <c r="Q476" s="13">
        <f t="shared" si="135"/>
        <v>0</v>
      </c>
      <c r="T476" s="62">
        <v>3110</v>
      </c>
      <c r="U476" s="62">
        <v>1</v>
      </c>
      <c r="V476" s="19">
        <v>2596.84050518</v>
      </c>
      <c r="W476" s="19">
        <v>297.81048099999998</v>
      </c>
      <c r="X476" s="19">
        <v>179.72844422</v>
      </c>
      <c r="Y476" s="19">
        <v>96.248864620000006</v>
      </c>
      <c r="Z476" s="19">
        <v>97.24</v>
      </c>
      <c r="AA476" s="19">
        <v>53.28</v>
      </c>
      <c r="AB476" s="19">
        <v>0</v>
      </c>
      <c r="AC476" s="19">
        <v>20.63097106</v>
      </c>
      <c r="AD476" s="19">
        <v>0</v>
      </c>
      <c r="AE476" s="19">
        <v>36.052522852499997</v>
      </c>
      <c r="AF476" s="19">
        <v>38.31</v>
      </c>
      <c r="AG476" s="19">
        <v>12.0175076175</v>
      </c>
      <c r="AH476" s="19">
        <v>6.38</v>
      </c>
      <c r="AI476" s="19">
        <v>0.14000000000000001</v>
      </c>
      <c r="AJ476" s="19">
        <v>0</v>
      </c>
      <c r="AL476" s="1"/>
      <c r="AM476" s="63">
        <v>3110</v>
      </c>
      <c r="AN476" s="62">
        <v>1</v>
      </c>
      <c r="AO476" s="23">
        <v>1</v>
      </c>
      <c r="AP476" s="23">
        <v>1</v>
      </c>
      <c r="AQ476" s="23">
        <v>1</v>
      </c>
      <c r="AR476" s="23">
        <v>1</v>
      </c>
      <c r="AS476" s="23">
        <v>1</v>
      </c>
      <c r="AT476" s="23">
        <v>1</v>
      </c>
      <c r="AU476" s="23">
        <v>1</v>
      </c>
      <c r="AV476" s="23">
        <v>1</v>
      </c>
      <c r="AW476" s="23">
        <v>1</v>
      </c>
      <c r="AX476" s="23">
        <v>1</v>
      </c>
      <c r="AY476" s="23">
        <v>1</v>
      </c>
      <c r="AZ476" s="23">
        <v>1</v>
      </c>
      <c r="BA476" s="23">
        <v>1</v>
      </c>
      <c r="BB476" s="23">
        <v>1</v>
      </c>
      <c r="BC476" s="23">
        <v>1</v>
      </c>
      <c r="BG476" t="s">
        <v>552</v>
      </c>
      <c r="BH476">
        <v>3</v>
      </c>
      <c r="BI476">
        <v>146</v>
      </c>
    </row>
    <row r="477" spans="1:61" x14ac:dyDescent="0.3">
      <c r="A477" s="18">
        <f t="shared" si="119"/>
        <v>3110</v>
      </c>
      <c r="B477" s="18">
        <f t="shared" si="120"/>
        <v>2</v>
      </c>
      <c r="C477" s="13">
        <f t="shared" si="121"/>
        <v>22.884979830000002</v>
      </c>
      <c r="D477" s="13">
        <f t="shared" si="122"/>
        <v>10.621442780000001</v>
      </c>
      <c r="E477" s="13">
        <f t="shared" si="123"/>
        <v>10.07191607</v>
      </c>
      <c r="F477" s="13">
        <f t="shared" si="124"/>
        <v>0</v>
      </c>
      <c r="G477" s="13">
        <f t="shared" si="125"/>
        <v>0</v>
      </c>
      <c r="H477" s="13">
        <f t="shared" si="126"/>
        <v>0</v>
      </c>
      <c r="I477" s="13">
        <f t="shared" si="127"/>
        <v>0</v>
      </c>
      <c r="J477" s="13">
        <f t="shared" si="128"/>
        <v>0</v>
      </c>
      <c r="K477" s="13">
        <f t="shared" si="129"/>
        <v>0</v>
      </c>
      <c r="L477" s="13">
        <f t="shared" si="130"/>
        <v>0</v>
      </c>
      <c r="M477" s="13">
        <f t="shared" si="131"/>
        <v>0</v>
      </c>
      <c r="N477" s="13">
        <f t="shared" si="132"/>
        <v>0</v>
      </c>
      <c r="O477" s="13">
        <f t="shared" si="133"/>
        <v>4.09515925</v>
      </c>
      <c r="P477" s="13">
        <f t="shared" si="134"/>
        <v>1</v>
      </c>
      <c r="Q477" s="13">
        <f t="shared" si="135"/>
        <v>0.02</v>
      </c>
      <c r="T477" s="62">
        <v>3110</v>
      </c>
      <c r="U477" s="62">
        <v>2</v>
      </c>
      <c r="V477" s="19">
        <v>22.884979830000002</v>
      </c>
      <c r="W477" s="19">
        <v>10.621442780000001</v>
      </c>
      <c r="X477" s="19">
        <v>10.07191607</v>
      </c>
      <c r="Y477" s="19">
        <v>0</v>
      </c>
      <c r="Z477" s="19">
        <v>0</v>
      </c>
      <c r="AA477" s="19">
        <v>0</v>
      </c>
      <c r="AB477" s="19">
        <v>0</v>
      </c>
      <c r="AC477" s="19">
        <v>0</v>
      </c>
      <c r="AD477" s="19">
        <v>0</v>
      </c>
      <c r="AE477" s="19">
        <v>0</v>
      </c>
      <c r="AF477" s="19">
        <v>0</v>
      </c>
      <c r="AG477" s="19">
        <v>0</v>
      </c>
      <c r="AH477" s="19">
        <v>4.09515925</v>
      </c>
      <c r="AI477" s="19">
        <v>1</v>
      </c>
      <c r="AJ477" s="19">
        <v>0.02</v>
      </c>
      <c r="AL477" s="1"/>
      <c r="AM477" s="63">
        <v>3110</v>
      </c>
      <c r="AN477" s="62">
        <v>2</v>
      </c>
      <c r="AO477" s="23">
        <v>1</v>
      </c>
      <c r="AP477" s="23">
        <v>1</v>
      </c>
      <c r="AQ477" s="23">
        <v>1</v>
      </c>
      <c r="AR477" s="23">
        <v>1</v>
      </c>
      <c r="AS477" s="23">
        <v>1</v>
      </c>
      <c r="AT477" s="23">
        <v>1</v>
      </c>
      <c r="AU477" s="23">
        <v>1</v>
      </c>
      <c r="AV477" s="23">
        <v>1</v>
      </c>
      <c r="AW477" s="23">
        <v>1</v>
      </c>
      <c r="AX477" s="23">
        <v>1</v>
      </c>
      <c r="AY477" s="23">
        <v>1</v>
      </c>
      <c r="AZ477" s="23">
        <v>1</v>
      </c>
      <c r="BA477" s="23">
        <v>1</v>
      </c>
      <c r="BB477" s="23">
        <v>1</v>
      </c>
      <c r="BC477" s="23">
        <v>1</v>
      </c>
      <c r="BG477" t="s">
        <v>553</v>
      </c>
      <c r="BH477">
        <v>3</v>
      </c>
      <c r="BI477">
        <v>6</v>
      </c>
    </row>
    <row r="478" spans="1:61" x14ac:dyDescent="0.3">
      <c r="A478" s="18">
        <f t="shared" si="119"/>
        <v>3110</v>
      </c>
      <c r="B478" s="18">
        <f t="shared" si="120"/>
        <v>5</v>
      </c>
      <c r="C478" s="13">
        <f t="shared" si="121"/>
        <v>631.35410216000002</v>
      </c>
      <c r="D478" s="13">
        <f t="shared" si="122"/>
        <v>142.76957483999999</v>
      </c>
      <c r="E478" s="13">
        <f t="shared" si="123"/>
        <v>73.259171949999995</v>
      </c>
      <c r="F478" s="13">
        <f t="shared" si="124"/>
        <v>20.399999999999999</v>
      </c>
      <c r="G478" s="13">
        <f t="shared" si="125"/>
        <v>46.374916149999997</v>
      </c>
      <c r="H478" s="13">
        <f t="shared" si="126"/>
        <v>0</v>
      </c>
      <c r="I478" s="13">
        <f t="shared" si="127"/>
        <v>0</v>
      </c>
      <c r="J478" s="13">
        <f t="shared" si="128"/>
        <v>0</v>
      </c>
      <c r="K478" s="13">
        <f t="shared" si="129"/>
        <v>0</v>
      </c>
      <c r="L478" s="13">
        <f t="shared" si="130"/>
        <v>0</v>
      </c>
      <c r="M478" s="13">
        <f t="shared" si="131"/>
        <v>0</v>
      </c>
      <c r="N478" s="13">
        <f t="shared" si="132"/>
        <v>0</v>
      </c>
      <c r="O478" s="13">
        <f t="shared" si="133"/>
        <v>0</v>
      </c>
      <c r="P478" s="13">
        <f t="shared" si="134"/>
        <v>0</v>
      </c>
      <c r="Q478" s="13">
        <f t="shared" si="135"/>
        <v>0</v>
      </c>
      <c r="T478" s="62">
        <v>3110</v>
      </c>
      <c r="U478" s="62">
        <v>5</v>
      </c>
      <c r="V478" s="19">
        <v>631.35410216000002</v>
      </c>
      <c r="W478" s="19">
        <v>142.76957483999999</v>
      </c>
      <c r="X478" s="19">
        <v>73.259171949999995</v>
      </c>
      <c r="Y478" s="19">
        <v>20.399999999999999</v>
      </c>
      <c r="Z478" s="19">
        <v>46.374916149999997</v>
      </c>
      <c r="AA478" s="19">
        <v>0</v>
      </c>
      <c r="AB478" s="19">
        <v>0</v>
      </c>
      <c r="AC478" s="19">
        <v>0</v>
      </c>
      <c r="AD478" s="19">
        <v>0</v>
      </c>
      <c r="AE478" s="19">
        <v>0</v>
      </c>
      <c r="AF478" s="19">
        <v>0</v>
      </c>
      <c r="AG478" s="19">
        <v>0</v>
      </c>
      <c r="AH478" s="19">
        <v>0</v>
      </c>
      <c r="AI478" s="19">
        <v>0</v>
      </c>
      <c r="AJ478" s="19">
        <v>0</v>
      </c>
      <c r="AL478" s="1"/>
      <c r="AM478" s="63">
        <v>3110</v>
      </c>
      <c r="AN478" s="62">
        <v>5</v>
      </c>
      <c r="AO478" s="23">
        <v>1</v>
      </c>
      <c r="AP478" s="23">
        <v>1</v>
      </c>
      <c r="AQ478" s="23">
        <v>1</v>
      </c>
      <c r="AR478" s="23">
        <v>1</v>
      </c>
      <c r="AS478" s="23">
        <v>1</v>
      </c>
      <c r="AT478" s="23">
        <v>1</v>
      </c>
      <c r="AU478" s="23">
        <v>1</v>
      </c>
      <c r="AV478" s="23">
        <v>1</v>
      </c>
      <c r="AW478" s="23">
        <v>1</v>
      </c>
      <c r="AX478" s="23">
        <v>1</v>
      </c>
      <c r="AY478" s="23">
        <v>1</v>
      </c>
      <c r="AZ478" s="23">
        <v>1</v>
      </c>
      <c r="BA478" s="23">
        <v>1</v>
      </c>
      <c r="BB478" s="23">
        <v>1</v>
      </c>
      <c r="BC478" s="23">
        <v>1</v>
      </c>
      <c r="BG478" t="s">
        <v>554</v>
      </c>
      <c r="BH478">
        <v>3</v>
      </c>
      <c r="BI478">
        <v>9</v>
      </c>
    </row>
    <row r="479" spans="1:61" x14ac:dyDescent="0.3">
      <c r="A479" s="18">
        <f t="shared" si="119"/>
        <v>3110</v>
      </c>
      <c r="B479" s="18">
        <f t="shared" si="120"/>
        <v>7</v>
      </c>
      <c r="C479" s="13">
        <f t="shared" si="121"/>
        <v>6298.5127827459883</v>
      </c>
      <c r="D479" s="13">
        <f t="shared" si="122"/>
        <v>852.85083036659739</v>
      </c>
      <c r="E479" s="13">
        <f t="shared" si="123"/>
        <v>128.25582437000003</v>
      </c>
      <c r="F479" s="13">
        <f t="shared" si="124"/>
        <v>162.78739830000001</v>
      </c>
      <c r="G479" s="13">
        <f t="shared" si="125"/>
        <v>150.74401934999997</v>
      </c>
      <c r="H479" s="13">
        <f t="shared" si="126"/>
        <v>17.91599583</v>
      </c>
      <c r="I479" s="13">
        <f t="shared" si="127"/>
        <v>9.93</v>
      </c>
      <c r="J479" s="13">
        <f t="shared" si="128"/>
        <v>0</v>
      </c>
      <c r="K479" s="13">
        <f t="shared" si="129"/>
        <v>0</v>
      </c>
      <c r="L479" s="13">
        <f t="shared" si="130"/>
        <v>41.765000000000001</v>
      </c>
      <c r="M479" s="13">
        <f t="shared" si="131"/>
        <v>49.207380979999996</v>
      </c>
      <c r="N479" s="13">
        <f t="shared" si="132"/>
        <v>2.355</v>
      </c>
      <c r="O479" s="13">
        <f t="shared" si="133"/>
        <v>0.16876189999999999</v>
      </c>
      <c r="P479" s="13">
        <f t="shared" si="134"/>
        <v>2.83931574</v>
      </c>
      <c r="Q479" s="13">
        <f t="shared" si="135"/>
        <v>0</v>
      </c>
      <c r="T479" s="62">
        <v>3110</v>
      </c>
      <c r="U479" s="62">
        <v>7</v>
      </c>
      <c r="V479" s="19">
        <v>6298.5127827459883</v>
      </c>
      <c r="W479" s="19">
        <v>852.85083036659739</v>
      </c>
      <c r="X479" s="19">
        <v>128.25582437000003</v>
      </c>
      <c r="Y479" s="19">
        <v>162.78739830000001</v>
      </c>
      <c r="Z479" s="19">
        <v>150.74401934999997</v>
      </c>
      <c r="AA479" s="19">
        <v>17.91599583</v>
      </c>
      <c r="AB479" s="19">
        <v>9.93</v>
      </c>
      <c r="AC479" s="19">
        <v>0</v>
      </c>
      <c r="AD479" s="19">
        <v>0</v>
      </c>
      <c r="AE479" s="19">
        <v>41.765000000000001</v>
      </c>
      <c r="AF479" s="19">
        <v>49.207380979999996</v>
      </c>
      <c r="AG479" s="19">
        <v>2.355</v>
      </c>
      <c r="AH479" s="19">
        <v>0.16876189999999999</v>
      </c>
      <c r="AI479" s="19">
        <v>2.83931574</v>
      </c>
      <c r="AJ479" s="19">
        <v>0</v>
      </c>
      <c r="AL479" s="1"/>
      <c r="AM479" s="63">
        <v>3110</v>
      </c>
      <c r="AN479" s="62">
        <v>7</v>
      </c>
      <c r="AO479" s="23">
        <v>1</v>
      </c>
      <c r="AP479" s="23">
        <v>1</v>
      </c>
      <c r="AQ479" s="23">
        <v>1</v>
      </c>
      <c r="AR479" s="23">
        <v>1</v>
      </c>
      <c r="AS479" s="23">
        <v>1</v>
      </c>
      <c r="AT479" s="23">
        <v>1</v>
      </c>
      <c r="AU479" s="23">
        <v>1</v>
      </c>
      <c r="AV479" s="23">
        <v>1</v>
      </c>
      <c r="AW479" s="23">
        <v>1</v>
      </c>
      <c r="AX479" s="23">
        <v>1</v>
      </c>
      <c r="AY479" s="23">
        <v>1</v>
      </c>
      <c r="AZ479" s="23">
        <v>1</v>
      </c>
      <c r="BA479" s="23">
        <v>1</v>
      </c>
      <c r="BB479" s="23">
        <v>1</v>
      </c>
      <c r="BC479" s="23">
        <v>1</v>
      </c>
      <c r="BG479" t="s">
        <v>555</v>
      </c>
      <c r="BH479">
        <v>3</v>
      </c>
      <c r="BI479">
        <v>245</v>
      </c>
    </row>
    <row r="480" spans="1:61" x14ac:dyDescent="0.3">
      <c r="A480" s="18">
        <f t="shared" si="119"/>
        <v>3110</v>
      </c>
      <c r="B480" s="18">
        <f t="shared" si="120"/>
        <v>8</v>
      </c>
      <c r="C480" s="13">
        <f t="shared" si="121"/>
        <v>4155.7161562799993</v>
      </c>
      <c r="D480" s="13">
        <f t="shared" si="122"/>
        <v>739.2334113600001</v>
      </c>
      <c r="E480" s="13">
        <f t="shared" si="123"/>
        <v>2114.0772799299998</v>
      </c>
      <c r="F480" s="13">
        <f t="shared" si="124"/>
        <v>1232.2085002799997</v>
      </c>
      <c r="G480" s="13">
        <f t="shared" si="125"/>
        <v>484.43893263000001</v>
      </c>
      <c r="H480" s="13">
        <f t="shared" si="126"/>
        <v>432.01297004000003</v>
      </c>
      <c r="I480" s="13">
        <f t="shared" si="127"/>
        <v>52.6</v>
      </c>
      <c r="J480" s="13">
        <f t="shared" si="128"/>
        <v>2.2174413799999999</v>
      </c>
      <c r="K480" s="13">
        <f t="shared" si="129"/>
        <v>0</v>
      </c>
      <c r="L480" s="13">
        <f t="shared" si="130"/>
        <v>152.14018224500001</v>
      </c>
      <c r="M480" s="13">
        <f t="shared" si="131"/>
        <v>443.80425753999998</v>
      </c>
      <c r="N480" s="13">
        <f t="shared" si="132"/>
        <v>42.696182164999996</v>
      </c>
      <c r="O480" s="13">
        <f t="shared" si="133"/>
        <v>2.44</v>
      </c>
      <c r="P480" s="13">
        <f t="shared" si="134"/>
        <v>9.0183099999999999E-3</v>
      </c>
      <c r="Q480" s="13">
        <f t="shared" si="135"/>
        <v>0.03</v>
      </c>
      <c r="T480" s="62">
        <v>3110</v>
      </c>
      <c r="U480" s="62">
        <v>8</v>
      </c>
      <c r="V480" s="19">
        <v>4155.7161562799993</v>
      </c>
      <c r="W480" s="19">
        <v>739.2334113600001</v>
      </c>
      <c r="X480" s="19">
        <v>2114.0772799299998</v>
      </c>
      <c r="Y480" s="19">
        <v>1232.2085002799997</v>
      </c>
      <c r="Z480" s="19">
        <v>484.43893263000001</v>
      </c>
      <c r="AA480" s="19">
        <v>432.01297004000003</v>
      </c>
      <c r="AB480" s="19">
        <v>52.6</v>
      </c>
      <c r="AC480" s="19">
        <v>2.2174413799999999</v>
      </c>
      <c r="AD480" s="19">
        <v>0</v>
      </c>
      <c r="AE480" s="19">
        <v>152.14018224500001</v>
      </c>
      <c r="AF480" s="19">
        <v>443.80425753999998</v>
      </c>
      <c r="AG480" s="19">
        <v>42.696182164999996</v>
      </c>
      <c r="AH480" s="19">
        <v>2.44</v>
      </c>
      <c r="AI480" s="19">
        <v>9.0183099999999999E-3</v>
      </c>
      <c r="AJ480" s="19">
        <v>0.03</v>
      </c>
      <c r="AL480" s="1"/>
      <c r="AM480" s="63">
        <v>3110</v>
      </c>
      <c r="AN480" s="62">
        <v>8</v>
      </c>
      <c r="AO480" s="23">
        <v>1</v>
      </c>
      <c r="AP480" s="23">
        <v>1</v>
      </c>
      <c r="AQ480" s="23">
        <v>1</v>
      </c>
      <c r="AR480" s="23">
        <v>1</v>
      </c>
      <c r="AS480" s="23">
        <v>1</v>
      </c>
      <c r="AT480" s="23">
        <v>1</v>
      </c>
      <c r="AU480" s="23">
        <v>1</v>
      </c>
      <c r="AV480" s="23">
        <v>1</v>
      </c>
      <c r="AW480" s="23">
        <v>1</v>
      </c>
      <c r="AX480" s="23">
        <v>1</v>
      </c>
      <c r="AY480" s="23">
        <v>1</v>
      </c>
      <c r="AZ480" s="23">
        <v>1</v>
      </c>
      <c r="BA480" s="23">
        <v>1</v>
      </c>
      <c r="BB480" s="23">
        <v>1</v>
      </c>
      <c r="BC480" s="23">
        <v>1</v>
      </c>
      <c r="BG480" t="s">
        <v>556</v>
      </c>
      <c r="BH480">
        <v>3</v>
      </c>
      <c r="BI480">
        <v>80</v>
      </c>
    </row>
    <row r="481" spans="1:61" x14ac:dyDescent="0.3">
      <c r="A481" s="18">
        <f t="shared" si="119"/>
        <v>3111</v>
      </c>
      <c r="B481" s="18">
        <f t="shared" si="120"/>
        <v>0</v>
      </c>
      <c r="C481" s="13">
        <f t="shared" si="121"/>
        <v>1110.4752516799999</v>
      </c>
      <c r="D481" s="13">
        <f t="shared" si="122"/>
        <v>1157.8077835000001</v>
      </c>
      <c r="E481" s="13">
        <f t="shared" si="123"/>
        <v>2774.82826811</v>
      </c>
      <c r="F481" s="13">
        <f t="shared" si="124"/>
        <v>775.18246666999983</v>
      </c>
      <c r="G481" s="13">
        <f t="shared" si="125"/>
        <v>961.23083204000022</v>
      </c>
      <c r="H481" s="13">
        <f t="shared" si="126"/>
        <v>224.36782201</v>
      </c>
      <c r="I481" s="13">
        <f t="shared" si="127"/>
        <v>718.28961401000004</v>
      </c>
      <c r="J481" s="13">
        <f t="shared" si="128"/>
        <v>9.1246133500000006</v>
      </c>
      <c r="K481" s="13">
        <f t="shared" si="129"/>
        <v>12.93429429</v>
      </c>
      <c r="L481" s="13">
        <f t="shared" si="130"/>
        <v>36.194454559999997</v>
      </c>
      <c r="M481" s="13">
        <f t="shared" si="131"/>
        <v>622.43823561000011</v>
      </c>
      <c r="N481" s="13">
        <f t="shared" si="132"/>
        <v>0</v>
      </c>
      <c r="O481" s="13">
        <f t="shared" si="133"/>
        <v>1.46</v>
      </c>
      <c r="P481" s="13">
        <f t="shared" si="134"/>
        <v>0.41</v>
      </c>
      <c r="Q481" s="13">
        <f t="shared" si="135"/>
        <v>1.1258965999999999</v>
      </c>
      <c r="T481" s="62">
        <v>3111</v>
      </c>
      <c r="U481" s="62">
        <v>0</v>
      </c>
      <c r="V481" s="19">
        <v>1110.4752516799999</v>
      </c>
      <c r="W481" s="19">
        <v>1157.8077835000001</v>
      </c>
      <c r="X481" s="19">
        <v>2774.82826811</v>
      </c>
      <c r="Y481" s="19">
        <v>775.18246666999983</v>
      </c>
      <c r="Z481" s="19">
        <v>961.23083204000022</v>
      </c>
      <c r="AA481" s="19">
        <v>224.36782201</v>
      </c>
      <c r="AB481" s="19">
        <v>718.28961401000004</v>
      </c>
      <c r="AC481" s="19">
        <v>9.1246133500000006</v>
      </c>
      <c r="AD481" s="19">
        <v>12.93429429</v>
      </c>
      <c r="AE481" s="19">
        <v>36.194454559999997</v>
      </c>
      <c r="AF481" s="19">
        <v>622.43823561000011</v>
      </c>
      <c r="AG481" s="19">
        <v>0</v>
      </c>
      <c r="AH481" s="19">
        <v>1.46</v>
      </c>
      <c r="AI481" s="19">
        <v>0.41</v>
      </c>
      <c r="AJ481" s="19">
        <v>1.1258965999999999</v>
      </c>
      <c r="AL481" s="1"/>
      <c r="AM481" s="63">
        <v>3111</v>
      </c>
      <c r="AN481" s="62">
        <v>0</v>
      </c>
      <c r="AO481" s="23">
        <v>1</v>
      </c>
      <c r="AP481" s="23">
        <v>1</v>
      </c>
      <c r="AQ481" s="23">
        <v>1</v>
      </c>
      <c r="AR481" s="23">
        <v>1</v>
      </c>
      <c r="AS481" s="23">
        <v>1</v>
      </c>
      <c r="AT481" s="23">
        <v>1</v>
      </c>
      <c r="AU481" s="23">
        <v>1</v>
      </c>
      <c r="AV481" s="23">
        <v>1</v>
      </c>
      <c r="AW481" s="23">
        <v>1</v>
      </c>
      <c r="AX481" s="23">
        <v>1</v>
      </c>
      <c r="AY481" s="23">
        <v>1</v>
      </c>
      <c r="AZ481" s="23">
        <v>1</v>
      </c>
      <c r="BA481" s="23">
        <v>1</v>
      </c>
      <c r="BB481" s="23">
        <v>1</v>
      </c>
      <c r="BC481" s="23">
        <v>1</v>
      </c>
      <c r="BG481" t="s">
        <v>557</v>
      </c>
      <c r="BH481">
        <v>4</v>
      </c>
      <c r="BI481">
        <v>135</v>
      </c>
    </row>
    <row r="482" spans="1:61" x14ac:dyDescent="0.3">
      <c r="A482" s="18">
        <f t="shared" si="119"/>
        <v>3111</v>
      </c>
      <c r="B482" s="18">
        <f t="shared" si="120"/>
        <v>1</v>
      </c>
      <c r="C482" s="13">
        <f t="shared" si="121"/>
        <v>8454.164502829999</v>
      </c>
      <c r="D482" s="13">
        <f t="shared" si="122"/>
        <v>5200.2442007000027</v>
      </c>
      <c r="E482" s="13">
        <f t="shared" si="123"/>
        <v>2311.5066737899997</v>
      </c>
      <c r="F482" s="13">
        <f t="shared" si="124"/>
        <v>553.59159765000004</v>
      </c>
      <c r="G482" s="13">
        <f t="shared" si="125"/>
        <v>1091.7112285000001</v>
      </c>
      <c r="H482" s="13">
        <f t="shared" si="126"/>
        <v>343.87889402000002</v>
      </c>
      <c r="I482" s="13">
        <f t="shared" si="127"/>
        <v>1255.0317268200001</v>
      </c>
      <c r="J482" s="13">
        <f t="shared" si="128"/>
        <v>1845.6296960299999</v>
      </c>
      <c r="K482" s="13">
        <f t="shared" si="129"/>
        <v>9.5655897000000003</v>
      </c>
      <c r="L482" s="13">
        <f t="shared" si="130"/>
        <v>181.51972227750002</v>
      </c>
      <c r="M482" s="13">
        <f t="shared" si="131"/>
        <v>522.44937249999998</v>
      </c>
      <c r="N482" s="13">
        <f t="shared" si="132"/>
        <v>15.5676947125</v>
      </c>
      <c r="O482" s="13">
        <f t="shared" si="133"/>
        <v>94.677820230000023</v>
      </c>
      <c r="P482" s="13">
        <f t="shared" si="134"/>
        <v>0.30000000000000004</v>
      </c>
      <c r="Q482" s="13">
        <f t="shared" si="135"/>
        <v>2.8249851700000002</v>
      </c>
      <c r="T482" s="62">
        <v>3111</v>
      </c>
      <c r="U482" s="62">
        <v>1</v>
      </c>
      <c r="V482" s="19">
        <v>8454.164502829999</v>
      </c>
      <c r="W482" s="19">
        <v>5200.2442007000027</v>
      </c>
      <c r="X482" s="19">
        <v>2311.5066737899997</v>
      </c>
      <c r="Y482" s="19">
        <v>553.59159765000004</v>
      </c>
      <c r="Z482" s="19">
        <v>1091.7112285000001</v>
      </c>
      <c r="AA482" s="19">
        <v>343.87889402000002</v>
      </c>
      <c r="AB482" s="19">
        <v>1255.0317268200001</v>
      </c>
      <c r="AC482" s="19">
        <v>1845.6296960299999</v>
      </c>
      <c r="AD482" s="19">
        <v>9.5655897000000003</v>
      </c>
      <c r="AE482" s="19">
        <v>181.51972227750002</v>
      </c>
      <c r="AF482" s="19">
        <v>522.44937249999998</v>
      </c>
      <c r="AG482" s="19">
        <v>15.5676947125</v>
      </c>
      <c r="AH482" s="19">
        <v>94.677820230000023</v>
      </c>
      <c r="AI482" s="19">
        <v>0.30000000000000004</v>
      </c>
      <c r="AJ482" s="19">
        <v>2.8249851700000002</v>
      </c>
      <c r="AL482" s="1"/>
      <c r="AM482" s="63">
        <v>3111</v>
      </c>
      <c r="AN482" s="62">
        <v>1</v>
      </c>
      <c r="AO482" s="23">
        <v>1</v>
      </c>
      <c r="AP482" s="23">
        <v>1</v>
      </c>
      <c r="AQ482" s="23">
        <v>1</v>
      </c>
      <c r="AR482" s="23">
        <v>1</v>
      </c>
      <c r="AS482" s="23">
        <v>1</v>
      </c>
      <c r="AT482" s="23">
        <v>1</v>
      </c>
      <c r="AU482" s="23">
        <v>1</v>
      </c>
      <c r="AV482" s="23">
        <v>1</v>
      </c>
      <c r="AW482" s="23">
        <v>1</v>
      </c>
      <c r="AX482" s="23">
        <v>1</v>
      </c>
      <c r="AY482" s="23">
        <v>1</v>
      </c>
      <c r="AZ482" s="23">
        <v>1</v>
      </c>
      <c r="BA482" s="23">
        <v>1</v>
      </c>
      <c r="BB482" s="23">
        <v>1</v>
      </c>
      <c r="BC482" s="23">
        <v>1</v>
      </c>
      <c r="BG482" t="s">
        <v>558</v>
      </c>
      <c r="BH482">
        <v>4</v>
      </c>
      <c r="BI482">
        <v>493</v>
      </c>
    </row>
    <row r="483" spans="1:61" x14ac:dyDescent="0.3">
      <c r="A483" s="18">
        <f t="shared" si="119"/>
        <v>3111</v>
      </c>
      <c r="B483" s="18">
        <f t="shared" si="120"/>
        <v>2</v>
      </c>
      <c r="C483" s="13">
        <f t="shared" si="121"/>
        <v>98.117355880000005</v>
      </c>
      <c r="D483" s="13">
        <f t="shared" si="122"/>
        <v>168.43704646999998</v>
      </c>
      <c r="E483" s="13">
        <f t="shared" si="123"/>
        <v>0</v>
      </c>
      <c r="F483" s="13">
        <f t="shared" si="124"/>
        <v>20.578683789999999</v>
      </c>
      <c r="G483" s="13">
        <f t="shared" si="125"/>
        <v>12.42923096</v>
      </c>
      <c r="H483" s="13">
        <f t="shared" si="126"/>
        <v>0</v>
      </c>
      <c r="I483" s="13">
        <f t="shared" si="127"/>
        <v>32.910000000000004</v>
      </c>
      <c r="J483" s="13">
        <f t="shared" si="128"/>
        <v>4.6288626900000001</v>
      </c>
      <c r="K483" s="13">
        <f t="shared" si="129"/>
        <v>15.31778123</v>
      </c>
      <c r="L483" s="13">
        <f t="shared" si="130"/>
        <v>0</v>
      </c>
      <c r="M483" s="13">
        <f t="shared" si="131"/>
        <v>2.5242918300000001</v>
      </c>
      <c r="N483" s="13">
        <f t="shared" si="132"/>
        <v>0</v>
      </c>
      <c r="O483" s="13">
        <f t="shared" si="133"/>
        <v>41.337145399999997</v>
      </c>
      <c r="P483" s="13">
        <f t="shared" si="134"/>
        <v>4.6323226900000005</v>
      </c>
      <c r="Q483" s="13">
        <f t="shared" si="135"/>
        <v>23.17182781</v>
      </c>
      <c r="T483" s="62">
        <v>3111</v>
      </c>
      <c r="U483" s="62">
        <v>2</v>
      </c>
      <c r="V483" s="19">
        <v>98.117355880000005</v>
      </c>
      <c r="W483" s="19">
        <v>168.43704646999998</v>
      </c>
      <c r="X483" s="19">
        <v>0</v>
      </c>
      <c r="Y483" s="19">
        <v>20.578683789999999</v>
      </c>
      <c r="Z483" s="19">
        <v>12.42923096</v>
      </c>
      <c r="AA483" s="19">
        <v>0</v>
      </c>
      <c r="AB483" s="19">
        <v>32.910000000000004</v>
      </c>
      <c r="AC483" s="19">
        <v>4.6288626900000001</v>
      </c>
      <c r="AD483" s="19">
        <v>15.31778123</v>
      </c>
      <c r="AE483" s="19">
        <v>0</v>
      </c>
      <c r="AF483" s="19">
        <v>2.5242918300000001</v>
      </c>
      <c r="AG483" s="19">
        <v>0</v>
      </c>
      <c r="AH483" s="19">
        <v>41.337145399999997</v>
      </c>
      <c r="AI483" s="19">
        <v>4.6323226900000005</v>
      </c>
      <c r="AJ483" s="19">
        <v>23.17182781</v>
      </c>
      <c r="AL483" s="1"/>
      <c r="AM483" s="63">
        <v>3111</v>
      </c>
      <c r="AN483" s="62">
        <v>2</v>
      </c>
      <c r="AO483" s="23">
        <v>1</v>
      </c>
      <c r="AP483" s="23">
        <v>1</v>
      </c>
      <c r="AQ483" s="23">
        <v>1</v>
      </c>
      <c r="AR483" s="23">
        <v>1</v>
      </c>
      <c r="AS483" s="23">
        <v>1</v>
      </c>
      <c r="AT483" s="23">
        <v>1</v>
      </c>
      <c r="AU483" s="23">
        <v>1</v>
      </c>
      <c r="AV483" s="23">
        <v>1</v>
      </c>
      <c r="AW483" s="23">
        <v>1</v>
      </c>
      <c r="AX483" s="23">
        <v>1</v>
      </c>
      <c r="AY483" s="23">
        <v>1</v>
      </c>
      <c r="AZ483" s="23">
        <v>1</v>
      </c>
      <c r="BA483" s="23">
        <v>1</v>
      </c>
      <c r="BB483" s="23">
        <v>1</v>
      </c>
      <c r="BC483" s="23">
        <v>1</v>
      </c>
      <c r="BG483" t="s">
        <v>559</v>
      </c>
      <c r="BH483">
        <v>4</v>
      </c>
      <c r="BI483">
        <v>44</v>
      </c>
    </row>
    <row r="484" spans="1:61" x14ac:dyDescent="0.3">
      <c r="A484" s="18">
        <f t="shared" si="119"/>
        <v>3111</v>
      </c>
      <c r="B484" s="18">
        <f t="shared" si="120"/>
        <v>5</v>
      </c>
      <c r="C484" s="13">
        <f t="shared" si="121"/>
        <v>26059.82709763556</v>
      </c>
      <c r="D484" s="13">
        <f t="shared" si="122"/>
        <v>11474.838594751587</v>
      </c>
      <c r="E484" s="13">
        <f t="shared" si="123"/>
        <v>1715.1159522100004</v>
      </c>
      <c r="F484" s="13">
        <f t="shared" si="124"/>
        <v>657.21235524000008</v>
      </c>
      <c r="G484" s="13">
        <f t="shared" si="125"/>
        <v>616.77129680999997</v>
      </c>
      <c r="H484" s="13">
        <f t="shared" si="126"/>
        <v>27.623843679999997</v>
      </c>
      <c r="I484" s="13">
        <f t="shared" si="127"/>
        <v>3377.82436082</v>
      </c>
      <c r="J484" s="13">
        <f t="shared" si="128"/>
        <v>125.12745889</v>
      </c>
      <c r="K484" s="13">
        <f t="shared" si="129"/>
        <v>60.165547969999992</v>
      </c>
      <c r="L484" s="13">
        <f t="shared" si="130"/>
        <v>169.26856251500001</v>
      </c>
      <c r="M484" s="13">
        <f t="shared" si="131"/>
        <v>470.10515077000002</v>
      </c>
      <c r="N484" s="13">
        <f t="shared" si="132"/>
        <v>27.635897035000003</v>
      </c>
      <c r="O484" s="13">
        <f t="shared" si="133"/>
        <v>2.6987373999999997</v>
      </c>
      <c r="P484" s="13">
        <f t="shared" si="134"/>
        <v>1.1257806400000001</v>
      </c>
      <c r="Q484" s="13">
        <f t="shared" si="135"/>
        <v>1.2901935200000001</v>
      </c>
      <c r="T484" s="62">
        <v>3111</v>
      </c>
      <c r="U484" s="62">
        <v>5</v>
      </c>
      <c r="V484" s="19">
        <v>26059.82709763556</v>
      </c>
      <c r="W484" s="19">
        <v>11474.838594751587</v>
      </c>
      <c r="X484" s="19">
        <v>1715.1159522100004</v>
      </c>
      <c r="Y484" s="19">
        <v>657.21235524000008</v>
      </c>
      <c r="Z484" s="19">
        <v>616.77129680999997</v>
      </c>
      <c r="AA484" s="19">
        <v>27.623843679999997</v>
      </c>
      <c r="AB484" s="19">
        <v>3377.82436082</v>
      </c>
      <c r="AC484" s="19">
        <v>125.12745889</v>
      </c>
      <c r="AD484" s="19">
        <v>60.165547969999992</v>
      </c>
      <c r="AE484" s="19">
        <v>169.26856251500001</v>
      </c>
      <c r="AF484" s="19">
        <v>470.10515077000002</v>
      </c>
      <c r="AG484" s="19">
        <v>27.635897035000003</v>
      </c>
      <c r="AH484" s="19">
        <v>2.6987373999999997</v>
      </c>
      <c r="AI484" s="19">
        <v>1.1257806400000001</v>
      </c>
      <c r="AJ484" s="19">
        <v>1.2901935200000001</v>
      </c>
      <c r="AL484" s="1"/>
      <c r="AM484" s="63">
        <v>3111</v>
      </c>
      <c r="AN484" s="62">
        <v>5</v>
      </c>
      <c r="AO484" s="23">
        <v>1</v>
      </c>
      <c r="AP484" s="23">
        <v>1</v>
      </c>
      <c r="AQ484" s="23">
        <v>1</v>
      </c>
      <c r="AR484" s="23">
        <v>1</v>
      </c>
      <c r="AS484" s="23">
        <v>1</v>
      </c>
      <c r="AT484" s="23">
        <v>1</v>
      </c>
      <c r="AU484" s="23">
        <v>1</v>
      </c>
      <c r="AV484" s="23">
        <v>1</v>
      </c>
      <c r="AW484" s="23">
        <v>1</v>
      </c>
      <c r="AX484" s="23">
        <v>1</v>
      </c>
      <c r="AY484" s="23">
        <v>1</v>
      </c>
      <c r="AZ484" s="23">
        <v>1</v>
      </c>
      <c r="BA484" s="23">
        <v>1</v>
      </c>
      <c r="BB484" s="23">
        <v>1</v>
      </c>
      <c r="BC484" s="23">
        <v>1</v>
      </c>
      <c r="BG484" t="s">
        <v>560</v>
      </c>
      <c r="BH484">
        <v>4</v>
      </c>
      <c r="BI484">
        <v>389</v>
      </c>
    </row>
    <row r="485" spans="1:61" x14ac:dyDescent="0.3">
      <c r="A485" s="18">
        <f t="shared" si="119"/>
        <v>3111</v>
      </c>
      <c r="B485" s="18">
        <f t="shared" si="120"/>
        <v>7</v>
      </c>
      <c r="C485" s="13">
        <f t="shared" si="121"/>
        <v>16984.582859135026</v>
      </c>
      <c r="D485" s="13">
        <f t="shared" si="122"/>
        <v>3679.6677351186368</v>
      </c>
      <c r="E485" s="13">
        <f t="shared" si="123"/>
        <v>298.18618579999998</v>
      </c>
      <c r="F485" s="13">
        <f t="shared" si="124"/>
        <v>317.51736349999999</v>
      </c>
      <c r="G485" s="13">
        <f t="shared" si="125"/>
        <v>521.58821975269598</v>
      </c>
      <c r="H485" s="13">
        <f t="shared" si="126"/>
        <v>22.361845880000001</v>
      </c>
      <c r="I485" s="13">
        <f t="shared" si="127"/>
        <v>849.01062542</v>
      </c>
      <c r="J485" s="13">
        <f t="shared" si="128"/>
        <v>7.3920495799999992</v>
      </c>
      <c r="K485" s="13">
        <f t="shared" si="129"/>
        <v>3.91</v>
      </c>
      <c r="L485" s="13">
        <f t="shared" si="130"/>
        <v>57.098319447500003</v>
      </c>
      <c r="M485" s="13">
        <f t="shared" si="131"/>
        <v>136.33671533999998</v>
      </c>
      <c r="N485" s="13">
        <f t="shared" si="132"/>
        <v>7.9661064824999999</v>
      </c>
      <c r="O485" s="13">
        <f t="shared" si="133"/>
        <v>0.1</v>
      </c>
      <c r="P485" s="13">
        <f t="shared" si="134"/>
        <v>0.91261504000000004</v>
      </c>
      <c r="Q485" s="13">
        <f t="shared" si="135"/>
        <v>1.46136138</v>
      </c>
      <c r="T485" s="62">
        <v>3111</v>
      </c>
      <c r="U485" s="62">
        <v>7</v>
      </c>
      <c r="V485" s="19">
        <v>16984.582859135026</v>
      </c>
      <c r="W485" s="19">
        <v>3679.6677351186368</v>
      </c>
      <c r="X485" s="19">
        <v>298.18618579999998</v>
      </c>
      <c r="Y485" s="19">
        <v>317.51736349999999</v>
      </c>
      <c r="Z485" s="19">
        <v>521.58821975269598</v>
      </c>
      <c r="AA485" s="19">
        <v>22.361845880000001</v>
      </c>
      <c r="AB485" s="19">
        <v>849.01062542</v>
      </c>
      <c r="AC485" s="19">
        <v>7.3920495799999992</v>
      </c>
      <c r="AD485" s="19">
        <v>3.91</v>
      </c>
      <c r="AE485" s="19">
        <v>57.098319447500003</v>
      </c>
      <c r="AF485" s="19">
        <v>136.33671533999998</v>
      </c>
      <c r="AG485" s="19">
        <v>7.9661064824999999</v>
      </c>
      <c r="AH485" s="19">
        <v>0.1</v>
      </c>
      <c r="AI485" s="19">
        <v>0.91261504000000004</v>
      </c>
      <c r="AJ485" s="19">
        <v>1.46136138</v>
      </c>
      <c r="AL485" s="1"/>
      <c r="AM485" s="63">
        <v>3111</v>
      </c>
      <c r="AN485" s="62">
        <v>7</v>
      </c>
      <c r="AO485" s="23">
        <v>1</v>
      </c>
      <c r="AP485" s="23">
        <v>1</v>
      </c>
      <c r="AQ485" s="23">
        <v>1</v>
      </c>
      <c r="AR485" s="23">
        <v>1</v>
      </c>
      <c r="AS485" s="23">
        <v>1</v>
      </c>
      <c r="AT485" s="23">
        <v>1</v>
      </c>
      <c r="AU485" s="23">
        <v>1</v>
      </c>
      <c r="AV485" s="23">
        <v>1</v>
      </c>
      <c r="AW485" s="23">
        <v>1</v>
      </c>
      <c r="AX485" s="23">
        <v>1</v>
      </c>
      <c r="AY485" s="23">
        <v>1</v>
      </c>
      <c r="AZ485" s="23">
        <v>1</v>
      </c>
      <c r="BA485" s="23">
        <v>1</v>
      </c>
      <c r="BB485" s="23">
        <v>1</v>
      </c>
      <c r="BC485" s="23">
        <v>1</v>
      </c>
      <c r="BG485" t="s">
        <v>561</v>
      </c>
      <c r="BH485">
        <v>4</v>
      </c>
      <c r="BI485">
        <v>774</v>
      </c>
    </row>
    <row r="486" spans="1:61" x14ac:dyDescent="0.3">
      <c r="A486" s="18">
        <f t="shared" si="119"/>
        <v>3111</v>
      </c>
      <c r="B486" s="18">
        <f t="shared" si="120"/>
        <v>8</v>
      </c>
      <c r="C486" s="13">
        <f t="shared" si="121"/>
        <v>2910.7461071299995</v>
      </c>
      <c r="D486" s="13">
        <f t="shared" si="122"/>
        <v>1928.6408685399997</v>
      </c>
      <c r="E486" s="13">
        <f t="shared" si="123"/>
        <v>1073.62486451</v>
      </c>
      <c r="F486" s="13">
        <f t="shared" si="124"/>
        <v>524.60171607999996</v>
      </c>
      <c r="G486" s="13">
        <f t="shared" si="125"/>
        <v>454.20032983999999</v>
      </c>
      <c r="H486" s="13">
        <f t="shared" si="126"/>
        <v>70.399973750000001</v>
      </c>
      <c r="I486" s="13">
        <f t="shared" si="127"/>
        <v>570.00567646999991</v>
      </c>
      <c r="J486" s="13">
        <f t="shared" si="128"/>
        <v>368.11379667999995</v>
      </c>
      <c r="K486" s="13">
        <f t="shared" si="129"/>
        <v>35.886617189029344</v>
      </c>
      <c r="L486" s="13">
        <f t="shared" si="130"/>
        <v>72.537031357499998</v>
      </c>
      <c r="M486" s="13">
        <f t="shared" si="131"/>
        <v>413.02336530999997</v>
      </c>
      <c r="N486" s="13">
        <f t="shared" si="132"/>
        <v>24.179010452499998</v>
      </c>
      <c r="O486" s="13">
        <f t="shared" si="133"/>
        <v>2.4662468500000001</v>
      </c>
      <c r="P486" s="13">
        <f t="shared" si="134"/>
        <v>2.4904876600000003</v>
      </c>
      <c r="Q486" s="13">
        <f t="shared" si="135"/>
        <v>17</v>
      </c>
      <c r="T486" s="62">
        <v>3111</v>
      </c>
      <c r="U486" s="62">
        <v>8</v>
      </c>
      <c r="V486" s="19">
        <v>2910.7461071299995</v>
      </c>
      <c r="W486" s="19">
        <v>1928.6408685399997</v>
      </c>
      <c r="X486" s="19">
        <v>1073.62486451</v>
      </c>
      <c r="Y486" s="19">
        <v>524.60171607999996</v>
      </c>
      <c r="Z486" s="19">
        <v>454.20032983999999</v>
      </c>
      <c r="AA486" s="19">
        <v>70.399973750000001</v>
      </c>
      <c r="AB486" s="19">
        <v>570.00567646999991</v>
      </c>
      <c r="AC486" s="19">
        <v>368.11379667999995</v>
      </c>
      <c r="AD486" s="19">
        <v>35.886617189029344</v>
      </c>
      <c r="AE486" s="19">
        <v>72.537031357499998</v>
      </c>
      <c r="AF486" s="19">
        <v>413.02336530999997</v>
      </c>
      <c r="AG486" s="19">
        <v>24.179010452499998</v>
      </c>
      <c r="AH486" s="19">
        <v>2.4662468500000001</v>
      </c>
      <c r="AI486" s="19">
        <v>2.4904876600000003</v>
      </c>
      <c r="AJ486" s="19">
        <v>17</v>
      </c>
      <c r="AL486" s="1"/>
      <c r="AM486" s="63">
        <v>3111</v>
      </c>
      <c r="AN486" s="62">
        <v>8</v>
      </c>
      <c r="AO486" s="23">
        <v>1</v>
      </c>
      <c r="AP486" s="23">
        <v>1</v>
      </c>
      <c r="AQ486" s="23">
        <v>1</v>
      </c>
      <c r="AR486" s="23">
        <v>1</v>
      </c>
      <c r="AS486" s="23">
        <v>1</v>
      </c>
      <c r="AT486" s="23">
        <v>1</v>
      </c>
      <c r="AU486" s="23">
        <v>1</v>
      </c>
      <c r="AV486" s="23">
        <v>1</v>
      </c>
      <c r="AW486" s="23">
        <v>1</v>
      </c>
      <c r="AX486" s="23">
        <v>1</v>
      </c>
      <c r="AY486" s="23">
        <v>1</v>
      </c>
      <c r="AZ486" s="23">
        <v>1</v>
      </c>
      <c r="BA486" s="23">
        <v>1</v>
      </c>
      <c r="BB486" s="23">
        <v>1</v>
      </c>
      <c r="BC486" s="23">
        <v>1</v>
      </c>
      <c r="BG486" t="s">
        <v>562</v>
      </c>
      <c r="BH486">
        <v>4</v>
      </c>
      <c r="BI486">
        <v>148</v>
      </c>
    </row>
    <row r="487" spans="1:61" x14ac:dyDescent="0.3">
      <c r="A487" s="18">
        <f t="shared" si="119"/>
        <v>3112</v>
      </c>
      <c r="B487" s="18">
        <f t="shared" si="120"/>
        <v>0</v>
      </c>
      <c r="C487" s="13">
        <f t="shared" si="121"/>
        <v>5004.2091682400005</v>
      </c>
      <c r="D487" s="13">
        <f t="shared" si="122"/>
        <v>1434.6589511200002</v>
      </c>
      <c r="E487" s="13">
        <f t="shared" si="123"/>
        <v>27342.065360270004</v>
      </c>
      <c r="F487" s="13">
        <f t="shared" si="124"/>
        <v>4382.8454443500013</v>
      </c>
      <c r="G487" s="13">
        <f t="shared" si="125"/>
        <v>4718.9194212399998</v>
      </c>
      <c r="H487" s="13">
        <f t="shared" si="126"/>
        <v>3948.0340220099997</v>
      </c>
      <c r="I487" s="13">
        <f t="shared" si="127"/>
        <v>1827.90521253</v>
      </c>
      <c r="J487" s="13">
        <f t="shared" si="128"/>
        <v>135.84943066999998</v>
      </c>
      <c r="K487" s="13">
        <f t="shared" si="129"/>
        <v>1039.0891386399999</v>
      </c>
      <c r="L487" s="13">
        <f t="shared" si="130"/>
        <v>65.023661810000007</v>
      </c>
      <c r="M487" s="13">
        <f t="shared" si="131"/>
        <v>5148.9822488700001</v>
      </c>
      <c r="N487" s="13">
        <f t="shared" si="132"/>
        <v>0.8075</v>
      </c>
      <c r="O487" s="13">
        <f t="shared" si="133"/>
        <v>2.2156065300000001</v>
      </c>
      <c r="P487" s="13">
        <f t="shared" si="134"/>
        <v>0</v>
      </c>
      <c r="Q487" s="13">
        <f t="shared" si="135"/>
        <v>2.2901935199999999</v>
      </c>
      <c r="T487" s="62">
        <v>3112</v>
      </c>
      <c r="U487" s="62">
        <v>0</v>
      </c>
      <c r="V487" s="19">
        <v>5004.2091682400005</v>
      </c>
      <c r="W487" s="19">
        <v>1434.6589511200002</v>
      </c>
      <c r="X487" s="19">
        <v>27342.065360270004</v>
      </c>
      <c r="Y487" s="19">
        <v>4382.8454443500013</v>
      </c>
      <c r="Z487" s="19">
        <v>4718.9194212399998</v>
      </c>
      <c r="AA487" s="19">
        <v>3948.0340220099997</v>
      </c>
      <c r="AB487" s="19">
        <v>1827.90521253</v>
      </c>
      <c r="AC487" s="19">
        <v>135.84943066999998</v>
      </c>
      <c r="AD487" s="19">
        <v>1039.0891386399999</v>
      </c>
      <c r="AE487" s="19">
        <v>65.023661810000007</v>
      </c>
      <c r="AF487" s="19">
        <v>5148.9822488700001</v>
      </c>
      <c r="AG487" s="19">
        <v>0.8075</v>
      </c>
      <c r="AH487" s="19">
        <v>2.2156065300000001</v>
      </c>
      <c r="AI487" s="19">
        <v>0</v>
      </c>
      <c r="AJ487" s="19">
        <v>2.2901935199999999</v>
      </c>
      <c r="AL487" s="1"/>
      <c r="AM487" s="63">
        <v>3112</v>
      </c>
      <c r="AN487" s="62">
        <v>0</v>
      </c>
      <c r="AO487" s="23">
        <v>1</v>
      </c>
      <c r="AP487" s="23">
        <v>1</v>
      </c>
      <c r="AQ487" s="23">
        <v>1</v>
      </c>
      <c r="AR487" s="23">
        <v>1</v>
      </c>
      <c r="AS487" s="23">
        <v>1</v>
      </c>
      <c r="AT487" s="23">
        <v>1</v>
      </c>
      <c r="AU487" s="23">
        <v>1</v>
      </c>
      <c r="AV487" s="23">
        <v>1</v>
      </c>
      <c r="AW487" s="23">
        <v>1</v>
      </c>
      <c r="AX487" s="23">
        <v>1</v>
      </c>
      <c r="AY487" s="23">
        <v>1</v>
      </c>
      <c r="AZ487" s="23">
        <v>1</v>
      </c>
      <c r="BA487" s="23">
        <v>1</v>
      </c>
      <c r="BB487" s="23">
        <v>1</v>
      </c>
      <c r="BC487" s="23">
        <v>1</v>
      </c>
      <c r="BG487" t="s">
        <v>563</v>
      </c>
      <c r="BH487">
        <v>1</v>
      </c>
      <c r="BI487">
        <v>310</v>
      </c>
    </row>
    <row r="488" spans="1:61" x14ac:dyDescent="0.3">
      <c r="A488" s="18">
        <f t="shared" si="119"/>
        <v>3112</v>
      </c>
      <c r="B488" s="18">
        <f t="shared" si="120"/>
        <v>1</v>
      </c>
      <c r="C488" s="13">
        <f t="shared" si="121"/>
        <v>2533.6724878999999</v>
      </c>
      <c r="D488" s="13">
        <f t="shared" si="122"/>
        <v>804.58013630000005</v>
      </c>
      <c r="E488" s="13">
        <f t="shared" si="123"/>
        <v>6400.4208788799997</v>
      </c>
      <c r="F488" s="13">
        <f t="shared" si="124"/>
        <v>768.75591151999993</v>
      </c>
      <c r="G488" s="13">
        <f t="shared" si="125"/>
        <v>1193.94880251</v>
      </c>
      <c r="H488" s="13">
        <f t="shared" si="126"/>
        <v>679.61841070000003</v>
      </c>
      <c r="I488" s="13">
        <f t="shared" si="127"/>
        <v>351.23042537999999</v>
      </c>
      <c r="J488" s="13">
        <f t="shared" si="128"/>
        <v>1582.6519303699997</v>
      </c>
      <c r="K488" s="13">
        <f t="shared" si="129"/>
        <v>1514.7381864499998</v>
      </c>
      <c r="L488" s="13">
        <f t="shared" si="130"/>
        <v>177.56623995999996</v>
      </c>
      <c r="M488" s="13">
        <f t="shared" si="131"/>
        <v>1075.19869182</v>
      </c>
      <c r="N488" s="13">
        <f t="shared" si="132"/>
        <v>44.730877919999998</v>
      </c>
      <c r="O488" s="13">
        <f t="shared" si="133"/>
        <v>2447.4419830100001</v>
      </c>
      <c r="P488" s="13">
        <f t="shared" si="134"/>
        <v>0</v>
      </c>
      <c r="Q488" s="13">
        <f t="shared" si="135"/>
        <v>2.8322199000000001</v>
      </c>
      <c r="T488" s="62">
        <v>3112</v>
      </c>
      <c r="U488" s="62">
        <v>1</v>
      </c>
      <c r="V488" s="19">
        <v>2533.6724878999999</v>
      </c>
      <c r="W488" s="19">
        <v>804.58013630000005</v>
      </c>
      <c r="X488" s="19">
        <v>6400.4208788799997</v>
      </c>
      <c r="Y488" s="19">
        <v>768.75591151999993</v>
      </c>
      <c r="Z488" s="19">
        <v>1193.94880251</v>
      </c>
      <c r="AA488" s="19">
        <v>679.61841070000003</v>
      </c>
      <c r="AB488" s="19">
        <v>351.23042537999999</v>
      </c>
      <c r="AC488" s="19">
        <v>1582.6519303699997</v>
      </c>
      <c r="AD488" s="19">
        <v>1514.7381864499998</v>
      </c>
      <c r="AE488" s="19">
        <v>177.56623995999996</v>
      </c>
      <c r="AF488" s="19">
        <v>1075.19869182</v>
      </c>
      <c r="AG488" s="19">
        <v>44.730877919999998</v>
      </c>
      <c r="AH488" s="19">
        <v>2447.4419830100001</v>
      </c>
      <c r="AI488" s="19">
        <v>0</v>
      </c>
      <c r="AJ488" s="19">
        <v>2.8322199000000001</v>
      </c>
      <c r="AL488" s="1"/>
      <c r="AM488" s="63">
        <v>3112</v>
      </c>
      <c r="AN488" s="62">
        <v>1</v>
      </c>
      <c r="AO488" s="23">
        <v>1</v>
      </c>
      <c r="AP488" s="23">
        <v>1</v>
      </c>
      <c r="AQ488" s="23">
        <v>1</v>
      </c>
      <c r="AR488" s="23">
        <v>1</v>
      </c>
      <c r="AS488" s="23">
        <v>1</v>
      </c>
      <c r="AT488" s="23">
        <v>1</v>
      </c>
      <c r="AU488" s="23">
        <v>1</v>
      </c>
      <c r="AV488" s="23">
        <v>1</v>
      </c>
      <c r="AW488" s="23">
        <v>1</v>
      </c>
      <c r="AX488" s="23">
        <v>1</v>
      </c>
      <c r="AY488" s="23">
        <v>1</v>
      </c>
      <c r="AZ488" s="23">
        <v>1</v>
      </c>
      <c r="BA488" s="23">
        <v>1</v>
      </c>
      <c r="BB488" s="23">
        <v>1</v>
      </c>
      <c r="BC488" s="23">
        <v>1</v>
      </c>
      <c r="BG488" t="s">
        <v>564</v>
      </c>
      <c r="BH488">
        <v>1</v>
      </c>
      <c r="BI488">
        <v>215</v>
      </c>
    </row>
    <row r="489" spans="1:61" x14ac:dyDescent="0.3">
      <c r="A489" s="18">
        <f t="shared" si="119"/>
        <v>3112</v>
      </c>
      <c r="B489" s="18">
        <f t="shared" si="120"/>
        <v>2</v>
      </c>
      <c r="C489" s="13">
        <f t="shared" si="121"/>
        <v>161.67935198000001</v>
      </c>
      <c r="D489" s="13">
        <f t="shared" si="122"/>
        <v>149.38498167999998</v>
      </c>
      <c r="E489" s="13">
        <f t="shared" si="123"/>
        <v>1849.7152754700001</v>
      </c>
      <c r="F489" s="13">
        <f t="shared" si="124"/>
        <v>35.270000000000003</v>
      </c>
      <c r="G489" s="13">
        <f t="shared" si="125"/>
        <v>54.5</v>
      </c>
      <c r="H489" s="13">
        <f t="shared" si="126"/>
        <v>51.796918509999998</v>
      </c>
      <c r="I489" s="13">
        <f t="shared" si="127"/>
        <v>12.42</v>
      </c>
      <c r="J489" s="13">
        <f t="shared" si="128"/>
        <v>487.28643986999998</v>
      </c>
      <c r="K489" s="13">
        <f t="shared" si="129"/>
        <v>381.06320547999997</v>
      </c>
      <c r="L489" s="13">
        <f t="shared" si="130"/>
        <v>120.11889997749999</v>
      </c>
      <c r="M489" s="13">
        <f t="shared" si="131"/>
        <v>1399.6033552400002</v>
      </c>
      <c r="N489" s="13">
        <f t="shared" si="132"/>
        <v>34.538768852499999</v>
      </c>
      <c r="O489" s="13">
        <f t="shared" si="133"/>
        <v>1081.7463794599998</v>
      </c>
      <c r="P489" s="13">
        <f t="shared" si="134"/>
        <v>5.4402536700000006</v>
      </c>
      <c r="Q489" s="13">
        <f t="shared" si="135"/>
        <v>2.82597122</v>
      </c>
      <c r="T489" s="62">
        <v>3112</v>
      </c>
      <c r="U489" s="62">
        <v>2</v>
      </c>
      <c r="V489" s="19">
        <v>161.67935198000001</v>
      </c>
      <c r="W489" s="19">
        <v>149.38498167999998</v>
      </c>
      <c r="X489" s="19">
        <v>1849.7152754700001</v>
      </c>
      <c r="Y489" s="19">
        <v>35.270000000000003</v>
      </c>
      <c r="Z489" s="19">
        <v>54.5</v>
      </c>
      <c r="AA489" s="19">
        <v>51.796918509999998</v>
      </c>
      <c r="AB489" s="19">
        <v>12.42</v>
      </c>
      <c r="AC489" s="19">
        <v>487.28643986999998</v>
      </c>
      <c r="AD489" s="19">
        <v>381.06320547999997</v>
      </c>
      <c r="AE489" s="19">
        <v>120.11889997749999</v>
      </c>
      <c r="AF489" s="19">
        <v>1399.6033552400002</v>
      </c>
      <c r="AG489" s="19">
        <v>34.538768852499999</v>
      </c>
      <c r="AH489" s="19">
        <v>1081.7463794599998</v>
      </c>
      <c r="AI489" s="19">
        <v>5.4402536700000006</v>
      </c>
      <c r="AJ489" s="19">
        <v>2.82597122</v>
      </c>
      <c r="AL489" s="1"/>
      <c r="AM489" s="63">
        <v>3112</v>
      </c>
      <c r="AN489" s="62">
        <v>2</v>
      </c>
      <c r="AO489" s="23">
        <v>1</v>
      </c>
      <c r="AP489" s="23">
        <v>1</v>
      </c>
      <c r="AQ489" s="23">
        <v>1</v>
      </c>
      <c r="AR489" s="23">
        <v>1</v>
      </c>
      <c r="AS489" s="23">
        <v>1</v>
      </c>
      <c r="AT489" s="23">
        <v>1</v>
      </c>
      <c r="AU489" s="23">
        <v>1</v>
      </c>
      <c r="AV489" s="23">
        <v>1</v>
      </c>
      <c r="AW489" s="23">
        <v>1</v>
      </c>
      <c r="AX489" s="23">
        <v>1</v>
      </c>
      <c r="AY489" s="23">
        <v>1</v>
      </c>
      <c r="AZ489" s="23">
        <v>1</v>
      </c>
      <c r="BA489" s="23">
        <v>1</v>
      </c>
      <c r="BB489" s="23">
        <v>1</v>
      </c>
      <c r="BC489" s="23">
        <v>1</v>
      </c>
      <c r="BG489" t="s">
        <v>565</v>
      </c>
      <c r="BH489">
        <v>1</v>
      </c>
      <c r="BI489">
        <v>79</v>
      </c>
    </row>
    <row r="490" spans="1:61" x14ac:dyDescent="0.3">
      <c r="A490" s="18">
        <f t="shared" si="119"/>
        <v>3112</v>
      </c>
      <c r="B490" s="18">
        <f t="shared" si="120"/>
        <v>5</v>
      </c>
      <c r="C490" s="13">
        <f t="shared" si="121"/>
        <v>816.41833929000006</v>
      </c>
      <c r="D490" s="13">
        <f t="shared" si="122"/>
        <v>521.92000000000007</v>
      </c>
      <c r="E490" s="13">
        <f t="shared" si="123"/>
        <v>136.96</v>
      </c>
      <c r="F490" s="13">
        <f t="shared" si="124"/>
        <v>12</v>
      </c>
      <c r="G490" s="13">
        <f t="shared" si="125"/>
        <v>19</v>
      </c>
      <c r="H490" s="13">
        <f t="shared" si="126"/>
        <v>7.37</v>
      </c>
      <c r="I490" s="13">
        <f t="shared" si="127"/>
        <v>97.139999999999986</v>
      </c>
      <c r="J490" s="13">
        <f t="shared" si="128"/>
        <v>0</v>
      </c>
      <c r="K490" s="13">
        <f t="shared" si="129"/>
        <v>15.02</v>
      </c>
      <c r="L490" s="13">
        <f t="shared" si="130"/>
        <v>51.916430630000001</v>
      </c>
      <c r="M490" s="13">
        <f t="shared" si="131"/>
        <v>11.370000000000001</v>
      </c>
      <c r="N490" s="13">
        <f t="shared" si="132"/>
        <v>4.2688102099999998</v>
      </c>
      <c r="O490" s="13">
        <f t="shared" si="133"/>
        <v>0</v>
      </c>
      <c r="P490" s="13">
        <f t="shared" si="134"/>
        <v>0</v>
      </c>
      <c r="Q490" s="13">
        <f t="shared" si="135"/>
        <v>0</v>
      </c>
      <c r="T490" s="62">
        <v>3112</v>
      </c>
      <c r="U490" s="62">
        <v>5</v>
      </c>
      <c r="V490" s="19">
        <v>816.41833929000006</v>
      </c>
      <c r="W490" s="19">
        <v>521.92000000000007</v>
      </c>
      <c r="X490" s="19">
        <v>136.96</v>
      </c>
      <c r="Y490" s="19">
        <v>12</v>
      </c>
      <c r="Z490" s="19">
        <v>19</v>
      </c>
      <c r="AA490" s="19">
        <v>7.37</v>
      </c>
      <c r="AB490" s="19">
        <v>97.139999999999986</v>
      </c>
      <c r="AC490" s="19">
        <v>0</v>
      </c>
      <c r="AD490" s="19">
        <v>15.02</v>
      </c>
      <c r="AE490" s="19">
        <v>51.916430630000001</v>
      </c>
      <c r="AF490" s="19">
        <v>11.370000000000001</v>
      </c>
      <c r="AG490" s="19">
        <v>4.2688102099999998</v>
      </c>
      <c r="AH490" s="19">
        <v>0</v>
      </c>
      <c r="AI490" s="19">
        <v>0</v>
      </c>
      <c r="AJ490" s="19">
        <v>0</v>
      </c>
      <c r="AL490" s="1"/>
      <c r="AM490" s="63">
        <v>3112</v>
      </c>
      <c r="AN490" s="62">
        <v>5</v>
      </c>
      <c r="AO490" s="23">
        <v>1</v>
      </c>
      <c r="AP490" s="23">
        <v>1</v>
      </c>
      <c r="AQ490" s="23">
        <v>1</v>
      </c>
      <c r="AR490" s="23">
        <v>1</v>
      </c>
      <c r="AS490" s="23">
        <v>1</v>
      </c>
      <c r="AT490" s="23">
        <v>1</v>
      </c>
      <c r="AU490" s="23">
        <v>1</v>
      </c>
      <c r="AV490" s="23">
        <v>1</v>
      </c>
      <c r="AW490" s="23">
        <v>1</v>
      </c>
      <c r="AX490" s="23">
        <v>1</v>
      </c>
      <c r="AY490" s="23">
        <v>1</v>
      </c>
      <c r="AZ490" s="23">
        <v>1</v>
      </c>
      <c r="BA490" s="23">
        <v>1</v>
      </c>
      <c r="BB490" s="23">
        <v>1</v>
      </c>
      <c r="BC490" s="23">
        <v>1</v>
      </c>
      <c r="BG490" t="s">
        <v>566</v>
      </c>
      <c r="BH490">
        <v>1</v>
      </c>
      <c r="BI490">
        <v>12</v>
      </c>
    </row>
    <row r="491" spans="1:61" x14ac:dyDescent="0.3">
      <c r="A491" s="18">
        <f t="shared" si="119"/>
        <v>3112</v>
      </c>
      <c r="B491" s="18">
        <f t="shared" si="120"/>
        <v>7</v>
      </c>
      <c r="C491" s="13">
        <f t="shared" si="121"/>
        <v>9261.6511721382249</v>
      </c>
      <c r="D491" s="13">
        <f t="shared" si="122"/>
        <v>1157.8554394413611</v>
      </c>
      <c r="E491" s="13">
        <f t="shared" si="123"/>
        <v>364.05821545999999</v>
      </c>
      <c r="F491" s="13">
        <f t="shared" si="124"/>
        <v>160.26719501000002</v>
      </c>
      <c r="G491" s="13">
        <f t="shared" si="125"/>
        <v>286.41589189000001</v>
      </c>
      <c r="H491" s="13">
        <f t="shared" si="126"/>
        <v>12.86448511</v>
      </c>
      <c r="I491" s="13">
        <f t="shared" si="127"/>
        <v>96.895175800000004</v>
      </c>
      <c r="J491" s="13">
        <f t="shared" si="128"/>
        <v>0</v>
      </c>
      <c r="K491" s="13">
        <f t="shared" si="129"/>
        <v>0</v>
      </c>
      <c r="L491" s="13">
        <f t="shared" si="130"/>
        <v>37.831071352499997</v>
      </c>
      <c r="M491" s="13">
        <f t="shared" si="131"/>
        <v>97.069796429999997</v>
      </c>
      <c r="N491" s="13">
        <f t="shared" si="132"/>
        <v>9.5303571174999995</v>
      </c>
      <c r="O491" s="13">
        <f t="shared" si="133"/>
        <v>0.3</v>
      </c>
      <c r="P491" s="13">
        <f t="shared" si="134"/>
        <v>0.25</v>
      </c>
      <c r="Q491" s="13">
        <f t="shared" si="135"/>
        <v>0</v>
      </c>
      <c r="T491" s="62">
        <v>3112</v>
      </c>
      <c r="U491" s="62">
        <v>7</v>
      </c>
      <c r="V491" s="19">
        <v>9261.6511721382249</v>
      </c>
      <c r="W491" s="19">
        <v>1157.8554394413611</v>
      </c>
      <c r="X491" s="19">
        <v>364.05821545999999</v>
      </c>
      <c r="Y491" s="19">
        <v>160.26719501000002</v>
      </c>
      <c r="Z491" s="19">
        <v>286.41589189000001</v>
      </c>
      <c r="AA491" s="19">
        <v>12.86448511</v>
      </c>
      <c r="AB491" s="19">
        <v>96.895175800000004</v>
      </c>
      <c r="AC491" s="19">
        <v>0</v>
      </c>
      <c r="AD491" s="19">
        <v>0</v>
      </c>
      <c r="AE491" s="19">
        <v>37.831071352499997</v>
      </c>
      <c r="AF491" s="19">
        <v>97.069796429999997</v>
      </c>
      <c r="AG491" s="19">
        <v>9.5303571174999995</v>
      </c>
      <c r="AH491" s="19">
        <v>0.3</v>
      </c>
      <c r="AI491" s="19">
        <v>0.25</v>
      </c>
      <c r="AJ491" s="19">
        <v>0</v>
      </c>
      <c r="AL491" s="1"/>
      <c r="AM491" s="63">
        <v>3112</v>
      </c>
      <c r="AN491" s="62">
        <v>7</v>
      </c>
      <c r="AO491" s="23">
        <v>1</v>
      </c>
      <c r="AP491" s="23">
        <v>1</v>
      </c>
      <c r="AQ491" s="23">
        <v>1</v>
      </c>
      <c r="AR491" s="23">
        <v>1</v>
      </c>
      <c r="AS491" s="23">
        <v>1</v>
      </c>
      <c r="AT491" s="23">
        <v>1</v>
      </c>
      <c r="AU491" s="23">
        <v>1</v>
      </c>
      <c r="AV491" s="23">
        <v>1</v>
      </c>
      <c r="AW491" s="23">
        <v>1</v>
      </c>
      <c r="AX491" s="23">
        <v>1</v>
      </c>
      <c r="AY491" s="23">
        <v>1</v>
      </c>
      <c r="AZ491" s="23">
        <v>1</v>
      </c>
      <c r="BA491" s="23">
        <v>1</v>
      </c>
      <c r="BB491" s="23">
        <v>1</v>
      </c>
      <c r="BC491" s="23">
        <v>1</v>
      </c>
      <c r="BG491" t="s">
        <v>567</v>
      </c>
      <c r="BH491">
        <v>1</v>
      </c>
      <c r="BI491">
        <v>286</v>
      </c>
    </row>
    <row r="492" spans="1:61" x14ac:dyDescent="0.3">
      <c r="A492" s="18">
        <f t="shared" si="119"/>
        <v>3112</v>
      </c>
      <c r="B492" s="18">
        <f t="shared" si="120"/>
        <v>8</v>
      </c>
      <c r="C492" s="13">
        <f t="shared" si="121"/>
        <v>4104.7691351599988</v>
      </c>
      <c r="D492" s="13">
        <f t="shared" si="122"/>
        <v>1423.8641365799999</v>
      </c>
      <c r="E492" s="13">
        <f t="shared" si="123"/>
        <v>2756.3144530500003</v>
      </c>
      <c r="F492" s="13">
        <f t="shared" si="124"/>
        <v>744.84842373000004</v>
      </c>
      <c r="G492" s="13">
        <f t="shared" si="125"/>
        <v>745.70220956000014</v>
      </c>
      <c r="H492" s="13">
        <f t="shared" si="126"/>
        <v>235.22163750999999</v>
      </c>
      <c r="I492" s="13">
        <f t="shared" si="127"/>
        <v>203.43562656000003</v>
      </c>
      <c r="J492" s="13">
        <f t="shared" si="128"/>
        <v>41.664675930000001</v>
      </c>
      <c r="K492" s="13">
        <f t="shared" si="129"/>
        <v>160.77721927000002</v>
      </c>
      <c r="L492" s="13">
        <f t="shared" si="130"/>
        <v>290.08288854</v>
      </c>
      <c r="M492" s="13">
        <f t="shared" si="131"/>
        <v>545.66560687000003</v>
      </c>
      <c r="N492" s="13">
        <f t="shared" si="132"/>
        <v>11.4563521</v>
      </c>
      <c r="O492" s="13">
        <f t="shared" si="133"/>
        <v>10.124511829999999</v>
      </c>
      <c r="P492" s="13">
        <f t="shared" si="134"/>
        <v>2.02</v>
      </c>
      <c r="Q492" s="13">
        <f t="shared" si="135"/>
        <v>0</v>
      </c>
      <c r="T492" s="62">
        <v>3112</v>
      </c>
      <c r="U492" s="62">
        <v>8</v>
      </c>
      <c r="V492" s="19">
        <v>4104.7691351599988</v>
      </c>
      <c r="W492" s="19">
        <v>1423.8641365799999</v>
      </c>
      <c r="X492" s="19">
        <v>2756.3144530500003</v>
      </c>
      <c r="Y492" s="19">
        <v>744.84842373000004</v>
      </c>
      <c r="Z492" s="19">
        <v>745.70220956000014</v>
      </c>
      <c r="AA492" s="19">
        <v>235.22163750999999</v>
      </c>
      <c r="AB492" s="19">
        <v>203.43562656000003</v>
      </c>
      <c r="AC492" s="19">
        <v>41.664675930000001</v>
      </c>
      <c r="AD492" s="19">
        <v>160.77721927000002</v>
      </c>
      <c r="AE492" s="19">
        <v>290.08288854</v>
      </c>
      <c r="AF492" s="19">
        <v>545.66560687000003</v>
      </c>
      <c r="AG492" s="19">
        <v>11.4563521</v>
      </c>
      <c r="AH492" s="19">
        <v>10.124511829999999</v>
      </c>
      <c r="AI492" s="19">
        <v>2.02</v>
      </c>
      <c r="AJ492" s="19">
        <v>0</v>
      </c>
      <c r="AL492" s="1"/>
      <c r="AM492" s="63">
        <v>3112</v>
      </c>
      <c r="AN492" s="62">
        <v>8</v>
      </c>
      <c r="AO492" s="23">
        <v>1</v>
      </c>
      <c r="AP492" s="23">
        <v>1</v>
      </c>
      <c r="AQ492" s="23">
        <v>1</v>
      </c>
      <c r="AR492" s="23">
        <v>1</v>
      </c>
      <c r="AS492" s="23">
        <v>1</v>
      </c>
      <c r="AT492" s="23">
        <v>1</v>
      </c>
      <c r="AU492" s="23">
        <v>1</v>
      </c>
      <c r="AV492" s="23">
        <v>1</v>
      </c>
      <c r="AW492" s="23">
        <v>1</v>
      </c>
      <c r="AX492" s="23">
        <v>1</v>
      </c>
      <c r="AY492" s="23">
        <v>1</v>
      </c>
      <c r="AZ492" s="23">
        <v>1</v>
      </c>
      <c r="BA492" s="23">
        <v>1</v>
      </c>
      <c r="BB492" s="23">
        <v>1</v>
      </c>
      <c r="BC492" s="23">
        <v>1</v>
      </c>
      <c r="BG492" t="s">
        <v>568</v>
      </c>
      <c r="BH492">
        <v>1</v>
      </c>
      <c r="BI492">
        <v>77</v>
      </c>
    </row>
    <row r="493" spans="1:61" x14ac:dyDescent="0.3">
      <c r="A493" s="18">
        <f t="shared" si="119"/>
        <v>3113</v>
      </c>
      <c r="B493" s="18">
        <f t="shared" si="120"/>
        <v>0</v>
      </c>
      <c r="C493" s="13">
        <f t="shared" si="121"/>
        <v>454.20967855999999</v>
      </c>
      <c r="D493" s="13">
        <f t="shared" si="122"/>
        <v>524.5588203100001</v>
      </c>
      <c r="E493" s="13">
        <f t="shared" si="123"/>
        <v>968.78110852999998</v>
      </c>
      <c r="F493" s="13">
        <f t="shared" si="124"/>
        <v>542.95204562000004</v>
      </c>
      <c r="G493" s="13">
        <f t="shared" si="125"/>
        <v>632.71166223</v>
      </c>
      <c r="H493" s="13">
        <f t="shared" si="126"/>
        <v>217.28604849000001</v>
      </c>
      <c r="I493" s="13">
        <f t="shared" si="127"/>
        <v>90.900236879999994</v>
      </c>
      <c r="J493" s="13">
        <f t="shared" si="128"/>
        <v>0</v>
      </c>
      <c r="K493" s="13">
        <f t="shared" si="129"/>
        <v>1.9381986200000001</v>
      </c>
      <c r="L493" s="13">
        <f t="shared" si="130"/>
        <v>62.481787999999995</v>
      </c>
      <c r="M493" s="13">
        <f t="shared" si="131"/>
        <v>358.56487184999992</v>
      </c>
      <c r="N493" s="13">
        <f t="shared" si="132"/>
        <v>19.060596</v>
      </c>
      <c r="O493" s="13">
        <f t="shared" si="133"/>
        <v>0</v>
      </c>
      <c r="P493" s="13">
        <f t="shared" si="134"/>
        <v>0</v>
      </c>
      <c r="Q493" s="13">
        <f t="shared" si="135"/>
        <v>0</v>
      </c>
      <c r="T493" s="62">
        <v>3113</v>
      </c>
      <c r="U493" s="62">
        <v>0</v>
      </c>
      <c r="V493" s="19">
        <v>454.20967855999999</v>
      </c>
      <c r="W493" s="19">
        <v>524.5588203100001</v>
      </c>
      <c r="X493" s="19">
        <v>968.78110852999998</v>
      </c>
      <c r="Y493" s="19">
        <v>542.95204562000004</v>
      </c>
      <c r="Z493" s="19">
        <v>632.71166223</v>
      </c>
      <c r="AA493" s="19">
        <v>217.28604849000001</v>
      </c>
      <c r="AB493" s="19">
        <v>90.900236879999994</v>
      </c>
      <c r="AC493" s="19">
        <v>0</v>
      </c>
      <c r="AD493" s="19">
        <v>1.9381986200000001</v>
      </c>
      <c r="AE493" s="19">
        <v>62.481787999999995</v>
      </c>
      <c r="AF493" s="19">
        <v>358.56487184999992</v>
      </c>
      <c r="AG493" s="19">
        <v>19.060596</v>
      </c>
      <c r="AH493" s="19">
        <v>0</v>
      </c>
      <c r="AI493" s="19">
        <v>0</v>
      </c>
      <c r="AJ493" s="19">
        <v>0</v>
      </c>
      <c r="AL493" s="1"/>
      <c r="AM493" s="63">
        <v>3113</v>
      </c>
      <c r="AN493" s="62">
        <v>0</v>
      </c>
      <c r="AO493" s="23">
        <v>1</v>
      </c>
      <c r="AP493" s="23">
        <v>1</v>
      </c>
      <c r="AQ493" s="23">
        <v>1</v>
      </c>
      <c r="AR493" s="23">
        <v>1</v>
      </c>
      <c r="AS493" s="23">
        <v>1</v>
      </c>
      <c r="AT493" s="23">
        <v>1</v>
      </c>
      <c r="AU493" s="23">
        <v>1</v>
      </c>
      <c r="AV493" s="23">
        <v>1</v>
      </c>
      <c r="AW493" s="23">
        <v>1</v>
      </c>
      <c r="AX493" s="23">
        <v>1</v>
      </c>
      <c r="AY493" s="23">
        <v>1</v>
      </c>
      <c r="AZ493" s="23">
        <v>1</v>
      </c>
      <c r="BA493" s="23">
        <v>1</v>
      </c>
      <c r="BB493" s="23">
        <v>1</v>
      </c>
      <c r="BC493" s="23">
        <v>1</v>
      </c>
      <c r="BG493" t="s">
        <v>569</v>
      </c>
      <c r="BH493">
        <v>6</v>
      </c>
      <c r="BI493">
        <v>76</v>
      </c>
    </row>
    <row r="494" spans="1:61" x14ac:dyDescent="0.3">
      <c r="A494" s="18">
        <f t="shared" si="119"/>
        <v>3113</v>
      </c>
      <c r="B494" s="18">
        <f t="shared" si="120"/>
        <v>1</v>
      </c>
      <c r="C494" s="13">
        <f t="shared" si="121"/>
        <v>4211.3942192500017</v>
      </c>
      <c r="D494" s="13">
        <f t="shared" si="122"/>
        <v>1370.7998926100004</v>
      </c>
      <c r="E494" s="13">
        <f t="shared" si="123"/>
        <v>668.62773561999995</v>
      </c>
      <c r="F494" s="13">
        <f t="shared" si="124"/>
        <v>352.62185151</v>
      </c>
      <c r="G494" s="13">
        <f t="shared" si="125"/>
        <v>588.5166109700001</v>
      </c>
      <c r="H494" s="13">
        <f t="shared" si="126"/>
        <v>32.673891050000002</v>
      </c>
      <c r="I494" s="13">
        <f t="shared" si="127"/>
        <v>856.41093248000004</v>
      </c>
      <c r="J494" s="13">
        <f t="shared" si="128"/>
        <v>1647.2432149599997</v>
      </c>
      <c r="K494" s="13">
        <f t="shared" si="129"/>
        <v>95.454624989999999</v>
      </c>
      <c r="L494" s="13">
        <f t="shared" si="130"/>
        <v>46.797119582499995</v>
      </c>
      <c r="M494" s="13">
        <f t="shared" si="131"/>
        <v>437.04336505999993</v>
      </c>
      <c r="N494" s="13">
        <f t="shared" si="132"/>
        <v>13.551941557499999</v>
      </c>
      <c r="O494" s="13">
        <f t="shared" si="133"/>
        <v>692.47037783999997</v>
      </c>
      <c r="P494" s="13">
        <f t="shared" si="134"/>
        <v>0.39</v>
      </c>
      <c r="Q494" s="13">
        <f t="shared" si="135"/>
        <v>0</v>
      </c>
      <c r="T494" s="62">
        <v>3113</v>
      </c>
      <c r="U494" s="62">
        <v>1</v>
      </c>
      <c r="V494" s="19">
        <v>4211.3942192500017</v>
      </c>
      <c r="W494" s="19">
        <v>1370.7998926100004</v>
      </c>
      <c r="X494" s="19">
        <v>668.62773561999995</v>
      </c>
      <c r="Y494" s="19">
        <v>352.62185151</v>
      </c>
      <c r="Z494" s="19">
        <v>588.5166109700001</v>
      </c>
      <c r="AA494" s="19">
        <v>32.673891050000002</v>
      </c>
      <c r="AB494" s="19">
        <v>856.41093248000004</v>
      </c>
      <c r="AC494" s="19">
        <v>1647.2432149599997</v>
      </c>
      <c r="AD494" s="19">
        <v>95.454624989999999</v>
      </c>
      <c r="AE494" s="19">
        <v>46.797119582499995</v>
      </c>
      <c r="AF494" s="19">
        <v>437.04336505999993</v>
      </c>
      <c r="AG494" s="19">
        <v>13.551941557499999</v>
      </c>
      <c r="AH494" s="19">
        <v>692.47037783999997</v>
      </c>
      <c r="AI494" s="19">
        <v>0.39</v>
      </c>
      <c r="AJ494" s="19">
        <v>0</v>
      </c>
      <c r="AL494" s="1"/>
      <c r="AM494" s="63">
        <v>3113</v>
      </c>
      <c r="AN494" s="62">
        <v>1</v>
      </c>
      <c r="AO494" s="23">
        <v>1</v>
      </c>
      <c r="AP494" s="23">
        <v>1</v>
      </c>
      <c r="AQ494" s="23">
        <v>1</v>
      </c>
      <c r="AR494" s="23">
        <v>1</v>
      </c>
      <c r="AS494" s="23">
        <v>1</v>
      </c>
      <c r="AT494" s="23">
        <v>1</v>
      </c>
      <c r="AU494" s="23">
        <v>1</v>
      </c>
      <c r="AV494" s="23">
        <v>1</v>
      </c>
      <c r="AW494" s="23">
        <v>1</v>
      </c>
      <c r="AX494" s="23">
        <v>1</v>
      </c>
      <c r="AY494" s="23">
        <v>1</v>
      </c>
      <c r="AZ494" s="23">
        <v>1</v>
      </c>
      <c r="BA494" s="23">
        <v>1</v>
      </c>
      <c r="BB494" s="23">
        <v>1</v>
      </c>
      <c r="BC494" s="23">
        <v>1</v>
      </c>
      <c r="BG494" t="s">
        <v>570</v>
      </c>
      <c r="BH494">
        <v>6</v>
      </c>
      <c r="BI494">
        <v>433</v>
      </c>
    </row>
    <row r="495" spans="1:61" x14ac:dyDescent="0.3">
      <c r="A495" s="18">
        <f t="shared" si="119"/>
        <v>3113</v>
      </c>
      <c r="B495" s="18">
        <f t="shared" si="120"/>
        <v>2</v>
      </c>
      <c r="C495" s="13">
        <f t="shared" si="121"/>
        <v>1266.7583581200004</v>
      </c>
      <c r="D495" s="13">
        <f t="shared" si="122"/>
        <v>859.19677386000012</v>
      </c>
      <c r="E495" s="13">
        <f t="shared" si="123"/>
        <v>80.786089820000001</v>
      </c>
      <c r="F495" s="13">
        <f t="shared" si="124"/>
        <v>202.99975653999999</v>
      </c>
      <c r="G495" s="13">
        <f t="shared" si="125"/>
        <v>575.42677241000001</v>
      </c>
      <c r="H495" s="13">
        <f t="shared" si="126"/>
        <v>10.463469160000001</v>
      </c>
      <c r="I495" s="13">
        <f t="shared" si="127"/>
        <v>127.56800064000001</v>
      </c>
      <c r="J495" s="13">
        <f t="shared" si="128"/>
        <v>303.59266825999998</v>
      </c>
      <c r="K495" s="13">
        <f t="shared" si="129"/>
        <v>8.49</v>
      </c>
      <c r="L495" s="13">
        <f t="shared" si="130"/>
        <v>103.3385720025</v>
      </c>
      <c r="M495" s="13">
        <f t="shared" si="131"/>
        <v>1882.8176460299999</v>
      </c>
      <c r="N495" s="13">
        <f t="shared" si="132"/>
        <v>34.446190667499998</v>
      </c>
      <c r="O495" s="13">
        <f t="shared" si="133"/>
        <v>395.38838029999994</v>
      </c>
      <c r="P495" s="13">
        <f t="shared" si="134"/>
        <v>58.238561760000003</v>
      </c>
      <c r="Q495" s="13">
        <f t="shared" si="135"/>
        <v>14.083078860000001</v>
      </c>
      <c r="T495" s="62">
        <v>3113</v>
      </c>
      <c r="U495" s="62">
        <v>2</v>
      </c>
      <c r="V495" s="19">
        <v>1266.7583581200004</v>
      </c>
      <c r="W495" s="19">
        <v>859.19677386000012</v>
      </c>
      <c r="X495" s="19">
        <v>80.786089820000001</v>
      </c>
      <c r="Y495" s="19">
        <v>202.99975653999999</v>
      </c>
      <c r="Z495" s="19">
        <v>575.42677241000001</v>
      </c>
      <c r="AA495" s="19">
        <v>10.463469160000001</v>
      </c>
      <c r="AB495" s="19">
        <v>127.56800064000001</v>
      </c>
      <c r="AC495" s="19">
        <v>303.59266825999998</v>
      </c>
      <c r="AD495" s="19">
        <v>8.49</v>
      </c>
      <c r="AE495" s="19">
        <v>103.3385720025</v>
      </c>
      <c r="AF495" s="19">
        <v>1882.8176460299999</v>
      </c>
      <c r="AG495" s="19">
        <v>34.446190667499998</v>
      </c>
      <c r="AH495" s="19">
        <v>395.38838029999994</v>
      </c>
      <c r="AI495" s="19">
        <v>58.238561760000003</v>
      </c>
      <c r="AJ495" s="19">
        <v>14.083078860000001</v>
      </c>
      <c r="AL495" s="1"/>
      <c r="AM495" s="63">
        <v>3113</v>
      </c>
      <c r="AN495" s="62">
        <v>2</v>
      </c>
      <c r="AO495" s="23">
        <v>1</v>
      </c>
      <c r="AP495" s="23">
        <v>1</v>
      </c>
      <c r="AQ495" s="23">
        <v>1</v>
      </c>
      <c r="AR495" s="23">
        <v>1</v>
      </c>
      <c r="AS495" s="23">
        <v>1</v>
      </c>
      <c r="AT495" s="23">
        <v>1</v>
      </c>
      <c r="AU495" s="23">
        <v>1</v>
      </c>
      <c r="AV495" s="23">
        <v>1</v>
      </c>
      <c r="AW495" s="23">
        <v>1</v>
      </c>
      <c r="AX495" s="23">
        <v>1</v>
      </c>
      <c r="AY495" s="23">
        <v>1</v>
      </c>
      <c r="AZ495" s="23">
        <v>1</v>
      </c>
      <c r="BA495" s="23">
        <v>1</v>
      </c>
      <c r="BB495" s="23">
        <v>1</v>
      </c>
      <c r="BC495" s="23">
        <v>1</v>
      </c>
      <c r="BG495" t="s">
        <v>571</v>
      </c>
      <c r="BH495">
        <v>6</v>
      </c>
      <c r="BI495">
        <v>145</v>
      </c>
    </row>
    <row r="496" spans="1:61" x14ac:dyDescent="0.3">
      <c r="A496" s="18">
        <f t="shared" si="119"/>
        <v>3113</v>
      </c>
      <c r="B496" s="18">
        <f t="shared" si="120"/>
        <v>5</v>
      </c>
      <c r="C496" s="13">
        <f t="shared" si="121"/>
        <v>5795.3957619567655</v>
      </c>
      <c r="D496" s="13">
        <f t="shared" si="122"/>
        <v>5051.88520140322</v>
      </c>
      <c r="E496" s="13">
        <f t="shared" si="123"/>
        <v>309.63856238</v>
      </c>
      <c r="F496" s="13">
        <f t="shared" si="124"/>
        <v>262.14099457999998</v>
      </c>
      <c r="G496" s="13">
        <f t="shared" si="125"/>
        <v>570.87350494000009</v>
      </c>
      <c r="H496" s="13">
        <f t="shared" si="126"/>
        <v>1.03</v>
      </c>
      <c r="I496" s="13">
        <f t="shared" si="127"/>
        <v>839.91282869000008</v>
      </c>
      <c r="J496" s="13">
        <f t="shared" si="128"/>
        <v>152.71454341</v>
      </c>
      <c r="K496" s="13">
        <f t="shared" si="129"/>
        <v>28.59</v>
      </c>
      <c r="L496" s="13">
        <f t="shared" si="130"/>
        <v>641.41077487999996</v>
      </c>
      <c r="M496" s="13">
        <f t="shared" si="131"/>
        <v>240.80105426</v>
      </c>
      <c r="N496" s="13">
        <f t="shared" si="132"/>
        <v>210.66992753</v>
      </c>
      <c r="O496" s="13">
        <f t="shared" si="133"/>
        <v>26.277499559999999</v>
      </c>
      <c r="P496" s="13">
        <f t="shared" si="134"/>
        <v>0.98256993999999998</v>
      </c>
      <c r="Q496" s="13">
        <f t="shared" si="135"/>
        <v>0</v>
      </c>
      <c r="T496" s="62">
        <v>3113</v>
      </c>
      <c r="U496" s="62">
        <v>5</v>
      </c>
      <c r="V496" s="19">
        <v>5795.3957619567655</v>
      </c>
      <c r="W496" s="19">
        <v>5051.88520140322</v>
      </c>
      <c r="X496" s="19">
        <v>309.63856238</v>
      </c>
      <c r="Y496" s="19">
        <v>262.14099457999998</v>
      </c>
      <c r="Z496" s="19">
        <v>570.87350494000009</v>
      </c>
      <c r="AA496" s="19">
        <v>1.03</v>
      </c>
      <c r="AB496" s="19">
        <v>839.91282869000008</v>
      </c>
      <c r="AC496" s="19">
        <v>152.71454341</v>
      </c>
      <c r="AD496" s="19">
        <v>28.59</v>
      </c>
      <c r="AE496" s="19">
        <v>641.41077487999996</v>
      </c>
      <c r="AF496" s="19">
        <v>240.80105426</v>
      </c>
      <c r="AG496" s="19">
        <v>210.66992753</v>
      </c>
      <c r="AH496" s="19">
        <v>26.277499559999999</v>
      </c>
      <c r="AI496" s="19">
        <v>0.98256993999999998</v>
      </c>
      <c r="AJ496" s="19">
        <v>0</v>
      </c>
      <c r="AL496" s="1"/>
      <c r="AM496" s="63">
        <v>3113</v>
      </c>
      <c r="AN496" s="62">
        <v>5</v>
      </c>
      <c r="AO496" s="23">
        <v>1</v>
      </c>
      <c r="AP496" s="23">
        <v>1</v>
      </c>
      <c r="AQ496" s="23">
        <v>1</v>
      </c>
      <c r="AR496" s="23">
        <v>1</v>
      </c>
      <c r="AS496" s="23">
        <v>1</v>
      </c>
      <c r="AT496" s="23">
        <v>1</v>
      </c>
      <c r="AU496" s="23">
        <v>1</v>
      </c>
      <c r="AV496" s="23">
        <v>1</v>
      </c>
      <c r="AW496" s="23">
        <v>1</v>
      </c>
      <c r="AX496" s="23">
        <v>1</v>
      </c>
      <c r="AY496" s="23">
        <v>1</v>
      </c>
      <c r="AZ496" s="23">
        <v>1</v>
      </c>
      <c r="BA496" s="23">
        <v>1</v>
      </c>
      <c r="BB496" s="23">
        <v>1</v>
      </c>
      <c r="BC496" s="23">
        <v>1</v>
      </c>
      <c r="BG496" t="s">
        <v>572</v>
      </c>
      <c r="BH496">
        <v>6</v>
      </c>
      <c r="BI496">
        <v>162</v>
      </c>
    </row>
    <row r="497" spans="1:61" x14ac:dyDescent="0.3">
      <c r="A497" s="18">
        <f t="shared" si="119"/>
        <v>3113</v>
      </c>
      <c r="B497" s="18">
        <f t="shared" si="120"/>
        <v>7</v>
      </c>
      <c r="C497" s="13">
        <f t="shared" si="121"/>
        <v>7753.1357966157493</v>
      </c>
      <c r="D497" s="13">
        <f t="shared" si="122"/>
        <v>3216.6672818717834</v>
      </c>
      <c r="E497" s="13">
        <f t="shared" si="123"/>
        <v>133.01092223000001</v>
      </c>
      <c r="F497" s="13">
        <f t="shared" si="124"/>
        <v>113.09545898</v>
      </c>
      <c r="G497" s="13">
        <f t="shared" si="125"/>
        <v>447.43245739999998</v>
      </c>
      <c r="H497" s="13">
        <f t="shared" si="126"/>
        <v>0</v>
      </c>
      <c r="I497" s="13">
        <f t="shared" si="127"/>
        <v>95.64207485</v>
      </c>
      <c r="J497" s="13">
        <f t="shared" si="128"/>
        <v>2.5560673399999998</v>
      </c>
      <c r="K497" s="13">
        <f t="shared" si="129"/>
        <v>8.0340891600000006</v>
      </c>
      <c r="L497" s="13">
        <f t="shared" si="130"/>
        <v>69.22162212500001</v>
      </c>
      <c r="M497" s="13">
        <f t="shared" si="131"/>
        <v>105.46957627000002</v>
      </c>
      <c r="N497" s="13">
        <f t="shared" si="132"/>
        <v>19.237207375000001</v>
      </c>
      <c r="O497" s="13">
        <f t="shared" si="133"/>
        <v>3.7286725900000004</v>
      </c>
      <c r="P497" s="13">
        <f t="shared" si="134"/>
        <v>1.8354364699999999</v>
      </c>
      <c r="Q497" s="13">
        <f t="shared" si="135"/>
        <v>0.11</v>
      </c>
      <c r="T497" s="62">
        <v>3113</v>
      </c>
      <c r="U497" s="62">
        <v>7</v>
      </c>
      <c r="V497" s="19">
        <v>7753.1357966157493</v>
      </c>
      <c r="W497" s="19">
        <v>3216.6672818717834</v>
      </c>
      <c r="X497" s="19">
        <v>133.01092223000001</v>
      </c>
      <c r="Y497" s="19">
        <v>113.09545898</v>
      </c>
      <c r="Z497" s="19">
        <v>447.43245739999998</v>
      </c>
      <c r="AA497" s="19">
        <v>0</v>
      </c>
      <c r="AB497" s="19">
        <v>95.64207485</v>
      </c>
      <c r="AC497" s="19">
        <v>2.5560673399999998</v>
      </c>
      <c r="AD497" s="19">
        <v>8.0340891600000006</v>
      </c>
      <c r="AE497" s="19">
        <v>69.22162212500001</v>
      </c>
      <c r="AF497" s="19">
        <v>105.46957627000002</v>
      </c>
      <c r="AG497" s="19">
        <v>19.237207375000001</v>
      </c>
      <c r="AH497" s="19">
        <v>3.7286725900000004</v>
      </c>
      <c r="AI497" s="19">
        <v>1.8354364699999999</v>
      </c>
      <c r="AJ497" s="19">
        <v>0.11</v>
      </c>
      <c r="AL497" s="1"/>
      <c r="AM497" s="63">
        <v>3113</v>
      </c>
      <c r="AN497" s="62">
        <v>7</v>
      </c>
      <c r="AO497" s="23">
        <v>1</v>
      </c>
      <c r="AP497" s="23">
        <v>1</v>
      </c>
      <c r="AQ497" s="23">
        <v>1</v>
      </c>
      <c r="AR497" s="23">
        <v>1</v>
      </c>
      <c r="AS497" s="23">
        <v>1</v>
      </c>
      <c r="AT497" s="23">
        <v>1</v>
      </c>
      <c r="AU497" s="23">
        <v>1</v>
      </c>
      <c r="AV497" s="23">
        <v>1</v>
      </c>
      <c r="AW497" s="23">
        <v>1</v>
      </c>
      <c r="AX497" s="23">
        <v>1</v>
      </c>
      <c r="AY497" s="23">
        <v>1</v>
      </c>
      <c r="AZ497" s="23">
        <v>1</v>
      </c>
      <c r="BA497" s="23">
        <v>1</v>
      </c>
      <c r="BB497" s="23">
        <v>1</v>
      </c>
      <c r="BC497" s="23">
        <v>1</v>
      </c>
      <c r="BG497" t="s">
        <v>573</v>
      </c>
      <c r="BH497">
        <v>6</v>
      </c>
      <c r="BI497">
        <v>553</v>
      </c>
    </row>
    <row r="498" spans="1:61" x14ac:dyDescent="0.3">
      <c r="A498" s="18">
        <f t="shared" si="119"/>
        <v>3113</v>
      </c>
      <c r="B498" s="18">
        <f t="shared" si="120"/>
        <v>8</v>
      </c>
      <c r="C498" s="13">
        <f t="shared" si="121"/>
        <v>1759.3299948799997</v>
      </c>
      <c r="D498" s="13">
        <f t="shared" si="122"/>
        <v>1207.4258000000002</v>
      </c>
      <c r="E498" s="13">
        <f t="shared" si="123"/>
        <v>121.31700542000002</v>
      </c>
      <c r="F498" s="13">
        <f t="shared" si="124"/>
        <v>210.44018398999998</v>
      </c>
      <c r="G498" s="13">
        <f t="shared" si="125"/>
        <v>302.47654778999998</v>
      </c>
      <c r="H498" s="13">
        <f t="shared" si="126"/>
        <v>0</v>
      </c>
      <c r="I498" s="13">
        <f t="shared" si="127"/>
        <v>70.029439150000002</v>
      </c>
      <c r="J498" s="13">
        <f t="shared" si="128"/>
        <v>228.40790178999998</v>
      </c>
      <c r="K498" s="13">
        <f t="shared" si="129"/>
        <v>4.8507063700000002</v>
      </c>
      <c r="L498" s="13">
        <f t="shared" si="130"/>
        <v>96.610206540000007</v>
      </c>
      <c r="M498" s="13">
        <f t="shared" si="131"/>
        <v>798.76601083999992</v>
      </c>
      <c r="N498" s="13">
        <f t="shared" si="132"/>
        <v>20.913402180000006</v>
      </c>
      <c r="O498" s="13">
        <f t="shared" si="133"/>
        <v>134.09692567000002</v>
      </c>
      <c r="P498" s="13">
        <f t="shared" si="134"/>
        <v>9.0461737099999997</v>
      </c>
      <c r="Q498" s="13">
        <f t="shared" si="135"/>
        <v>0</v>
      </c>
      <c r="T498" s="62">
        <v>3113</v>
      </c>
      <c r="U498" s="62">
        <v>8</v>
      </c>
      <c r="V498" s="19">
        <v>1759.3299948799997</v>
      </c>
      <c r="W498" s="19">
        <v>1207.4258000000002</v>
      </c>
      <c r="X498" s="19">
        <v>121.31700542000002</v>
      </c>
      <c r="Y498" s="19">
        <v>210.44018398999998</v>
      </c>
      <c r="Z498" s="19">
        <v>302.47654778999998</v>
      </c>
      <c r="AA498" s="19">
        <v>0</v>
      </c>
      <c r="AB498" s="19">
        <v>70.029439150000002</v>
      </c>
      <c r="AC498" s="19">
        <v>228.40790178999998</v>
      </c>
      <c r="AD498" s="19">
        <v>4.8507063700000002</v>
      </c>
      <c r="AE498" s="19">
        <v>96.610206540000007</v>
      </c>
      <c r="AF498" s="19">
        <v>798.76601083999992</v>
      </c>
      <c r="AG498" s="19">
        <v>20.913402180000006</v>
      </c>
      <c r="AH498" s="19">
        <v>134.09692567000002</v>
      </c>
      <c r="AI498" s="19">
        <v>9.0461737099999997</v>
      </c>
      <c r="AJ498" s="19">
        <v>0</v>
      </c>
      <c r="AL498" s="1"/>
      <c r="AM498" s="63">
        <v>3113</v>
      </c>
      <c r="AN498" s="62">
        <v>8</v>
      </c>
      <c r="AO498" s="23">
        <v>1</v>
      </c>
      <c r="AP498" s="23">
        <v>1</v>
      </c>
      <c r="AQ498" s="23">
        <v>1</v>
      </c>
      <c r="AR498" s="23">
        <v>1</v>
      </c>
      <c r="AS498" s="23">
        <v>1</v>
      </c>
      <c r="AT498" s="23">
        <v>1</v>
      </c>
      <c r="AU498" s="23">
        <v>1</v>
      </c>
      <c r="AV498" s="23">
        <v>1</v>
      </c>
      <c r="AW498" s="23">
        <v>1</v>
      </c>
      <c r="AX498" s="23">
        <v>1</v>
      </c>
      <c r="AY498" s="23">
        <v>1</v>
      </c>
      <c r="AZ498" s="23">
        <v>1</v>
      </c>
      <c r="BA498" s="23">
        <v>1</v>
      </c>
      <c r="BB498" s="23">
        <v>1</v>
      </c>
      <c r="BC498" s="23">
        <v>1</v>
      </c>
      <c r="BG498" t="s">
        <v>574</v>
      </c>
      <c r="BH498">
        <v>6</v>
      </c>
      <c r="BI498">
        <v>127</v>
      </c>
    </row>
    <row r="499" spans="1:61" x14ac:dyDescent="0.3">
      <c r="A499" s="18">
        <f t="shared" si="119"/>
        <v>3114</v>
      </c>
      <c r="B499" s="18">
        <f t="shared" si="120"/>
        <v>0</v>
      </c>
      <c r="C499" s="13">
        <f t="shared" si="121"/>
        <v>1342.3637110599996</v>
      </c>
      <c r="D499" s="13">
        <f t="shared" si="122"/>
        <v>399.76134915999995</v>
      </c>
      <c r="E499" s="13">
        <f t="shared" si="123"/>
        <v>4276.551162570001</v>
      </c>
      <c r="F499" s="13">
        <f t="shared" si="124"/>
        <v>1233.3676997200002</v>
      </c>
      <c r="G499" s="13">
        <f t="shared" si="125"/>
        <v>1621.9651703099998</v>
      </c>
      <c r="H499" s="13">
        <f t="shared" si="126"/>
        <v>835.87484853000024</v>
      </c>
      <c r="I499" s="13">
        <f t="shared" si="127"/>
        <v>431.21871174</v>
      </c>
      <c r="J499" s="13">
        <f t="shared" si="128"/>
        <v>85.830573889999997</v>
      </c>
      <c r="K499" s="13">
        <f t="shared" si="129"/>
        <v>14.681035980000001</v>
      </c>
      <c r="L499" s="13">
        <f t="shared" si="130"/>
        <v>207.51618377999998</v>
      </c>
      <c r="M499" s="13">
        <f t="shared" si="131"/>
        <v>1742.58484617</v>
      </c>
      <c r="N499" s="13">
        <f t="shared" si="132"/>
        <v>5.55</v>
      </c>
      <c r="O499" s="13">
        <f t="shared" si="133"/>
        <v>7.24437029</v>
      </c>
      <c r="P499" s="13">
        <f t="shared" si="134"/>
        <v>3.6</v>
      </c>
      <c r="Q499" s="13">
        <f t="shared" si="135"/>
        <v>0</v>
      </c>
      <c r="T499" s="62">
        <v>3114</v>
      </c>
      <c r="U499" s="62">
        <v>0</v>
      </c>
      <c r="V499" s="19">
        <v>1342.3637110599996</v>
      </c>
      <c r="W499" s="19">
        <v>399.76134915999995</v>
      </c>
      <c r="X499" s="19">
        <v>4276.551162570001</v>
      </c>
      <c r="Y499" s="19">
        <v>1233.3676997200002</v>
      </c>
      <c r="Z499" s="19">
        <v>1621.9651703099998</v>
      </c>
      <c r="AA499" s="19">
        <v>835.87484853000024</v>
      </c>
      <c r="AB499" s="19">
        <v>431.21871174</v>
      </c>
      <c r="AC499" s="19">
        <v>85.830573889999997</v>
      </c>
      <c r="AD499" s="19">
        <v>14.681035980000001</v>
      </c>
      <c r="AE499" s="19">
        <v>207.51618377999998</v>
      </c>
      <c r="AF499" s="19">
        <v>1742.58484617</v>
      </c>
      <c r="AG499" s="19">
        <v>5.55</v>
      </c>
      <c r="AH499" s="19">
        <v>7.24437029</v>
      </c>
      <c r="AI499" s="19">
        <v>3.6</v>
      </c>
      <c r="AJ499" s="19">
        <v>0</v>
      </c>
      <c r="AL499" s="1"/>
      <c r="AM499" s="63">
        <v>3114</v>
      </c>
      <c r="AN499" s="62">
        <v>0</v>
      </c>
      <c r="AO499" s="23">
        <v>1</v>
      </c>
      <c r="AP499" s="23">
        <v>1</v>
      </c>
      <c r="AQ499" s="23">
        <v>1</v>
      </c>
      <c r="AR499" s="23">
        <v>1</v>
      </c>
      <c r="AS499" s="23">
        <v>1</v>
      </c>
      <c r="AT499" s="23">
        <v>1</v>
      </c>
      <c r="AU499" s="23">
        <v>1</v>
      </c>
      <c r="AV499" s="23">
        <v>1</v>
      </c>
      <c r="AW499" s="23">
        <v>1</v>
      </c>
      <c r="AX499" s="23">
        <v>1</v>
      </c>
      <c r="AY499" s="23">
        <v>1</v>
      </c>
      <c r="AZ499" s="23">
        <v>1</v>
      </c>
      <c r="BA499" s="23">
        <v>1</v>
      </c>
      <c r="BB499" s="23">
        <v>1</v>
      </c>
      <c r="BC499" s="23">
        <v>1</v>
      </c>
      <c r="BG499" t="s">
        <v>575</v>
      </c>
      <c r="BH499">
        <v>5</v>
      </c>
      <c r="BI499">
        <v>74</v>
      </c>
    </row>
    <row r="500" spans="1:61" x14ac:dyDescent="0.3">
      <c r="A500" s="18">
        <f t="shared" si="119"/>
        <v>3114</v>
      </c>
      <c r="B500" s="18">
        <f t="shared" si="120"/>
        <v>1</v>
      </c>
      <c r="C500" s="13">
        <f t="shared" si="121"/>
        <v>2544.8753290199993</v>
      </c>
      <c r="D500" s="13">
        <f t="shared" si="122"/>
        <v>478.50076983999986</v>
      </c>
      <c r="E500" s="13">
        <f t="shared" si="123"/>
        <v>159.74795229</v>
      </c>
      <c r="F500" s="13">
        <f t="shared" si="124"/>
        <v>0</v>
      </c>
      <c r="G500" s="13">
        <f t="shared" si="125"/>
        <v>40.65</v>
      </c>
      <c r="H500" s="13">
        <f t="shared" si="126"/>
        <v>3.12557865</v>
      </c>
      <c r="I500" s="13">
        <f t="shared" si="127"/>
        <v>88.900304719999994</v>
      </c>
      <c r="J500" s="13">
        <f t="shared" si="128"/>
        <v>48.43519062</v>
      </c>
      <c r="K500" s="13">
        <f t="shared" si="129"/>
        <v>0</v>
      </c>
      <c r="L500" s="13">
        <f t="shared" si="130"/>
        <v>0</v>
      </c>
      <c r="M500" s="13">
        <f t="shared" si="131"/>
        <v>3.36512272</v>
      </c>
      <c r="N500" s="13">
        <f t="shared" si="132"/>
        <v>0</v>
      </c>
      <c r="O500" s="13">
        <f t="shared" si="133"/>
        <v>2.83</v>
      </c>
      <c r="P500" s="13">
        <f t="shared" si="134"/>
        <v>0.5</v>
      </c>
      <c r="Q500" s="13">
        <f t="shared" si="135"/>
        <v>0</v>
      </c>
      <c r="T500" s="62">
        <v>3114</v>
      </c>
      <c r="U500" s="62">
        <v>1</v>
      </c>
      <c r="V500" s="19">
        <v>2544.8753290199993</v>
      </c>
      <c r="W500" s="19">
        <v>478.50076983999986</v>
      </c>
      <c r="X500" s="19">
        <v>159.74795229</v>
      </c>
      <c r="Y500" s="19">
        <v>0</v>
      </c>
      <c r="Z500" s="19">
        <v>40.65</v>
      </c>
      <c r="AA500" s="19">
        <v>3.12557865</v>
      </c>
      <c r="AB500" s="19">
        <v>88.900304719999994</v>
      </c>
      <c r="AC500" s="19">
        <v>48.43519062</v>
      </c>
      <c r="AD500" s="19">
        <v>0</v>
      </c>
      <c r="AE500" s="19">
        <v>0</v>
      </c>
      <c r="AF500" s="19">
        <v>3.36512272</v>
      </c>
      <c r="AG500" s="19">
        <v>0</v>
      </c>
      <c r="AH500" s="19">
        <v>2.83</v>
      </c>
      <c r="AI500" s="19">
        <v>0.5</v>
      </c>
      <c r="AJ500" s="19">
        <v>0</v>
      </c>
      <c r="AL500" s="1"/>
      <c r="AM500" s="63">
        <v>3114</v>
      </c>
      <c r="AN500" s="62">
        <v>1</v>
      </c>
      <c r="AO500" s="23">
        <v>1</v>
      </c>
      <c r="AP500" s="23">
        <v>1</v>
      </c>
      <c r="AQ500" s="23">
        <v>1</v>
      </c>
      <c r="AR500" s="23">
        <v>1</v>
      </c>
      <c r="AS500" s="23">
        <v>1</v>
      </c>
      <c r="AT500" s="23">
        <v>1</v>
      </c>
      <c r="AU500" s="23">
        <v>1</v>
      </c>
      <c r="AV500" s="23">
        <v>1</v>
      </c>
      <c r="AW500" s="23">
        <v>1</v>
      </c>
      <c r="AX500" s="23">
        <v>1</v>
      </c>
      <c r="AY500" s="23">
        <v>1</v>
      </c>
      <c r="AZ500" s="23">
        <v>1</v>
      </c>
      <c r="BA500" s="23">
        <v>1</v>
      </c>
      <c r="BB500" s="23">
        <v>1</v>
      </c>
      <c r="BC500" s="23">
        <v>1</v>
      </c>
      <c r="BG500" t="s">
        <v>576</v>
      </c>
      <c r="BH500">
        <v>5</v>
      </c>
      <c r="BI500">
        <v>140</v>
      </c>
    </row>
    <row r="501" spans="1:61" x14ac:dyDescent="0.3">
      <c r="A501" s="18">
        <f t="shared" si="119"/>
        <v>3114</v>
      </c>
      <c r="B501" s="18">
        <f t="shared" si="120"/>
        <v>2</v>
      </c>
      <c r="C501" s="13">
        <f t="shared" si="121"/>
        <v>402.05247583999994</v>
      </c>
      <c r="D501" s="13">
        <f t="shared" si="122"/>
        <v>167.28397565</v>
      </c>
      <c r="E501" s="13">
        <f t="shared" si="123"/>
        <v>141.75</v>
      </c>
      <c r="F501" s="13">
        <f t="shared" si="124"/>
        <v>61.46</v>
      </c>
      <c r="G501" s="13">
        <f t="shared" si="125"/>
        <v>117.11</v>
      </c>
      <c r="H501" s="13">
        <f t="shared" si="126"/>
        <v>0</v>
      </c>
      <c r="I501" s="13">
        <f t="shared" si="127"/>
        <v>0</v>
      </c>
      <c r="J501" s="13">
        <f t="shared" si="128"/>
        <v>1.59</v>
      </c>
      <c r="K501" s="13">
        <f t="shared" si="129"/>
        <v>14.96</v>
      </c>
      <c r="L501" s="13">
        <f t="shared" si="130"/>
        <v>2</v>
      </c>
      <c r="M501" s="13">
        <f t="shared" si="131"/>
        <v>99.58</v>
      </c>
      <c r="N501" s="13">
        <f t="shared" si="132"/>
        <v>0</v>
      </c>
      <c r="O501" s="13">
        <f t="shared" si="133"/>
        <v>47.072905770000006</v>
      </c>
      <c r="P501" s="13">
        <f t="shared" si="134"/>
        <v>165.65020891</v>
      </c>
      <c r="Q501" s="13">
        <f t="shared" si="135"/>
        <v>22.037749779999999</v>
      </c>
      <c r="T501" s="62">
        <v>3114</v>
      </c>
      <c r="U501" s="62">
        <v>2</v>
      </c>
      <c r="V501" s="19">
        <v>402.05247583999994</v>
      </c>
      <c r="W501" s="19">
        <v>167.28397565</v>
      </c>
      <c r="X501" s="19">
        <v>141.75</v>
      </c>
      <c r="Y501" s="19">
        <v>61.46</v>
      </c>
      <c r="Z501" s="19">
        <v>117.11</v>
      </c>
      <c r="AA501" s="19">
        <v>0</v>
      </c>
      <c r="AB501" s="19">
        <v>0</v>
      </c>
      <c r="AC501" s="19">
        <v>1.59</v>
      </c>
      <c r="AD501" s="19">
        <v>14.96</v>
      </c>
      <c r="AE501" s="19">
        <v>2</v>
      </c>
      <c r="AF501" s="19">
        <v>99.58</v>
      </c>
      <c r="AG501" s="19">
        <v>0</v>
      </c>
      <c r="AH501" s="19">
        <v>47.072905770000006</v>
      </c>
      <c r="AI501" s="19">
        <v>165.65020891</v>
      </c>
      <c r="AJ501" s="19">
        <v>22.037749779999999</v>
      </c>
      <c r="AL501" s="1"/>
      <c r="AM501" s="63">
        <v>3114</v>
      </c>
      <c r="AN501" s="62">
        <v>2</v>
      </c>
      <c r="AO501" s="23">
        <v>1</v>
      </c>
      <c r="AP501" s="23">
        <v>1</v>
      </c>
      <c r="AQ501" s="23">
        <v>1</v>
      </c>
      <c r="AR501" s="23">
        <v>1</v>
      </c>
      <c r="AS501" s="23">
        <v>1</v>
      </c>
      <c r="AT501" s="23">
        <v>1</v>
      </c>
      <c r="AU501" s="23">
        <v>1</v>
      </c>
      <c r="AV501" s="23">
        <v>1</v>
      </c>
      <c r="AW501" s="23">
        <v>1</v>
      </c>
      <c r="AX501" s="23">
        <v>1</v>
      </c>
      <c r="AY501" s="23">
        <v>1</v>
      </c>
      <c r="AZ501" s="23">
        <v>1</v>
      </c>
      <c r="BA501" s="23">
        <v>1</v>
      </c>
      <c r="BB501" s="23">
        <v>1</v>
      </c>
      <c r="BC501" s="23">
        <v>1</v>
      </c>
      <c r="BG501" t="s">
        <v>577</v>
      </c>
      <c r="BH501">
        <v>5</v>
      </c>
      <c r="BI501">
        <v>31</v>
      </c>
    </row>
    <row r="502" spans="1:61" x14ac:dyDescent="0.3">
      <c r="A502" s="18">
        <f t="shared" si="119"/>
        <v>3114</v>
      </c>
      <c r="B502" s="18">
        <f t="shared" si="120"/>
        <v>5</v>
      </c>
      <c r="C502" s="13">
        <f t="shared" si="121"/>
        <v>211.42050723</v>
      </c>
      <c r="D502" s="13">
        <f t="shared" si="122"/>
        <v>351.61426926000001</v>
      </c>
      <c r="E502" s="13">
        <f t="shared" si="123"/>
        <v>0</v>
      </c>
      <c r="F502" s="13">
        <f t="shared" si="124"/>
        <v>0</v>
      </c>
      <c r="G502" s="13">
        <f t="shared" si="125"/>
        <v>4.1399999999999997</v>
      </c>
      <c r="H502" s="13">
        <f t="shared" si="126"/>
        <v>0</v>
      </c>
      <c r="I502" s="13">
        <f t="shared" si="127"/>
        <v>48.561514750000001</v>
      </c>
      <c r="J502" s="13">
        <f t="shared" si="128"/>
        <v>0</v>
      </c>
      <c r="K502" s="13">
        <f t="shared" si="129"/>
        <v>7.3879163499999994</v>
      </c>
      <c r="L502" s="13">
        <f t="shared" si="130"/>
        <v>28.526405879999999</v>
      </c>
      <c r="M502" s="13">
        <f t="shared" si="131"/>
        <v>7.17</v>
      </c>
      <c r="N502" s="13">
        <f t="shared" si="132"/>
        <v>0</v>
      </c>
      <c r="O502" s="13">
        <f t="shared" si="133"/>
        <v>0</v>
      </c>
      <c r="P502" s="13">
        <f t="shared" si="134"/>
        <v>0</v>
      </c>
      <c r="Q502" s="13">
        <f t="shared" si="135"/>
        <v>0</v>
      </c>
      <c r="T502" s="62">
        <v>3114</v>
      </c>
      <c r="U502" s="62">
        <v>5</v>
      </c>
      <c r="V502" s="19">
        <v>211.42050723</v>
      </c>
      <c r="W502" s="19">
        <v>351.61426926000001</v>
      </c>
      <c r="X502" s="19">
        <v>0</v>
      </c>
      <c r="Y502" s="19">
        <v>0</v>
      </c>
      <c r="Z502" s="19">
        <v>4.1399999999999997</v>
      </c>
      <c r="AA502" s="19">
        <v>0</v>
      </c>
      <c r="AB502" s="19">
        <v>48.561514750000001</v>
      </c>
      <c r="AC502" s="19">
        <v>0</v>
      </c>
      <c r="AD502" s="19">
        <v>7.3879163499999994</v>
      </c>
      <c r="AE502" s="19">
        <v>28.526405879999999</v>
      </c>
      <c r="AF502" s="19">
        <v>7.17</v>
      </c>
      <c r="AG502" s="19">
        <v>0</v>
      </c>
      <c r="AH502" s="19">
        <v>0</v>
      </c>
      <c r="AI502" s="19">
        <v>0</v>
      </c>
      <c r="AJ502" s="19">
        <v>0</v>
      </c>
      <c r="AL502" s="1"/>
      <c r="AM502" s="63">
        <v>3114</v>
      </c>
      <c r="AN502" s="62">
        <v>5</v>
      </c>
      <c r="AO502" s="23">
        <v>1</v>
      </c>
      <c r="AP502" s="23">
        <v>1</v>
      </c>
      <c r="AQ502" s="23">
        <v>1</v>
      </c>
      <c r="AR502" s="23">
        <v>1</v>
      </c>
      <c r="AS502" s="23">
        <v>1</v>
      </c>
      <c r="AT502" s="23">
        <v>1</v>
      </c>
      <c r="AU502" s="23">
        <v>1</v>
      </c>
      <c r="AV502" s="23">
        <v>1</v>
      </c>
      <c r="AW502" s="23">
        <v>1</v>
      </c>
      <c r="AX502" s="23">
        <v>1</v>
      </c>
      <c r="AY502" s="23">
        <v>1</v>
      </c>
      <c r="AZ502" s="23">
        <v>1</v>
      </c>
      <c r="BA502" s="23">
        <v>1</v>
      </c>
      <c r="BB502" s="23">
        <v>1</v>
      </c>
      <c r="BC502" s="23">
        <v>1</v>
      </c>
      <c r="BG502" t="s">
        <v>578</v>
      </c>
      <c r="BH502">
        <v>5</v>
      </c>
      <c r="BI502">
        <v>7</v>
      </c>
    </row>
    <row r="503" spans="1:61" x14ac:dyDescent="0.3">
      <c r="A503" s="18">
        <f t="shared" si="119"/>
        <v>3114</v>
      </c>
      <c r="B503" s="18">
        <f t="shared" si="120"/>
        <v>7</v>
      </c>
      <c r="C503" s="13">
        <f t="shared" si="121"/>
        <v>10312.736739786569</v>
      </c>
      <c r="D503" s="13">
        <f t="shared" si="122"/>
        <v>674.28366345543452</v>
      </c>
      <c r="E503" s="13">
        <f t="shared" si="123"/>
        <v>61.22686186</v>
      </c>
      <c r="F503" s="13">
        <f t="shared" si="124"/>
        <v>0</v>
      </c>
      <c r="G503" s="13">
        <f t="shared" si="125"/>
        <v>7.6106239999999996</v>
      </c>
      <c r="H503" s="13">
        <f t="shared" si="126"/>
        <v>0</v>
      </c>
      <c r="I503" s="13">
        <f t="shared" si="127"/>
        <v>61.744383110000001</v>
      </c>
      <c r="J503" s="13">
        <f t="shared" si="128"/>
        <v>0</v>
      </c>
      <c r="K503" s="13">
        <f t="shared" si="129"/>
        <v>0</v>
      </c>
      <c r="L503" s="13">
        <f t="shared" si="130"/>
        <v>142.33594443999999</v>
      </c>
      <c r="M503" s="13">
        <f t="shared" si="131"/>
        <v>40.780127280000002</v>
      </c>
      <c r="N503" s="13">
        <f t="shared" si="132"/>
        <v>31.761981479999999</v>
      </c>
      <c r="O503" s="13">
        <f t="shared" si="133"/>
        <v>0</v>
      </c>
      <c r="P503" s="13">
        <f t="shared" si="134"/>
        <v>0.24000000000000002</v>
      </c>
      <c r="Q503" s="13">
        <f t="shared" si="135"/>
        <v>3.446867E-2</v>
      </c>
      <c r="T503" s="62">
        <v>3114</v>
      </c>
      <c r="U503" s="62">
        <v>7</v>
      </c>
      <c r="V503" s="19">
        <v>10312.736739786569</v>
      </c>
      <c r="W503" s="19">
        <v>674.28366345543452</v>
      </c>
      <c r="X503" s="19">
        <v>61.22686186</v>
      </c>
      <c r="Y503" s="19">
        <v>0</v>
      </c>
      <c r="Z503" s="19">
        <v>7.6106239999999996</v>
      </c>
      <c r="AA503" s="19">
        <v>0</v>
      </c>
      <c r="AB503" s="19">
        <v>61.744383110000001</v>
      </c>
      <c r="AC503" s="19">
        <v>0</v>
      </c>
      <c r="AD503" s="19">
        <v>0</v>
      </c>
      <c r="AE503" s="19">
        <v>142.33594443999999</v>
      </c>
      <c r="AF503" s="19">
        <v>40.780127280000002</v>
      </c>
      <c r="AG503" s="19">
        <v>31.761981479999999</v>
      </c>
      <c r="AH503" s="19">
        <v>0</v>
      </c>
      <c r="AI503" s="19">
        <v>0.24000000000000002</v>
      </c>
      <c r="AJ503" s="19">
        <v>3.446867E-2</v>
      </c>
      <c r="AL503" s="1"/>
      <c r="AM503" s="63">
        <v>3114</v>
      </c>
      <c r="AN503" s="62">
        <v>7</v>
      </c>
      <c r="AO503" s="23">
        <v>1</v>
      </c>
      <c r="AP503" s="23">
        <v>1</v>
      </c>
      <c r="AQ503" s="23">
        <v>1</v>
      </c>
      <c r="AR503" s="23">
        <v>1</v>
      </c>
      <c r="AS503" s="23">
        <v>1</v>
      </c>
      <c r="AT503" s="23">
        <v>1</v>
      </c>
      <c r="AU503" s="23">
        <v>1</v>
      </c>
      <c r="AV503" s="23">
        <v>1</v>
      </c>
      <c r="AW503" s="23">
        <v>1</v>
      </c>
      <c r="AX503" s="23">
        <v>1</v>
      </c>
      <c r="AY503" s="23">
        <v>1</v>
      </c>
      <c r="AZ503" s="23">
        <v>1</v>
      </c>
      <c r="BA503" s="23">
        <v>1</v>
      </c>
      <c r="BB503" s="23">
        <v>1</v>
      </c>
      <c r="BC503" s="23">
        <v>1</v>
      </c>
      <c r="BG503" t="s">
        <v>579</v>
      </c>
      <c r="BH503">
        <v>5</v>
      </c>
      <c r="BI503">
        <v>270</v>
      </c>
    </row>
    <row r="504" spans="1:61" x14ac:dyDescent="0.3">
      <c r="A504" s="18">
        <f t="shared" si="119"/>
        <v>3114</v>
      </c>
      <c r="B504" s="18">
        <f t="shared" si="120"/>
        <v>8</v>
      </c>
      <c r="C504" s="13">
        <f t="shared" si="121"/>
        <v>1008.6886256400001</v>
      </c>
      <c r="D504" s="13">
        <f t="shared" si="122"/>
        <v>445.47469318000003</v>
      </c>
      <c r="E504" s="13">
        <f t="shared" si="123"/>
        <v>469.08553369000003</v>
      </c>
      <c r="F504" s="13">
        <f t="shared" si="124"/>
        <v>230.02568448</v>
      </c>
      <c r="G504" s="13">
        <f t="shared" si="125"/>
        <v>48.91</v>
      </c>
      <c r="H504" s="13">
        <f t="shared" si="126"/>
        <v>134.44999999999999</v>
      </c>
      <c r="I504" s="13">
        <f t="shared" si="127"/>
        <v>95.2664817</v>
      </c>
      <c r="J504" s="13">
        <f t="shared" si="128"/>
        <v>0.1</v>
      </c>
      <c r="K504" s="13">
        <f t="shared" si="129"/>
        <v>24</v>
      </c>
      <c r="L504" s="13">
        <f t="shared" si="130"/>
        <v>98.625560739999997</v>
      </c>
      <c r="M504" s="13">
        <f t="shared" si="131"/>
        <v>103.93630121000001</v>
      </c>
      <c r="N504" s="13">
        <f t="shared" si="132"/>
        <v>0</v>
      </c>
      <c r="O504" s="13">
        <f t="shared" si="133"/>
        <v>6.0185475899999998</v>
      </c>
      <c r="P504" s="13">
        <f t="shared" si="134"/>
        <v>2.1629897900000001</v>
      </c>
      <c r="Q504" s="13">
        <f t="shared" si="135"/>
        <v>0.05</v>
      </c>
      <c r="T504" s="62">
        <v>3114</v>
      </c>
      <c r="U504" s="62">
        <v>8</v>
      </c>
      <c r="V504" s="19">
        <v>1008.6886256400001</v>
      </c>
      <c r="W504" s="19">
        <v>445.47469318000003</v>
      </c>
      <c r="X504" s="19">
        <v>469.08553369000003</v>
      </c>
      <c r="Y504" s="19">
        <v>230.02568448</v>
      </c>
      <c r="Z504" s="19">
        <v>48.91</v>
      </c>
      <c r="AA504" s="19">
        <v>134.44999999999999</v>
      </c>
      <c r="AB504" s="19">
        <v>95.2664817</v>
      </c>
      <c r="AC504" s="19">
        <v>0.1</v>
      </c>
      <c r="AD504" s="19">
        <v>24</v>
      </c>
      <c r="AE504" s="19">
        <v>98.625560739999997</v>
      </c>
      <c r="AF504" s="19">
        <v>103.93630121000001</v>
      </c>
      <c r="AG504" s="19">
        <v>0</v>
      </c>
      <c r="AH504" s="19">
        <v>6.0185475899999998</v>
      </c>
      <c r="AI504" s="19">
        <v>2.1629897900000001</v>
      </c>
      <c r="AJ504" s="19">
        <v>0.05</v>
      </c>
      <c r="AL504" s="1"/>
      <c r="AM504" s="63">
        <v>3114</v>
      </c>
      <c r="AN504" s="62">
        <v>8</v>
      </c>
      <c r="AO504" s="23">
        <v>1</v>
      </c>
      <c r="AP504" s="23">
        <v>1</v>
      </c>
      <c r="AQ504" s="23">
        <v>1</v>
      </c>
      <c r="AR504" s="23">
        <v>1</v>
      </c>
      <c r="AS504" s="23">
        <v>1</v>
      </c>
      <c r="AT504" s="23">
        <v>1</v>
      </c>
      <c r="AU504" s="23">
        <v>1</v>
      </c>
      <c r="AV504" s="23">
        <v>1</v>
      </c>
      <c r="AW504" s="23">
        <v>1</v>
      </c>
      <c r="AX504" s="23">
        <v>1</v>
      </c>
      <c r="AY504" s="23">
        <v>1</v>
      </c>
      <c r="AZ504" s="23">
        <v>1</v>
      </c>
      <c r="BA504" s="23">
        <v>1</v>
      </c>
      <c r="BB504" s="23">
        <v>1</v>
      </c>
      <c r="BC504" s="23">
        <v>1</v>
      </c>
      <c r="BG504" t="s">
        <v>580</v>
      </c>
      <c r="BH504">
        <v>5</v>
      </c>
      <c r="BI504">
        <v>32</v>
      </c>
    </row>
    <row r="505" spans="1:61" x14ac:dyDescent="0.3">
      <c r="A505" s="18">
        <f t="shared" si="119"/>
        <v>3115</v>
      </c>
      <c r="B505" s="18">
        <f t="shared" si="120"/>
        <v>0</v>
      </c>
      <c r="C505" s="13">
        <f t="shared" si="121"/>
        <v>1891.1931211900001</v>
      </c>
      <c r="D505" s="13">
        <f t="shared" si="122"/>
        <v>851.16878785999984</v>
      </c>
      <c r="E505" s="13">
        <f t="shared" si="123"/>
        <v>8775.6162034200024</v>
      </c>
      <c r="F505" s="13">
        <f t="shared" si="124"/>
        <v>2946.04023504</v>
      </c>
      <c r="G505" s="13">
        <f t="shared" si="125"/>
        <v>2573.4911417100002</v>
      </c>
      <c r="H505" s="13">
        <f t="shared" si="126"/>
        <v>1460.0576480100001</v>
      </c>
      <c r="I505" s="13">
        <f t="shared" si="127"/>
        <v>244.83773817000002</v>
      </c>
      <c r="J505" s="13">
        <f t="shared" si="128"/>
        <v>139.51964662</v>
      </c>
      <c r="K505" s="13">
        <f t="shared" si="129"/>
        <v>175.21333156999998</v>
      </c>
      <c r="L505" s="13">
        <f t="shared" si="130"/>
        <v>149.78843986750002</v>
      </c>
      <c r="M505" s="13">
        <f t="shared" si="131"/>
        <v>1201.7748079799999</v>
      </c>
      <c r="N505" s="13">
        <f t="shared" si="132"/>
        <v>42.366843342500005</v>
      </c>
      <c r="O505" s="13">
        <f t="shared" si="133"/>
        <v>42.074267829999997</v>
      </c>
      <c r="P505" s="13">
        <f t="shared" si="134"/>
        <v>0.1</v>
      </c>
      <c r="Q505" s="13">
        <f t="shared" si="135"/>
        <v>0.22000000000000003</v>
      </c>
      <c r="T505" s="62">
        <v>3115</v>
      </c>
      <c r="U505" s="62">
        <v>0</v>
      </c>
      <c r="V505" s="19">
        <v>1891.1931211900001</v>
      </c>
      <c r="W505" s="19">
        <v>851.16878785999984</v>
      </c>
      <c r="X505" s="19">
        <v>8775.6162034200024</v>
      </c>
      <c r="Y505" s="19">
        <v>2946.04023504</v>
      </c>
      <c r="Z505" s="19">
        <v>2573.4911417100002</v>
      </c>
      <c r="AA505" s="19">
        <v>1460.0576480100001</v>
      </c>
      <c r="AB505" s="19">
        <v>244.83773817000002</v>
      </c>
      <c r="AC505" s="19">
        <v>139.51964662</v>
      </c>
      <c r="AD505" s="19">
        <v>175.21333156999998</v>
      </c>
      <c r="AE505" s="19">
        <v>149.78843986750002</v>
      </c>
      <c r="AF505" s="19">
        <v>1201.7748079799999</v>
      </c>
      <c r="AG505" s="19">
        <v>42.366843342500005</v>
      </c>
      <c r="AH505" s="19">
        <v>42.074267829999997</v>
      </c>
      <c r="AI505" s="19">
        <v>0.1</v>
      </c>
      <c r="AJ505" s="19">
        <v>0.22000000000000003</v>
      </c>
      <c r="AL505" s="1"/>
      <c r="AM505" s="63">
        <v>3115</v>
      </c>
      <c r="AN505" s="62">
        <v>0</v>
      </c>
      <c r="AO505" s="23">
        <v>1</v>
      </c>
      <c r="AP505" s="23">
        <v>1</v>
      </c>
      <c r="AQ505" s="23">
        <v>1</v>
      </c>
      <c r="AR505" s="23">
        <v>1</v>
      </c>
      <c r="AS505" s="23">
        <v>1</v>
      </c>
      <c r="AT505" s="23">
        <v>1</v>
      </c>
      <c r="AU505" s="23">
        <v>1</v>
      </c>
      <c r="AV505" s="23">
        <v>1</v>
      </c>
      <c r="AW505" s="23">
        <v>1</v>
      </c>
      <c r="AX505" s="23">
        <v>1</v>
      </c>
      <c r="AY505" s="23">
        <v>1</v>
      </c>
      <c r="AZ505" s="23">
        <v>1</v>
      </c>
      <c r="BA505" s="23">
        <v>1</v>
      </c>
      <c r="BB505" s="23">
        <v>1</v>
      </c>
      <c r="BC505" s="23">
        <v>1</v>
      </c>
      <c r="BG505" t="s">
        <v>581</v>
      </c>
      <c r="BH505">
        <v>8</v>
      </c>
      <c r="BI505">
        <v>166</v>
      </c>
    </row>
    <row r="506" spans="1:61" x14ac:dyDescent="0.3">
      <c r="A506" s="18">
        <f t="shared" si="119"/>
        <v>3115</v>
      </c>
      <c r="B506" s="18">
        <f t="shared" si="120"/>
        <v>1</v>
      </c>
      <c r="C506" s="13">
        <f t="shared" si="121"/>
        <v>4358.4106014600011</v>
      </c>
      <c r="D506" s="13">
        <f t="shared" si="122"/>
        <v>1051.88269085</v>
      </c>
      <c r="E506" s="13">
        <f t="shared" si="123"/>
        <v>3189.6867897399993</v>
      </c>
      <c r="F506" s="13">
        <f t="shared" si="124"/>
        <v>737.02381241000001</v>
      </c>
      <c r="G506" s="13">
        <f t="shared" si="125"/>
        <v>1013.69924587</v>
      </c>
      <c r="H506" s="13">
        <f t="shared" si="126"/>
        <v>471.47744583999997</v>
      </c>
      <c r="I506" s="13">
        <f t="shared" si="127"/>
        <v>287.40752132</v>
      </c>
      <c r="J506" s="13">
        <f t="shared" si="128"/>
        <v>1238.5828085500002</v>
      </c>
      <c r="K506" s="13">
        <f t="shared" si="129"/>
        <v>456.97068909000006</v>
      </c>
      <c r="L506" s="13">
        <f t="shared" si="130"/>
        <v>74.154285347499993</v>
      </c>
      <c r="M506" s="13">
        <f t="shared" si="131"/>
        <v>343.36035485999997</v>
      </c>
      <c r="N506" s="13">
        <f t="shared" si="132"/>
        <v>16.8691553725</v>
      </c>
      <c r="O506" s="13">
        <f t="shared" si="133"/>
        <v>207.48380485999999</v>
      </c>
      <c r="P506" s="13">
        <f t="shared" si="134"/>
        <v>0.63072567999999996</v>
      </c>
      <c r="Q506" s="13">
        <f t="shared" si="135"/>
        <v>0</v>
      </c>
      <c r="T506" s="62">
        <v>3115</v>
      </c>
      <c r="U506" s="62">
        <v>1</v>
      </c>
      <c r="V506" s="19">
        <v>4358.4106014600011</v>
      </c>
      <c r="W506" s="19">
        <v>1051.88269085</v>
      </c>
      <c r="X506" s="19">
        <v>3189.6867897399993</v>
      </c>
      <c r="Y506" s="19">
        <v>737.02381241000001</v>
      </c>
      <c r="Z506" s="19">
        <v>1013.69924587</v>
      </c>
      <c r="AA506" s="19">
        <v>471.47744583999997</v>
      </c>
      <c r="AB506" s="19">
        <v>287.40752132</v>
      </c>
      <c r="AC506" s="19">
        <v>1238.5828085500002</v>
      </c>
      <c r="AD506" s="19">
        <v>456.97068909000006</v>
      </c>
      <c r="AE506" s="19">
        <v>74.154285347499993</v>
      </c>
      <c r="AF506" s="19">
        <v>343.36035485999997</v>
      </c>
      <c r="AG506" s="19">
        <v>16.8691553725</v>
      </c>
      <c r="AH506" s="19">
        <v>207.48380485999999</v>
      </c>
      <c r="AI506" s="19">
        <v>0.63072567999999996</v>
      </c>
      <c r="AJ506" s="19">
        <v>0</v>
      </c>
      <c r="AL506" s="1"/>
      <c r="AM506" s="63">
        <v>3115</v>
      </c>
      <c r="AN506" s="62">
        <v>1</v>
      </c>
      <c r="AO506" s="23">
        <v>1</v>
      </c>
      <c r="AP506" s="23">
        <v>1</v>
      </c>
      <c r="AQ506" s="23">
        <v>1</v>
      </c>
      <c r="AR506" s="23">
        <v>1</v>
      </c>
      <c r="AS506" s="23">
        <v>1</v>
      </c>
      <c r="AT506" s="23">
        <v>1</v>
      </c>
      <c r="AU506" s="23">
        <v>1</v>
      </c>
      <c r="AV506" s="23">
        <v>1</v>
      </c>
      <c r="AW506" s="23">
        <v>1</v>
      </c>
      <c r="AX506" s="23">
        <v>1</v>
      </c>
      <c r="AY506" s="23">
        <v>1</v>
      </c>
      <c r="AZ506" s="23">
        <v>1</v>
      </c>
      <c r="BA506" s="23">
        <v>1</v>
      </c>
      <c r="BB506" s="23">
        <v>1</v>
      </c>
      <c r="BC506" s="23">
        <v>1</v>
      </c>
      <c r="BG506" t="s">
        <v>582</v>
      </c>
      <c r="BH506">
        <v>8</v>
      </c>
      <c r="BI506">
        <v>189</v>
      </c>
    </row>
    <row r="507" spans="1:61" x14ac:dyDescent="0.3">
      <c r="A507" s="18">
        <f t="shared" si="119"/>
        <v>3115</v>
      </c>
      <c r="B507" s="18">
        <f t="shared" si="120"/>
        <v>2</v>
      </c>
      <c r="C507" s="13">
        <f t="shared" si="121"/>
        <v>45.368099999999998</v>
      </c>
      <c r="D507" s="13">
        <f t="shared" si="122"/>
        <v>2.9699999999999998</v>
      </c>
      <c r="E507" s="13">
        <f t="shared" si="123"/>
        <v>46.882800920000001</v>
      </c>
      <c r="F507" s="13">
        <f t="shared" si="124"/>
        <v>4.29</v>
      </c>
      <c r="G507" s="13">
        <f t="shared" si="125"/>
        <v>17.854182469999998</v>
      </c>
      <c r="H507" s="13">
        <f t="shared" si="126"/>
        <v>3.61</v>
      </c>
      <c r="I507" s="13">
        <f t="shared" si="127"/>
        <v>22.47</v>
      </c>
      <c r="J507" s="13">
        <f t="shared" si="128"/>
        <v>28.16</v>
      </c>
      <c r="K507" s="13">
        <f t="shared" si="129"/>
        <v>8.11</v>
      </c>
      <c r="L507" s="13">
        <f t="shared" si="130"/>
        <v>0</v>
      </c>
      <c r="M507" s="13">
        <f t="shared" si="131"/>
        <v>11.79405229</v>
      </c>
      <c r="N507" s="13">
        <f t="shared" si="132"/>
        <v>0</v>
      </c>
      <c r="O507" s="13">
        <f t="shared" si="133"/>
        <v>21.65776322</v>
      </c>
      <c r="P507" s="13">
        <f t="shared" si="134"/>
        <v>2.40050177</v>
      </c>
      <c r="Q507" s="13">
        <f t="shared" si="135"/>
        <v>4.4812619500000004</v>
      </c>
      <c r="T507" s="62">
        <v>3115</v>
      </c>
      <c r="U507" s="62">
        <v>2</v>
      </c>
      <c r="V507" s="19">
        <v>45.368099999999998</v>
      </c>
      <c r="W507" s="19">
        <v>2.9699999999999998</v>
      </c>
      <c r="X507" s="19">
        <v>46.882800920000001</v>
      </c>
      <c r="Y507" s="19">
        <v>4.29</v>
      </c>
      <c r="Z507" s="19">
        <v>17.854182469999998</v>
      </c>
      <c r="AA507" s="19">
        <v>3.61</v>
      </c>
      <c r="AB507" s="19">
        <v>22.47</v>
      </c>
      <c r="AC507" s="19">
        <v>28.16</v>
      </c>
      <c r="AD507" s="19">
        <v>8.11</v>
      </c>
      <c r="AE507" s="19">
        <v>0</v>
      </c>
      <c r="AF507" s="19">
        <v>11.79405229</v>
      </c>
      <c r="AG507" s="19">
        <v>0</v>
      </c>
      <c r="AH507" s="19">
        <v>21.65776322</v>
      </c>
      <c r="AI507" s="19">
        <v>2.40050177</v>
      </c>
      <c r="AJ507" s="19">
        <v>4.4812619500000004</v>
      </c>
      <c r="AL507" s="1"/>
      <c r="AM507" s="63">
        <v>3115</v>
      </c>
      <c r="AN507" s="62">
        <v>2</v>
      </c>
      <c r="AO507" s="23">
        <v>1</v>
      </c>
      <c r="AP507" s="23">
        <v>1</v>
      </c>
      <c r="AQ507" s="23">
        <v>1</v>
      </c>
      <c r="AR507" s="23">
        <v>1</v>
      </c>
      <c r="AS507" s="23">
        <v>1</v>
      </c>
      <c r="AT507" s="23">
        <v>1</v>
      </c>
      <c r="AU507" s="23">
        <v>1</v>
      </c>
      <c r="AV507" s="23">
        <v>1</v>
      </c>
      <c r="AW507" s="23">
        <v>1</v>
      </c>
      <c r="AX507" s="23">
        <v>1</v>
      </c>
      <c r="AY507" s="23">
        <v>1</v>
      </c>
      <c r="AZ507" s="23">
        <v>1</v>
      </c>
      <c r="BA507" s="23">
        <v>1</v>
      </c>
      <c r="BB507" s="23">
        <v>1</v>
      </c>
      <c r="BC507" s="23">
        <v>1</v>
      </c>
      <c r="BG507" t="s">
        <v>583</v>
      </c>
      <c r="BH507">
        <v>8</v>
      </c>
      <c r="BI507">
        <v>14</v>
      </c>
    </row>
    <row r="508" spans="1:61" x14ac:dyDescent="0.3">
      <c r="A508" s="18">
        <f t="shared" si="119"/>
        <v>3115</v>
      </c>
      <c r="B508" s="18">
        <f t="shared" si="120"/>
        <v>5</v>
      </c>
      <c r="C508" s="13">
        <f t="shared" si="121"/>
        <v>3119.7794043499994</v>
      </c>
      <c r="D508" s="13">
        <f t="shared" si="122"/>
        <v>476.73748219000004</v>
      </c>
      <c r="E508" s="13">
        <f t="shared" si="123"/>
        <v>125.24447108999999</v>
      </c>
      <c r="F508" s="13">
        <f t="shared" si="124"/>
        <v>69.652553990000001</v>
      </c>
      <c r="G508" s="13">
        <f t="shared" si="125"/>
        <v>66.34926068</v>
      </c>
      <c r="H508" s="13">
        <f t="shared" si="126"/>
        <v>23.66129974</v>
      </c>
      <c r="I508" s="13">
        <f t="shared" si="127"/>
        <v>46.230000000000004</v>
      </c>
      <c r="J508" s="13">
        <f t="shared" si="128"/>
        <v>0</v>
      </c>
      <c r="K508" s="13">
        <f t="shared" si="129"/>
        <v>0</v>
      </c>
      <c r="L508" s="13">
        <f t="shared" si="130"/>
        <v>27.705077249999999</v>
      </c>
      <c r="M508" s="13">
        <f t="shared" si="131"/>
        <v>13.032503349999999</v>
      </c>
      <c r="N508" s="13">
        <f t="shared" si="132"/>
        <v>1.75</v>
      </c>
      <c r="O508" s="13">
        <f t="shared" si="133"/>
        <v>0</v>
      </c>
      <c r="P508" s="13">
        <f t="shared" si="134"/>
        <v>0</v>
      </c>
      <c r="Q508" s="13">
        <f t="shared" si="135"/>
        <v>0</v>
      </c>
      <c r="T508" s="62">
        <v>3115</v>
      </c>
      <c r="U508" s="62">
        <v>5</v>
      </c>
      <c r="V508" s="19">
        <v>3119.7794043499994</v>
      </c>
      <c r="W508" s="19">
        <v>476.73748219000004</v>
      </c>
      <c r="X508" s="19">
        <v>125.24447108999999</v>
      </c>
      <c r="Y508" s="19">
        <v>69.652553990000001</v>
      </c>
      <c r="Z508" s="19">
        <v>66.34926068</v>
      </c>
      <c r="AA508" s="19">
        <v>23.66129974</v>
      </c>
      <c r="AB508" s="19">
        <v>46.230000000000004</v>
      </c>
      <c r="AC508" s="19">
        <v>0</v>
      </c>
      <c r="AD508" s="19">
        <v>0</v>
      </c>
      <c r="AE508" s="19">
        <v>27.705077249999999</v>
      </c>
      <c r="AF508" s="19">
        <v>13.032503349999999</v>
      </c>
      <c r="AG508" s="19">
        <v>1.75</v>
      </c>
      <c r="AH508" s="19">
        <v>0</v>
      </c>
      <c r="AI508" s="19">
        <v>0</v>
      </c>
      <c r="AJ508" s="19">
        <v>0</v>
      </c>
      <c r="AL508" s="1"/>
      <c r="AM508" s="63">
        <v>3115</v>
      </c>
      <c r="AN508" s="62">
        <v>5</v>
      </c>
      <c r="AO508" s="23">
        <v>1</v>
      </c>
      <c r="AP508" s="23">
        <v>1</v>
      </c>
      <c r="AQ508" s="23">
        <v>1</v>
      </c>
      <c r="AR508" s="23">
        <v>1</v>
      </c>
      <c r="AS508" s="23">
        <v>1</v>
      </c>
      <c r="AT508" s="23">
        <v>1</v>
      </c>
      <c r="AU508" s="23">
        <v>1</v>
      </c>
      <c r="AV508" s="23">
        <v>1</v>
      </c>
      <c r="AW508" s="23">
        <v>1</v>
      </c>
      <c r="AX508" s="23">
        <v>1</v>
      </c>
      <c r="AY508" s="23">
        <v>1</v>
      </c>
      <c r="AZ508" s="23">
        <v>1</v>
      </c>
      <c r="BA508" s="23">
        <v>1</v>
      </c>
      <c r="BB508" s="23">
        <v>1</v>
      </c>
      <c r="BC508" s="23">
        <v>1</v>
      </c>
      <c r="BG508" t="s">
        <v>584</v>
      </c>
      <c r="BH508">
        <v>8</v>
      </c>
      <c r="BI508">
        <v>38</v>
      </c>
    </row>
    <row r="509" spans="1:61" x14ac:dyDescent="0.3">
      <c r="A509" s="18">
        <f t="shared" si="119"/>
        <v>3115</v>
      </c>
      <c r="B509" s="18">
        <f t="shared" si="120"/>
        <v>7</v>
      </c>
      <c r="C509" s="13">
        <f t="shared" si="121"/>
        <v>5337.612330387331</v>
      </c>
      <c r="D509" s="13">
        <f t="shared" si="122"/>
        <v>805.70137618751005</v>
      </c>
      <c r="E509" s="13">
        <f t="shared" si="123"/>
        <v>112.58609484999999</v>
      </c>
      <c r="F509" s="13">
        <f t="shared" si="124"/>
        <v>52.311930889999999</v>
      </c>
      <c r="G509" s="13">
        <f t="shared" si="125"/>
        <v>101.61282087000001</v>
      </c>
      <c r="H509" s="13">
        <f t="shared" si="126"/>
        <v>3.8175024799999999</v>
      </c>
      <c r="I509" s="13">
        <f t="shared" si="127"/>
        <v>132.70031743999999</v>
      </c>
      <c r="J509" s="13">
        <f t="shared" si="128"/>
        <v>0.39673998999999999</v>
      </c>
      <c r="K509" s="13">
        <f t="shared" si="129"/>
        <v>11.18991793</v>
      </c>
      <c r="L509" s="13">
        <f t="shared" si="130"/>
        <v>140.54881846000001</v>
      </c>
      <c r="M509" s="13">
        <f t="shared" si="131"/>
        <v>102.25900448</v>
      </c>
      <c r="N509" s="13">
        <f t="shared" si="132"/>
        <v>44.516272819999998</v>
      </c>
      <c r="O509" s="13">
        <f t="shared" si="133"/>
        <v>0</v>
      </c>
      <c r="P509" s="13">
        <f t="shared" si="134"/>
        <v>0</v>
      </c>
      <c r="Q509" s="13">
        <f t="shared" si="135"/>
        <v>0</v>
      </c>
      <c r="T509" s="62">
        <v>3115</v>
      </c>
      <c r="U509" s="62">
        <v>7</v>
      </c>
      <c r="V509" s="19">
        <v>5337.612330387331</v>
      </c>
      <c r="W509" s="19">
        <v>805.70137618751005</v>
      </c>
      <c r="X509" s="19">
        <v>112.58609484999999</v>
      </c>
      <c r="Y509" s="19">
        <v>52.311930889999999</v>
      </c>
      <c r="Z509" s="19">
        <v>101.61282087000001</v>
      </c>
      <c r="AA509" s="19">
        <v>3.8175024799999999</v>
      </c>
      <c r="AB509" s="19">
        <v>132.70031743999999</v>
      </c>
      <c r="AC509" s="19">
        <v>0.39673998999999999</v>
      </c>
      <c r="AD509" s="19">
        <v>11.18991793</v>
      </c>
      <c r="AE509" s="19">
        <v>140.54881846000001</v>
      </c>
      <c r="AF509" s="19">
        <v>102.25900448</v>
      </c>
      <c r="AG509" s="19">
        <v>44.516272819999998</v>
      </c>
      <c r="AH509" s="19">
        <v>0</v>
      </c>
      <c r="AI509" s="19">
        <v>0</v>
      </c>
      <c r="AJ509" s="19">
        <v>0</v>
      </c>
      <c r="AL509" s="1"/>
      <c r="AM509" s="63">
        <v>3115</v>
      </c>
      <c r="AN509" s="62">
        <v>7</v>
      </c>
      <c r="AO509" s="23">
        <v>1</v>
      </c>
      <c r="AP509" s="23">
        <v>1</v>
      </c>
      <c r="AQ509" s="23">
        <v>1</v>
      </c>
      <c r="AR509" s="23">
        <v>1</v>
      </c>
      <c r="AS509" s="23">
        <v>1</v>
      </c>
      <c r="AT509" s="23">
        <v>1</v>
      </c>
      <c r="AU509" s="23">
        <v>1</v>
      </c>
      <c r="AV509" s="23">
        <v>1</v>
      </c>
      <c r="AW509" s="23">
        <v>1</v>
      </c>
      <c r="AX509" s="23">
        <v>1</v>
      </c>
      <c r="AY509" s="23">
        <v>1</v>
      </c>
      <c r="AZ509" s="23">
        <v>1</v>
      </c>
      <c r="BA509" s="23">
        <v>1</v>
      </c>
      <c r="BB509" s="23">
        <v>1</v>
      </c>
      <c r="BC509" s="23">
        <v>1</v>
      </c>
      <c r="BG509" t="s">
        <v>585</v>
      </c>
      <c r="BH509">
        <v>8</v>
      </c>
      <c r="BI509">
        <v>191</v>
      </c>
    </row>
    <row r="510" spans="1:61" x14ac:dyDescent="0.3">
      <c r="A510" s="18">
        <f t="shared" si="119"/>
        <v>3115</v>
      </c>
      <c r="B510" s="18">
        <f t="shared" si="120"/>
        <v>8</v>
      </c>
      <c r="C510" s="13">
        <f t="shared" si="121"/>
        <v>1779.2066543800001</v>
      </c>
      <c r="D510" s="13">
        <f t="shared" si="122"/>
        <v>795.03440121000006</v>
      </c>
      <c r="E510" s="13">
        <f t="shared" si="123"/>
        <v>1002.63965447</v>
      </c>
      <c r="F510" s="13">
        <f t="shared" si="124"/>
        <v>588.14759469000001</v>
      </c>
      <c r="G510" s="13">
        <f t="shared" si="125"/>
        <v>522.23425988999998</v>
      </c>
      <c r="H510" s="13">
        <f t="shared" si="126"/>
        <v>110.69047217000001</v>
      </c>
      <c r="I510" s="13">
        <f t="shared" si="127"/>
        <v>56.764518800000005</v>
      </c>
      <c r="J510" s="13">
        <f t="shared" si="128"/>
        <v>95.557000559999992</v>
      </c>
      <c r="K510" s="13">
        <f t="shared" si="129"/>
        <v>41.510791550000008</v>
      </c>
      <c r="L510" s="13">
        <f t="shared" si="130"/>
        <v>142.16142765250001</v>
      </c>
      <c r="M510" s="13">
        <f t="shared" si="131"/>
        <v>205.30453915999999</v>
      </c>
      <c r="N510" s="13">
        <f t="shared" si="132"/>
        <v>38.648867007500002</v>
      </c>
      <c r="O510" s="13">
        <f t="shared" si="133"/>
        <v>0</v>
      </c>
      <c r="P510" s="13">
        <f t="shared" si="134"/>
        <v>0.28999999999999998</v>
      </c>
      <c r="Q510" s="13">
        <f t="shared" si="135"/>
        <v>0</v>
      </c>
      <c r="T510" s="62">
        <v>3115</v>
      </c>
      <c r="U510" s="62">
        <v>8</v>
      </c>
      <c r="V510" s="19">
        <v>1779.2066543800001</v>
      </c>
      <c r="W510" s="19">
        <v>795.03440121000006</v>
      </c>
      <c r="X510" s="19">
        <v>1002.63965447</v>
      </c>
      <c r="Y510" s="19">
        <v>588.14759469000001</v>
      </c>
      <c r="Z510" s="19">
        <v>522.23425988999998</v>
      </c>
      <c r="AA510" s="19">
        <v>110.69047217000001</v>
      </c>
      <c r="AB510" s="19">
        <v>56.764518800000005</v>
      </c>
      <c r="AC510" s="19">
        <v>95.557000559999992</v>
      </c>
      <c r="AD510" s="19">
        <v>41.510791550000008</v>
      </c>
      <c r="AE510" s="19">
        <v>142.16142765250001</v>
      </c>
      <c r="AF510" s="19">
        <v>205.30453915999999</v>
      </c>
      <c r="AG510" s="19">
        <v>38.648867007500002</v>
      </c>
      <c r="AH510" s="19">
        <v>0</v>
      </c>
      <c r="AI510" s="19">
        <v>0.28999999999999998</v>
      </c>
      <c r="AJ510" s="19">
        <v>0</v>
      </c>
      <c r="AL510" s="1"/>
      <c r="AM510" s="63">
        <v>3115</v>
      </c>
      <c r="AN510" s="62">
        <v>8</v>
      </c>
      <c r="AO510" s="23">
        <v>1</v>
      </c>
      <c r="AP510" s="23">
        <v>1</v>
      </c>
      <c r="AQ510" s="23">
        <v>1</v>
      </c>
      <c r="AR510" s="23">
        <v>1</v>
      </c>
      <c r="AS510" s="23">
        <v>1</v>
      </c>
      <c r="AT510" s="23">
        <v>1</v>
      </c>
      <c r="AU510" s="23">
        <v>1</v>
      </c>
      <c r="AV510" s="23">
        <v>1</v>
      </c>
      <c r="AW510" s="23">
        <v>1</v>
      </c>
      <c r="AX510" s="23">
        <v>1</v>
      </c>
      <c r="AY510" s="23">
        <v>1</v>
      </c>
      <c r="AZ510" s="23">
        <v>1</v>
      </c>
      <c r="BA510" s="23">
        <v>1</v>
      </c>
      <c r="BB510" s="23">
        <v>1</v>
      </c>
      <c r="BC510" s="23">
        <v>1</v>
      </c>
      <c r="BG510" t="s">
        <v>586</v>
      </c>
      <c r="BH510">
        <v>8</v>
      </c>
      <c r="BI510">
        <v>53</v>
      </c>
    </row>
    <row r="511" spans="1:61" x14ac:dyDescent="0.3">
      <c r="A511" s="18">
        <f t="shared" si="119"/>
        <v>3116</v>
      </c>
      <c r="B511" s="18">
        <f t="shared" si="120"/>
        <v>0</v>
      </c>
      <c r="C511" s="13">
        <f t="shared" si="121"/>
        <v>9329.3505951799998</v>
      </c>
      <c r="D511" s="13">
        <f t="shared" si="122"/>
        <v>5157.1863536700012</v>
      </c>
      <c r="E511" s="13">
        <f t="shared" si="123"/>
        <v>79262.145214829972</v>
      </c>
      <c r="F511" s="13">
        <f t="shared" si="124"/>
        <v>8654.5630843800009</v>
      </c>
      <c r="G511" s="13">
        <f t="shared" si="125"/>
        <v>18638.688149830003</v>
      </c>
      <c r="H511" s="13">
        <f t="shared" si="126"/>
        <v>14153.115051220002</v>
      </c>
      <c r="I511" s="13">
        <f t="shared" si="127"/>
        <v>5759.4797903400013</v>
      </c>
      <c r="J511" s="13">
        <f t="shared" si="128"/>
        <v>595.16061001000014</v>
      </c>
      <c r="K511" s="13">
        <f t="shared" si="129"/>
        <v>4013.0692869099998</v>
      </c>
      <c r="L511" s="13">
        <f t="shared" si="130"/>
        <v>676.11391449749999</v>
      </c>
      <c r="M511" s="13">
        <f t="shared" si="131"/>
        <v>8544.0636980700001</v>
      </c>
      <c r="N511" s="13">
        <f t="shared" si="132"/>
        <v>31.143769262499994</v>
      </c>
      <c r="O511" s="13">
        <f t="shared" si="133"/>
        <v>727.09894794999991</v>
      </c>
      <c r="P511" s="13">
        <f t="shared" si="134"/>
        <v>5.6832225799999998</v>
      </c>
      <c r="Q511" s="13">
        <f t="shared" si="135"/>
        <v>10.240219999999999</v>
      </c>
      <c r="T511" s="62">
        <v>3116</v>
      </c>
      <c r="U511" s="62">
        <v>0</v>
      </c>
      <c r="V511" s="19">
        <v>9329.3505951799998</v>
      </c>
      <c r="W511" s="19">
        <v>5157.1863536700012</v>
      </c>
      <c r="X511" s="19">
        <v>79262.145214829972</v>
      </c>
      <c r="Y511" s="19">
        <v>8654.5630843800009</v>
      </c>
      <c r="Z511" s="19">
        <v>18638.688149830003</v>
      </c>
      <c r="AA511" s="19">
        <v>14153.115051220002</v>
      </c>
      <c r="AB511" s="19">
        <v>5759.4797903400013</v>
      </c>
      <c r="AC511" s="19">
        <v>595.16061001000014</v>
      </c>
      <c r="AD511" s="19">
        <v>4013.0692869099998</v>
      </c>
      <c r="AE511" s="19">
        <v>676.11391449749999</v>
      </c>
      <c r="AF511" s="19">
        <v>8544.0636980700001</v>
      </c>
      <c r="AG511" s="19">
        <v>31.143769262499994</v>
      </c>
      <c r="AH511" s="19">
        <v>727.09894794999991</v>
      </c>
      <c r="AI511" s="19">
        <v>5.6832225799999998</v>
      </c>
      <c r="AJ511" s="19">
        <v>10.240219999999999</v>
      </c>
      <c r="AL511" s="1"/>
      <c r="AM511" s="63">
        <v>3116</v>
      </c>
      <c r="AN511" s="62">
        <v>0</v>
      </c>
      <c r="AO511" s="23">
        <v>1</v>
      </c>
      <c r="AP511" s="23">
        <v>1</v>
      </c>
      <c r="AQ511" s="23">
        <v>1</v>
      </c>
      <c r="AR511" s="23">
        <v>1</v>
      </c>
      <c r="AS511" s="23">
        <v>1</v>
      </c>
      <c r="AT511" s="23">
        <v>1</v>
      </c>
      <c r="AU511" s="23">
        <v>1</v>
      </c>
      <c r="AV511" s="23">
        <v>1</v>
      </c>
      <c r="AW511" s="23">
        <v>1</v>
      </c>
      <c r="AX511" s="23">
        <v>1</v>
      </c>
      <c r="AY511" s="23">
        <v>1</v>
      </c>
      <c r="AZ511" s="23">
        <v>1</v>
      </c>
      <c r="BA511" s="23">
        <v>1</v>
      </c>
      <c r="BB511" s="23">
        <v>1</v>
      </c>
      <c r="BC511" s="23">
        <v>1</v>
      </c>
      <c r="BG511" t="s">
        <v>587</v>
      </c>
      <c r="BH511">
        <v>1</v>
      </c>
      <c r="BI511">
        <v>874</v>
      </c>
    </row>
    <row r="512" spans="1:61" x14ac:dyDescent="0.3">
      <c r="A512" s="18">
        <f t="shared" si="119"/>
        <v>3116</v>
      </c>
      <c r="B512" s="18">
        <f t="shared" si="120"/>
        <v>1</v>
      </c>
      <c r="C512" s="13">
        <f t="shared" si="121"/>
        <v>6554.3034658999986</v>
      </c>
      <c r="D512" s="13">
        <f t="shared" si="122"/>
        <v>4176.6101613400006</v>
      </c>
      <c r="E512" s="13">
        <f t="shared" si="123"/>
        <v>25286.94484321</v>
      </c>
      <c r="F512" s="13">
        <f t="shared" si="124"/>
        <v>1974.9065469000002</v>
      </c>
      <c r="G512" s="13">
        <f t="shared" si="125"/>
        <v>6417.6935700200011</v>
      </c>
      <c r="H512" s="13">
        <f t="shared" si="126"/>
        <v>1897.8137907400001</v>
      </c>
      <c r="I512" s="13">
        <f t="shared" si="127"/>
        <v>3170.0517576199995</v>
      </c>
      <c r="J512" s="13">
        <f t="shared" si="128"/>
        <v>5357.8290491699991</v>
      </c>
      <c r="K512" s="13">
        <f t="shared" si="129"/>
        <v>5294.9938650400009</v>
      </c>
      <c r="L512" s="13">
        <f t="shared" si="130"/>
        <v>758.20680713749994</v>
      </c>
      <c r="M512" s="13">
        <f t="shared" si="131"/>
        <v>2721.0022634000002</v>
      </c>
      <c r="N512" s="13">
        <f t="shared" si="132"/>
        <v>231.21636385249997</v>
      </c>
      <c r="O512" s="13">
        <f t="shared" si="133"/>
        <v>11144.43584771</v>
      </c>
      <c r="P512" s="13">
        <f t="shared" si="134"/>
        <v>31.689883939999998</v>
      </c>
      <c r="Q512" s="13">
        <f t="shared" si="135"/>
        <v>38.252127520000002</v>
      </c>
      <c r="T512" s="62">
        <v>3116</v>
      </c>
      <c r="U512" s="62">
        <v>1</v>
      </c>
      <c r="V512" s="19">
        <v>6554.3034658999986</v>
      </c>
      <c r="W512" s="19">
        <v>4176.6101613400006</v>
      </c>
      <c r="X512" s="19">
        <v>25286.94484321</v>
      </c>
      <c r="Y512" s="19">
        <v>1974.9065469000002</v>
      </c>
      <c r="Z512" s="19">
        <v>6417.6935700200011</v>
      </c>
      <c r="AA512" s="19">
        <v>1897.8137907400001</v>
      </c>
      <c r="AB512" s="19">
        <v>3170.0517576199995</v>
      </c>
      <c r="AC512" s="19">
        <v>5357.8290491699991</v>
      </c>
      <c r="AD512" s="19">
        <v>5294.9938650400009</v>
      </c>
      <c r="AE512" s="19">
        <v>758.20680713749994</v>
      </c>
      <c r="AF512" s="19">
        <v>2721.0022634000002</v>
      </c>
      <c r="AG512" s="19">
        <v>231.21636385249997</v>
      </c>
      <c r="AH512" s="19">
        <v>11144.43584771</v>
      </c>
      <c r="AI512" s="19">
        <v>31.689883939999998</v>
      </c>
      <c r="AJ512" s="19">
        <v>38.252127520000002</v>
      </c>
      <c r="AL512" s="1"/>
      <c r="AM512" s="63">
        <v>3116</v>
      </c>
      <c r="AN512" s="62">
        <v>1</v>
      </c>
      <c r="AO512" s="23">
        <v>1</v>
      </c>
      <c r="AP512" s="23">
        <v>1</v>
      </c>
      <c r="AQ512" s="23">
        <v>1</v>
      </c>
      <c r="AR512" s="23">
        <v>1</v>
      </c>
      <c r="AS512" s="23">
        <v>1</v>
      </c>
      <c r="AT512" s="23">
        <v>1</v>
      </c>
      <c r="AU512" s="23">
        <v>1</v>
      </c>
      <c r="AV512" s="23">
        <v>1</v>
      </c>
      <c r="AW512" s="23">
        <v>1</v>
      </c>
      <c r="AX512" s="23">
        <v>1</v>
      </c>
      <c r="AY512" s="23">
        <v>1</v>
      </c>
      <c r="AZ512" s="23">
        <v>1</v>
      </c>
      <c r="BA512" s="23">
        <v>1</v>
      </c>
      <c r="BB512" s="23">
        <v>1</v>
      </c>
      <c r="BC512" s="23">
        <v>1</v>
      </c>
      <c r="BG512" t="s">
        <v>588</v>
      </c>
      <c r="BH512">
        <v>1</v>
      </c>
      <c r="BI512">
        <v>558</v>
      </c>
    </row>
    <row r="513" spans="1:61" x14ac:dyDescent="0.3">
      <c r="A513" s="18">
        <f t="shared" si="119"/>
        <v>3116</v>
      </c>
      <c r="B513" s="18">
        <f t="shared" si="120"/>
        <v>2</v>
      </c>
      <c r="C513" s="13">
        <f t="shared" si="121"/>
        <v>301.28204698000002</v>
      </c>
      <c r="D513" s="13">
        <f t="shared" si="122"/>
        <v>268.73042770999996</v>
      </c>
      <c r="E513" s="13">
        <f t="shared" si="123"/>
        <v>3023.3721339099998</v>
      </c>
      <c r="F513" s="13">
        <f t="shared" si="124"/>
        <v>200.95941488000003</v>
      </c>
      <c r="G513" s="13">
        <f t="shared" si="125"/>
        <v>672.82219179000015</v>
      </c>
      <c r="H513" s="13">
        <f t="shared" si="126"/>
        <v>321.26884806999999</v>
      </c>
      <c r="I513" s="13">
        <f t="shared" si="127"/>
        <v>221.75388994000002</v>
      </c>
      <c r="J513" s="13">
        <f t="shared" si="128"/>
        <v>396.93511909000006</v>
      </c>
      <c r="K513" s="13">
        <f t="shared" si="129"/>
        <v>361.10285429999999</v>
      </c>
      <c r="L513" s="13">
        <f t="shared" si="130"/>
        <v>19.149854250000001</v>
      </c>
      <c r="M513" s="13">
        <f t="shared" si="131"/>
        <v>885.16469518999997</v>
      </c>
      <c r="N513" s="13">
        <f t="shared" si="132"/>
        <v>6.3832847500000005</v>
      </c>
      <c r="O513" s="13">
        <f t="shared" si="133"/>
        <v>620.75243089999992</v>
      </c>
      <c r="P513" s="13">
        <f t="shared" si="134"/>
        <v>7.91650644</v>
      </c>
      <c r="Q513" s="13">
        <f t="shared" si="135"/>
        <v>0.53</v>
      </c>
      <c r="T513" s="62">
        <v>3116</v>
      </c>
      <c r="U513" s="62">
        <v>2</v>
      </c>
      <c r="V513" s="19">
        <v>301.28204698000002</v>
      </c>
      <c r="W513" s="19">
        <v>268.73042770999996</v>
      </c>
      <c r="X513" s="19">
        <v>3023.3721339099998</v>
      </c>
      <c r="Y513" s="19">
        <v>200.95941488000003</v>
      </c>
      <c r="Z513" s="19">
        <v>672.82219179000015</v>
      </c>
      <c r="AA513" s="19">
        <v>321.26884806999999</v>
      </c>
      <c r="AB513" s="19">
        <v>221.75388994000002</v>
      </c>
      <c r="AC513" s="19">
        <v>396.93511909000006</v>
      </c>
      <c r="AD513" s="19">
        <v>361.10285429999999</v>
      </c>
      <c r="AE513" s="19">
        <v>19.149854250000001</v>
      </c>
      <c r="AF513" s="19">
        <v>885.16469518999997</v>
      </c>
      <c r="AG513" s="19">
        <v>6.3832847500000005</v>
      </c>
      <c r="AH513" s="19">
        <v>620.75243089999992</v>
      </c>
      <c r="AI513" s="19">
        <v>7.91650644</v>
      </c>
      <c r="AJ513" s="19">
        <v>0.53</v>
      </c>
      <c r="AL513" s="1"/>
      <c r="AM513" s="63">
        <v>3116</v>
      </c>
      <c r="AN513" s="62">
        <v>2</v>
      </c>
      <c r="AO513" s="23">
        <v>1</v>
      </c>
      <c r="AP513" s="23">
        <v>1</v>
      </c>
      <c r="AQ513" s="23">
        <v>1</v>
      </c>
      <c r="AR513" s="23">
        <v>1</v>
      </c>
      <c r="AS513" s="23">
        <v>1</v>
      </c>
      <c r="AT513" s="23">
        <v>1</v>
      </c>
      <c r="AU513" s="23">
        <v>1</v>
      </c>
      <c r="AV513" s="23">
        <v>1</v>
      </c>
      <c r="AW513" s="23">
        <v>1</v>
      </c>
      <c r="AX513" s="23">
        <v>1</v>
      </c>
      <c r="AY513" s="23">
        <v>1</v>
      </c>
      <c r="AZ513" s="23">
        <v>1</v>
      </c>
      <c r="BA513" s="23">
        <v>1</v>
      </c>
      <c r="BB513" s="23">
        <v>1</v>
      </c>
      <c r="BC513" s="23">
        <v>1</v>
      </c>
      <c r="BG513" t="s">
        <v>589</v>
      </c>
      <c r="BH513">
        <v>1</v>
      </c>
      <c r="BI513">
        <v>88</v>
      </c>
    </row>
    <row r="514" spans="1:61" x14ac:dyDescent="0.3">
      <c r="A514" s="18">
        <f t="shared" ref="A514:A528" si="136">AM514</f>
        <v>3116</v>
      </c>
      <c r="B514" s="18">
        <f t="shared" ref="B514:B528" si="137">AN514</f>
        <v>5</v>
      </c>
      <c r="C514" s="13">
        <f t="shared" ref="C514:C528" si="138">V514*AO514</f>
        <v>509.77473362000001</v>
      </c>
      <c r="D514" s="13">
        <f t="shared" ref="D514:D528" si="139">W514*AP514</f>
        <v>384.49340015999996</v>
      </c>
      <c r="E514" s="13">
        <f t="shared" ref="E514:E528" si="140">X514*AQ514</f>
        <v>244.64296872</v>
      </c>
      <c r="F514" s="13">
        <f t="shared" ref="F514:F528" si="141">Y514*AR514</f>
        <v>106.17999999999999</v>
      </c>
      <c r="G514" s="13">
        <f t="shared" ref="G514:G528" si="142">Z514*AS514</f>
        <v>56.83</v>
      </c>
      <c r="H514" s="13">
        <f t="shared" ref="H514:H528" si="143">AA514*AT514</f>
        <v>22.77</v>
      </c>
      <c r="I514" s="13">
        <f t="shared" ref="I514:I528" si="144">AB514*AU514</f>
        <v>103.99055375</v>
      </c>
      <c r="J514" s="13">
        <f t="shared" ref="J514:J528" si="145">AC514*AV514</f>
        <v>0</v>
      </c>
      <c r="K514" s="13">
        <f t="shared" ref="K514:K528" si="146">AD514*AW514</f>
        <v>15.77</v>
      </c>
      <c r="L514" s="13">
        <f t="shared" ref="L514:L528" si="147">AE514*AX514</f>
        <v>5.2210902675000002</v>
      </c>
      <c r="M514" s="13">
        <f t="shared" ref="M514:M528" si="148">AF514*AY514</f>
        <v>84.104748830000005</v>
      </c>
      <c r="N514" s="13">
        <f t="shared" ref="N514:N528" si="149">AG514*AZ514</f>
        <v>1.7403634225</v>
      </c>
      <c r="O514" s="13">
        <f t="shared" ref="O514:O528" si="150">AH514*BA514</f>
        <v>0</v>
      </c>
      <c r="P514" s="13">
        <f t="shared" ref="P514:P528" si="151">AI514*BB514</f>
        <v>0</v>
      </c>
      <c r="Q514" s="13">
        <f t="shared" ref="Q514:Q528" si="152">AJ514*BC514</f>
        <v>0</v>
      </c>
      <c r="T514" s="62">
        <v>3116</v>
      </c>
      <c r="U514" s="62">
        <v>5</v>
      </c>
      <c r="V514" s="19">
        <v>509.77473362000001</v>
      </c>
      <c r="W514" s="19">
        <v>384.49340015999996</v>
      </c>
      <c r="X514" s="19">
        <v>244.64296872</v>
      </c>
      <c r="Y514" s="19">
        <v>106.17999999999999</v>
      </c>
      <c r="Z514" s="19">
        <v>56.83</v>
      </c>
      <c r="AA514" s="19">
        <v>22.77</v>
      </c>
      <c r="AB514" s="19">
        <v>103.99055375</v>
      </c>
      <c r="AC514" s="19">
        <v>0</v>
      </c>
      <c r="AD514" s="19">
        <v>15.77</v>
      </c>
      <c r="AE514" s="19">
        <v>5.2210902675000002</v>
      </c>
      <c r="AF514" s="19">
        <v>84.104748830000005</v>
      </c>
      <c r="AG514" s="19">
        <v>1.7403634225</v>
      </c>
      <c r="AH514" s="19">
        <v>0</v>
      </c>
      <c r="AI514" s="19">
        <v>0</v>
      </c>
      <c r="AJ514" s="19">
        <v>0</v>
      </c>
      <c r="AL514" s="1"/>
      <c r="AM514" s="63">
        <v>3116</v>
      </c>
      <c r="AN514" s="62">
        <v>5</v>
      </c>
      <c r="AO514" s="23">
        <v>1</v>
      </c>
      <c r="AP514" s="23">
        <v>1</v>
      </c>
      <c r="AQ514" s="23">
        <v>1</v>
      </c>
      <c r="AR514" s="23">
        <v>1</v>
      </c>
      <c r="AS514" s="23">
        <v>1</v>
      </c>
      <c r="AT514" s="23">
        <v>1</v>
      </c>
      <c r="AU514" s="23">
        <v>1</v>
      </c>
      <c r="AV514" s="23">
        <v>1</v>
      </c>
      <c r="AW514" s="23">
        <v>1</v>
      </c>
      <c r="AX514" s="23">
        <v>1</v>
      </c>
      <c r="AY514" s="23">
        <v>1</v>
      </c>
      <c r="AZ514" s="23">
        <v>1</v>
      </c>
      <c r="BA514" s="23">
        <v>1</v>
      </c>
      <c r="BB514" s="23">
        <v>1</v>
      </c>
      <c r="BC514" s="23">
        <v>1</v>
      </c>
      <c r="BG514" t="s">
        <v>590</v>
      </c>
      <c r="BH514">
        <v>1</v>
      </c>
      <c r="BI514">
        <v>12</v>
      </c>
    </row>
    <row r="515" spans="1:61" x14ac:dyDescent="0.3">
      <c r="A515" s="18">
        <f t="shared" si="136"/>
        <v>3116</v>
      </c>
      <c r="B515" s="18">
        <f t="shared" si="137"/>
        <v>7</v>
      </c>
      <c r="C515" s="13">
        <f t="shared" si="138"/>
        <v>8013.423337582346</v>
      </c>
      <c r="D515" s="13">
        <f t="shared" si="139"/>
        <v>1349.7882117135348</v>
      </c>
      <c r="E515" s="13">
        <f t="shared" si="140"/>
        <v>187.78967149000002</v>
      </c>
      <c r="F515" s="13">
        <f t="shared" si="141"/>
        <v>59.538016280000001</v>
      </c>
      <c r="G515" s="13">
        <f t="shared" si="142"/>
        <v>233.35720059000002</v>
      </c>
      <c r="H515" s="13">
        <f t="shared" si="143"/>
        <v>49.694330470000004</v>
      </c>
      <c r="I515" s="13">
        <f t="shared" si="144"/>
        <v>23.816284120000002</v>
      </c>
      <c r="J515" s="13">
        <f t="shared" si="145"/>
        <v>3.76666357</v>
      </c>
      <c r="K515" s="13">
        <f t="shared" si="146"/>
        <v>14.764573009999999</v>
      </c>
      <c r="L515" s="13">
        <f t="shared" si="147"/>
        <v>69.992499999999993</v>
      </c>
      <c r="M515" s="13">
        <f t="shared" si="148"/>
        <v>55.89621717</v>
      </c>
      <c r="N515" s="13">
        <f t="shared" si="149"/>
        <v>22.997499999999999</v>
      </c>
      <c r="O515" s="13">
        <f t="shared" si="150"/>
        <v>1.01</v>
      </c>
      <c r="P515" s="13">
        <f t="shared" si="151"/>
        <v>0.35605787</v>
      </c>
      <c r="Q515" s="13">
        <f t="shared" si="152"/>
        <v>0</v>
      </c>
      <c r="T515" s="62">
        <v>3116</v>
      </c>
      <c r="U515" s="62">
        <v>7</v>
      </c>
      <c r="V515" s="19">
        <v>8013.423337582346</v>
      </c>
      <c r="W515" s="19">
        <v>1349.7882117135348</v>
      </c>
      <c r="X515" s="19">
        <v>187.78967149000002</v>
      </c>
      <c r="Y515" s="19">
        <v>59.538016280000001</v>
      </c>
      <c r="Z515" s="19">
        <v>233.35720059000002</v>
      </c>
      <c r="AA515" s="19">
        <v>49.694330470000004</v>
      </c>
      <c r="AB515" s="19">
        <v>23.816284120000002</v>
      </c>
      <c r="AC515" s="19">
        <v>3.76666357</v>
      </c>
      <c r="AD515" s="19">
        <v>14.764573009999999</v>
      </c>
      <c r="AE515" s="19">
        <v>69.992499999999993</v>
      </c>
      <c r="AF515" s="19">
        <v>55.89621717</v>
      </c>
      <c r="AG515" s="19">
        <v>22.997499999999999</v>
      </c>
      <c r="AH515" s="19">
        <v>1.01</v>
      </c>
      <c r="AI515" s="19">
        <v>0.35605787</v>
      </c>
      <c r="AJ515" s="19">
        <v>0</v>
      </c>
      <c r="AL515" s="1"/>
      <c r="AM515" s="63">
        <v>3116</v>
      </c>
      <c r="AN515" s="62">
        <v>7</v>
      </c>
      <c r="AO515" s="23">
        <v>1</v>
      </c>
      <c r="AP515" s="23">
        <v>1</v>
      </c>
      <c r="AQ515" s="23">
        <v>1</v>
      </c>
      <c r="AR515" s="23">
        <v>1</v>
      </c>
      <c r="AS515" s="23">
        <v>1</v>
      </c>
      <c r="AT515" s="23">
        <v>1</v>
      </c>
      <c r="AU515" s="23">
        <v>1</v>
      </c>
      <c r="AV515" s="23">
        <v>1</v>
      </c>
      <c r="AW515" s="23">
        <v>1</v>
      </c>
      <c r="AX515" s="23">
        <v>1</v>
      </c>
      <c r="AY515" s="23">
        <v>1</v>
      </c>
      <c r="AZ515" s="23">
        <v>1</v>
      </c>
      <c r="BA515" s="23">
        <v>1</v>
      </c>
      <c r="BB515" s="23">
        <v>1</v>
      </c>
      <c r="BC515" s="23">
        <v>1</v>
      </c>
      <c r="BG515" t="s">
        <v>591</v>
      </c>
      <c r="BH515">
        <v>1</v>
      </c>
      <c r="BI515">
        <v>388</v>
      </c>
    </row>
    <row r="516" spans="1:61" x14ac:dyDescent="0.3">
      <c r="A516" s="18">
        <f t="shared" si="136"/>
        <v>3116</v>
      </c>
      <c r="B516" s="18">
        <f t="shared" si="137"/>
        <v>8</v>
      </c>
      <c r="C516" s="13">
        <f t="shared" si="138"/>
        <v>4340.8603325899994</v>
      </c>
      <c r="D516" s="13">
        <f t="shared" si="139"/>
        <v>1762.6039063099997</v>
      </c>
      <c r="E516" s="13">
        <f t="shared" si="140"/>
        <v>5989.4426950299994</v>
      </c>
      <c r="F516" s="13">
        <f t="shared" si="141"/>
        <v>1099.0657410800002</v>
      </c>
      <c r="G516" s="13">
        <f t="shared" si="142"/>
        <v>2432.2765706399996</v>
      </c>
      <c r="H516" s="13">
        <f t="shared" si="143"/>
        <v>997.45805765</v>
      </c>
      <c r="I516" s="13">
        <f t="shared" si="144"/>
        <v>368.52493061999996</v>
      </c>
      <c r="J516" s="13">
        <f t="shared" si="145"/>
        <v>453.37277345000001</v>
      </c>
      <c r="K516" s="13">
        <f t="shared" si="146"/>
        <v>649.77621895999994</v>
      </c>
      <c r="L516" s="13">
        <f t="shared" si="147"/>
        <v>101.77635502250001</v>
      </c>
      <c r="M516" s="13">
        <f t="shared" si="148"/>
        <v>664.10444613999994</v>
      </c>
      <c r="N516" s="13">
        <f t="shared" si="149"/>
        <v>10.977812717500001</v>
      </c>
      <c r="O516" s="13">
        <f t="shared" si="150"/>
        <v>134.08451703</v>
      </c>
      <c r="P516" s="13">
        <f t="shared" si="151"/>
        <v>105.05347145999998</v>
      </c>
      <c r="Q516" s="13">
        <f t="shared" si="152"/>
        <v>0.53</v>
      </c>
      <c r="T516" s="62">
        <v>3116</v>
      </c>
      <c r="U516" s="62">
        <v>8</v>
      </c>
      <c r="V516" s="19">
        <v>4340.8603325899994</v>
      </c>
      <c r="W516" s="19">
        <v>1762.6039063099997</v>
      </c>
      <c r="X516" s="19">
        <v>5989.4426950299994</v>
      </c>
      <c r="Y516" s="19">
        <v>1099.0657410800002</v>
      </c>
      <c r="Z516" s="19">
        <v>2432.2765706399996</v>
      </c>
      <c r="AA516" s="19">
        <v>997.45805765</v>
      </c>
      <c r="AB516" s="19">
        <v>368.52493061999996</v>
      </c>
      <c r="AC516" s="19">
        <v>453.37277345000001</v>
      </c>
      <c r="AD516" s="19">
        <v>649.77621895999994</v>
      </c>
      <c r="AE516" s="19">
        <v>101.77635502250001</v>
      </c>
      <c r="AF516" s="19">
        <v>664.10444613999994</v>
      </c>
      <c r="AG516" s="19">
        <v>10.977812717500001</v>
      </c>
      <c r="AH516" s="19">
        <v>134.08451703</v>
      </c>
      <c r="AI516" s="19">
        <v>105.05347145999998</v>
      </c>
      <c r="AJ516" s="19">
        <v>0.53</v>
      </c>
      <c r="AL516" s="1"/>
      <c r="AM516" s="63">
        <v>3116</v>
      </c>
      <c r="AN516" s="62">
        <v>8</v>
      </c>
      <c r="AO516" s="23">
        <v>1</v>
      </c>
      <c r="AP516" s="23">
        <v>1</v>
      </c>
      <c r="AQ516" s="23">
        <v>1</v>
      </c>
      <c r="AR516" s="23">
        <v>1</v>
      </c>
      <c r="AS516" s="23">
        <v>1</v>
      </c>
      <c r="AT516" s="23">
        <v>1</v>
      </c>
      <c r="AU516" s="23">
        <v>1</v>
      </c>
      <c r="AV516" s="23">
        <v>1</v>
      </c>
      <c r="AW516" s="23">
        <v>1</v>
      </c>
      <c r="AX516" s="23">
        <v>1</v>
      </c>
      <c r="AY516" s="23">
        <v>1</v>
      </c>
      <c r="AZ516" s="23">
        <v>1</v>
      </c>
      <c r="BA516" s="23">
        <v>1</v>
      </c>
      <c r="BB516" s="23">
        <v>1</v>
      </c>
      <c r="BC516" s="23">
        <v>1</v>
      </c>
      <c r="BG516" t="s">
        <v>592</v>
      </c>
      <c r="BH516">
        <v>1</v>
      </c>
      <c r="BI516">
        <v>152</v>
      </c>
    </row>
    <row r="517" spans="1:61" x14ac:dyDescent="0.3">
      <c r="A517" s="18">
        <f t="shared" si="136"/>
        <v>3117</v>
      </c>
      <c r="B517" s="18">
        <f t="shared" si="137"/>
        <v>0</v>
      </c>
      <c r="C517" s="13">
        <f t="shared" si="138"/>
        <v>2591.6271235900003</v>
      </c>
      <c r="D517" s="13">
        <f t="shared" si="139"/>
        <v>1957.3280778400003</v>
      </c>
      <c r="E517" s="13">
        <f t="shared" si="140"/>
        <v>7684.3179681100028</v>
      </c>
      <c r="F517" s="13">
        <f t="shared" si="141"/>
        <v>1085.6719499300002</v>
      </c>
      <c r="G517" s="13">
        <f t="shared" si="142"/>
        <v>856.22099016999994</v>
      </c>
      <c r="H517" s="13">
        <f t="shared" si="143"/>
        <v>1811.29445147</v>
      </c>
      <c r="I517" s="13">
        <f t="shared" si="144"/>
        <v>1113.7312639500001</v>
      </c>
      <c r="J517" s="13">
        <f t="shared" si="145"/>
        <v>131.69782222000001</v>
      </c>
      <c r="K517" s="13">
        <f t="shared" si="146"/>
        <v>60.028823630000005</v>
      </c>
      <c r="L517" s="13">
        <f t="shared" si="147"/>
        <v>144.84773316000002</v>
      </c>
      <c r="M517" s="13">
        <f t="shared" si="148"/>
        <v>1634.0744671699999</v>
      </c>
      <c r="N517" s="13">
        <f t="shared" si="149"/>
        <v>25.08677204</v>
      </c>
      <c r="O517" s="13">
        <f t="shared" si="150"/>
        <v>23.154831299999998</v>
      </c>
      <c r="P517" s="13">
        <f t="shared" si="151"/>
        <v>9.6339559900000005</v>
      </c>
      <c r="Q517" s="13">
        <f t="shared" si="152"/>
        <v>8</v>
      </c>
      <c r="T517" s="62">
        <v>3117</v>
      </c>
      <c r="U517" s="62">
        <v>0</v>
      </c>
      <c r="V517" s="19">
        <v>2591.6271235900003</v>
      </c>
      <c r="W517" s="19">
        <v>1957.3280778400003</v>
      </c>
      <c r="X517" s="19">
        <v>7684.3179681100028</v>
      </c>
      <c r="Y517" s="19">
        <v>1085.6719499300002</v>
      </c>
      <c r="Z517" s="19">
        <v>856.22099016999994</v>
      </c>
      <c r="AA517" s="19">
        <v>1811.29445147</v>
      </c>
      <c r="AB517" s="19">
        <v>1113.7312639500001</v>
      </c>
      <c r="AC517" s="19">
        <v>131.69782222000001</v>
      </c>
      <c r="AD517" s="19">
        <v>60.028823630000005</v>
      </c>
      <c r="AE517" s="19">
        <v>144.84773316000002</v>
      </c>
      <c r="AF517" s="19">
        <v>1634.0744671699999</v>
      </c>
      <c r="AG517" s="19">
        <v>25.08677204</v>
      </c>
      <c r="AH517" s="19">
        <v>23.154831299999998</v>
      </c>
      <c r="AI517" s="19">
        <v>9.6339559900000005</v>
      </c>
      <c r="AJ517" s="19">
        <v>8</v>
      </c>
      <c r="AL517" s="1"/>
      <c r="AM517" s="63">
        <v>3117</v>
      </c>
      <c r="AN517" s="62">
        <v>0</v>
      </c>
      <c r="AO517" s="23">
        <v>1</v>
      </c>
      <c r="AP517" s="23">
        <v>1</v>
      </c>
      <c r="AQ517" s="23">
        <v>1</v>
      </c>
      <c r="AR517" s="23">
        <v>1</v>
      </c>
      <c r="AS517" s="23">
        <v>1</v>
      </c>
      <c r="AT517" s="23">
        <v>1</v>
      </c>
      <c r="AU517" s="23">
        <v>1</v>
      </c>
      <c r="AV517" s="23">
        <v>1</v>
      </c>
      <c r="AW517" s="23">
        <v>1</v>
      </c>
      <c r="AX517" s="23">
        <v>1</v>
      </c>
      <c r="AY517" s="23">
        <v>1</v>
      </c>
      <c r="AZ517" s="23">
        <v>1</v>
      </c>
      <c r="BA517" s="23">
        <v>1</v>
      </c>
      <c r="BB517" s="23">
        <v>1</v>
      </c>
      <c r="BC517" s="23">
        <v>1</v>
      </c>
      <c r="BG517" t="s">
        <v>593</v>
      </c>
      <c r="BH517">
        <v>7</v>
      </c>
      <c r="BI517">
        <v>212</v>
      </c>
    </row>
    <row r="518" spans="1:61" x14ac:dyDescent="0.3">
      <c r="A518" s="18">
        <f t="shared" si="136"/>
        <v>3117</v>
      </c>
      <c r="B518" s="18">
        <f t="shared" si="137"/>
        <v>1</v>
      </c>
      <c r="C518" s="13">
        <f t="shared" si="138"/>
        <v>7218.7421366199997</v>
      </c>
      <c r="D518" s="13">
        <f t="shared" si="139"/>
        <v>3283.5138186999998</v>
      </c>
      <c r="E518" s="13">
        <f t="shared" si="140"/>
        <v>7647.0620271299995</v>
      </c>
      <c r="F518" s="13">
        <f t="shared" si="141"/>
        <v>391.84240156000004</v>
      </c>
      <c r="G518" s="13">
        <f t="shared" si="142"/>
        <v>695.27225409999994</v>
      </c>
      <c r="H518" s="13">
        <f t="shared" si="143"/>
        <v>1682.7179546599998</v>
      </c>
      <c r="I518" s="13">
        <f t="shared" si="144"/>
        <v>1084.1851701599999</v>
      </c>
      <c r="J518" s="13">
        <f t="shared" si="145"/>
        <v>3390.5773970200003</v>
      </c>
      <c r="K518" s="13">
        <f t="shared" si="146"/>
        <v>333.08707068000001</v>
      </c>
      <c r="L518" s="13">
        <f t="shared" si="147"/>
        <v>291.506420865</v>
      </c>
      <c r="M518" s="13">
        <f t="shared" si="148"/>
        <v>1057.1559088500001</v>
      </c>
      <c r="N518" s="13">
        <f t="shared" si="149"/>
        <v>73.010523364999997</v>
      </c>
      <c r="O518" s="13">
        <f t="shared" si="150"/>
        <v>348.60049067</v>
      </c>
      <c r="P518" s="13">
        <f t="shared" si="151"/>
        <v>212.31601422999998</v>
      </c>
      <c r="Q518" s="13">
        <f t="shared" si="152"/>
        <v>153.85576714000001</v>
      </c>
      <c r="T518" s="62">
        <v>3117</v>
      </c>
      <c r="U518" s="62">
        <v>1</v>
      </c>
      <c r="V518" s="19">
        <v>7218.7421366199997</v>
      </c>
      <c r="W518" s="19">
        <v>3283.5138186999998</v>
      </c>
      <c r="X518" s="19">
        <v>7647.0620271299995</v>
      </c>
      <c r="Y518" s="19">
        <v>391.84240156000004</v>
      </c>
      <c r="Z518" s="19">
        <v>695.27225409999994</v>
      </c>
      <c r="AA518" s="19">
        <v>1682.7179546599998</v>
      </c>
      <c r="AB518" s="19">
        <v>1084.1851701599999</v>
      </c>
      <c r="AC518" s="19">
        <v>3390.5773970200003</v>
      </c>
      <c r="AD518" s="19">
        <v>333.08707068000001</v>
      </c>
      <c r="AE518" s="19">
        <v>291.506420865</v>
      </c>
      <c r="AF518" s="19">
        <v>1057.1559088500001</v>
      </c>
      <c r="AG518" s="19">
        <v>73.010523364999997</v>
      </c>
      <c r="AH518" s="19">
        <v>348.60049067</v>
      </c>
      <c r="AI518" s="19">
        <v>212.31601422999998</v>
      </c>
      <c r="AJ518" s="19">
        <v>153.85576714000001</v>
      </c>
      <c r="AL518" s="1"/>
      <c r="AM518" s="63">
        <v>3117</v>
      </c>
      <c r="AN518" s="62">
        <v>1</v>
      </c>
      <c r="AO518" s="23">
        <v>1</v>
      </c>
      <c r="AP518" s="23">
        <v>1</v>
      </c>
      <c r="AQ518" s="23">
        <v>1</v>
      </c>
      <c r="AR518" s="23">
        <v>1</v>
      </c>
      <c r="AS518" s="23">
        <v>1</v>
      </c>
      <c r="AT518" s="23">
        <v>1</v>
      </c>
      <c r="AU518" s="23">
        <v>1</v>
      </c>
      <c r="AV518" s="23">
        <v>1</v>
      </c>
      <c r="AW518" s="23">
        <v>1</v>
      </c>
      <c r="AX518" s="23">
        <v>1</v>
      </c>
      <c r="AY518" s="23">
        <v>1</v>
      </c>
      <c r="AZ518" s="23">
        <v>1</v>
      </c>
      <c r="BA518" s="23">
        <v>1</v>
      </c>
      <c r="BB518" s="23">
        <v>1</v>
      </c>
      <c r="BC518" s="23">
        <v>1</v>
      </c>
      <c r="BG518" t="s">
        <v>594</v>
      </c>
      <c r="BH518">
        <v>7</v>
      </c>
      <c r="BI518">
        <v>411</v>
      </c>
    </row>
    <row r="519" spans="1:61" x14ac:dyDescent="0.3">
      <c r="A519" s="18">
        <f t="shared" si="136"/>
        <v>3117</v>
      </c>
      <c r="B519" s="18">
        <f t="shared" si="137"/>
        <v>2</v>
      </c>
      <c r="C519" s="13">
        <f t="shared" si="138"/>
        <v>1698.2172272900002</v>
      </c>
      <c r="D519" s="13">
        <f t="shared" si="139"/>
        <v>904.96538717999977</v>
      </c>
      <c r="E519" s="13">
        <f t="shared" si="140"/>
        <v>1232.1365629500001</v>
      </c>
      <c r="F519" s="13">
        <f t="shared" si="141"/>
        <v>169.25684983999997</v>
      </c>
      <c r="G519" s="13">
        <f t="shared" si="142"/>
        <v>98.037362060000007</v>
      </c>
      <c r="H519" s="13">
        <f t="shared" si="143"/>
        <v>319.82702666999995</v>
      </c>
      <c r="I519" s="13">
        <f t="shared" si="144"/>
        <v>147.77764665000001</v>
      </c>
      <c r="J519" s="13">
        <f t="shared" si="145"/>
        <v>70.708257439999997</v>
      </c>
      <c r="K519" s="13">
        <f t="shared" si="146"/>
        <v>40.293841219999997</v>
      </c>
      <c r="L519" s="13">
        <f t="shared" si="147"/>
        <v>71.666230810000002</v>
      </c>
      <c r="M519" s="13">
        <f t="shared" si="148"/>
        <v>295.52693039000002</v>
      </c>
      <c r="N519" s="13">
        <f t="shared" si="149"/>
        <v>14.018888560000001</v>
      </c>
      <c r="O519" s="13">
        <f t="shared" si="150"/>
        <v>142.99800987</v>
      </c>
      <c r="P519" s="13">
        <f t="shared" si="151"/>
        <v>2931.1661866900004</v>
      </c>
      <c r="Q519" s="13">
        <f t="shared" si="152"/>
        <v>548.52151820000006</v>
      </c>
      <c r="T519" s="62">
        <v>3117</v>
      </c>
      <c r="U519" s="62">
        <v>2</v>
      </c>
      <c r="V519" s="19">
        <v>1698.2172272900002</v>
      </c>
      <c r="W519" s="19">
        <v>904.96538717999977</v>
      </c>
      <c r="X519" s="19">
        <v>1232.1365629500001</v>
      </c>
      <c r="Y519" s="19">
        <v>169.25684983999997</v>
      </c>
      <c r="Z519" s="19">
        <v>98.037362060000007</v>
      </c>
      <c r="AA519" s="19">
        <v>319.82702666999995</v>
      </c>
      <c r="AB519" s="19">
        <v>147.77764665000001</v>
      </c>
      <c r="AC519" s="19">
        <v>70.708257439999997</v>
      </c>
      <c r="AD519" s="19">
        <v>40.293841219999997</v>
      </c>
      <c r="AE519" s="19">
        <v>71.666230810000002</v>
      </c>
      <c r="AF519" s="19">
        <v>295.52693039000002</v>
      </c>
      <c r="AG519" s="19">
        <v>14.018888560000001</v>
      </c>
      <c r="AH519" s="19">
        <v>142.99800987</v>
      </c>
      <c r="AI519" s="19">
        <v>2931.1661866900004</v>
      </c>
      <c r="AJ519" s="19">
        <v>548.52151820000006</v>
      </c>
      <c r="AL519" s="1"/>
      <c r="AM519" s="63">
        <v>3117</v>
      </c>
      <c r="AN519" s="62">
        <v>2</v>
      </c>
      <c r="AO519" s="23">
        <v>1</v>
      </c>
      <c r="AP519" s="23">
        <v>1</v>
      </c>
      <c r="AQ519" s="23">
        <v>1</v>
      </c>
      <c r="AR519" s="23">
        <v>1</v>
      </c>
      <c r="AS519" s="23">
        <v>1</v>
      </c>
      <c r="AT519" s="23">
        <v>1</v>
      </c>
      <c r="AU519" s="23">
        <v>1</v>
      </c>
      <c r="AV519" s="23">
        <v>1</v>
      </c>
      <c r="AW519" s="23">
        <v>1</v>
      </c>
      <c r="AX519" s="23">
        <v>1</v>
      </c>
      <c r="AY519" s="23">
        <v>1</v>
      </c>
      <c r="AZ519" s="23">
        <v>1</v>
      </c>
      <c r="BA519" s="23">
        <v>1</v>
      </c>
      <c r="BB519" s="23">
        <v>1</v>
      </c>
      <c r="BC519" s="23">
        <v>1</v>
      </c>
      <c r="BG519" t="s">
        <v>595</v>
      </c>
      <c r="BH519">
        <v>7</v>
      </c>
      <c r="BI519">
        <v>169</v>
      </c>
    </row>
    <row r="520" spans="1:61" x14ac:dyDescent="0.3">
      <c r="A520" s="18">
        <f t="shared" si="136"/>
        <v>3117</v>
      </c>
      <c r="B520" s="18">
        <f t="shared" si="137"/>
        <v>5</v>
      </c>
      <c r="C520" s="13">
        <f t="shared" si="138"/>
        <v>1599.3821633100001</v>
      </c>
      <c r="D520" s="13">
        <f t="shared" si="139"/>
        <v>1456.9854433400003</v>
      </c>
      <c r="E520" s="13">
        <f t="shared" si="140"/>
        <v>273.06104027000003</v>
      </c>
      <c r="F520" s="13">
        <f t="shared" si="141"/>
        <v>88.227979820000002</v>
      </c>
      <c r="G520" s="13">
        <f t="shared" si="142"/>
        <v>109.09517568161395</v>
      </c>
      <c r="H520" s="13">
        <f t="shared" si="143"/>
        <v>0</v>
      </c>
      <c r="I520" s="13">
        <f t="shared" si="144"/>
        <v>167.89512433000002</v>
      </c>
      <c r="J520" s="13">
        <f t="shared" si="145"/>
        <v>4.1995523099999996</v>
      </c>
      <c r="K520" s="13">
        <f t="shared" si="146"/>
        <v>10.575738148984199</v>
      </c>
      <c r="L520" s="13">
        <f t="shared" si="147"/>
        <v>32.978896920000004</v>
      </c>
      <c r="M520" s="13">
        <f t="shared" si="148"/>
        <v>67.301167000000007</v>
      </c>
      <c r="N520" s="13">
        <f t="shared" si="149"/>
        <v>7.72296564</v>
      </c>
      <c r="O520" s="13">
        <f t="shared" si="150"/>
        <v>1.0899999999999999</v>
      </c>
      <c r="P520" s="13">
        <f t="shared" si="151"/>
        <v>9.4630169100000003</v>
      </c>
      <c r="Q520" s="13">
        <f t="shared" si="152"/>
        <v>0</v>
      </c>
      <c r="T520" s="62">
        <v>3117</v>
      </c>
      <c r="U520" s="62">
        <v>5</v>
      </c>
      <c r="V520" s="19">
        <v>1599.3821633100001</v>
      </c>
      <c r="W520" s="19">
        <v>1456.9854433400003</v>
      </c>
      <c r="X520" s="19">
        <v>273.06104027000003</v>
      </c>
      <c r="Y520" s="19">
        <v>88.227979820000002</v>
      </c>
      <c r="Z520" s="19">
        <v>109.09517568161395</v>
      </c>
      <c r="AA520" s="19">
        <v>0</v>
      </c>
      <c r="AB520" s="19">
        <v>167.89512433000002</v>
      </c>
      <c r="AC520" s="19">
        <v>4.1995523099999996</v>
      </c>
      <c r="AD520" s="19">
        <v>10.575738148984199</v>
      </c>
      <c r="AE520" s="19">
        <v>32.978896920000004</v>
      </c>
      <c r="AF520" s="19">
        <v>67.301167000000007</v>
      </c>
      <c r="AG520" s="19">
        <v>7.72296564</v>
      </c>
      <c r="AH520" s="19">
        <v>1.0899999999999999</v>
      </c>
      <c r="AI520" s="19">
        <v>9.4630169100000003</v>
      </c>
      <c r="AJ520" s="19">
        <v>0</v>
      </c>
      <c r="AL520" s="1"/>
      <c r="AM520" s="63">
        <v>3117</v>
      </c>
      <c r="AN520" s="62">
        <v>5</v>
      </c>
      <c r="AO520" s="23">
        <v>1</v>
      </c>
      <c r="AP520" s="23">
        <v>1</v>
      </c>
      <c r="AQ520" s="23">
        <v>1</v>
      </c>
      <c r="AR520" s="23">
        <v>1</v>
      </c>
      <c r="AS520" s="23">
        <v>1</v>
      </c>
      <c r="AT520" s="23">
        <v>1</v>
      </c>
      <c r="AU520" s="23">
        <v>1</v>
      </c>
      <c r="AV520" s="23">
        <v>1</v>
      </c>
      <c r="AW520" s="23">
        <v>1</v>
      </c>
      <c r="AX520" s="23">
        <v>1</v>
      </c>
      <c r="AY520" s="23">
        <v>1</v>
      </c>
      <c r="AZ520" s="23">
        <v>1</v>
      </c>
      <c r="BA520" s="23">
        <v>1</v>
      </c>
      <c r="BB520" s="23">
        <v>1</v>
      </c>
      <c r="BC520" s="23">
        <v>1</v>
      </c>
      <c r="BG520" t="s">
        <v>596</v>
      </c>
      <c r="BH520">
        <v>7</v>
      </c>
      <c r="BI520">
        <v>37</v>
      </c>
    </row>
    <row r="521" spans="1:61" x14ac:dyDescent="0.3">
      <c r="A521" s="18">
        <f t="shared" si="136"/>
        <v>3117</v>
      </c>
      <c r="B521" s="18">
        <f t="shared" si="137"/>
        <v>7</v>
      </c>
      <c r="C521" s="13">
        <f t="shared" si="138"/>
        <v>17792.782630265272</v>
      </c>
      <c r="D521" s="13">
        <f t="shared" si="139"/>
        <v>5063.506177394439</v>
      </c>
      <c r="E521" s="13">
        <f t="shared" si="140"/>
        <v>982.45894876000011</v>
      </c>
      <c r="F521" s="13">
        <f t="shared" si="141"/>
        <v>309.21742533000003</v>
      </c>
      <c r="G521" s="13">
        <f t="shared" si="142"/>
        <v>567.54811625000002</v>
      </c>
      <c r="H521" s="13">
        <f t="shared" si="143"/>
        <v>86.403551480000004</v>
      </c>
      <c r="I521" s="13">
        <f t="shared" si="144"/>
        <v>345.75130925999997</v>
      </c>
      <c r="J521" s="13">
        <f t="shared" si="145"/>
        <v>36.001428990000001</v>
      </c>
      <c r="K521" s="13">
        <f t="shared" si="146"/>
        <v>50.575742420000005</v>
      </c>
      <c r="L521" s="13">
        <f t="shared" si="147"/>
        <v>354.31015600250009</v>
      </c>
      <c r="M521" s="13">
        <f t="shared" si="148"/>
        <v>363.09246887000006</v>
      </c>
      <c r="N521" s="13">
        <f t="shared" si="149"/>
        <v>68.538509417500023</v>
      </c>
      <c r="O521" s="13">
        <f t="shared" si="150"/>
        <v>3.8337864799999997</v>
      </c>
      <c r="P521" s="13">
        <f t="shared" si="151"/>
        <v>12.6995079</v>
      </c>
      <c r="Q521" s="13">
        <f t="shared" si="152"/>
        <v>4.4775740000000001E-2</v>
      </c>
      <c r="T521" s="62">
        <v>3117</v>
      </c>
      <c r="U521" s="62">
        <v>7</v>
      </c>
      <c r="V521" s="19">
        <v>17792.782630265272</v>
      </c>
      <c r="W521" s="19">
        <v>5063.506177394439</v>
      </c>
      <c r="X521" s="19">
        <v>982.45894876000011</v>
      </c>
      <c r="Y521" s="19">
        <v>309.21742533000003</v>
      </c>
      <c r="Z521" s="19">
        <v>567.54811625000002</v>
      </c>
      <c r="AA521" s="19">
        <v>86.403551480000004</v>
      </c>
      <c r="AB521" s="19">
        <v>345.75130925999997</v>
      </c>
      <c r="AC521" s="19">
        <v>36.001428990000001</v>
      </c>
      <c r="AD521" s="19">
        <v>50.575742420000005</v>
      </c>
      <c r="AE521" s="19">
        <v>354.31015600250009</v>
      </c>
      <c r="AF521" s="19">
        <v>363.09246887000006</v>
      </c>
      <c r="AG521" s="19">
        <v>68.538509417500023</v>
      </c>
      <c r="AH521" s="19">
        <v>3.8337864799999997</v>
      </c>
      <c r="AI521" s="19">
        <v>12.6995079</v>
      </c>
      <c r="AJ521" s="19">
        <v>4.4775740000000001E-2</v>
      </c>
      <c r="AL521" s="1"/>
      <c r="AM521" s="63">
        <v>3117</v>
      </c>
      <c r="AN521" s="62">
        <v>7</v>
      </c>
      <c r="AO521" s="23">
        <v>1</v>
      </c>
      <c r="AP521" s="23">
        <v>1</v>
      </c>
      <c r="AQ521" s="23">
        <v>1</v>
      </c>
      <c r="AR521" s="23">
        <v>1</v>
      </c>
      <c r="AS521" s="23">
        <v>1</v>
      </c>
      <c r="AT521" s="23">
        <v>1</v>
      </c>
      <c r="AU521" s="23">
        <v>1</v>
      </c>
      <c r="AV521" s="23">
        <v>1</v>
      </c>
      <c r="AW521" s="23">
        <v>1</v>
      </c>
      <c r="AX521" s="23">
        <v>1</v>
      </c>
      <c r="AY521" s="23">
        <v>1</v>
      </c>
      <c r="AZ521" s="23">
        <v>1</v>
      </c>
      <c r="BA521" s="23">
        <v>1</v>
      </c>
      <c r="BB521" s="23">
        <v>1</v>
      </c>
      <c r="BC521" s="23">
        <v>1</v>
      </c>
      <c r="BG521" t="s">
        <v>597</v>
      </c>
      <c r="BH521">
        <v>7</v>
      </c>
      <c r="BI521">
        <v>773</v>
      </c>
    </row>
    <row r="522" spans="1:61" x14ac:dyDescent="0.3">
      <c r="A522" s="18">
        <f t="shared" si="136"/>
        <v>3117</v>
      </c>
      <c r="B522" s="18">
        <f t="shared" si="137"/>
        <v>8</v>
      </c>
      <c r="C522" s="13">
        <f t="shared" si="138"/>
        <v>6809.161124799999</v>
      </c>
      <c r="D522" s="13">
        <f t="shared" si="139"/>
        <v>3563.24447865</v>
      </c>
      <c r="E522" s="13">
        <f t="shared" si="140"/>
        <v>4463.4980625472763</v>
      </c>
      <c r="F522" s="13">
        <f t="shared" si="141"/>
        <v>762.96746569000004</v>
      </c>
      <c r="G522" s="13">
        <f t="shared" si="142"/>
        <v>756.88767481838386</v>
      </c>
      <c r="H522" s="13">
        <f t="shared" si="143"/>
        <v>933.51654081999993</v>
      </c>
      <c r="I522" s="13">
        <f t="shared" si="144"/>
        <v>977.02048370999989</v>
      </c>
      <c r="J522" s="13">
        <f t="shared" si="145"/>
        <v>477.49563380999996</v>
      </c>
      <c r="K522" s="13">
        <f t="shared" si="146"/>
        <v>146.56084762999998</v>
      </c>
      <c r="L522" s="13">
        <f t="shared" si="147"/>
        <v>292.8235566175</v>
      </c>
      <c r="M522" s="13">
        <f t="shared" si="148"/>
        <v>1245.882430064479</v>
      </c>
      <c r="N522" s="13">
        <f t="shared" si="149"/>
        <v>80.095300082500003</v>
      </c>
      <c r="O522" s="13">
        <f t="shared" si="150"/>
        <v>37.927385739999998</v>
      </c>
      <c r="P522" s="13">
        <f t="shared" si="151"/>
        <v>458.33199382000009</v>
      </c>
      <c r="Q522" s="13">
        <f t="shared" si="152"/>
        <v>170.40556844</v>
      </c>
      <c r="T522" s="62">
        <v>3117</v>
      </c>
      <c r="U522" s="62">
        <v>8</v>
      </c>
      <c r="V522" s="19">
        <v>6809.161124799999</v>
      </c>
      <c r="W522" s="19">
        <v>3563.24447865</v>
      </c>
      <c r="X522" s="19">
        <v>4463.4980625472763</v>
      </c>
      <c r="Y522" s="19">
        <v>762.96746569000004</v>
      </c>
      <c r="Z522" s="19">
        <v>756.88767481838386</v>
      </c>
      <c r="AA522" s="19">
        <v>933.51654081999993</v>
      </c>
      <c r="AB522" s="19">
        <v>977.02048370999989</v>
      </c>
      <c r="AC522" s="19">
        <v>477.49563380999996</v>
      </c>
      <c r="AD522" s="19">
        <v>146.56084762999998</v>
      </c>
      <c r="AE522" s="19">
        <v>292.8235566175</v>
      </c>
      <c r="AF522" s="19">
        <v>1245.882430064479</v>
      </c>
      <c r="AG522" s="19">
        <v>80.095300082500003</v>
      </c>
      <c r="AH522" s="19">
        <v>37.927385739999998</v>
      </c>
      <c r="AI522" s="19">
        <v>458.33199382000009</v>
      </c>
      <c r="AJ522" s="19">
        <v>170.40556844</v>
      </c>
      <c r="AL522" s="1"/>
      <c r="AM522" s="63">
        <v>3117</v>
      </c>
      <c r="AN522" s="62">
        <v>8</v>
      </c>
      <c r="AO522" s="23">
        <v>1</v>
      </c>
      <c r="AP522" s="23">
        <v>1</v>
      </c>
      <c r="AQ522" s="23">
        <v>1</v>
      </c>
      <c r="AR522" s="23">
        <v>1</v>
      </c>
      <c r="AS522" s="23">
        <v>1</v>
      </c>
      <c r="AT522" s="23">
        <v>1</v>
      </c>
      <c r="AU522" s="23">
        <v>1</v>
      </c>
      <c r="AV522" s="23">
        <v>1</v>
      </c>
      <c r="AW522" s="23">
        <v>1</v>
      </c>
      <c r="AX522" s="23">
        <v>1</v>
      </c>
      <c r="AY522" s="23">
        <v>1</v>
      </c>
      <c r="AZ522" s="23">
        <v>1</v>
      </c>
      <c r="BA522" s="23">
        <v>1</v>
      </c>
      <c r="BB522" s="23">
        <v>1</v>
      </c>
      <c r="BC522" s="23">
        <v>1</v>
      </c>
      <c r="BG522" t="s">
        <v>598</v>
      </c>
      <c r="BH522">
        <v>7</v>
      </c>
      <c r="BI522">
        <v>217</v>
      </c>
    </row>
    <row r="523" spans="1:61" x14ac:dyDescent="0.3">
      <c r="A523" s="18">
        <f t="shared" si="136"/>
        <v>3119</v>
      </c>
      <c r="B523" s="18">
        <f t="shared" si="137"/>
        <v>0</v>
      </c>
      <c r="C523" s="13">
        <f t="shared" si="138"/>
        <v>102.98714717</v>
      </c>
      <c r="D523" s="13">
        <f t="shared" si="139"/>
        <v>58.920690690000001</v>
      </c>
      <c r="E523" s="13">
        <f t="shared" si="140"/>
        <v>338.71513035999999</v>
      </c>
      <c r="F523" s="13">
        <f t="shared" si="141"/>
        <v>47.052873149999996</v>
      </c>
      <c r="G523" s="13">
        <f t="shared" si="142"/>
        <v>305.72556170999997</v>
      </c>
      <c r="H523" s="13">
        <f t="shared" si="143"/>
        <v>14.95</v>
      </c>
      <c r="I523" s="13">
        <f t="shared" si="144"/>
        <v>34.231448309999998</v>
      </c>
      <c r="J523" s="13">
        <f t="shared" si="145"/>
        <v>0</v>
      </c>
      <c r="K523" s="13">
        <f t="shared" si="146"/>
        <v>0</v>
      </c>
      <c r="L523" s="13">
        <f t="shared" si="147"/>
        <v>7.0544359874999998</v>
      </c>
      <c r="M523" s="13">
        <f t="shared" si="148"/>
        <v>37.76</v>
      </c>
      <c r="N523" s="13">
        <f t="shared" si="149"/>
        <v>2.3514786624999999</v>
      </c>
      <c r="O523" s="13">
        <f t="shared" si="150"/>
        <v>0.03</v>
      </c>
      <c r="P523" s="13">
        <f t="shared" si="151"/>
        <v>3.4911335000000001</v>
      </c>
      <c r="Q523" s="13">
        <f t="shared" si="152"/>
        <v>0</v>
      </c>
      <c r="T523" s="62">
        <v>3119</v>
      </c>
      <c r="U523" s="62">
        <v>0</v>
      </c>
      <c r="V523" s="19">
        <v>102.98714717</v>
      </c>
      <c r="W523" s="19">
        <v>58.920690690000001</v>
      </c>
      <c r="X523" s="19">
        <v>338.71513035999999</v>
      </c>
      <c r="Y523" s="19">
        <v>47.052873149999996</v>
      </c>
      <c r="Z523" s="19">
        <v>305.72556170999997</v>
      </c>
      <c r="AA523" s="19">
        <v>14.95</v>
      </c>
      <c r="AB523" s="19">
        <v>34.231448309999998</v>
      </c>
      <c r="AC523" s="19">
        <v>0</v>
      </c>
      <c r="AD523" s="19">
        <v>0</v>
      </c>
      <c r="AE523" s="19">
        <v>7.0544359874999998</v>
      </c>
      <c r="AF523" s="19">
        <v>37.76</v>
      </c>
      <c r="AG523" s="19">
        <v>2.3514786624999999</v>
      </c>
      <c r="AH523" s="19">
        <v>0.03</v>
      </c>
      <c r="AI523" s="19">
        <v>3.4911335000000001</v>
      </c>
      <c r="AJ523" s="19">
        <v>0</v>
      </c>
      <c r="AL523" s="1"/>
      <c r="AM523" s="63">
        <v>3119</v>
      </c>
      <c r="AN523" s="62">
        <v>0</v>
      </c>
      <c r="AO523" s="23">
        <v>1</v>
      </c>
      <c r="AP523" s="23">
        <v>1</v>
      </c>
      <c r="AQ523" s="23">
        <v>1</v>
      </c>
      <c r="AR523" s="23">
        <v>1</v>
      </c>
      <c r="AS523" s="23">
        <v>1</v>
      </c>
      <c r="AT523" s="23">
        <v>1</v>
      </c>
      <c r="AU523" s="23">
        <v>1</v>
      </c>
      <c r="AV523" s="23">
        <v>1</v>
      </c>
      <c r="AW523" s="23">
        <v>1</v>
      </c>
      <c r="AX523" s="23">
        <v>1</v>
      </c>
      <c r="AY523" s="23">
        <v>1</v>
      </c>
      <c r="AZ523" s="23">
        <v>1</v>
      </c>
      <c r="BA523" s="23">
        <v>1</v>
      </c>
      <c r="BB523" s="23">
        <v>1</v>
      </c>
      <c r="BC523" s="23">
        <v>1</v>
      </c>
      <c r="BG523" t="s">
        <v>599</v>
      </c>
      <c r="BH523">
        <v>4</v>
      </c>
      <c r="BI523">
        <v>20</v>
      </c>
    </row>
    <row r="524" spans="1:61" x14ac:dyDescent="0.3">
      <c r="A524" s="18">
        <f t="shared" si="136"/>
        <v>3119</v>
      </c>
      <c r="B524" s="18">
        <f t="shared" si="137"/>
        <v>1</v>
      </c>
      <c r="C524" s="13">
        <f t="shared" si="138"/>
        <v>1199.1291921500001</v>
      </c>
      <c r="D524" s="13">
        <f t="shared" si="139"/>
        <v>250.87654438000001</v>
      </c>
      <c r="E524" s="13">
        <f t="shared" si="140"/>
        <v>99.522024639999998</v>
      </c>
      <c r="F524" s="13">
        <f t="shared" si="141"/>
        <v>73.583845480000008</v>
      </c>
      <c r="G524" s="13">
        <f t="shared" si="142"/>
        <v>23.57</v>
      </c>
      <c r="H524" s="13">
        <f t="shared" si="143"/>
        <v>0</v>
      </c>
      <c r="I524" s="13">
        <f t="shared" si="144"/>
        <v>100.60863874999998</v>
      </c>
      <c r="J524" s="13">
        <f t="shared" si="145"/>
        <v>20.72036031</v>
      </c>
      <c r="K524" s="13">
        <f t="shared" si="146"/>
        <v>0</v>
      </c>
      <c r="L524" s="13">
        <f t="shared" si="147"/>
        <v>0</v>
      </c>
      <c r="M524" s="13">
        <f t="shared" si="148"/>
        <v>28.270000000000003</v>
      </c>
      <c r="N524" s="13">
        <f t="shared" si="149"/>
        <v>0</v>
      </c>
      <c r="O524" s="13">
        <f t="shared" si="150"/>
        <v>0</v>
      </c>
      <c r="P524" s="13">
        <f t="shared" si="151"/>
        <v>0</v>
      </c>
      <c r="Q524" s="13">
        <f t="shared" si="152"/>
        <v>0</v>
      </c>
      <c r="T524" s="62">
        <v>3119</v>
      </c>
      <c r="U524" s="62">
        <v>1</v>
      </c>
      <c r="V524" s="19">
        <v>1199.1291921500001</v>
      </c>
      <c r="W524" s="19">
        <v>250.87654438000001</v>
      </c>
      <c r="X524" s="19">
        <v>99.522024639999998</v>
      </c>
      <c r="Y524" s="19">
        <v>73.583845480000008</v>
      </c>
      <c r="Z524" s="19">
        <v>23.57</v>
      </c>
      <c r="AA524" s="19">
        <v>0</v>
      </c>
      <c r="AB524" s="19">
        <v>100.60863874999998</v>
      </c>
      <c r="AC524" s="19">
        <v>20.72036031</v>
      </c>
      <c r="AD524" s="19">
        <v>0</v>
      </c>
      <c r="AE524" s="19">
        <v>0</v>
      </c>
      <c r="AF524" s="19">
        <v>28.270000000000003</v>
      </c>
      <c r="AG524" s="19">
        <v>0</v>
      </c>
      <c r="AH524" s="19">
        <v>0</v>
      </c>
      <c r="AI524" s="19">
        <v>0</v>
      </c>
      <c r="AJ524" s="19">
        <v>0</v>
      </c>
      <c r="AL524" s="1"/>
      <c r="AM524" s="63">
        <v>3119</v>
      </c>
      <c r="AN524" s="62">
        <v>1</v>
      </c>
      <c r="AO524" s="23">
        <v>1</v>
      </c>
      <c r="AP524" s="23">
        <v>1</v>
      </c>
      <c r="AQ524" s="23">
        <v>1</v>
      </c>
      <c r="AR524" s="23">
        <v>1</v>
      </c>
      <c r="AS524" s="23">
        <v>1</v>
      </c>
      <c r="AT524" s="23">
        <v>1</v>
      </c>
      <c r="AU524" s="23">
        <v>1</v>
      </c>
      <c r="AV524" s="23">
        <v>1</v>
      </c>
      <c r="AW524" s="23">
        <v>1</v>
      </c>
      <c r="AX524" s="23">
        <v>1</v>
      </c>
      <c r="AY524" s="23">
        <v>1</v>
      </c>
      <c r="AZ524" s="23">
        <v>1</v>
      </c>
      <c r="BA524" s="23">
        <v>1</v>
      </c>
      <c r="BB524" s="23">
        <v>1</v>
      </c>
      <c r="BC524" s="23">
        <v>1</v>
      </c>
      <c r="BG524" t="s">
        <v>600</v>
      </c>
      <c r="BH524">
        <v>4</v>
      </c>
      <c r="BI524">
        <v>86</v>
      </c>
    </row>
    <row r="525" spans="1:61" x14ac:dyDescent="0.3">
      <c r="A525" s="18">
        <f t="shared" si="136"/>
        <v>3119</v>
      </c>
      <c r="B525" s="18">
        <f t="shared" si="137"/>
        <v>2</v>
      </c>
      <c r="C525" s="13">
        <f t="shared" si="138"/>
        <v>35.191075120000001</v>
      </c>
      <c r="D525" s="13">
        <f t="shared" si="139"/>
        <v>0</v>
      </c>
      <c r="E525" s="13">
        <f t="shared" si="140"/>
        <v>0</v>
      </c>
      <c r="F525" s="13">
        <f t="shared" si="141"/>
        <v>0</v>
      </c>
      <c r="G525" s="13">
        <f t="shared" si="142"/>
        <v>0</v>
      </c>
      <c r="H525" s="13">
        <f t="shared" si="143"/>
        <v>0</v>
      </c>
      <c r="I525" s="13">
        <f t="shared" si="144"/>
        <v>0</v>
      </c>
      <c r="J525" s="13">
        <f t="shared" si="145"/>
        <v>0</v>
      </c>
      <c r="K525" s="13">
        <f t="shared" si="146"/>
        <v>0</v>
      </c>
      <c r="L525" s="13">
        <f t="shared" si="147"/>
        <v>0</v>
      </c>
      <c r="M525" s="13">
        <f t="shared" si="148"/>
        <v>0</v>
      </c>
      <c r="N525" s="13">
        <f t="shared" si="149"/>
        <v>0</v>
      </c>
      <c r="O525" s="13">
        <f t="shared" si="150"/>
        <v>0</v>
      </c>
      <c r="P525" s="13">
        <f t="shared" si="151"/>
        <v>3.9828949599999999</v>
      </c>
      <c r="Q525" s="13">
        <f t="shared" si="152"/>
        <v>0</v>
      </c>
      <c r="T525" s="62">
        <v>3119</v>
      </c>
      <c r="U525" s="62">
        <v>2</v>
      </c>
      <c r="V525" s="19">
        <v>35.191075120000001</v>
      </c>
      <c r="W525" s="19">
        <v>0</v>
      </c>
      <c r="X525" s="19">
        <v>0</v>
      </c>
      <c r="Y525" s="19">
        <v>0</v>
      </c>
      <c r="Z525" s="19">
        <v>0</v>
      </c>
      <c r="AA525" s="19">
        <v>0</v>
      </c>
      <c r="AB525" s="19">
        <v>0</v>
      </c>
      <c r="AC525" s="19">
        <v>0</v>
      </c>
      <c r="AD525" s="19">
        <v>0</v>
      </c>
      <c r="AE525" s="19">
        <v>0</v>
      </c>
      <c r="AF525" s="19">
        <v>0</v>
      </c>
      <c r="AG525" s="19">
        <v>0</v>
      </c>
      <c r="AH525" s="19">
        <v>0</v>
      </c>
      <c r="AI525" s="19">
        <v>3.9828949599999999</v>
      </c>
      <c r="AJ525" s="19">
        <v>0</v>
      </c>
      <c r="AL525" s="1"/>
      <c r="AM525" s="63">
        <v>3119</v>
      </c>
      <c r="AN525" s="62">
        <v>2</v>
      </c>
      <c r="AO525" s="23">
        <v>1</v>
      </c>
      <c r="AP525" s="23">
        <v>1</v>
      </c>
      <c r="AQ525" s="23">
        <v>1</v>
      </c>
      <c r="AR525" s="23">
        <v>1</v>
      </c>
      <c r="AS525" s="23">
        <v>1</v>
      </c>
      <c r="AT525" s="23">
        <v>1</v>
      </c>
      <c r="AU525" s="23">
        <v>1</v>
      </c>
      <c r="AV525" s="23">
        <v>1</v>
      </c>
      <c r="AW525" s="23">
        <v>1</v>
      </c>
      <c r="AX525" s="23">
        <v>1</v>
      </c>
      <c r="AY525" s="23">
        <v>1</v>
      </c>
      <c r="AZ525" s="23">
        <v>1</v>
      </c>
      <c r="BA525" s="23">
        <v>1</v>
      </c>
      <c r="BB525" s="23">
        <v>1</v>
      </c>
      <c r="BC525" s="23">
        <v>1</v>
      </c>
      <c r="BG525" t="s">
        <v>601</v>
      </c>
      <c r="BH525">
        <v>4</v>
      </c>
      <c r="BI525">
        <v>5</v>
      </c>
    </row>
    <row r="526" spans="1:61" x14ac:dyDescent="0.3">
      <c r="A526" s="18">
        <f t="shared" si="136"/>
        <v>3119</v>
      </c>
      <c r="B526" s="18">
        <f t="shared" si="137"/>
        <v>5</v>
      </c>
      <c r="C526" s="13">
        <f t="shared" si="138"/>
        <v>7560.8249854100004</v>
      </c>
      <c r="D526" s="13">
        <f t="shared" si="139"/>
        <v>1941.7527976000001</v>
      </c>
      <c r="E526" s="13">
        <f t="shared" si="140"/>
        <v>383.2212404</v>
      </c>
      <c r="F526" s="13">
        <f t="shared" si="141"/>
        <v>71.460000000000008</v>
      </c>
      <c r="G526" s="13">
        <f t="shared" si="142"/>
        <v>191.32199266000001</v>
      </c>
      <c r="H526" s="13">
        <f t="shared" si="143"/>
        <v>0</v>
      </c>
      <c r="I526" s="13">
        <f t="shared" si="144"/>
        <v>275.49047103999999</v>
      </c>
      <c r="J526" s="13">
        <f t="shared" si="145"/>
        <v>6.7883387600000002</v>
      </c>
      <c r="K526" s="13">
        <f t="shared" si="146"/>
        <v>0</v>
      </c>
      <c r="L526" s="13">
        <f t="shared" si="147"/>
        <v>0.32250000000000001</v>
      </c>
      <c r="M526" s="13">
        <f t="shared" si="148"/>
        <v>43.646656179999994</v>
      </c>
      <c r="N526" s="13">
        <f t="shared" si="149"/>
        <v>0.1075</v>
      </c>
      <c r="O526" s="13">
        <f t="shared" si="150"/>
        <v>0</v>
      </c>
      <c r="P526" s="13">
        <f t="shared" si="151"/>
        <v>0.05</v>
      </c>
      <c r="Q526" s="13">
        <f t="shared" si="152"/>
        <v>0.02</v>
      </c>
      <c r="T526" s="62">
        <v>3119</v>
      </c>
      <c r="U526" s="62">
        <v>5</v>
      </c>
      <c r="V526" s="19">
        <v>7560.8249854100004</v>
      </c>
      <c r="W526" s="19">
        <v>1941.7527976000001</v>
      </c>
      <c r="X526" s="19">
        <v>383.2212404</v>
      </c>
      <c r="Y526" s="19">
        <v>71.460000000000008</v>
      </c>
      <c r="Z526" s="19">
        <v>191.32199266000001</v>
      </c>
      <c r="AA526" s="19">
        <v>0</v>
      </c>
      <c r="AB526" s="19">
        <v>275.49047103999999</v>
      </c>
      <c r="AC526" s="19">
        <v>6.7883387600000002</v>
      </c>
      <c r="AD526" s="19">
        <v>0</v>
      </c>
      <c r="AE526" s="19">
        <v>0.32250000000000001</v>
      </c>
      <c r="AF526" s="19">
        <v>43.646656179999994</v>
      </c>
      <c r="AG526" s="19">
        <v>0.1075</v>
      </c>
      <c r="AH526" s="19">
        <v>0</v>
      </c>
      <c r="AI526" s="19">
        <v>0.05</v>
      </c>
      <c r="AJ526" s="19">
        <v>0.02</v>
      </c>
      <c r="AL526" s="1"/>
      <c r="AM526" s="63">
        <v>3119</v>
      </c>
      <c r="AN526" s="62">
        <v>5</v>
      </c>
      <c r="AO526" s="23">
        <v>1</v>
      </c>
      <c r="AP526" s="23">
        <v>1</v>
      </c>
      <c r="AQ526" s="23">
        <v>1</v>
      </c>
      <c r="AR526" s="23">
        <v>1</v>
      </c>
      <c r="AS526" s="23">
        <v>1</v>
      </c>
      <c r="AT526" s="23">
        <v>1</v>
      </c>
      <c r="AU526" s="23">
        <v>1</v>
      </c>
      <c r="AV526" s="23">
        <v>1</v>
      </c>
      <c r="AW526" s="23">
        <v>1</v>
      </c>
      <c r="AX526" s="23">
        <v>1</v>
      </c>
      <c r="AY526" s="23">
        <v>1</v>
      </c>
      <c r="AZ526" s="23">
        <v>1</v>
      </c>
      <c r="BA526" s="23">
        <v>1</v>
      </c>
      <c r="BB526" s="23">
        <v>1</v>
      </c>
      <c r="BC526" s="23">
        <v>1</v>
      </c>
      <c r="BG526" t="s">
        <v>602</v>
      </c>
      <c r="BH526">
        <v>4</v>
      </c>
      <c r="BI526">
        <v>103</v>
      </c>
    </row>
    <row r="527" spans="1:61" x14ac:dyDescent="0.3">
      <c r="A527" s="18">
        <f t="shared" si="136"/>
        <v>3119</v>
      </c>
      <c r="B527" s="18">
        <f t="shared" si="137"/>
        <v>7</v>
      </c>
      <c r="C527" s="13">
        <f t="shared" si="138"/>
        <v>3458.4853866014751</v>
      </c>
      <c r="D527" s="13">
        <f t="shared" si="139"/>
        <v>422.74775927267319</v>
      </c>
      <c r="E527" s="13">
        <f t="shared" si="140"/>
        <v>36.831231880000004</v>
      </c>
      <c r="F527" s="13">
        <f t="shared" si="141"/>
        <v>0</v>
      </c>
      <c r="G527" s="13">
        <f t="shared" si="142"/>
        <v>82.73157839000001</v>
      </c>
      <c r="H527" s="13">
        <f t="shared" si="143"/>
        <v>0</v>
      </c>
      <c r="I527" s="13">
        <f t="shared" si="144"/>
        <v>10.63</v>
      </c>
      <c r="J527" s="13">
        <f t="shared" si="145"/>
        <v>0</v>
      </c>
      <c r="K527" s="13">
        <f t="shared" si="146"/>
        <v>0</v>
      </c>
      <c r="L527" s="13">
        <f t="shared" si="147"/>
        <v>1.9971661424999998</v>
      </c>
      <c r="M527" s="13">
        <f t="shared" si="148"/>
        <v>5.6825355399999999</v>
      </c>
      <c r="N527" s="13">
        <f t="shared" si="149"/>
        <v>0.66572204749999997</v>
      </c>
      <c r="O527" s="13">
        <f t="shared" si="150"/>
        <v>0</v>
      </c>
      <c r="P527" s="13">
        <f t="shared" si="151"/>
        <v>0</v>
      </c>
      <c r="Q527" s="13">
        <f t="shared" si="152"/>
        <v>0</v>
      </c>
      <c r="T527" s="62">
        <v>3119</v>
      </c>
      <c r="U527" s="62">
        <v>7</v>
      </c>
      <c r="V527" s="19">
        <v>3458.4853866014751</v>
      </c>
      <c r="W527" s="19">
        <v>422.74775927267319</v>
      </c>
      <c r="X527" s="19">
        <v>36.831231880000004</v>
      </c>
      <c r="Y527" s="19">
        <v>0</v>
      </c>
      <c r="Z527" s="19">
        <v>82.73157839000001</v>
      </c>
      <c r="AA527" s="19">
        <v>0</v>
      </c>
      <c r="AB527" s="19">
        <v>10.63</v>
      </c>
      <c r="AC527" s="19">
        <v>0</v>
      </c>
      <c r="AD527" s="19">
        <v>0</v>
      </c>
      <c r="AE527" s="19">
        <v>1.9971661424999998</v>
      </c>
      <c r="AF527" s="19">
        <v>5.6825355399999999</v>
      </c>
      <c r="AG527" s="19">
        <v>0.66572204749999997</v>
      </c>
      <c r="AH527" s="19">
        <v>0</v>
      </c>
      <c r="AI527" s="19">
        <v>0</v>
      </c>
      <c r="AJ527" s="19">
        <v>0</v>
      </c>
      <c r="AL527" s="1"/>
      <c r="AM527" s="63">
        <v>3119</v>
      </c>
      <c r="AN527" s="62">
        <v>7</v>
      </c>
      <c r="AO527" s="23">
        <v>1</v>
      </c>
      <c r="AP527" s="23">
        <v>1</v>
      </c>
      <c r="AQ527" s="23">
        <v>1</v>
      </c>
      <c r="AR527" s="23">
        <v>1</v>
      </c>
      <c r="AS527" s="23">
        <v>1</v>
      </c>
      <c r="AT527" s="23">
        <v>1</v>
      </c>
      <c r="AU527" s="23">
        <v>1</v>
      </c>
      <c r="AV527" s="23">
        <v>1</v>
      </c>
      <c r="AW527" s="23">
        <v>1</v>
      </c>
      <c r="AX527" s="23">
        <v>1</v>
      </c>
      <c r="AY527" s="23">
        <v>1</v>
      </c>
      <c r="AZ527" s="23">
        <v>1</v>
      </c>
      <c r="BA527" s="23">
        <v>1</v>
      </c>
      <c r="BB527" s="23">
        <v>1</v>
      </c>
      <c r="BC527" s="23">
        <v>1</v>
      </c>
      <c r="BG527" t="s">
        <v>603</v>
      </c>
      <c r="BH527">
        <v>4</v>
      </c>
      <c r="BI527">
        <v>187</v>
      </c>
    </row>
    <row r="528" spans="1:61" x14ac:dyDescent="0.3">
      <c r="A528" s="18">
        <f t="shared" si="136"/>
        <v>3119</v>
      </c>
      <c r="B528" s="18">
        <f t="shared" si="137"/>
        <v>8</v>
      </c>
      <c r="C528" s="13">
        <f t="shared" si="138"/>
        <v>628.79566203999991</v>
      </c>
      <c r="D528" s="13">
        <f t="shared" si="139"/>
        <v>285.80754142000001</v>
      </c>
      <c r="E528" s="13">
        <f t="shared" si="140"/>
        <v>130.82</v>
      </c>
      <c r="F528" s="13">
        <f t="shared" si="141"/>
        <v>66.820615809999993</v>
      </c>
      <c r="G528" s="13">
        <f t="shared" si="142"/>
        <v>82.406949029999993</v>
      </c>
      <c r="H528" s="13">
        <f t="shared" si="143"/>
        <v>17.309999999999999</v>
      </c>
      <c r="I528" s="13">
        <f t="shared" si="144"/>
        <v>44.400000000000006</v>
      </c>
      <c r="J528" s="13">
        <f t="shared" si="145"/>
        <v>15.49149104</v>
      </c>
      <c r="K528" s="13">
        <f t="shared" si="146"/>
        <v>0</v>
      </c>
      <c r="L528" s="13">
        <f t="shared" si="147"/>
        <v>0</v>
      </c>
      <c r="M528" s="13">
        <f t="shared" si="148"/>
        <v>58.669345509999999</v>
      </c>
      <c r="N528" s="13">
        <f t="shared" si="149"/>
        <v>0</v>
      </c>
      <c r="O528" s="13">
        <f t="shared" si="150"/>
        <v>0.08</v>
      </c>
      <c r="P528" s="13">
        <f t="shared" si="151"/>
        <v>0</v>
      </c>
      <c r="Q528" s="13">
        <f t="shared" si="152"/>
        <v>0.05</v>
      </c>
      <c r="T528" s="62">
        <v>3119</v>
      </c>
      <c r="U528" s="62">
        <v>8</v>
      </c>
      <c r="V528" s="19">
        <v>628.79566203999991</v>
      </c>
      <c r="W528" s="19">
        <v>285.80754142000001</v>
      </c>
      <c r="X528" s="19">
        <v>130.82</v>
      </c>
      <c r="Y528" s="19">
        <v>66.820615809999993</v>
      </c>
      <c r="Z528" s="19">
        <v>82.406949029999993</v>
      </c>
      <c r="AA528" s="19">
        <v>17.309999999999999</v>
      </c>
      <c r="AB528" s="19">
        <v>44.400000000000006</v>
      </c>
      <c r="AC528" s="19">
        <v>15.49149104</v>
      </c>
      <c r="AD528" s="19">
        <v>0</v>
      </c>
      <c r="AE528" s="19">
        <v>0</v>
      </c>
      <c r="AF528" s="19">
        <v>58.669345509999999</v>
      </c>
      <c r="AG528" s="19">
        <v>0</v>
      </c>
      <c r="AH528" s="19">
        <v>0.08</v>
      </c>
      <c r="AI528" s="19">
        <v>0</v>
      </c>
      <c r="AJ528" s="19">
        <v>0.05</v>
      </c>
      <c r="AL528" s="1"/>
      <c r="AM528" s="63">
        <v>3119</v>
      </c>
      <c r="AN528" s="62">
        <v>8</v>
      </c>
      <c r="AO528" s="23">
        <v>1</v>
      </c>
      <c r="AP528" s="23">
        <v>1</v>
      </c>
      <c r="AQ528" s="23">
        <v>1</v>
      </c>
      <c r="AR528" s="23">
        <v>1</v>
      </c>
      <c r="AS528" s="23">
        <v>1</v>
      </c>
      <c r="AT528" s="23">
        <v>1</v>
      </c>
      <c r="AU528" s="23">
        <v>1</v>
      </c>
      <c r="AV528" s="23">
        <v>1</v>
      </c>
      <c r="AW528" s="23">
        <v>1</v>
      </c>
      <c r="AX528" s="23">
        <v>1</v>
      </c>
      <c r="AY528" s="23">
        <v>1</v>
      </c>
      <c r="AZ528" s="23">
        <v>1</v>
      </c>
      <c r="BA528" s="23">
        <v>1</v>
      </c>
      <c r="BB528" s="23">
        <v>1</v>
      </c>
      <c r="BC528" s="23">
        <v>1</v>
      </c>
      <c r="BG528" t="s">
        <v>604</v>
      </c>
      <c r="BH528">
        <v>4</v>
      </c>
      <c r="BI528">
        <v>26</v>
      </c>
    </row>
    <row r="529" spans="24:39" x14ac:dyDescent="0.3">
      <c r="AM529" s="64"/>
    </row>
    <row r="531" spans="24:39" x14ac:dyDescent="0.3">
      <c r="X531" s="5"/>
      <c r="AF531" s="5"/>
    </row>
    <row r="534" spans="24:39" x14ac:dyDescent="0.3">
      <c r="X534" s="1"/>
      <c r="Y534" s="1"/>
      <c r="AB534" s="1"/>
    </row>
    <row r="535" spans="24:39" x14ac:dyDescent="0.3">
      <c r="X535" s="1"/>
      <c r="Y535" s="1"/>
      <c r="AB535" s="1"/>
    </row>
    <row r="536" spans="24:39" x14ac:dyDescent="0.3">
      <c r="X536" s="1"/>
      <c r="Y536" s="1"/>
      <c r="AB536" s="1"/>
    </row>
    <row r="537" spans="24:39" x14ac:dyDescent="0.3">
      <c r="X537" s="1"/>
      <c r="Y537" s="1"/>
      <c r="AB537" s="1"/>
    </row>
    <row r="538" spans="24:39" x14ac:dyDescent="0.3">
      <c r="X538" s="1"/>
      <c r="Y538" s="1"/>
      <c r="AB538" s="1"/>
    </row>
    <row r="539" spans="24:39" x14ac:dyDescent="0.3">
      <c r="X539" s="1"/>
      <c r="Y539" s="1"/>
      <c r="AB539" s="1"/>
    </row>
    <row r="540" spans="24:39" x14ac:dyDescent="0.3">
      <c r="X540" s="1"/>
      <c r="Y540" s="1"/>
    </row>
  </sheetData>
  <conditionalFormatting sqref="AO2:BC1048576">
    <cfRule type="cellIs" dxfId="5" priority="1" operator="notEqual">
      <formula>1</formula>
    </cfRule>
    <cfRule type="cellIs" priority="2" operator="notEqual">
      <formula>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5F70-84A0-4AAC-A13A-0A31A09AED1A}">
  <sheetPr codeName="Sheet3">
    <tabColor rgb="FFFFC000"/>
  </sheetPr>
  <dimension ref="B1:AH5010"/>
  <sheetViews>
    <sheetView topLeftCell="P1" workbookViewId="0">
      <selection activeCell="Z11" sqref="Z11:AH536"/>
    </sheetView>
  </sheetViews>
  <sheetFormatPr defaultRowHeight="14.4" x14ac:dyDescent="0.3"/>
  <cols>
    <col min="2" max="2" width="10.44140625" customWidth="1"/>
    <col min="5" max="5" width="12" bestFit="1" customWidth="1"/>
    <col min="11" max="11" width="10" style="5" bestFit="1" customWidth="1"/>
    <col min="12" max="12" width="10.5546875" style="5" bestFit="1" customWidth="1"/>
    <col min="13" max="13" width="9.5546875" style="5" bestFit="1" customWidth="1"/>
    <col min="14" max="14" width="9" style="5" bestFit="1" customWidth="1"/>
    <col min="15" max="17" width="9.5546875" style="5" bestFit="1" customWidth="1"/>
    <col min="18" max="18" width="9.5546875" style="5" customWidth="1"/>
    <col min="19" max="19" width="10" bestFit="1" customWidth="1"/>
    <col min="26" max="26" width="13.5546875" style="1" customWidth="1"/>
    <col min="27" max="32" width="8.88671875" style="1"/>
    <col min="33" max="33" width="12.5546875" bestFit="1" customWidth="1"/>
    <col min="35" max="35" width="13.44140625" customWidth="1"/>
  </cols>
  <sheetData>
    <row r="1" spans="2:34" ht="18" x14ac:dyDescent="0.35">
      <c r="B1" s="61" t="s">
        <v>835</v>
      </c>
    </row>
    <row r="2" spans="2:34" x14ac:dyDescent="0.3">
      <c r="B2" s="3" t="s">
        <v>755</v>
      </c>
      <c r="D2" s="3" t="s">
        <v>738</v>
      </c>
      <c r="E2" s="11"/>
      <c r="L2" s="24" t="s">
        <v>739</v>
      </c>
      <c r="M2" s="24"/>
      <c r="S2" s="3" t="s">
        <v>740</v>
      </c>
      <c r="Z2" s="4" t="s">
        <v>809</v>
      </c>
      <c r="AA2" s="4" t="s">
        <v>64</v>
      </c>
      <c r="AB2" s="3"/>
      <c r="AC2" s="3"/>
      <c r="AD2" s="4" t="s">
        <v>57</v>
      </c>
      <c r="AG2" s="3" t="s">
        <v>56</v>
      </c>
      <c r="AH2" s="3" t="s">
        <v>753</v>
      </c>
    </row>
    <row r="3" spans="2:34" x14ac:dyDescent="0.3">
      <c r="D3" s="3" t="s">
        <v>56</v>
      </c>
      <c r="E3" s="3" t="s">
        <v>56</v>
      </c>
      <c r="F3" s="3" t="s">
        <v>56</v>
      </c>
      <c r="G3" s="3" t="s">
        <v>56</v>
      </c>
      <c r="H3" s="3" t="s">
        <v>56</v>
      </c>
      <c r="I3" s="3" t="s">
        <v>56</v>
      </c>
      <c r="J3" s="3" t="s">
        <v>56</v>
      </c>
      <c r="K3" s="3" t="s">
        <v>56</v>
      </c>
      <c r="L3" s="3" t="s">
        <v>56</v>
      </c>
      <c r="M3" s="3" t="s">
        <v>56</v>
      </c>
      <c r="N3" s="3" t="s">
        <v>56</v>
      </c>
      <c r="O3" s="3" t="s">
        <v>56</v>
      </c>
      <c r="P3" s="3" t="s">
        <v>56</v>
      </c>
      <c r="Q3" s="3" t="s">
        <v>56</v>
      </c>
      <c r="R3" s="3" t="s">
        <v>56</v>
      </c>
      <c r="S3" s="3" t="s">
        <v>56</v>
      </c>
      <c r="T3" s="3" t="s">
        <v>56</v>
      </c>
      <c r="U3" s="3" t="s">
        <v>56</v>
      </c>
      <c r="V3" s="3" t="s">
        <v>56</v>
      </c>
      <c r="W3" s="3" t="s">
        <v>56</v>
      </c>
      <c r="X3" s="3" t="s">
        <v>56</v>
      </c>
      <c r="Y3" s="3" t="s">
        <v>56</v>
      </c>
      <c r="Z3" s="3" t="s">
        <v>56</v>
      </c>
      <c r="AA3" s="3" t="s">
        <v>753</v>
      </c>
      <c r="AB3" s="3" t="s">
        <v>753</v>
      </c>
      <c r="AC3" s="3" t="s">
        <v>753</v>
      </c>
      <c r="AD3" s="3" t="s">
        <v>753</v>
      </c>
      <c r="AE3" s="3" t="s">
        <v>753</v>
      </c>
      <c r="AF3" s="3" t="s">
        <v>753</v>
      </c>
    </row>
    <row r="4" spans="2:34" s="3" customFormat="1" x14ac:dyDescent="0.3">
      <c r="C4" s="3" t="s">
        <v>619</v>
      </c>
      <c r="D4" s="34">
        <f t="shared" ref="D4:J4" si="0">SUM(D10:D5000)/1000</f>
        <v>162024.05611432547</v>
      </c>
      <c r="E4" s="34">
        <f t="shared" si="0"/>
        <v>329170.98592489649</v>
      </c>
      <c r="F4" s="34">
        <f t="shared" si="0"/>
        <v>42991.118978342107</v>
      </c>
      <c r="G4" s="34">
        <f t="shared" si="0"/>
        <v>41169.043513230929</v>
      </c>
      <c r="H4" s="34">
        <f t="shared" si="0"/>
        <v>10874.949807356994</v>
      </c>
      <c r="I4" s="34">
        <f t="shared" si="0"/>
        <v>5684.9623941219343</v>
      </c>
      <c r="J4" s="34">
        <f t="shared" si="0"/>
        <v>41070.987636566104</v>
      </c>
      <c r="K4" s="34">
        <f>SUM(D4:J4)</f>
        <v>632986.10436884011</v>
      </c>
      <c r="L4" s="11">
        <f t="shared" ref="L4:Q4" si="1">SUM(L10:L5000)/1000</f>
        <v>277000.10256987769</v>
      </c>
      <c r="M4" s="11">
        <f t="shared" si="1"/>
        <v>149640.84347073687</v>
      </c>
      <c r="N4" s="11">
        <f t="shared" si="1"/>
        <v>10195.400721564034</v>
      </c>
      <c r="O4" s="11">
        <f t="shared" si="1"/>
        <v>101158.869335247</v>
      </c>
      <c r="P4" s="11">
        <f t="shared" si="1"/>
        <v>22999.79237160493</v>
      </c>
      <c r="Q4" s="11">
        <f t="shared" si="1"/>
        <v>71991.09589980953</v>
      </c>
      <c r="R4" s="11">
        <f>SUM(L4:Q4)</f>
        <v>632986.10436884</v>
      </c>
      <c r="S4" s="34">
        <f t="shared" ref="S4:X4" si="2">SUM(S10:S5000)/1000</f>
        <v>947330.72938801034</v>
      </c>
      <c r="T4" s="34">
        <f t="shared" si="2"/>
        <v>285622.47074946488</v>
      </c>
      <c r="U4" s="34">
        <f t="shared" si="2"/>
        <v>35919.722144163876</v>
      </c>
      <c r="V4" s="34">
        <f t="shared" si="2"/>
        <v>263547.17910173227</v>
      </c>
      <c r="W4" s="34">
        <f t="shared" si="2"/>
        <v>66133.832983236614</v>
      </c>
      <c r="X4" s="34">
        <f t="shared" si="2"/>
        <v>193190.26558001613</v>
      </c>
      <c r="Y4" s="34">
        <f>SUM(S4:X4)</f>
        <v>1791744.1999466242</v>
      </c>
      <c r="Z4" s="35">
        <f>SUM(Z10:Z5000)</f>
        <v>6050789.6381979119</v>
      </c>
      <c r="AA4" s="4">
        <f t="shared" ref="AA4:AF4" si="3">AVERAGE(AA10:AA5000)</f>
        <v>128.13051009891413</v>
      </c>
      <c r="AB4" s="4">
        <f t="shared" si="3"/>
        <v>37.489326520407815</v>
      </c>
      <c r="AC4" s="4">
        <f t="shared" si="3"/>
        <v>5.1645837322445294</v>
      </c>
      <c r="AD4" s="4">
        <f t="shared" si="3"/>
        <v>31.335009530246417</v>
      </c>
      <c r="AE4" s="4">
        <f t="shared" si="3"/>
        <v>10.416510837102797</v>
      </c>
      <c r="AF4" s="4">
        <f t="shared" si="3"/>
        <v>37.325884659715136</v>
      </c>
      <c r="AG4" s="11">
        <f>SUM(AG10:AG5000)/1000</f>
        <v>1791744.1999466219</v>
      </c>
      <c r="AH4" s="4">
        <f>AVERAGE(AH10:AH5000)</f>
        <v>249.86182537863067</v>
      </c>
    </row>
    <row r="5" spans="2:34" s="3" customFormat="1" x14ac:dyDescent="0.3">
      <c r="B5"/>
      <c r="C5" s="3" t="s">
        <v>620</v>
      </c>
      <c r="D5" s="33">
        <f t="shared" ref="D5:J5" si="4">D4/$K$4*100</f>
        <v>25.596779296740184</v>
      </c>
      <c r="E5" s="33">
        <f t="shared" si="4"/>
        <v>52.002877101562575</v>
      </c>
      <c r="F5" s="33">
        <f t="shared" si="4"/>
        <v>6.791795061790368</v>
      </c>
      <c r="G5" s="33">
        <f t="shared" si="4"/>
        <v>6.5039411179936089</v>
      </c>
      <c r="H5" s="33">
        <f t="shared" si="4"/>
        <v>1.718039263784561</v>
      </c>
      <c r="I5" s="33">
        <f t="shared" si="4"/>
        <v>0.89811804001455853</v>
      </c>
      <c r="J5" s="33">
        <f t="shared" si="4"/>
        <v>6.4884501181141401</v>
      </c>
      <c r="K5" s="34">
        <f>SUM(D5:J5)</f>
        <v>99.999999999999986</v>
      </c>
      <c r="L5" s="4">
        <f t="shared" ref="L5:Q5" si="5">L4/$R$4*100</f>
        <v>43.760850460703033</v>
      </c>
      <c r="M5" s="4">
        <f t="shared" si="5"/>
        <v>23.640462632263628</v>
      </c>
      <c r="N5" s="4">
        <f t="shared" si="5"/>
        <v>1.6106831810676194</v>
      </c>
      <c r="O5" s="4">
        <f t="shared" si="5"/>
        <v>15.981214854015482</v>
      </c>
      <c r="P5" s="4">
        <f t="shared" si="5"/>
        <v>3.6335382740413187</v>
      </c>
      <c r="Q5" s="4">
        <f t="shared" si="5"/>
        <v>11.37325059790893</v>
      </c>
      <c r="R5" s="3">
        <f>SUM(L5:Q5)</f>
        <v>100</v>
      </c>
      <c r="S5" s="33">
        <f t="shared" ref="S5:X5" si="6">S4/$Y$4*100</f>
        <v>52.871985265320312</v>
      </c>
      <c r="T5" s="33">
        <f t="shared" si="6"/>
        <v>15.941029459337642</v>
      </c>
      <c r="U5" s="33">
        <f t="shared" si="6"/>
        <v>2.0047349473900304</v>
      </c>
      <c r="V5" s="33">
        <f t="shared" si="6"/>
        <v>14.708973474538571</v>
      </c>
      <c r="W5" s="33">
        <f t="shared" si="6"/>
        <v>3.6910309510256396</v>
      </c>
      <c r="X5" s="33">
        <f t="shared" si="6"/>
        <v>10.782245902387809</v>
      </c>
      <c r="Y5" s="34">
        <f>SUM(S5:X5)</f>
        <v>100.00000000000001</v>
      </c>
      <c r="Z5" s="36"/>
      <c r="AA5" s="4"/>
      <c r="AB5" s="4"/>
      <c r="AC5" s="4"/>
      <c r="AD5" s="4"/>
      <c r="AE5" s="4"/>
      <c r="AF5" s="4"/>
      <c r="AG5" s="4"/>
    </row>
    <row r="6" spans="2:34" s="3" customFormat="1" x14ac:dyDescent="0.3">
      <c r="B6"/>
      <c r="C6"/>
      <c r="D6" s="11"/>
      <c r="E6" s="11"/>
      <c r="F6" s="11"/>
      <c r="G6" s="11"/>
      <c r="H6" s="11"/>
      <c r="I6" s="11"/>
      <c r="J6" s="11"/>
      <c r="K6" s="11"/>
      <c r="L6" s="11"/>
      <c r="M6" s="11"/>
      <c r="N6" s="11"/>
      <c r="O6" s="11"/>
      <c r="P6" s="11"/>
      <c r="Q6" s="11"/>
      <c r="R6" s="11"/>
      <c r="S6" s="11"/>
      <c r="T6" s="11"/>
      <c r="U6" s="11"/>
      <c r="V6" s="11"/>
      <c r="W6" s="11"/>
      <c r="X6" s="11"/>
      <c r="Y6" s="11"/>
      <c r="Z6" s="4"/>
      <c r="AA6" s="4"/>
      <c r="AB6" s="4"/>
      <c r="AC6" s="4"/>
      <c r="AD6" s="4"/>
      <c r="AE6" s="4"/>
      <c r="AF6" s="4"/>
      <c r="AG6" s="4"/>
    </row>
    <row r="7" spans="2:34" s="3" customFormat="1" x14ac:dyDescent="0.3">
      <c r="B7" s="3" t="s">
        <v>791</v>
      </c>
      <c r="C7" s="3" t="s">
        <v>1</v>
      </c>
      <c r="D7" s="3" t="s">
        <v>738</v>
      </c>
      <c r="E7" s="11"/>
      <c r="F7" s="11"/>
      <c r="G7" s="11"/>
      <c r="H7" s="11"/>
      <c r="I7" s="11"/>
      <c r="J7" s="11"/>
      <c r="K7" s="11"/>
      <c r="L7" s="24" t="s">
        <v>739</v>
      </c>
      <c r="M7" s="24"/>
      <c r="N7" s="24"/>
      <c r="O7" s="24"/>
      <c r="P7" s="24"/>
      <c r="Q7" s="24"/>
      <c r="R7" s="11"/>
      <c r="S7" s="3" t="s">
        <v>740</v>
      </c>
      <c r="T7" s="11"/>
      <c r="U7" s="11"/>
      <c r="V7" s="11"/>
      <c r="W7" s="11"/>
      <c r="X7" s="11"/>
      <c r="Y7" s="11"/>
      <c r="Z7" s="4" t="s">
        <v>741</v>
      </c>
      <c r="AA7" s="4" t="s">
        <v>64</v>
      </c>
      <c r="AD7" s="4" t="s">
        <v>57</v>
      </c>
      <c r="AF7" s="4"/>
      <c r="AG7" s="4" t="s">
        <v>740</v>
      </c>
      <c r="AH7" s="4" t="s">
        <v>742</v>
      </c>
    </row>
    <row r="8" spans="2:34" s="3" customFormat="1" x14ac:dyDescent="0.3">
      <c r="D8" s="11" t="s">
        <v>46</v>
      </c>
      <c r="E8" s="11" t="s">
        <v>47</v>
      </c>
      <c r="F8" s="11" t="s">
        <v>48</v>
      </c>
      <c r="G8" s="11" t="s">
        <v>44</v>
      </c>
      <c r="H8" s="11" t="s">
        <v>9</v>
      </c>
      <c r="I8" s="11" t="s">
        <v>45</v>
      </c>
      <c r="J8" s="11" t="s">
        <v>49</v>
      </c>
      <c r="K8" s="11"/>
      <c r="L8" s="11" t="s">
        <v>50</v>
      </c>
      <c r="M8" s="11" t="s">
        <v>36</v>
      </c>
      <c r="N8" s="11" t="s">
        <v>51</v>
      </c>
      <c r="O8" s="11" t="s">
        <v>52</v>
      </c>
      <c r="P8" s="11" t="s">
        <v>54</v>
      </c>
      <c r="Q8" s="11" t="s">
        <v>53</v>
      </c>
      <c r="R8" s="11"/>
      <c r="S8" s="11" t="s">
        <v>50</v>
      </c>
      <c r="T8" s="11" t="s">
        <v>36</v>
      </c>
      <c r="U8" s="11" t="s">
        <v>51</v>
      </c>
      <c r="V8" s="11" t="s">
        <v>52</v>
      </c>
      <c r="W8" s="11" t="s">
        <v>54</v>
      </c>
      <c r="X8" s="11" t="s">
        <v>53</v>
      </c>
      <c r="Y8" s="11"/>
      <c r="Z8" s="4"/>
      <c r="AA8" s="4" t="s">
        <v>50</v>
      </c>
      <c r="AB8" s="4" t="s">
        <v>36</v>
      </c>
      <c r="AC8" s="4" t="s">
        <v>51</v>
      </c>
      <c r="AD8" s="4" t="s">
        <v>52</v>
      </c>
      <c r="AE8" s="4" t="s">
        <v>54</v>
      </c>
      <c r="AF8" s="4" t="s">
        <v>53</v>
      </c>
      <c r="AG8" s="4" t="s">
        <v>743</v>
      </c>
      <c r="AH8" s="3" t="s">
        <v>744</v>
      </c>
    </row>
    <row r="9" spans="2:34" s="3" customFormat="1" x14ac:dyDescent="0.3">
      <c r="D9" s="3" t="s">
        <v>745</v>
      </c>
      <c r="E9" s="3" t="s">
        <v>745</v>
      </c>
      <c r="F9" s="3" t="s">
        <v>745</v>
      </c>
      <c r="G9" s="3" t="s">
        <v>745</v>
      </c>
      <c r="H9" s="3" t="s">
        <v>745</v>
      </c>
      <c r="I9" s="3" t="s">
        <v>745</v>
      </c>
      <c r="J9" s="3" t="s">
        <v>745</v>
      </c>
      <c r="K9" s="11"/>
      <c r="L9" s="3" t="s">
        <v>745</v>
      </c>
      <c r="M9" s="3" t="s">
        <v>745</v>
      </c>
      <c r="N9" s="3" t="s">
        <v>745</v>
      </c>
      <c r="O9" s="3" t="s">
        <v>745</v>
      </c>
      <c r="P9" s="3" t="s">
        <v>745</v>
      </c>
      <c r="Q9" s="3" t="s">
        <v>745</v>
      </c>
      <c r="R9" s="11"/>
      <c r="S9" s="3" t="s">
        <v>746</v>
      </c>
      <c r="T9" s="3" t="s">
        <v>746</v>
      </c>
      <c r="U9" s="3" t="s">
        <v>746</v>
      </c>
      <c r="V9" s="3" t="s">
        <v>746</v>
      </c>
      <c r="W9" s="3" t="s">
        <v>746</v>
      </c>
      <c r="X9" s="3" t="s">
        <v>746</v>
      </c>
      <c r="Y9" s="11"/>
      <c r="Z9" s="3" t="s">
        <v>621</v>
      </c>
      <c r="AA9" s="4" t="s">
        <v>747</v>
      </c>
      <c r="AB9" s="4" t="s">
        <v>747</v>
      </c>
      <c r="AC9" s="4" t="s">
        <v>747</v>
      </c>
      <c r="AD9" s="4" t="s">
        <v>747</v>
      </c>
      <c r="AE9" s="4" t="s">
        <v>747</v>
      </c>
      <c r="AF9" s="4" t="s">
        <v>747</v>
      </c>
      <c r="AG9" s="3" t="s">
        <v>746</v>
      </c>
      <c r="AH9" s="4" t="s">
        <v>747</v>
      </c>
    </row>
    <row r="10" spans="2:34" x14ac:dyDescent="0.3">
      <c r="B10" s="26">
        <v>3000</v>
      </c>
      <c r="C10" s="26">
        <v>0</v>
      </c>
      <c r="D10" s="27">
        <v>158134.99231508852</v>
      </c>
      <c r="E10" s="27">
        <v>499958.80966606678</v>
      </c>
      <c r="F10" s="27">
        <v>98454.467245087813</v>
      </c>
      <c r="G10" s="27">
        <v>33243.045245784</v>
      </c>
      <c r="H10" s="27">
        <v>0</v>
      </c>
      <c r="I10" s="27">
        <v>0</v>
      </c>
      <c r="J10" s="27">
        <v>50851.869302426021</v>
      </c>
      <c r="K10" s="28"/>
      <c r="L10" s="28">
        <v>379223.51087680861</v>
      </c>
      <c r="M10" s="28">
        <v>205509.0786693905</v>
      </c>
      <c r="N10" s="28">
        <v>12973.113713616749</v>
      </c>
      <c r="O10" s="28">
        <v>142585.94815167028</v>
      </c>
      <c r="P10" s="28">
        <v>20469.472443631646</v>
      </c>
      <c r="Q10" s="28">
        <v>79882.059919335356</v>
      </c>
      <c r="R10" s="28"/>
      <c r="S10">
        <v>1295704.3463181183</v>
      </c>
      <c r="T10">
        <v>392259.28863783902</v>
      </c>
      <c r="U10">
        <v>45705.966117854579</v>
      </c>
      <c r="V10">
        <v>371476.31900058355</v>
      </c>
      <c r="W10">
        <v>58858.125759142873</v>
      </c>
      <c r="X10">
        <v>214365.90425533403</v>
      </c>
      <c r="Y10" s="49"/>
      <c r="Z10" s="29">
        <f>SUM(Landuse!C2:Q2)</f>
        <v>7178.1962421799999</v>
      </c>
      <c r="AA10" s="29">
        <f>IF(Z10&lt;&gt;0,S10/Z10,"")</f>
        <v>180.50556192715848</v>
      </c>
      <c r="AB10" s="29">
        <f>IF(Z10&lt;&gt;0,T10/Z10,"")</f>
        <v>54.645941041967234</v>
      </c>
      <c r="AC10" s="29">
        <f>IF(Z10&lt;&gt;0,U10/Z10,"")</f>
        <v>6.3673330424265187</v>
      </c>
      <c r="AD10" s="29">
        <f>IF(Z10&lt;&gt;0,V10/Z10,"")</f>
        <v>51.750649671256014</v>
      </c>
      <c r="AE10" s="29">
        <f>IF(Z10&lt;&gt;0,W10/Z10,"")</f>
        <v>8.199570445467204</v>
      </c>
      <c r="AF10" s="29">
        <f>IF(Z10&lt;&gt;0,X10/Z10,"")</f>
        <v>29.863477818521112</v>
      </c>
      <c r="AG10" s="29">
        <f>SUM(S10:X10)</f>
        <v>2378369.9500888721</v>
      </c>
      <c r="AH10" s="44">
        <f>IF(Z10&lt;&gt;0,AG10/Z10,"")</f>
        <v>331.33253394679656</v>
      </c>
    </row>
    <row r="11" spans="2:34" x14ac:dyDescent="0.3">
      <c r="B11">
        <v>3000</v>
      </c>
      <c r="C11">
        <v>1</v>
      </c>
      <c r="D11">
        <v>246680.34507827909</v>
      </c>
      <c r="E11">
        <v>43276.519302460496</v>
      </c>
      <c r="F11">
        <v>6708.6155969327992</v>
      </c>
      <c r="G11">
        <v>0</v>
      </c>
      <c r="H11">
        <v>1287.9111528972001</v>
      </c>
      <c r="I11">
        <v>684.94105529279989</v>
      </c>
      <c r="J11">
        <v>13249.710508956043</v>
      </c>
      <c r="K11"/>
      <c r="L11">
        <v>122169.36983624211</v>
      </c>
      <c r="M11">
        <v>62121.899318612042</v>
      </c>
      <c r="N11">
        <v>5831.574784911013</v>
      </c>
      <c r="O11">
        <v>24263.147395214892</v>
      </c>
      <c r="P11">
        <v>8399.0291626042672</v>
      </c>
      <c r="Q11">
        <v>89103.02219723411</v>
      </c>
      <c r="R11"/>
      <c r="S11">
        <v>417419.75100058352</v>
      </c>
      <c r="T11">
        <v>118573.31166742118</v>
      </c>
      <c r="U11">
        <v>20545.396071963536</v>
      </c>
      <c r="V11">
        <v>63212.292645805457</v>
      </c>
      <c r="W11">
        <v>24150.652444443935</v>
      </c>
      <c r="X11">
        <v>239110.63315694366</v>
      </c>
      <c r="Z11" s="29">
        <f>SUM(Landuse!C3:Q3)</f>
        <v>6321.8314574299993</v>
      </c>
      <c r="AA11" s="29">
        <f t="shared" ref="AA11:AA74" si="7">IF(Z11&lt;&gt;0,S11/Z11,"")</f>
        <v>66.028294776823472</v>
      </c>
      <c r="AB11" s="29">
        <f t="shared" ref="AB11:AB74" si="8">IF(Z11&lt;&gt;0,T11/Z11,"")</f>
        <v>18.756164644038854</v>
      </c>
      <c r="AC11" s="29">
        <f t="shared" ref="AC11:AC74" si="9">IF(Z11&lt;&gt;0,U11/Z11,"")</f>
        <v>3.2499120247529998</v>
      </c>
      <c r="AD11" s="29">
        <f t="shared" ref="AD11:AD74" si="10">IF(Z11&lt;&gt;0,V11/Z11,"")</f>
        <v>9.9990474392531521</v>
      </c>
      <c r="AE11" s="29">
        <f t="shared" ref="AE11:AE74" si="11">IF(Z11&lt;&gt;0,W11/Z11,"")</f>
        <v>3.8201987204293246</v>
      </c>
      <c r="AF11" s="29">
        <f t="shared" ref="AF11:AF74" si="12">IF(Z11&lt;&gt;0,X11/Z11,"")</f>
        <v>37.823000307279436</v>
      </c>
      <c r="AG11" s="29">
        <f t="shared" ref="AG11:AG74" si="13">SUM(S11:X11)</f>
        <v>883012.03698716126</v>
      </c>
      <c r="AH11" s="44">
        <f t="shared" ref="AH11:AH74" si="14">IF(Z11&lt;&gt;0,AG11/Z11,"")</f>
        <v>139.67661791257723</v>
      </c>
    </row>
    <row r="12" spans="2:34" x14ac:dyDescent="0.3">
      <c r="B12">
        <v>3000</v>
      </c>
      <c r="C12">
        <v>2</v>
      </c>
      <c r="D12">
        <v>12683.638144671801</v>
      </c>
      <c r="E12">
        <v>4346.1570108264004</v>
      </c>
      <c r="F12">
        <v>1821.7199999999998</v>
      </c>
      <c r="G12">
        <v>461.70659178999995</v>
      </c>
      <c r="H12">
        <v>257.8218476202</v>
      </c>
      <c r="I12">
        <v>0</v>
      </c>
      <c r="J12">
        <v>17876.410401822352</v>
      </c>
      <c r="K12"/>
      <c r="L12">
        <v>15967.064853300959</v>
      </c>
      <c r="M12">
        <v>6676.7329053179947</v>
      </c>
      <c r="N12">
        <v>639.12484182835385</v>
      </c>
      <c r="O12">
        <v>3587.3358738754969</v>
      </c>
      <c r="P12">
        <v>4092.4561571587838</v>
      </c>
      <c r="Q12">
        <v>6484.7393652491601</v>
      </c>
      <c r="R12"/>
      <c r="S12">
        <v>54555.149496218983</v>
      </c>
      <c r="T12">
        <v>12744.013631038562</v>
      </c>
      <c r="U12">
        <v>2251.7199039907282</v>
      </c>
      <c r="V12">
        <v>9346.014405490354</v>
      </c>
      <c r="W12">
        <v>11767.489358855939</v>
      </c>
      <c r="X12">
        <v>17401.99262882708</v>
      </c>
      <c r="Z12" s="29">
        <f>SUM(Landuse!C4:Q4)</f>
        <v>635.05730858000004</v>
      </c>
      <c r="AA12" s="29">
        <f t="shared" si="7"/>
        <v>85.905868272275001</v>
      </c>
      <c r="AB12" s="29">
        <f t="shared" si="8"/>
        <v>20.067501718127478</v>
      </c>
      <c r="AC12" s="29">
        <f t="shared" si="9"/>
        <v>3.5456955987572458</v>
      </c>
      <c r="AD12" s="29">
        <f t="shared" si="10"/>
        <v>14.716804734344709</v>
      </c>
      <c r="AE12" s="29">
        <f t="shared" si="11"/>
        <v>18.529806995164364</v>
      </c>
      <c r="AF12" s="29">
        <f t="shared" si="12"/>
        <v>27.402239756500496</v>
      </c>
      <c r="AG12" s="29">
        <f t="shared" si="13"/>
        <v>108066.37942442164</v>
      </c>
      <c r="AH12" s="44">
        <f t="shared" si="14"/>
        <v>170.1679170751693</v>
      </c>
    </row>
    <row r="13" spans="2:34" x14ac:dyDescent="0.3">
      <c r="B13">
        <v>3000</v>
      </c>
      <c r="C13">
        <v>5</v>
      </c>
      <c r="D13">
        <v>367991.46577461541</v>
      </c>
      <c r="E13">
        <v>117149.8983279204</v>
      </c>
      <c r="F13">
        <v>12230.247777299202</v>
      </c>
      <c r="G13">
        <v>4252.3927287800007</v>
      </c>
      <c r="H13">
        <v>0</v>
      </c>
      <c r="I13">
        <v>0</v>
      </c>
      <c r="J13">
        <v>34702.730992273602</v>
      </c>
      <c r="K13"/>
      <c r="L13">
        <v>216186.00587771847</v>
      </c>
      <c r="M13">
        <v>110633.58641698916</v>
      </c>
      <c r="N13">
        <v>9653.6601590850751</v>
      </c>
      <c r="O13">
        <v>49421.501456135156</v>
      </c>
      <c r="P13">
        <v>14848.517956531601</v>
      </c>
      <c r="Q13">
        <v>135583.46373442918</v>
      </c>
      <c r="R13"/>
      <c r="S13">
        <v>738649.21186257701</v>
      </c>
      <c r="T13">
        <v>211168.53906583553</v>
      </c>
      <c r="U13">
        <v>34011.0997162774</v>
      </c>
      <c r="V13">
        <v>128756.8493136398</v>
      </c>
      <c r="W13">
        <v>42695.577017390533</v>
      </c>
      <c r="X13">
        <v>363842.29243525275</v>
      </c>
      <c r="Z13" s="29">
        <f>SUM(Landuse!C5:Q5)</f>
        <v>5010.3069203200002</v>
      </c>
      <c r="AA13" s="29">
        <f t="shared" si="7"/>
        <v>147.42594088735001</v>
      </c>
      <c r="AB13" s="29">
        <f t="shared" si="8"/>
        <v>42.146827015608963</v>
      </c>
      <c r="AC13" s="29">
        <f t="shared" si="9"/>
        <v>6.7882268007056874</v>
      </c>
      <c r="AD13" s="29">
        <f t="shared" si="10"/>
        <v>25.698395599568642</v>
      </c>
      <c r="AE13" s="29">
        <f t="shared" si="11"/>
        <v>8.5215492177201071</v>
      </c>
      <c r="AF13" s="29">
        <f t="shared" si="12"/>
        <v>72.618763325583799</v>
      </c>
      <c r="AG13" s="29">
        <f t="shared" si="13"/>
        <v>1519123.5694109732</v>
      </c>
      <c r="AH13" s="44">
        <f t="shared" si="14"/>
        <v>303.19970284653726</v>
      </c>
    </row>
    <row r="14" spans="2:34" x14ac:dyDescent="0.3">
      <c r="B14">
        <v>3000</v>
      </c>
      <c r="C14">
        <v>7</v>
      </c>
      <c r="D14">
        <v>631970.60780124704</v>
      </c>
      <c r="E14">
        <v>37341.189039081801</v>
      </c>
      <c r="F14">
        <v>16095.150385418799</v>
      </c>
      <c r="G14">
        <v>9890.2526895711017</v>
      </c>
      <c r="H14">
        <v>133.59876235740001</v>
      </c>
      <c r="I14">
        <v>15.644832164799999</v>
      </c>
      <c r="J14">
        <v>14316.664160207923</v>
      </c>
      <c r="K14"/>
      <c r="L14">
        <v>271504.29944465455</v>
      </c>
      <c r="M14">
        <v>138171.374464747</v>
      </c>
      <c r="N14">
        <v>13549.735561540107</v>
      </c>
      <c r="O14">
        <v>46892.38122354322</v>
      </c>
      <c r="P14">
        <v>14818.804574232978</v>
      </c>
      <c r="Q14">
        <v>224826.51240133093</v>
      </c>
      <c r="R14"/>
      <c r="S14">
        <v>927656.88504153444</v>
      </c>
      <c r="T14">
        <v>263730.46586835186</v>
      </c>
      <c r="U14">
        <v>47737.4798489288</v>
      </c>
      <c r="V14">
        <v>122167.78295407268</v>
      </c>
      <c r="W14">
        <v>42610.138860795247</v>
      </c>
      <c r="X14">
        <v>603328.69082434359</v>
      </c>
      <c r="Z14" s="29">
        <f>SUM(Landuse!C6:Q6)</f>
        <v>16451.932093250329</v>
      </c>
      <c r="AA14" s="29">
        <f t="shared" si="7"/>
        <v>56.385893145165646</v>
      </c>
      <c r="AB14" s="29">
        <f t="shared" si="8"/>
        <v>16.030364359244562</v>
      </c>
      <c r="AC14" s="29">
        <f t="shared" si="9"/>
        <v>2.9016336548406905</v>
      </c>
      <c r="AD14" s="29">
        <f t="shared" si="10"/>
        <v>7.4257407738872194</v>
      </c>
      <c r="AE14" s="29">
        <f t="shared" si="11"/>
        <v>2.5899777983083667</v>
      </c>
      <c r="AF14" s="29">
        <f t="shared" si="12"/>
        <v>36.672208917751909</v>
      </c>
      <c r="AG14" s="29">
        <f t="shared" si="13"/>
        <v>2007231.4433980265</v>
      </c>
      <c r="AH14" s="44">
        <f t="shared" si="14"/>
        <v>122.00581864919839</v>
      </c>
    </row>
    <row r="15" spans="2:34" x14ac:dyDescent="0.3">
      <c r="B15">
        <v>3000</v>
      </c>
      <c r="C15">
        <v>8</v>
      </c>
      <c r="D15">
        <v>273382.78833965876</v>
      </c>
      <c r="E15">
        <v>223661.18996474682</v>
      </c>
      <c r="F15">
        <v>45279.4524980364</v>
      </c>
      <c r="G15">
        <v>5617.2154944800004</v>
      </c>
      <c r="H15">
        <v>282.3584431374</v>
      </c>
      <c r="I15">
        <v>0</v>
      </c>
      <c r="J15">
        <v>48125.854668061947</v>
      </c>
      <c r="K15"/>
      <c r="L15">
        <v>253407.54035251233</v>
      </c>
      <c r="M15">
        <v>131568.17214523611</v>
      </c>
      <c r="N15">
        <v>10097.012633681599</v>
      </c>
      <c r="O15">
        <v>74203.264143643479</v>
      </c>
      <c r="P15">
        <v>17921.25070365518</v>
      </c>
      <c r="Q15">
        <v>109151.61942939262</v>
      </c>
      <c r="R15"/>
      <c r="S15">
        <v>865825.14534863934</v>
      </c>
      <c r="T15">
        <v>251126.80153705506</v>
      </c>
      <c r="U15">
        <v>35573.088120102657</v>
      </c>
      <c r="V15">
        <v>193320.28000815149</v>
      </c>
      <c r="W15">
        <v>51530.943485797143</v>
      </c>
      <c r="X15">
        <v>292911.64528735803</v>
      </c>
      <c r="Z15" s="29">
        <f>SUM(Landuse!C7:Q7)</f>
        <v>7180.7962327799996</v>
      </c>
      <c r="AA15" s="29">
        <f t="shared" si="7"/>
        <v>120.57508906828298</v>
      </c>
      <c r="AB15" s="29">
        <f t="shared" si="8"/>
        <v>34.971999398990455</v>
      </c>
      <c r="AC15" s="29">
        <f t="shared" si="9"/>
        <v>4.9539197279701614</v>
      </c>
      <c r="AD15" s="29">
        <f t="shared" si="10"/>
        <v>26.921844561701032</v>
      </c>
      <c r="AE15" s="29">
        <f t="shared" si="11"/>
        <v>7.1762158144191295</v>
      </c>
      <c r="AF15" s="29">
        <f t="shared" si="12"/>
        <v>40.790970220019616</v>
      </c>
      <c r="AG15" s="29">
        <f t="shared" si="13"/>
        <v>1690287.9037871035</v>
      </c>
      <c r="AH15" s="44">
        <f t="shared" si="14"/>
        <v>235.39003879138335</v>
      </c>
    </row>
    <row r="16" spans="2:34" x14ac:dyDescent="0.3">
      <c r="B16">
        <v>3001</v>
      </c>
      <c r="C16">
        <v>0</v>
      </c>
      <c r="D16">
        <v>85781.933356655718</v>
      </c>
      <c r="E16">
        <v>1023127.8151448597</v>
      </c>
      <c r="F16">
        <v>132388.6943632575</v>
      </c>
      <c r="G16">
        <v>132228.03435543901</v>
      </c>
      <c r="H16">
        <v>5397.1110740276999</v>
      </c>
      <c r="I16">
        <v>1398.4725224008</v>
      </c>
      <c r="J16">
        <v>82184.880591863592</v>
      </c>
      <c r="K16"/>
      <c r="L16">
        <v>674525.35621274251</v>
      </c>
      <c r="M16">
        <v>375806.88048447191</v>
      </c>
      <c r="N16">
        <v>21191.636263050106</v>
      </c>
      <c r="O16">
        <v>283110.16242909839</v>
      </c>
      <c r="P16">
        <v>35932.876845396684</v>
      </c>
      <c r="Q16">
        <v>71940.029173744304</v>
      </c>
      <c r="R16"/>
      <c r="S16">
        <v>2304671.0203327634</v>
      </c>
      <c r="T16">
        <v>717310.1089183212</v>
      </c>
      <c r="U16">
        <v>74660.889467439716</v>
      </c>
      <c r="V16">
        <v>737581.24397328147</v>
      </c>
      <c r="W16">
        <v>103321.75341002208</v>
      </c>
      <c r="X16">
        <v>193053.22648861806</v>
      </c>
      <c r="Z16" s="29">
        <f>SUM(Landuse!C8:Q8)</f>
        <v>10091.971649863199</v>
      </c>
      <c r="AA16" s="29">
        <f t="shared" si="7"/>
        <v>228.36677512505739</v>
      </c>
      <c r="AB16" s="29">
        <f t="shared" si="8"/>
        <v>71.077301225677218</v>
      </c>
      <c r="AC16" s="29">
        <f t="shared" si="9"/>
        <v>7.3980478798166045</v>
      </c>
      <c r="AD16" s="29">
        <f t="shared" si="10"/>
        <v>73.085940940319603</v>
      </c>
      <c r="AE16" s="29">
        <f t="shared" si="11"/>
        <v>10.238014631305733</v>
      </c>
      <c r="AF16" s="29">
        <f t="shared" si="12"/>
        <v>19.129386524905168</v>
      </c>
      <c r="AG16" s="29">
        <f t="shared" si="13"/>
        <v>4130598.2425904465</v>
      </c>
      <c r="AH16" s="44">
        <f t="shared" si="14"/>
        <v>409.29546632708173</v>
      </c>
    </row>
    <row r="17" spans="2:34" x14ac:dyDescent="0.3">
      <c r="B17">
        <v>3001</v>
      </c>
      <c r="C17">
        <v>1</v>
      </c>
      <c r="D17">
        <v>290933.27130307001</v>
      </c>
      <c r="E17">
        <v>442960.90814947331</v>
      </c>
      <c r="F17">
        <v>22011.907841822984</v>
      </c>
      <c r="G17">
        <v>25657.885469099998</v>
      </c>
      <c r="H17">
        <v>54275.546090895521</v>
      </c>
      <c r="I17">
        <v>4814.4525961024001</v>
      </c>
      <c r="J17">
        <v>63880.123173214663</v>
      </c>
      <c r="K17"/>
      <c r="L17">
        <v>378282.08152516268</v>
      </c>
      <c r="M17">
        <v>200885.26365052833</v>
      </c>
      <c r="N17">
        <v>13979.124484491487</v>
      </c>
      <c r="O17">
        <v>133535.56197577939</v>
      </c>
      <c r="P17">
        <v>58728.071626317651</v>
      </c>
      <c r="Q17">
        <v>119123.99136139924</v>
      </c>
      <c r="R17"/>
      <c r="S17">
        <v>1292487.736409469</v>
      </c>
      <c r="T17">
        <v>383433.7204350364</v>
      </c>
      <c r="U17">
        <v>49250.272845046493</v>
      </c>
      <c r="V17">
        <v>347897.52890425851</v>
      </c>
      <c r="W17">
        <v>168867.28443503004</v>
      </c>
      <c r="X17">
        <v>319672.80453805573</v>
      </c>
      <c r="Z17" s="29">
        <f>SUM(Landuse!C9:Q9)</f>
        <v>12140.634575744509</v>
      </c>
      <c r="AA17" s="29">
        <f t="shared" si="7"/>
        <v>106.45965236378173</v>
      </c>
      <c r="AB17" s="29">
        <f t="shared" si="8"/>
        <v>31.582675357109398</v>
      </c>
      <c r="AC17" s="29">
        <f t="shared" si="9"/>
        <v>4.0566473307286977</v>
      </c>
      <c r="AD17" s="29">
        <f t="shared" si="10"/>
        <v>28.655629714719762</v>
      </c>
      <c r="AE17" s="29">
        <f t="shared" si="11"/>
        <v>13.909263422886154</v>
      </c>
      <c r="AF17" s="29">
        <f t="shared" si="12"/>
        <v>26.33081512697224</v>
      </c>
      <c r="AG17" s="29">
        <f t="shared" si="13"/>
        <v>2561609.3475668961</v>
      </c>
      <c r="AH17" s="44">
        <f t="shared" si="14"/>
        <v>210.99468331619798</v>
      </c>
    </row>
    <row r="18" spans="2:34" x14ac:dyDescent="0.3">
      <c r="B18">
        <v>3001</v>
      </c>
      <c r="C18">
        <v>2</v>
      </c>
      <c r="D18">
        <v>4924.469899999599</v>
      </c>
      <c r="E18">
        <v>19527.218000499299</v>
      </c>
      <c r="F18">
        <v>6445.5631916532002</v>
      </c>
      <c r="G18">
        <v>0</v>
      </c>
      <c r="H18">
        <v>2387.0929123413002</v>
      </c>
      <c r="I18">
        <v>1615.1079999999997</v>
      </c>
      <c r="J18">
        <v>4285.8740792722292</v>
      </c>
      <c r="K18"/>
      <c r="L18">
        <v>17085.253992670514</v>
      </c>
      <c r="M18">
        <v>8776.9173189481899</v>
      </c>
      <c r="N18">
        <v>710.04741378556889</v>
      </c>
      <c r="O18">
        <v>6437.9847946558839</v>
      </c>
      <c r="P18">
        <v>2905.6429623712193</v>
      </c>
      <c r="Q18">
        <v>3269.4796013342507</v>
      </c>
      <c r="R18"/>
      <c r="S18">
        <v>58375.699874377126</v>
      </c>
      <c r="T18">
        <v>16752.677625022789</v>
      </c>
      <c r="U18">
        <v>2501.5893449303512</v>
      </c>
      <c r="V18">
        <v>16772.753025821083</v>
      </c>
      <c r="W18">
        <v>8354.9148304318278</v>
      </c>
      <c r="X18">
        <v>8773.7465945685017</v>
      </c>
      <c r="Z18" s="29">
        <f>SUM(Landuse!C10:Q10)</f>
        <v>440.04969958999999</v>
      </c>
      <c r="AA18" s="29">
        <f t="shared" si="7"/>
        <v>132.65706107461617</v>
      </c>
      <c r="AB18" s="29">
        <f t="shared" si="8"/>
        <v>38.069967189232209</v>
      </c>
      <c r="AC18" s="29">
        <f t="shared" si="9"/>
        <v>5.6847882120158575</v>
      </c>
      <c r="AD18" s="29">
        <f t="shared" si="10"/>
        <v>38.115587947107961</v>
      </c>
      <c r="AE18" s="29">
        <f t="shared" si="11"/>
        <v>18.986298225441832</v>
      </c>
      <c r="AF18" s="29">
        <f t="shared" si="12"/>
        <v>19.938081091165646</v>
      </c>
      <c r="AG18" s="29">
        <f t="shared" si="13"/>
        <v>111531.38129515166</v>
      </c>
      <c r="AH18" s="44">
        <f t="shared" si="14"/>
        <v>253.45178373957964</v>
      </c>
    </row>
    <row r="19" spans="2:34" x14ac:dyDescent="0.3">
      <c r="B19">
        <v>3001</v>
      </c>
      <c r="C19">
        <v>5</v>
      </c>
      <c r="D19">
        <v>959496.87989419932</v>
      </c>
      <c r="E19">
        <v>58529.545550917508</v>
      </c>
      <c r="F19">
        <v>2804.1528073855998</v>
      </c>
      <c r="G19">
        <v>0</v>
      </c>
      <c r="H19">
        <v>0</v>
      </c>
      <c r="I19">
        <v>0</v>
      </c>
      <c r="J19">
        <v>248.8101806640625</v>
      </c>
      <c r="K19"/>
      <c r="L19">
        <v>387108.97363401001</v>
      </c>
      <c r="M19">
        <v>198254.87350862657</v>
      </c>
      <c r="N19">
        <v>19657.61962038682</v>
      </c>
      <c r="O19">
        <v>61806.423620514433</v>
      </c>
      <c r="P19">
        <v>17343.713205917487</v>
      </c>
      <c r="Q19">
        <v>336907.78484371101</v>
      </c>
      <c r="R19"/>
      <c r="S19">
        <v>1322646.8434845309</v>
      </c>
      <c r="T19">
        <v>378413.04216338572</v>
      </c>
      <c r="U19">
        <v>69256.349413173419</v>
      </c>
      <c r="V19">
        <v>161023.03933005384</v>
      </c>
      <c r="W19">
        <v>49870.286389427201</v>
      </c>
      <c r="X19">
        <v>904102.14786164381</v>
      </c>
      <c r="Z19" s="29">
        <f>SUM(Landuse!C11:Q11)</f>
        <v>9717.2170613600028</v>
      </c>
      <c r="AA19" s="29">
        <f t="shared" si="7"/>
        <v>136.11374893990646</v>
      </c>
      <c r="AB19" s="29">
        <f t="shared" si="8"/>
        <v>38.942532596922739</v>
      </c>
      <c r="AC19" s="29">
        <f t="shared" si="9"/>
        <v>7.1271794152430337</v>
      </c>
      <c r="AD19" s="29">
        <f t="shared" si="10"/>
        <v>16.570900733539585</v>
      </c>
      <c r="AE19" s="29">
        <f t="shared" si="11"/>
        <v>5.1321572909731268</v>
      </c>
      <c r="AF19" s="29">
        <f t="shared" si="12"/>
        <v>93.041262961672217</v>
      </c>
      <c r="AG19" s="29">
        <f t="shared" si="13"/>
        <v>2885311.708642215</v>
      </c>
      <c r="AH19" s="44">
        <f t="shared" si="14"/>
        <v>296.92778193825717</v>
      </c>
    </row>
    <row r="20" spans="2:34" x14ac:dyDescent="0.3">
      <c r="B20">
        <v>3001</v>
      </c>
      <c r="C20">
        <v>7</v>
      </c>
      <c r="D20">
        <v>240122.90954795486</v>
      </c>
      <c r="E20">
        <v>23885.493405140798</v>
      </c>
      <c r="F20">
        <v>3053.4300221144003</v>
      </c>
      <c r="G20">
        <v>0</v>
      </c>
      <c r="H20">
        <v>0</v>
      </c>
      <c r="I20">
        <v>23.488236798599999</v>
      </c>
      <c r="J20">
        <v>2134.9368189682527</v>
      </c>
      <c r="K20"/>
      <c r="L20">
        <v>103302.39305742731</v>
      </c>
      <c r="M20">
        <v>52970.833516166109</v>
      </c>
      <c r="N20">
        <v>5124.9350865020515</v>
      </c>
      <c r="O20">
        <v>17988.109779810922</v>
      </c>
      <c r="P20">
        <v>4903.7483072370342</v>
      </c>
      <c r="Q20">
        <v>84930.238283833489</v>
      </c>
      <c r="R20"/>
      <c r="S20">
        <v>352956.38543110358</v>
      </c>
      <c r="T20">
        <v>101106.48934897657</v>
      </c>
      <c r="U20">
        <v>18055.812551307972</v>
      </c>
      <c r="V20">
        <v>46864.062647145802</v>
      </c>
      <c r="W20">
        <v>14100.286920112441</v>
      </c>
      <c r="X20">
        <v>227912.8423418157</v>
      </c>
      <c r="Z20" s="29">
        <f>SUM(Landuse!C12:Q12)</f>
        <v>6712.3696227946975</v>
      </c>
      <c r="AA20" s="29">
        <f t="shared" si="7"/>
        <v>52.582978182919263</v>
      </c>
      <c r="AB20" s="29">
        <f t="shared" si="8"/>
        <v>15.062711833631242</v>
      </c>
      <c r="AC20" s="29">
        <f t="shared" si="9"/>
        <v>2.6899312114743807</v>
      </c>
      <c r="AD20" s="29">
        <f t="shared" si="10"/>
        <v>6.9817464294574902</v>
      </c>
      <c r="AE20" s="29">
        <f t="shared" si="11"/>
        <v>2.1006422042416939</v>
      </c>
      <c r="AF20" s="29">
        <f t="shared" si="12"/>
        <v>33.95415555899082</v>
      </c>
      <c r="AG20" s="29">
        <f t="shared" si="13"/>
        <v>760995.87924046209</v>
      </c>
      <c r="AH20" s="44">
        <f t="shared" si="14"/>
        <v>113.37216542071489</v>
      </c>
    </row>
    <row r="21" spans="2:34" x14ac:dyDescent="0.3">
      <c r="B21">
        <v>3001</v>
      </c>
      <c r="C21">
        <v>8</v>
      </c>
      <c r="D21">
        <v>134376.29731165321</v>
      </c>
      <c r="E21">
        <v>113369.3348802056</v>
      </c>
      <c r="F21">
        <v>19407.970846202403</v>
      </c>
      <c r="G21">
        <v>13994.464247149997</v>
      </c>
      <c r="H21">
        <v>3960.3417005915999</v>
      </c>
      <c r="I21">
        <v>0</v>
      </c>
      <c r="J21">
        <v>9224.498711923814</v>
      </c>
      <c r="K21"/>
      <c r="L21">
        <v>123562.60668511786</v>
      </c>
      <c r="M21">
        <v>66216.580066830851</v>
      </c>
      <c r="N21">
        <v>4861.3831938996127</v>
      </c>
      <c r="O21">
        <v>39094.695206836775</v>
      </c>
      <c r="P21">
        <v>8490.7942333559313</v>
      </c>
      <c r="Q21">
        <v>52106.848311685564</v>
      </c>
      <c r="R21"/>
      <c r="S21">
        <v>422180.06513924274</v>
      </c>
      <c r="T21">
        <v>126388.91070516138</v>
      </c>
      <c r="U21">
        <v>17127.284971923542</v>
      </c>
      <c r="V21">
        <v>101852.62752846771</v>
      </c>
      <c r="W21">
        <v>24414.514646533979</v>
      </c>
      <c r="X21">
        <v>139830.29064985758</v>
      </c>
      <c r="Z21" s="29">
        <f>SUM(Landuse!C13:Q13)</f>
        <v>3707.1873911900002</v>
      </c>
      <c r="AA21" s="29">
        <f t="shared" si="7"/>
        <v>113.88150114627028</v>
      </c>
      <c r="AB21" s="29">
        <f t="shared" si="8"/>
        <v>34.092938221984724</v>
      </c>
      <c r="AC21" s="29">
        <f t="shared" si="9"/>
        <v>4.6200213705479065</v>
      </c>
      <c r="AD21" s="29">
        <f t="shared" si="10"/>
        <v>27.474367163234554</v>
      </c>
      <c r="AE21" s="29">
        <f t="shared" si="11"/>
        <v>6.5857244509824913</v>
      </c>
      <c r="AF21" s="29">
        <f t="shared" si="12"/>
        <v>37.718700430995021</v>
      </c>
      <c r="AG21" s="29">
        <f t="shared" si="13"/>
        <v>831793.69364118692</v>
      </c>
      <c r="AH21" s="44">
        <f t="shared" si="14"/>
        <v>224.37325278401497</v>
      </c>
    </row>
    <row r="22" spans="2:34" x14ac:dyDescent="0.3">
      <c r="B22">
        <v>3002</v>
      </c>
      <c r="C22">
        <v>0</v>
      </c>
      <c r="D22">
        <v>14567.570846735098</v>
      </c>
      <c r="E22">
        <v>340725.82870791218</v>
      </c>
      <c r="F22">
        <v>71605.094129632795</v>
      </c>
      <c r="G22">
        <v>32992.673915718005</v>
      </c>
      <c r="H22">
        <v>8686.6515964493992</v>
      </c>
      <c r="I22">
        <v>167.52119999999999</v>
      </c>
      <c r="J22">
        <v>43807.161095089905</v>
      </c>
      <c r="K22"/>
      <c r="L22">
        <v>235377.1188621255</v>
      </c>
      <c r="M22">
        <v>127951.95705976911</v>
      </c>
      <c r="N22">
        <v>7392.4749434687419</v>
      </c>
      <c r="O22">
        <v>98380.75604739532</v>
      </c>
      <c r="P22">
        <v>20118.069149276194</v>
      </c>
      <c r="Q22">
        <v>23332.125429502492</v>
      </c>
      <c r="R22"/>
      <c r="S22">
        <v>804989.74650846922</v>
      </c>
      <c r="T22">
        <v>244224.45947912248</v>
      </c>
      <c r="U22">
        <v>26044.650247583031</v>
      </c>
      <c r="V22">
        <v>256309.41611515809</v>
      </c>
      <c r="W22">
        <v>57847.697212520259</v>
      </c>
      <c r="X22">
        <v>62612.458553832825</v>
      </c>
      <c r="Z22" s="29">
        <f>SUM(Landuse!C14:Q14)</f>
        <v>3471.79914985</v>
      </c>
      <c r="AA22" s="29">
        <f t="shared" si="7"/>
        <v>231.86529858538879</v>
      </c>
      <c r="AB22" s="29">
        <f t="shared" si="8"/>
        <v>70.345215531743605</v>
      </c>
      <c r="AC22" s="29">
        <f t="shared" si="9"/>
        <v>7.5017733236982611</v>
      </c>
      <c r="AD22" s="29">
        <f t="shared" si="10"/>
        <v>73.82610717161792</v>
      </c>
      <c r="AE22" s="29">
        <f t="shared" si="11"/>
        <v>16.662166996330875</v>
      </c>
      <c r="AF22" s="29">
        <f t="shared" si="12"/>
        <v>18.034585484744419</v>
      </c>
      <c r="AG22" s="29">
        <f t="shared" si="13"/>
        <v>1452028.4281166857</v>
      </c>
      <c r="AH22" s="44">
        <f t="shared" si="14"/>
        <v>418.23514709352384</v>
      </c>
    </row>
    <row r="23" spans="2:34" x14ac:dyDescent="0.3">
      <c r="B23">
        <v>3002</v>
      </c>
      <c r="C23">
        <v>1</v>
      </c>
      <c r="D23">
        <v>125685.98245191149</v>
      </c>
      <c r="E23">
        <v>360397.91029863391</v>
      </c>
      <c r="F23">
        <v>152294.8429874304</v>
      </c>
      <c r="G23">
        <v>31890.130269759997</v>
      </c>
      <c r="H23">
        <v>150402.077806068</v>
      </c>
      <c r="I23">
        <v>2861.3233379414</v>
      </c>
      <c r="J23">
        <v>167850.66962931069</v>
      </c>
      <c r="K23"/>
      <c r="L23">
        <v>396801.88928388851</v>
      </c>
      <c r="M23">
        <v>194911.91285288485</v>
      </c>
      <c r="N23">
        <v>13603.879192479584</v>
      </c>
      <c r="O23">
        <v>160380.55225926111</v>
      </c>
      <c r="P23">
        <v>142489.52144974834</v>
      </c>
      <c r="Q23">
        <v>83195.181742793473</v>
      </c>
      <c r="R23"/>
      <c r="S23">
        <v>1357062.4613508987</v>
      </c>
      <c r="T23">
        <v>372032.26630055835</v>
      </c>
      <c r="U23">
        <v>47928.234899400595</v>
      </c>
      <c r="V23">
        <v>417836.24519000779</v>
      </c>
      <c r="W23">
        <v>409715.79487182089</v>
      </c>
      <c r="X23">
        <v>223256.76606223857</v>
      </c>
      <c r="Z23" s="29">
        <f>SUM(Landuse!C15:Q15)</f>
        <v>11064.826283040002</v>
      </c>
      <c r="AA23" s="29">
        <f t="shared" si="7"/>
        <v>122.64652210861941</v>
      </c>
      <c r="AB23" s="29">
        <f t="shared" si="8"/>
        <v>33.622964950728942</v>
      </c>
      <c r="AC23" s="29">
        <f t="shared" si="9"/>
        <v>4.3315849407291891</v>
      </c>
      <c r="AD23" s="29">
        <f t="shared" si="10"/>
        <v>37.762567120503363</v>
      </c>
      <c r="AE23" s="29">
        <f t="shared" si="11"/>
        <v>37.028669442359622</v>
      </c>
      <c r="AF23" s="29">
        <f t="shared" si="12"/>
        <v>20.177159618352363</v>
      </c>
      <c r="AG23" s="29">
        <f t="shared" si="13"/>
        <v>2827831.768674925</v>
      </c>
      <c r="AH23" s="44">
        <f t="shared" si="14"/>
        <v>255.56946818129288</v>
      </c>
    </row>
    <row r="24" spans="2:34" x14ac:dyDescent="0.3">
      <c r="B24">
        <v>3002</v>
      </c>
      <c r="C24">
        <v>2</v>
      </c>
      <c r="D24">
        <v>30339.230454421402</v>
      </c>
      <c r="E24">
        <v>34578.443532868194</v>
      </c>
      <c r="F24">
        <v>27334.678978905602</v>
      </c>
      <c r="G24">
        <v>5710.73</v>
      </c>
      <c r="H24">
        <v>14102.743052195099</v>
      </c>
      <c r="I24">
        <v>937.02959999999985</v>
      </c>
      <c r="J24">
        <v>22853.140445788824</v>
      </c>
      <c r="K24"/>
      <c r="L24">
        <v>55139.920632750618</v>
      </c>
      <c r="M24">
        <v>26796.303134935388</v>
      </c>
      <c r="N24">
        <v>2106.5207494652032</v>
      </c>
      <c r="O24">
        <v>19917.998981546159</v>
      </c>
      <c r="P24">
        <v>15497.016889385424</v>
      </c>
      <c r="Q24">
        <v>16398.235676096319</v>
      </c>
      <c r="R24"/>
      <c r="S24">
        <v>188578.52856400711</v>
      </c>
      <c r="T24">
        <v>51146.639719713872</v>
      </c>
      <c r="U24">
        <v>7421.5464480633418</v>
      </c>
      <c r="V24">
        <v>51891.964386642576</v>
      </c>
      <c r="W24">
        <v>44560.277333907747</v>
      </c>
      <c r="X24">
        <v>44005.157383874757</v>
      </c>
      <c r="Z24" s="29">
        <f>SUM(Landuse!C16:Q16)</f>
        <v>1579.12380416</v>
      </c>
      <c r="AA24" s="29">
        <f t="shared" si="7"/>
        <v>119.41972381596747</v>
      </c>
      <c r="AB24" s="29">
        <f t="shared" si="8"/>
        <v>32.389252562069281</v>
      </c>
      <c r="AC24" s="29">
        <f t="shared" si="9"/>
        <v>4.69978758379313</v>
      </c>
      <c r="AD24" s="29">
        <f t="shared" si="10"/>
        <v>32.861238776807632</v>
      </c>
      <c r="AE24" s="29">
        <f t="shared" si="11"/>
        <v>28.218355784720227</v>
      </c>
      <c r="AF24" s="29">
        <f t="shared" si="12"/>
        <v>27.866819098001557</v>
      </c>
      <c r="AG24" s="29">
        <f t="shared" si="13"/>
        <v>387604.11383620935</v>
      </c>
      <c r="AH24" s="44">
        <f t="shared" si="14"/>
        <v>245.45517762135927</v>
      </c>
    </row>
    <row r="25" spans="2:34" x14ac:dyDescent="0.3">
      <c r="B25">
        <v>3002</v>
      </c>
      <c r="C25">
        <v>7</v>
      </c>
      <c r="D25">
        <v>33914.254644611981</v>
      </c>
      <c r="E25">
        <v>0</v>
      </c>
      <c r="F25">
        <v>1556.2452000000001</v>
      </c>
      <c r="G25">
        <v>0</v>
      </c>
      <c r="H25">
        <v>365.9085</v>
      </c>
      <c r="I25">
        <v>0</v>
      </c>
      <c r="J25">
        <v>523.81677446289063</v>
      </c>
      <c r="K25"/>
      <c r="L25">
        <v>13636.109877501905</v>
      </c>
      <c r="M25">
        <v>6844.4349923014452</v>
      </c>
      <c r="N25">
        <v>701.92810555763162</v>
      </c>
      <c r="O25">
        <v>2135.9867212147578</v>
      </c>
      <c r="P25">
        <v>974.06551507110578</v>
      </c>
      <c r="Q25">
        <v>12067.699907428027</v>
      </c>
      <c r="R25"/>
      <c r="S25">
        <v>46635.495781056517</v>
      </c>
      <c r="T25">
        <v>13064.109958505614</v>
      </c>
      <c r="U25">
        <v>2472.9839665332588</v>
      </c>
      <c r="V25">
        <v>5564.8434850463846</v>
      </c>
      <c r="W25">
        <v>2800.8377226906082</v>
      </c>
      <c r="X25">
        <v>32384.034732580334</v>
      </c>
      <c r="Z25" s="29">
        <f>SUM(Landuse!C17:Q17)</f>
        <v>802.5865346613997</v>
      </c>
      <c r="AA25" s="29">
        <f t="shared" si="7"/>
        <v>58.106501625686249</v>
      </c>
      <c r="AB25" s="29">
        <f t="shared" si="8"/>
        <v>16.277509519913867</v>
      </c>
      <c r="AC25" s="29">
        <f t="shared" si="9"/>
        <v>3.0812677010293688</v>
      </c>
      <c r="AD25" s="29">
        <f t="shared" si="10"/>
        <v>6.9336367416058335</v>
      </c>
      <c r="AE25" s="29">
        <f t="shared" si="11"/>
        <v>3.4897641584184358</v>
      </c>
      <c r="AF25" s="29">
        <f t="shared" si="12"/>
        <v>40.349586410944106</v>
      </c>
      <c r="AG25" s="29">
        <f t="shared" si="13"/>
        <v>102922.30564641271</v>
      </c>
      <c r="AH25" s="44">
        <f t="shared" si="14"/>
        <v>128.23826615759785</v>
      </c>
    </row>
    <row r="26" spans="2:34" x14ac:dyDescent="0.3">
      <c r="B26">
        <v>3002</v>
      </c>
      <c r="C26">
        <v>8</v>
      </c>
      <c r="D26">
        <v>28530.442015794</v>
      </c>
      <c r="E26">
        <v>35604.499711586395</v>
      </c>
      <c r="F26">
        <v>8214.2693257352003</v>
      </c>
      <c r="G26">
        <v>6848.3399999999992</v>
      </c>
      <c r="H26">
        <v>4596.3558244997994</v>
      </c>
      <c r="I26">
        <v>278.02319999999997</v>
      </c>
      <c r="J26">
        <v>9362.3198260035497</v>
      </c>
      <c r="K26"/>
      <c r="L26">
        <v>39175.387698083163</v>
      </c>
      <c r="M26">
        <v>20461.814459799127</v>
      </c>
      <c r="N26">
        <v>1461.3474584619962</v>
      </c>
      <c r="O26">
        <v>13824.627349420974</v>
      </c>
      <c r="P26">
        <v>6025.7460900811411</v>
      </c>
      <c r="Q26">
        <v>12485.326847772547</v>
      </c>
      <c r="R26"/>
      <c r="S26">
        <v>133979.82592744441</v>
      </c>
      <c r="T26">
        <v>39055.874495707787</v>
      </c>
      <c r="U26">
        <v>5148.5170713312127</v>
      </c>
      <c r="V26">
        <v>36017.025140899474</v>
      </c>
      <c r="W26">
        <v>17326.490564880212</v>
      </c>
      <c r="X26">
        <v>33504.749155803067</v>
      </c>
      <c r="Z26" s="29">
        <f>SUM(Landuse!C18:Q18)</f>
        <v>996.52029746999983</v>
      </c>
      <c r="AA26" s="29">
        <f t="shared" si="7"/>
        <v>134.44766380333348</v>
      </c>
      <c r="AB26" s="29">
        <f t="shared" si="8"/>
        <v>39.192251873709139</v>
      </c>
      <c r="AC26" s="29">
        <f t="shared" si="9"/>
        <v>5.1664949368341473</v>
      </c>
      <c r="AD26" s="29">
        <f t="shared" si="10"/>
        <v>36.142791303238624</v>
      </c>
      <c r="AE26" s="29">
        <f t="shared" si="11"/>
        <v>17.386992125367946</v>
      </c>
      <c r="AF26" s="29">
        <f t="shared" si="12"/>
        <v>33.621742819354587</v>
      </c>
      <c r="AG26" s="29">
        <f t="shared" si="13"/>
        <v>265032.48235606618</v>
      </c>
      <c r="AH26" s="44">
        <f t="shared" si="14"/>
        <v>265.95793686183794</v>
      </c>
    </row>
    <row r="27" spans="2:34" x14ac:dyDescent="0.3">
      <c r="B27">
        <v>3004</v>
      </c>
      <c r="C27">
        <v>0</v>
      </c>
      <c r="D27">
        <v>229596.04199199047</v>
      </c>
      <c r="E27">
        <v>1822764.1833046563</v>
      </c>
      <c r="F27">
        <v>191366.19259764932</v>
      </c>
      <c r="G27">
        <v>170997.04198467001</v>
      </c>
      <c r="H27">
        <v>2005.9046780301001</v>
      </c>
      <c r="I27">
        <v>0</v>
      </c>
      <c r="J27">
        <v>269800.86333288904</v>
      </c>
      <c r="K27"/>
      <c r="L27">
        <v>1236629.1423072971</v>
      </c>
      <c r="M27">
        <v>672896.84472105745</v>
      </c>
      <c r="N27">
        <v>39404.281279653551</v>
      </c>
      <c r="O27">
        <v>492196.85204049671</v>
      </c>
      <c r="P27">
        <v>83408.16158365857</v>
      </c>
      <c r="Q27">
        <v>161994.94595772162</v>
      </c>
      <c r="R27"/>
      <c r="S27">
        <v>4229271.6666909559</v>
      </c>
      <c r="T27">
        <v>1284371.6654559767</v>
      </c>
      <c r="U27">
        <v>138826.40550478583</v>
      </c>
      <c r="V27">
        <v>1282310.6146840653</v>
      </c>
      <c r="W27">
        <v>239832.6618992677</v>
      </c>
      <c r="X27">
        <v>434718.29732592474</v>
      </c>
      <c r="Z27" s="29">
        <f>SUM(Landuse!C19:Q19)</f>
        <v>19961.142287220002</v>
      </c>
      <c r="AA27" s="29">
        <f t="shared" si="7"/>
        <v>211.8752326813842</v>
      </c>
      <c r="AB27" s="29">
        <f t="shared" si="8"/>
        <v>64.343595520497232</v>
      </c>
      <c r="AC27" s="29">
        <f t="shared" si="9"/>
        <v>6.9548327198523392</v>
      </c>
      <c r="AD27" s="29">
        <f t="shared" si="10"/>
        <v>64.240342372843898</v>
      </c>
      <c r="AE27" s="29">
        <f t="shared" si="11"/>
        <v>12.014976820881593</v>
      </c>
      <c r="AF27" s="29">
        <f t="shared" si="12"/>
        <v>21.778227471693864</v>
      </c>
      <c r="AG27" s="29">
        <f t="shared" si="13"/>
        <v>7609331.3115609754</v>
      </c>
      <c r="AH27" s="44">
        <f t="shared" si="14"/>
        <v>381.20720758715311</v>
      </c>
    </row>
    <row r="28" spans="2:34" x14ac:dyDescent="0.3">
      <c r="B28">
        <v>3004</v>
      </c>
      <c r="C28">
        <v>1</v>
      </c>
      <c r="D28">
        <v>211389.61659233176</v>
      </c>
      <c r="E28">
        <v>121332.14414335351</v>
      </c>
      <c r="F28">
        <v>7495.8268763963988</v>
      </c>
      <c r="G28">
        <v>17292.581713290001</v>
      </c>
      <c r="H28">
        <v>15874.732859966101</v>
      </c>
      <c r="I28">
        <v>507.89139999999998</v>
      </c>
      <c r="J28">
        <v>86849.870193074894</v>
      </c>
      <c r="K28"/>
      <c r="L28">
        <v>188937.2379965338</v>
      </c>
      <c r="M28">
        <v>92860.296432301257</v>
      </c>
      <c r="N28">
        <v>7618.0579897038742</v>
      </c>
      <c r="O28">
        <v>52359.297936297189</v>
      </c>
      <c r="P28">
        <v>33178.559485833932</v>
      </c>
      <c r="Q28">
        <v>85789.213937742592</v>
      </c>
      <c r="R28"/>
      <c r="S28">
        <v>646165.35394814564</v>
      </c>
      <c r="T28">
        <v>177244.30500626206</v>
      </c>
      <c r="U28">
        <v>26839.408645265412</v>
      </c>
      <c r="V28">
        <v>136410.63172747634</v>
      </c>
      <c r="W28">
        <v>95401.961731161748</v>
      </c>
      <c r="X28">
        <v>230217.92927835041</v>
      </c>
      <c r="Z28" s="29">
        <f>SUM(Landuse!C20:Q20)</f>
        <v>7694.0285845999997</v>
      </c>
      <c r="AA28" s="29">
        <f t="shared" si="7"/>
        <v>83.982707737982594</v>
      </c>
      <c r="AB28" s="29">
        <f t="shared" si="8"/>
        <v>23.036605993513696</v>
      </c>
      <c r="AC28" s="29">
        <f t="shared" si="9"/>
        <v>3.4883427258102331</v>
      </c>
      <c r="AD28" s="29">
        <f t="shared" si="10"/>
        <v>17.729415770628844</v>
      </c>
      <c r="AE28" s="29">
        <f t="shared" si="11"/>
        <v>12.399481062770388</v>
      </c>
      <c r="AF28" s="29">
        <f t="shared" si="12"/>
        <v>29.921636857334221</v>
      </c>
      <c r="AG28" s="29">
        <f t="shared" si="13"/>
        <v>1312279.5903366616</v>
      </c>
      <c r="AH28" s="44">
        <f t="shared" si="14"/>
        <v>170.55819014803996</v>
      </c>
    </row>
    <row r="29" spans="2:34" x14ac:dyDescent="0.3">
      <c r="B29">
        <v>3004</v>
      </c>
      <c r="C29">
        <v>2</v>
      </c>
      <c r="D29">
        <v>37797.420567823603</v>
      </c>
      <c r="E29">
        <v>1467.4316999999999</v>
      </c>
      <c r="F29">
        <v>581.99159999999995</v>
      </c>
      <c r="G29">
        <v>3833.68</v>
      </c>
      <c r="H29">
        <v>0</v>
      </c>
      <c r="I29">
        <v>0</v>
      </c>
      <c r="J29">
        <v>45044.242878250079</v>
      </c>
      <c r="K29"/>
      <c r="L29">
        <v>37120.60359565619</v>
      </c>
      <c r="M29">
        <v>15168.491419267702</v>
      </c>
      <c r="N29">
        <v>1554.8912661092954</v>
      </c>
      <c r="O29">
        <v>7221.847962121883</v>
      </c>
      <c r="P29">
        <v>9829.1065836937032</v>
      </c>
      <c r="Q29">
        <v>17829.825919224902</v>
      </c>
      <c r="R29"/>
      <c r="S29">
        <v>126952.46429714416</v>
      </c>
      <c r="T29">
        <v>28952.402941784647</v>
      </c>
      <c r="U29">
        <v>5478.0840663676418</v>
      </c>
      <c r="V29">
        <v>18814.936058756899</v>
      </c>
      <c r="W29">
        <v>28262.71136181871</v>
      </c>
      <c r="X29">
        <v>47846.872749017602</v>
      </c>
      <c r="Z29" s="29">
        <f>SUM(Landuse!C21:Q21)</f>
        <v>1583.1886484500001</v>
      </c>
      <c r="AA29" s="29">
        <f t="shared" si="7"/>
        <v>80.187831324735242</v>
      </c>
      <c r="AB29" s="29">
        <f t="shared" si="8"/>
        <v>18.287399274956975</v>
      </c>
      <c r="AC29" s="29">
        <f t="shared" si="9"/>
        <v>3.4601587572844763</v>
      </c>
      <c r="AD29" s="29">
        <f t="shared" si="10"/>
        <v>11.884203488432926</v>
      </c>
      <c r="AE29" s="29">
        <f t="shared" si="11"/>
        <v>17.851764784625601</v>
      </c>
      <c r="AF29" s="29">
        <f t="shared" si="12"/>
        <v>30.221839195134105</v>
      </c>
      <c r="AG29" s="29">
        <f t="shared" si="13"/>
        <v>256307.47147488967</v>
      </c>
      <c r="AH29" s="44">
        <f t="shared" si="14"/>
        <v>161.89319682516933</v>
      </c>
    </row>
    <row r="30" spans="2:34" x14ac:dyDescent="0.3">
      <c r="B30">
        <v>3004</v>
      </c>
      <c r="C30">
        <v>5</v>
      </c>
      <c r="D30">
        <v>384300.02781664778</v>
      </c>
      <c r="E30">
        <v>44535.5226768797</v>
      </c>
      <c r="F30">
        <v>18551.974382444798</v>
      </c>
      <c r="G30">
        <v>6215</v>
      </c>
      <c r="H30">
        <v>0</v>
      </c>
      <c r="I30">
        <v>222.85480000000001</v>
      </c>
      <c r="J30">
        <v>39361.673026775999</v>
      </c>
      <c r="K30"/>
      <c r="L30">
        <v>193579.64083162762</v>
      </c>
      <c r="M30">
        <v>96411.15865194799</v>
      </c>
      <c r="N30">
        <v>9222.8665696959924</v>
      </c>
      <c r="O30">
        <v>37320.737359476923</v>
      </c>
      <c r="P30">
        <v>15579.079942160486</v>
      </c>
      <c r="Q30">
        <v>141073.56934783922</v>
      </c>
      <c r="R30"/>
      <c r="S30">
        <v>662042.37164416641</v>
      </c>
      <c r="T30">
        <v>184021.90674214615</v>
      </c>
      <c r="U30">
        <v>32493.357897693044</v>
      </c>
      <c r="V30">
        <v>97230.970627898045</v>
      </c>
      <c r="W30">
        <v>44796.242256487683</v>
      </c>
      <c r="X30">
        <v>378575.15555200703</v>
      </c>
      <c r="Z30" s="29">
        <f>SUM(Landuse!C22:Q22)</f>
        <v>4776.2370588699996</v>
      </c>
      <c r="AA30" s="29">
        <f t="shared" si="7"/>
        <v>138.61170697435978</v>
      </c>
      <c r="AB30" s="29">
        <f t="shared" si="8"/>
        <v>38.528637601937525</v>
      </c>
      <c r="AC30" s="29">
        <f t="shared" si="9"/>
        <v>6.8031292201774809</v>
      </c>
      <c r="AD30" s="29">
        <f t="shared" si="10"/>
        <v>20.357232991048757</v>
      </c>
      <c r="AE30" s="29">
        <f t="shared" si="11"/>
        <v>9.3789821787208218</v>
      </c>
      <c r="AF30" s="29">
        <f t="shared" si="12"/>
        <v>79.262220632234147</v>
      </c>
      <c r="AG30" s="29">
        <f t="shared" si="13"/>
        <v>1399160.0047203982</v>
      </c>
      <c r="AH30" s="44">
        <f t="shared" si="14"/>
        <v>292.9419095984785</v>
      </c>
    </row>
    <row r="31" spans="2:34" x14ac:dyDescent="0.3">
      <c r="B31">
        <v>3004</v>
      </c>
      <c r="C31">
        <v>7</v>
      </c>
      <c r="D31">
        <v>535655.08015889232</v>
      </c>
      <c r="E31">
        <v>37547.022870660199</v>
      </c>
      <c r="F31">
        <v>4547.2593629827998</v>
      </c>
      <c r="G31">
        <v>0</v>
      </c>
      <c r="H31">
        <v>0</v>
      </c>
      <c r="I31">
        <v>217.81046217640002</v>
      </c>
      <c r="J31">
        <v>37256.268505516739</v>
      </c>
      <c r="K31"/>
      <c r="L31">
        <v>236734.33047078378</v>
      </c>
      <c r="M31">
        <v>118005.9177431311</v>
      </c>
      <c r="N31">
        <v>11723.189993250331</v>
      </c>
      <c r="O31">
        <v>39265.51903850829</v>
      </c>
      <c r="P31">
        <v>17307.149041364741</v>
      </c>
      <c r="Q31">
        <v>192187.33507319022</v>
      </c>
      <c r="R31"/>
      <c r="S31">
        <v>809631.41021008056</v>
      </c>
      <c r="T31">
        <v>225240.25531466919</v>
      </c>
      <c r="U31">
        <v>41302.322360920043</v>
      </c>
      <c r="V31">
        <v>102297.67144064487</v>
      </c>
      <c r="W31">
        <v>49765.149425030591</v>
      </c>
      <c r="X31">
        <v>515740.47928895819</v>
      </c>
      <c r="Z31" s="29">
        <f>SUM(Landuse!C23:Q23)</f>
        <v>14376.122511196796</v>
      </c>
      <c r="AA31" s="29">
        <f t="shared" si="7"/>
        <v>56.317787329615605</v>
      </c>
      <c r="AB31" s="29">
        <f t="shared" si="8"/>
        <v>15.667663873846481</v>
      </c>
      <c r="AC31" s="29">
        <f t="shared" si="9"/>
        <v>2.8729806892471781</v>
      </c>
      <c r="AD31" s="29">
        <f t="shared" si="10"/>
        <v>7.1158040953651209</v>
      </c>
      <c r="AE31" s="29">
        <f t="shared" si="11"/>
        <v>3.4616531256095771</v>
      </c>
      <c r="AF31" s="29">
        <f t="shared" si="12"/>
        <v>35.874797177561291</v>
      </c>
      <c r="AG31" s="29">
        <f t="shared" si="13"/>
        <v>1743977.2880403036</v>
      </c>
      <c r="AH31" s="44">
        <f t="shared" si="14"/>
        <v>121.31068629124526</v>
      </c>
    </row>
    <row r="32" spans="2:34" x14ac:dyDescent="0.3">
      <c r="B32">
        <v>3004</v>
      </c>
      <c r="C32">
        <v>8</v>
      </c>
      <c r="D32">
        <v>364626.48395200272</v>
      </c>
      <c r="E32">
        <v>374839.30440451874</v>
      </c>
      <c r="F32">
        <v>82349.719892893612</v>
      </c>
      <c r="G32">
        <v>16343.445944169998</v>
      </c>
      <c r="H32">
        <v>2766.8707937289</v>
      </c>
      <c r="I32">
        <v>336.72787510179995</v>
      </c>
      <c r="J32">
        <v>104361.09256097874</v>
      </c>
      <c r="K32"/>
      <c r="L32">
        <v>406872.60869993793</v>
      </c>
      <c r="M32">
        <v>209694.91149748399</v>
      </c>
      <c r="N32">
        <v>15714.373218689221</v>
      </c>
      <c r="O32">
        <v>125064.87454260615</v>
      </c>
      <c r="P32">
        <v>34950.706339402524</v>
      </c>
      <c r="Q32">
        <v>153326.17112527465</v>
      </c>
      <c r="R32"/>
      <c r="S32">
        <v>1391504.3217537878</v>
      </c>
      <c r="T32">
        <v>400248.87147347763</v>
      </c>
      <c r="U32">
        <v>55363.779717960555</v>
      </c>
      <c r="V32">
        <v>325829.01634836098</v>
      </c>
      <c r="W32">
        <v>100497.61051538141</v>
      </c>
      <c r="X32">
        <v>411455.37999980833</v>
      </c>
      <c r="Z32" s="29">
        <f>SUM(Landuse!C24:Q24)</f>
        <v>10768.701669574381</v>
      </c>
      <c r="AA32" s="29">
        <f t="shared" si="7"/>
        <v>129.21746413361132</v>
      </c>
      <c r="AB32" s="29">
        <f t="shared" si="8"/>
        <v>37.167792715841571</v>
      </c>
      <c r="AC32" s="29">
        <f t="shared" si="9"/>
        <v>5.1411749918176293</v>
      </c>
      <c r="AD32" s="29">
        <f t="shared" si="10"/>
        <v>30.257038066989089</v>
      </c>
      <c r="AE32" s="29">
        <f t="shared" si="11"/>
        <v>9.3323794826004729</v>
      </c>
      <c r="AF32" s="29">
        <f t="shared" si="12"/>
        <v>38.208448207115261</v>
      </c>
      <c r="AG32" s="29">
        <f t="shared" si="13"/>
        <v>2684898.9798087766</v>
      </c>
      <c r="AH32" s="44">
        <f t="shared" si="14"/>
        <v>249.32429759797532</v>
      </c>
    </row>
    <row r="33" spans="2:34" x14ac:dyDescent="0.3">
      <c r="B33">
        <v>3005</v>
      </c>
      <c r="C33">
        <v>0</v>
      </c>
      <c r="D33">
        <v>584614.33551929565</v>
      </c>
      <c r="E33">
        <v>3028966.7596618827</v>
      </c>
      <c r="F33">
        <v>530858.37490249192</v>
      </c>
      <c r="G33">
        <v>257730.49214797505</v>
      </c>
      <c r="H33">
        <v>1773.5378850549</v>
      </c>
      <c r="I33">
        <v>0</v>
      </c>
      <c r="J33">
        <v>475507.41538340825</v>
      </c>
      <c r="K33"/>
      <c r="L33">
        <v>2228430.296031727</v>
      </c>
      <c r="M33">
        <v>1199710.7560486505</v>
      </c>
      <c r="N33">
        <v>73502.821420781926</v>
      </c>
      <c r="O33">
        <v>862236.7539714931</v>
      </c>
      <c r="P33">
        <v>151528.9278584308</v>
      </c>
      <c r="Q33">
        <v>364041.36016902496</v>
      </c>
      <c r="R33"/>
      <c r="S33">
        <v>7621231.6124285059</v>
      </c>
      <c r="T33">
        <v>2289911.9142851802</v>
      </c>
      <c r="U33">
        <v>258959.99523219944</v>
      </c>
      <c r="V33">
        <v>2246368.1703868518</v>
      </c>
      <c r="W33">
        <v>435707.79445341055</v>
      </c>
      <c r="X33">
        <v>976915.91125438362</v>
      </c>
      <c r="Z33" s="29">
        <f>SUM(Landuse!C25:Q25)</f>
        <v>39515.365047751438</v>
      </c>
      <c r="AA33" s="29">
        <f t="shared" si="7"/>
        <v>192.86754919811074</v>
      </c>
      <c r="AB33" s="29">
        <f t="shared" si="8"/>
        <v>57.949911674053588</v>
      </c>
      <c r="AC33" s="29">
        <f t="shared" si="9"/>
        <v>6.5534000487978581</v>
      </c>
      <c r="AD33" s="29">
        <f t="shared" si="10"/>
        <v>56.847967054645189</v>
      </c>
      <c r="AE33" s="29">
        <f t="shared" si="11"/>
        <v>11.026287974991233</v>
      </c>
      <c r="AF33" s="29">
        <f t="shared" si="12"/>
        <v>24.722431643332964</v>
      </c>
      <c r="AG33" s="29">
        <f t="shared" si="13"/>
        <v>13829095.398040531</v>
      </c>
      <c r="AH33" s="44">
        <f t="shared" si="14"/>
        <v>349.96754759393156</v>
      </c>
    </row>
    <row r="34" spans="2:34" x14ac:dyDescent="0.3">
      <c r="B34">
        <v>3005</v>
      </c>
      <c r="C34">
        <v>1</v>
      </c>
      <c r="D34">
        <v>631359.80818766216</v>
      </c>
      <c r="E34">
        <v>74399.3301965508</v>
      </c>
      <c r="F34">
        <v>17083.256889931199</v>
      </c>
      <c r="G34">
        <v>5805.4866274099995</v>
      </c>
      <c r="H34">
        <v>13121.724579342301</v>
      </c>
      <c r="I34">
        <v>426.48381538519993</v>
      </c>
      <c r="J34">
        <v>68254.630734854349</v>
      </c>
      <c r="K34"/>
      <c r="L34">
        <v>313872.6152980185</v>
      </c>
      <c r="M34">
        <v>155530.42871430286</v>
      </c>
      <c r="N34">
        <v>14931.355018671804</v>
      </c>
      <c r="O34">
        <v>60776.168187427036</v>
      </c>
      <c r="P34">
        <v>34580.422042262173</v>
      </c>
      <c r="Q34">
        <v>230759.73177045357</v>
      </c>
      <c r="R34"/>
      <c r="S34">
        <v>1073444.3443192232</v>
      </c>
      <c r="T34">
        <v>296864.03989556414</v>
      </c>
      <c r="U34">
        <v>52605.104806933196</v>
      </c>
      <c r="V34">
        <v>158338.9354553399</v>
      </c>
      <c r="W34">
        <v>99432.891344541073</v>
      </c>
      <c r="X34">
        <v>619250.66299796535</v>
      </c>
      <c r="Z34" s="29">
        <f>SUM(Landuse!C26:Q26)</f>
        <v>17139.887101210003</v>
      </c>
      <c r="AA34" s="29">
        <f t="shared" si="7"/>
        <v>62.628437280864155</v>
      </c>
      <c r="AB34" s="29">
        <f t="shared" si="8"/>
        <v>17.320069738067691</v>
      </c>
      <c r="AC34" s="29">
        <f t="shared" si="9"/>
        <v>3.0691628536584408</v>
      </c>
      <c r="AD34" s="29">
        <f t="shared" si="10"/>
        <v>9.2380384141597904</v>
      </c>
      <c r="AE34" s="29">
        <f t="shared" si="11"/>
        <v>5.8012570769804856</v>
      </c>
      <c r="AF34" s="29">
        <f t="shared" si="12"/>
        <v>36.129214815787726</v>
      </c>
      <c r="AG34" s="29">
        <f t="shared" si="13"/>
        <v>2299935.9788195668</v>
      </c>
      <c r="AH34" s="44">
        <f t="shared" si="14"/>
        <v>134.18618017951829</v>
      </c>
    </row>
    <row r="35" spans="2:34" x14ac:dyDescent="0.3">
      <c r="B35">
        <v>3005</v>
      </c>
      <c r="C35">
        <v>2</v>
      </c>
      <c r="D35">
        <v>38670.316773455801</v>
      </c>
      <c r="E35">
        <v>12673.382399999999</v>
      </c>
      <c r="F35">
        <v>4616.3252964635994</v>
      </c>
      <c r="G35">
        <v>0</v>
      </c>
      <c r="H35">
        <v>1416.8304170217</v>
      </c>
      <c r="I35">
        <v>122.25767166959999</v>
      </c>
      <c r="J35">
        <v>32182.439662460132</v>
      </c>
      <c r="K35"/>
      <c r="L35">
        <v>37390.306448408766</v>
      </c>
      <c r="M35">
        <v>16469.669807678834</v>
      </c>
      <c r="N35">
        <v>1553.3545745318756</v>
      </c>
      <c r="O35">
        <v>8490.8968351473286</v>
      </c>
      <c r="P35">
        <v>8341.2617413139069</v>
      </c>
      <c r="Q35">
        <v>17436.062813990105</v>
      </c>
      <c r="R35"/>
      <c r="S35">
        <v>127874.84805355797</v>
      </c>
      <c r="T35">
        <v>31435.988155312745</v>
      </c>
      <c r="U35">
        <v>5472.6701021704876</v>
      </c>
      <c r="V35">
        <v>22121.163706672633</v>
      </c>
      <c r="W35">
        <v>23984.547423591423</v>
      </c>
      <c r="X35">
        <v>46790.197643226871</v>
      </c>
      <c r="Z35" s="29">
        <f>SUM(Landuse!C27:Q27)</f>
        <v>1508.7776328000002</v>
      </c>
      <c r="AA35" s="29">
        <f t="shared" si="7"/>
        <v>84.753939396786336</v>
      </c>
      <c r="AB35" s="29">
        <f t="shared" si="8"/>
        <v>20.835401766245443</v>
      </c>
      <c r="AC35" s="29">
        <f t="shared" si="9"/>
        <v>3.6272211247022978</v>
      </c>
      <c r="AD35" s="29">
        <f t="shared" si="10"/>
        <v>14.66164610726633</v>
      </c>
      <c r="AE35" s="29">
        <f t="shared" si="11"/>
        <v>15.896674832778857</v>
      </c>
      <c r="AF35" s="29">
        <f t="shared" si="12"/>
        <v>31.011990518704398</v>
      </c>
      <c r="AG35" s="29">
        <f t="shared" si="13"/>
        <v>257679.41508453217</v>
      </c>
      <c r="AH35" s="44">
        <f t="shared" si="14"/>
        <v>170.78687374648371</v>
      </c>
    </row>
    <row r="36" spans="2:34" x14ac:dyDescent="0.3">
      <c r="B36">
        <v>3005</v>
      </c>
      <c r="C36">
        <v>5</v>
      </c>
      <c r="D36">
        <v>3537779.3562757405</v>
      </c>
      <c r="E36">
        <v>698920.06516242074</v>
      </c>
      <c r="F36">
        <v>64433.405668684798</v>
      </c>
      <c r="G36">
        <v>17817.014381320001</v>
      </c>
      <c r="H36">
        <v>0</v>
      </c>
      <c r="I36">
        <v>103.3820255144</v>
      </c>
      <c r="J36">
        <v>296352.98211837548</v>
      </c>
      <c r="K36"/>
      <c r="L36">
        <v>1823855.2209736011</v>
      </c>
      <c r="M36">
        <v>922728.98463924485</v>
      </c>
      <c r="N36">
        <v>85118.452196248269</v>
      </c>
      <c r="O36">
        <v>367777.42575433216</v>
      </c>
      <c r="P36">
        <v>129677.87854386811</v>
      </c>
      <c r="Q36">
        <v>1286248.2435247609</v>
      </c>
      <c r="R36"/>
      <c r="S36">
        <v>6237584.8557297159</v>
      </c>
      <c r="T36">
        <v>1761231.2675606194</v>
      </c>
      <c r="U36">
        <v>299883.37248616817</v>
      </c>
      <c r="V36">
        <v>958163.17176924646</v>
      </c>
      <c r="W36">
        <v>372877.06874382379</v>
      </c>
      <c r="X36">
        <v>3451685.7489460018</v>
      </c>
      <c r="Z36" s="29">
        <f>SUM(Landuse!C28:Q28)</f>
        <v>42794.078124872256</v>
      </c>
      <c r="AA36" s="29">
        <f t="shared" si="7"/>
        <v>145.75813124256513</v>
      </c>
      <c r="AB36" s="29">
        <f t="shared" si="8"/>
        <v>41.155957663613691</v>
      </c>
      <c r="AC36" s="29">
        <f t="shared" si="9"/>
        <v>7.0075904336837107</v>
      </c>
      <c r="AD36" s="29">
        <f t="shared" si="10"/>
        <v>22.39008792229022</v>
      </c>
      <c r="AE36" s="29">
        <f t="shared" si="11"/>
        <v>8.7132866294204554</v>
      </c>
      <c r="AF36" s="29">
        <f t="shared" si="12"/>
        <v>80.658023263734123</v>
      </c>
      <c r="AG36" s="29">
        <f t="shared" si="13"/>
        <v>13081425.485235576</v>
      </c>
      <c r="AH36" s="44">
        <f t="shared" si="14"/>
        <v>305.68307715530733</v>
      </c>
    </row>
    <row r="37" spans="2:34" x14ac:dyDescent="0.3">
      <c r="B37">
        <v>3005</v>
      </c>
      <c r="C37">
        <v>7</v>
      </c>
      <c r="D37">
        <v>2130714.2384331152</v>
      </c>
      <c r="E37">
        <v>164057.16894341056</v>
      </c>
      <c r="F37">
        <v>45125.418139846399</v>
      </c>
      <c r="G37">
        <v>4241.1617356877996</v>
      </c>
      <c r="H37">
        <v>500.6659854042</v>
      </c>
      <c r="I37">
        <v>40.309925501600006</v>
      </c>
      <c r="J37">
        <v>74090.113777802297</v>
      </c>
      <c r="K37"/>
      <c r="L37">
        <v>928811.01921171357</v>
      </c>
      <c r="M37">
        <v>469843.84978741867</v>
      </c>
      <c r="N37">
        <v>46092.919698994396</v>
      </c>
      <c r="O37">
        <v>158925.39857449487</v>
      </c>
      <c r="P37">
        <v>55023.071136797378</v>
      </c>
      <c r="Q37">
        <v>760072.81853134895</v>
      </c>
      <c r="R37"/>
      <c r="S37">
        <v>3176533.6857040604</v>
      </c>
      <c r="T37">
        <v>896800.35296624177</v>
      </c>
      <c r="U37">
        <v>162391.34817911813</v>
      </c>
      <c r="V37">
        <v>414045.16239816003</v>
      </c>
      <c r="W37">
        <v>158213.88897745856</v>
      </c>
      <c r="X37">
        <v>2039678.210713431</v>
      </c>
      <c r="Z37" s="29">
        <f>SUM(Landuse!C29:Q29)</f>
        <v>57577.451984862098</v>
      </c>
      <c r="AA37" s="29">
        <f t="shared" si="7"/>
        <v>55.169750938947672</v>
      </c>
      <c r="AB37" s="29">
        <f t="shared" si="8"/>
        <v>15.575547754388696</v>
      </c>
      <c r="AC37" s="29">
        <f t="shared" si="9"/>
        <v>2.8203983083831679</v>
      </c>
      <c r="AD37" s="29">
        <f t="shared" si="10"/>
        <v>7.1910990869658171</v>
      </c>
      <c r="AE37" s="29">
        <f t="shared" si="11"/>
        <v>2.7478445732377175</v>
      </c>
      <c r="AF37" s="29">
        <f t="shared" si="12"/>
        <v>35.424947447304376</v>
      </c>
      <c r="AG37" s="29">
        <f t="shared" si="13"/>
        <v>6847662.6489384705</v>
      </c>
      <c r="AH37" s="44">
        <f t="shared" si="14"/>
        <v>118.92958810922747</v>
      </c>
    </row>
    <row r="38" spans="2:34" x14ac:dyDescent="0.3">
      <c r="B38">
        <v>3005</v>
      </c>
      <c r="C38">
        <v>8</v>
      </c>
      <c r="D38">
        <v>694493.68517380441</v>
      </c>
      <c r="E38">
        <v>857932.99966120021</v>
      </c>
      <c r="F38">
        <v>136396.16501271882</v>
      </c>
      <c r="G38">
        <v>45747.905584619999</v>
      </c>
      <c r="H38">
        <v>1463.634</v>
      </c>
      <c r="I38">
        <v>327.19981981960001</v>
      </c>
      <c r="J38">
        <v>161683.08720529004</v>
      </c>
      <c r="K38"/>
      <c r="L38">
        <v>823058.22308694257</v>
      </c>
      <c r="M38">
        <v>433108.86487657798</v>
      </c>
      <c r="N38">
        <v>31060.699705049195</v>
      </c>
      <c r="O38">
        <v>264164.06768029212</v>
      </c>
      <c r="P38">
        <v>57566.626842308397</v>
      </c>
      <c r="Q38">
        <v>289086.19426628272</v>
      </c>
      <c r="R38"/>
      <c r="S38">
        <v>2814859.1229573437</v>
      </c>
      <c r="T38">
        <v>826683.55256722192</v>
      </c>
      <c r="U38">
        <v>109430.88295184997</v>
      </c>
      <c r="V38">
        <v>688221.3622461115</v>
      </c>
      <c r="W38">
        <v>165527.654488642</v>
      </c>
      <c r="X38">
        <v>775771.4748993977</v>
      </c>
      <c r="Z38" s="29">
        <f>SUM(Landuse!C30:Q30)</f>
        <v>20263.311190960005</v>
      </c>
      <c r="AA38" s="29">
        <f t="shared" si="7"/>
        <v>138.91407462631904</v>
      </c>
      <c r="AB38" s="29">
        <f t="shared" si="8"/>
        <v>40.797061485983946</v>
      </c>
      <c r="AC38" s="29">
        <f t="shared" si="9"/>
        <v>5.4004442768795835</v>
      </c>
      <c r="AD38" s="29">
        <f t="shared" si="10"/>
        <v>33.963914177715687</v>
      </c>
      <c r="AE38" s="29">
        <f t="shared" si="11"/>
        <v>8.1688354350738219</v>
      </c>
      <c r="AF38" s="29">
        <f t="shared" si="12"/>
        <v>38.284536401212144</v>
      </c>
      <c r="AG38" s="29">
        <f t="shared" si="13"/>
        <v>5380494.0501105674</v>
      </c>
      <c r="AH38" s="44">
        <f t="shared" si="14"/>
        <v>265.52886640318422</v>
      </c>
    </row>
    <row r="39" spans="2:34" x14ac:dyDescent="0.3">
      <c r="B39">
        <v>3006</v>
      </c>
      <c r="C39">
        <v>0</v>
      </c>
      <c r="D39">
        <v>525586.95052483655</v>
      </c>
      <c r="E39">
        <v>3391129.4638409731</v>
      </c>
      <c r="F39">
        <v>962012.08718446572</v>
      </c>
      <c r="G39">
        <v>686915.9831223361</v>
      </c>
      <c r="H39">
        <v>1559.61</v>
      </c>
      <c r="I39">
        <v>151.67459999999997</v>
      </c>
      <c r="J39">
        <v>530924.89484782401</v>
      </c>
      <c r="K39"/>
      <c r="L39">
        <v>2782074.6247937353</v>
      </c>
      <c r="M39">
        <v>1511011.8968570137</v>
      </c>
      <c r="N39">
        <v>91501.172212693025</v>
      </c>
      <c r="O39">
        <v>1130019.6695162118</v>
      </c>
      <c r="P39">
        <v>180253.718027808</v>
      </c>
      <c r="Q39">
        <v>403419.58271297393</v>
      </c>
      <c r="R39"/>
      <c r="S39">
        <v>9514695.2167945746</v>
      </c>
      <c r="T39">
        <v>2884098.6277689193</v>
      </c>
      <c r="U39">
        <v>322370.52485770517</v>
      </c>
      <c r="V39">
        <v>2944017.6445971965</v>
      </c>
      <c r="W39">
        <v>518303.34335433942</v>
      </c>
      <c r="X39">
        <v>1082588.5527977471</v>
      </c>
      <c r="Z39" s="29">
        <f>SUM(Landuse!C31:Q31)</f>
        <v>48810.909713319998</v>
      </c>
      <c r="AA39" s="29">
        <f t="shared" si="7"/>
        <v>194.92968421766807</v>
      </c>
      <c r="AB39" s="29">
        <f t="shared" si="8"/>
        <v>59.087172206132401</v>
      </c>
      <c r="AC39" s="29">
        <f t="shared" si="9"/>
        <v>6.6044768833663747</v>
      </c>
      <c r="AD39" s="29">
        <f t="shared" si="10"/>
        <v>60.314746475495504</v>
      </c>
      <c r="AE39" s="29">
        <f t="shared" si="11"/>
        <v>10.618596260517958</v>
      </c>
      <c r="AF39" s="29">
        <f t="shared" si="12"/>
        <v>22.179233272972983</v>
      </c>
      <c r="AG39" s="29">
        <f t="shared" si="13"/>
        <v>17266073.910170481</v>
      </c>
      <c r="AH39" s="44">
        <f t="shared" si="14"/>
        <v>353.73390931615324</v>
      </c>
    </row>
    <row r="40" spans="2:34" x14ac:dyDescent="0.3">
      <c r="B40">
        <v>3006</v>
      </c>
      <c r="C40">
        <v>1</v>
      </c>
      <c r="D40">
        <v>256531.26432516947</v>
      </c>
      <c r="E40">
        <v>69148.890517578897</v>
      </c>
      <c r="F40">
        <v>22354.819013192398</v>
      </c>
      <c r="G40">
        <v>4344.03</v>
      </c>
      <c r="H40">
        <v>476.29640132370002</v>
      </c>
      <c r="I40">
        <v>325.17109518000001</v>
      </c>
      <c r="J40">
        <v>46376.746178963906</v>
      </c>
      <c r="K40"/>
      <c r="L40">
        <v>161890.37109126605</v>
      </c>
      <c r="M40">
        <v>80353.696055795299</v>
      </c>
      <c r="N40">
        <v>7225.7389542248848</v>
      </c>
      <c r="O40">
        <v>36772.273671853778</v>
      </c>
      <c r="P40">
        <v>15393.739961766571</v>
      </c>
      <c r="Q40">
        <v>97921.397796501784</v>
      </c>
      <c r="R40"/>
      <c r="S40">
        <v>553665.06913212989</v>
      </c>
      <c r="T40">
        <v>153372.7067356176</v>
      </c>
      <c r="U40">
        <v>25457.21768179832</v>
      </c>
      <c r="V40">
        <v>95802.069151807213</v>
      </c>
      <c r="W40">
        <v>44263.313823463213</v>
      </c>
      <c r="X40">
        <v>262775.00862884644</v>
      </c>
      <c r="Z40" s="29">
        <f>SUM(Landuse!C32:Q32)</f>
        <v>7289.1721229599989</v>
      </c>
      <c r="AA40" s="29">
        <f t="shared" si="7"/>
        <v>75.957195109737185</v>
      </c>
      <c r="AB40" s="29">
        <f t="shared" si="8"/>
        <v>21.041169579808983</v>
      </c>
      <c r="AC40" s="29">
        <f t="shared" si="9"/>
        <v>3.4924703728165789</v>
      </c>
      <c r="AD40" s="29">
        <f t="shared" si="10"/>
        <v>13.143065842833158</v>
      </c>
      <c r="AE40" s="29">
        <f t="shared" si="11"/>
        <v>6.0724747717287677</v>
      </c>
      <c r="AF40" s="29">
        <f t="shared" si="12"/>
        <v>36.050048509780332</v>
      </c>
      <c r="AG40" s="29">
        <f t="shared" si="13"/>
        <v>1135335.3851536626</v>
      </c>
      <c r="AH40" s="44">
        <f t="shared" si="14"/>
        <v>155.756424186705</v>
      </c>
    </row>
    <row r="41" spans="2:34" x14ac:dyDescent="0.3">
      <c r="B41">
        <v>3006</v>
      </c>
      <c r="C41">
        <v>2</v>
      </c>
      <c r="D41">
        <v>11730.613731233101</v>
      </c>
      <c r="E41">
        <v>17007.144384367202</v>
      </c>
      <c r="F41">
        <v>9257.1594461976001</v>
      </c>
      <c r="G41">
        <v>0</v>
      </c>
      <c r="H41">
        <v>28.7928</v>
      </c>
      <c r="I41">
        <v>0</v>
      </c>
      <c r="J41">
        <v>11409.106029479735</v>
      </c>
      <c r="K41"/>
      <c r="L41">
        <v>21871.042201599321</v>
      </c>
      <c r="M41">
        <v>10550.286118897964</v>
      </c>
      <c r="N41">
        <v>818.81633611245172</v>
      </c>
      <c r="O41">
        <v>6793.8128737754596</v>
      </c>
      <c r="P41">
        <v>2913.9712428061753</v>
      </c>
      <c r="Q41">
        <v>6484.8876180862644</v>
      </c>
      <c r="R41"/>
      <c r="S41">
        <v>74798.964329469673</v>
      </c>
      <c r="T41">
        <v>20137.542120862923</v>
      </c>
      <c r="U41">
        <v>2884.7963982478623</v>
      </c>
      <c r="V41">
        <v>17699.784803789731</v>
      </c>
      <c r="W41">
        <v>8378.862051277305</v>
      </c>
      <c r="X41">
        <v>17402.390469763035</v>
      </c>
      <c r="Z41" s="29">
        <f>SUM(Landuse!C33:Q33)</f>
        <v>697.20559971</v>
      </c>
      <c r="AA41" s="29">
        <f t="shared" si="7"/>
        <v>107.28394086418987</v>
      </c>
      <c r="AB41" s="29">
        <f t="shared" si="8"/>
        <v>28.883219138284399</v>
      </c>
      <c r="AC41" s="29">
        <f t="shared" si="9"/>
        <v>4.1376552331877168</v>
      </c>
      <c r="AD41" s="29">
        <f t="shared" si="10"/>
        <v>25.386750782196657</v>
      </c>
      <c r="AE41" s="29">
        <f t="shared" si="11"/>
        <v>12.017777904770789</v>
      </c>
      <c r="AF41" s="29">
        <f t="shared" si="12"/>
        <v>24.960198938450141</v>
      </c>
      <c r="AG41" s="29">
        <f t="shared" si="13"/>
        <v>141302.34017341054</v>
      </c>
      <c r="AH41" s="44">
        <f t="shared" si="14"/>
        <v>202.66954286107958</v>
      </c>
    </row>
    <row r="42" spans="2:34" x14ac:dyDescent="0.3">
      <c r="B42">
        <v>3006</v>
      </c>
      <c r="C42">
        <v>5</v>
      </c>
      <c r="D42">
        <v>783276.31966620823</v>
      </c>
      <c r="E42">
        <v>379109.10965164506</v>
      </c>
      <c r="F42">
        <v>35623.9741834944</v>
      </c>
      <c r="G42">
        <v>28711.525816379999</v>
      </c>
      <c r="H42">
        <v>0</v>
      </c>
      <c r="I42">
        <v>0</v>
      </c>
      <c r="J42">
        <v>78919.2030212338</v>
      </c>
      <c r="K42"/>
      <c r="L42">
        <v>536991.00245909777</v>
      </c>
      <c r="M42">
        <v>279490.5118092699</v>
      </c>
      <c r="N42">
        <v>22820.379963900217</v>
      </c>
      <c r="O42">
        <v>139379.05783916256</v>
      </c>
      <c r="P42">
        <v>34288.846766565264</v>
      </c>
      <c r="Q42">
        <v>292670.33350096561</v>
      </c>
      <c r="R42"/>
      <c r="S42">
        <v>1836509.2284101143</v>
      </c>
      <c r="T42">
        <v>533469.12970058958</v>
      </c>
      <c r="U42">
        <v>80399.165262215771</v>
      </c>
      <c r="V42">
        <v>363121.47180721344</v>
      </c>
      <c r="W42">
        <v>98594.492881049431</v>
      </c>
      <c r="X42">
        <v>785389.62005984632</v>
      </c>
      <c r="Z42" s="29">
        <f>SUM(Landuse!C34:Q34)</f>
        <v>11604.139578649998</v>
      </c>
      <c r="AA42" s="29">
        <f t="shared" si="7"/>
        <v>158.26328319844029</v>
      </c>
      <c r="AB42" s="29">
        <f t="shared" si="8"/>
        <v>45.972312387736061</v>
      </c>
      <c r="AC42" s="29">
        <f t="shared" si="9"/>
        <v>6.9284900200734443</v>
      </c>
      <c r="AD42" s="29">
        <f t="shared" si="10"/>
        <v>31.292408139876773</v>
      </c>
      <c r="AE42" s="29">
        <f t="shared" si="11"/>
        <v>8.4964931878663013</v>
      </c>
      <c r="AF42" s="29">
        <f t="shared" si="12"/>
        <v>67.681848769283505</v>
      </c>
      <c r="AG42" s="29">
        <f t="shared" si="13"/>
        <v>3697483.1081210291</v>
      </c>
      <c r="AH42" s="44">
        <f t="shared" si="14"/>
        <v>318.63483570327639</v>
      </c>
    </row>
    <row r="43" spans="2:34" x14ac:dyDescent="0.3">
      <c r="B43">
        <v>3006</v>
      </c>
      <c r="C43">
        <v>7</v>
      </c>
      <c r="D43">
        <v>765913.44822355022</v>
      </c>
      <c r="E43">
        <v>79263.337397440002</v>
      </c>
      <c r="F43">
        <v>35245.9647108668</v>
      </c>
      <c r="G43">
        <v>0</v>
      </c>
      <c r="H43">
        <v>0</v>
      </c>
      <c r="I43">
        <v>0</v>
      </c>
      <c r="J43">
        <v>30877.0879135781</v>
      </c>
      <c r="K43"/>
      <c r="L43">
        <v>353448.36584178952</v>
      </c>
      <c r="M43">
        <v>178810.73680190498</v>
      </c>
      <c r="N43">
        <v>17245.219829783578</v>
      </c>
      <c r="O43">
        <v>64724.937475494276</v>
      </c>
      <c r="P43">
        <v>21156.965575648806</v>
      </c>
      <c r="Q43">
        <v>275913.61272081389</v>
      </c>
      <c r="R43"/>
      <c r="S43">
        <v>1208793.4111789202</v>
      </c>
      <c r="T43">
        <v>341299.62954853207</v>
      </c>
      <c r="U43">
        <v>60757.151338905423</v>
      </c>
      <c r="V43">
        <v>168626.58510615572</v>
      </c>
      <c r="W43">
        <v>60834.950385876335</v>
      </c>
      <c r="X43">
        <v>740422.45714468579</v>
      </c>
      <c r="Z43" s="29">
        <f>SUM(Landuse!C35:Q35)</f>
        <v>22224.354426225269</v>
      </c>
      <c r="AA43" s="29">
        <f t="shared" si="7"/>
        <v>54.39048478062945</v>
      </c>
      <c r="AB43" s="29">
        <f t="shared" si="8"/>
        <v>15.357009837180708</v>
      </c>
      <c r="AC43" s="29">
        <f t="shared" si="9"/>
        <v>2.7338095034702352</v>
      </c>
      <c r="AD43" s="29">
        <f t="shared" si="10"/>
        <v>7.5874683184125393</v>
      </c>
      <c r="AE43" s="29">
        <f t="shared" si="11"/>
        <v>2.7373101247021889</v>
      </c>
      <c r="AF43" s="29">
        <f t="shared" si="12"/>
        <v>33.315813946477093</v>
      </c>
      <c r="AG43" s="29">
        <f t="shared" si="13"/>
        <v>2580734.1847030753</v>
      </c>
      <c r="AH43" s="44">
        <f t="shared" si="14"/>
        <v>116.1218965108722</v>
      </c>
    </row>
    <row r="44" spans="2:34" x14ac:dyDescent="0.3">
      <c r="B44">
        <v>3006</v>
      </c>
      <c r="C44">
        <v>8</v>
      </c>
      <c r="D44">
        <v>406920.15983230923</v>
      </c>
      <c r="E44">
        <v>961222.37030620663</v>
      </c>
      <c r="F44">
        <v>220904.8035648384</v>
      </c>
      <c r="G44">
        <v>151803.01124717001</v>
      </c>
      <c r="H44">
        <v>0</v>
      </c>
      <c r="I44">
        <v>2671.7383371952001</v>
      </c>
      <c r="J44">
        <v>121710.67848494815</v>
      </c>
      <c r="K44"/>
      <c r="L44">
        <v>831223.20742304088</v>
      </c>
      <c r="M44">
        <v>450191.47766400932</v>
      </c>
      <c r="N44">
        <v>29289.517297789822</v>
      </c>
      <c r="O44">
        <v>310517.67094517709</v>
      </c>
      <c r="P44">
        <v>47799.997653500403</v>
      </c>
      <c r="Q44">
        <v>196210.89078915</v>
      </c>
      <c r="R44"/>
      <c r="S44">
        <v>2842783.3693867996</v>
      </c>
      <c r="T44">
        <v>859289.47724684782</v>
      </c>
      <c r="U44">
        <v>103190.77707736226</v>
      </c>
      <c r="V44">
        <v>808985.47776005103</v>
      </c>
      <c r="W44">
        <v>137444.59125285159</v>
      </c>
      <c r="X44">
        <v>526537.81175940775</v>
      </c>
      <c r="Z44" s="29">
        <f>SUM(Landuse!C36:Q36)</f>
        <v>18424.461243170004</v>
      </c>
      <c r="AA44" s="29">
        <f t="shared" si="7"/>
        <v>154.29397537692597</v>
      </c>
      <c r="AB44" s="29">
        <f t="shared" si="8"/>
        <v>46.638513110682609</v>
      </c>
      <c r="AC44" s="29">
        <f t="shared" si="9"/>
        <v>5.600748684883003</v>
      </c>
      <c r="AD44" s="29">
        <f t="shared" si="10"/>
        <v>43.908229775779418</v>
      </c>
      <c r="AE44" s="29">
        <f t="shared" si="11"/>
        <v>7.4598974395412867</v>
      </c>
      <c r="AF44" s="29">
        <f t="shared" si="12"/>
        <v>28.57819313194825</v>
      </c>
      <c r="AG44" s="29">
        <f t="shared" si="13"/>
        <v>5278231.5044833198</v>
      </c>
      <c r="AH44" s="44">
        <f t="shared" si="14"/>
        <v>286.47955751976053</v>
      </c>
    </row>
    <row r="45" spans="2:34" x14ac:dyDescent="0.3">
      <c r="B45">
        <v>3007</v>
      </c>
      <c r="C45">
        <v>0</v>
      </c>
      <c r="D45">
        <v>874385.56232549413</v>
      </c>
      <c r="E45">
        <v>8239577.9199214112</v>
      </c>
      <c r="F45">
        <v>564427.58803216822</v>
      </c>
      <c r="G45">
        <v>795707.0555235123</v>
      </c>
      <c r="H45">
        <v>24085.706655203099</v>
      </c>
      <c r="I45">
        <v>10562.814349964799</v>
      </c>
      <c r="J45">
        <v>1023287.4610329982</v>
      </c>
      <c r="K45"/>
      <c r="L45">
        <v>5319827.7867798153</v>
      </c>
      <c r="M45">
        <v>2926233.6337802769</v>
      </c>
      <c r="N45">
        <v>167483.96604124838</v>
      </c>
      <c r="O45">
        <v>2154634.8668372021</v>
      </c>
      <c r="P45">
        <v>337564.96003258048</v>
      </c>
      <c r="Q45">
        <v>626288.89436962712</v>
      </c>
      <c r="R45"/>
      <c r="S45">
        <v>18193811.030786969</v>
      </c>
      <c r="T45">
        <v>5585360.6614690898</v>
      </c>
      <c r="U45">
        <v>590067.78527890344</v>
      </c>
      <c r="V45">
        <v>5613427.1258736262</v>
      </c>
      <c r="W45">
        <v>970637.66172728222</v>
      </c>
      <c r="X45">
        <v>1680665.0367077256</v>
      </c>
      <c r="Z45" s="29">
        <f>SUM(Landuse!C37:Q37)</f>
        <v>81845.757713670013</v>
      </c>
      <c r="AA45" s="29">
        <f t="shared" si="7"/>
        <v>222.29387984208506</v>
      </c>
      <c r="AB45" s="29">
        <f t="shared" si="8"/>
        <v>68.242518824359465</v>
      </c>
      <c r="AC45" s="29">
        <f t="shared" si="9"/>
        <v>7.2095097139084752</v>
      </c>
      <c r="AD45" s="29">
        <f t="shared" si="10"/>
        <v>68.585437812326134</v>
      </c>
      <c r="AE45" s="29">
        <f t="shared" si="11"/>
        <v>11.859352137993154</v>
      </c>
      <c r="AF45" s="29">
        <f t="shared" si="12"/>
        <v>20.534540624419172</v>
      </c>
      <c r="AG45" s="29">
        <f t="shared" si="13"/>
        <v>32633969.301843598</v>
      </c>
      <c r="AH45" s="44">
        <f t="shared" si="14"/>
        <v>398.72523895509147</v>
      </c>
    </row>
    <row r="46" spans="2:34" x14ac:dyDescent="0.3">
      <c r="B46">
        <v>3007</v>
      </c>
      <c r="C46">
        <v>1</v>
      </c>
      <c r="D46">
        <v>451408.64133421972</v>
      </c>
      <c r="E46">
        <v>510200.38854941737</v>
      </c>
      <c r="F46">
        <v>47769.644037387588</v>
      </c>
      <c r="G46">
        <v>18834.017979350003</v>
      </c>
      <c r="H46">
        <v>38486.787810221693</v>
      </c>
      <c r="I46">
        <v>7780.4774711849996</v>
      </c>
      <c r="J46">
        <v>166256.88872055899</v>
      </c>
      <c r="K46"/>
      <c r="L46">
        <v>525015.56902295316</v>
      </c>
      <c r="M46">
        <v>268177.21237460163</v>
      </c>
      <c r="N46">
        <v>20393.865149358731</v>
      </c>
      <c r="O46">
        <v>164650.26608908575</v>
      </c>
      <c r="P46">
        <v>73092.347761860234</v>
      </c>
      <c r="Q46">
        <v>189407.58550448072</v>
      </c>
      <c r="R46"/>
      <c r="S46">
        <v>1795553.2460584997</v>
      </c>
      <c r="T46">
        <v>511875.20880364964</v>
      </c>
      <c r="U46">
        <v>71850.238123660223</v>
      </c>
      <c r="V46">
        <v>428960.04523657332</v>
      </c>
      <c r="W46">
        <v>210170.46767793054</v>
      </c>
      <c r="X46">
        <v>508280.93792883918</v>
      </c>
      <c r="Z46" s="29">
        <f>SUM(Landuse!C38:Q38)</f>
        <v>17649.595540209997</v>
      </c>
      <c r="AA46" s="29">
        <f t="shared" si="7"/>
        <v>101.73339337821086</v>
      </c>
      <c r="AB46" s="29">
        <f t="shared" si="8"/>
        <v>29.002092860285416</v>
      </c>
      <c r="AC46" s="29">
        <f t="shared" si="9"/>
        <v>4.0709283088084485</v>
      </c>
      <c r="AD46" s="29">
        <f t="shared" si="10"/>
        <v>24.304242228061248</v>
      </c>
      <c r="AE46" s="29">
        <f t="shared" si="11"/>
        <v>11.907948099950051</v>
      </c>
      <c r="AF46" s="29">
        <f t="shared" si="12"/>
        <v>28.798446784282039</v>
      </c>
      <c r="AG46" s="29">
        <f t="shared" si="13"/>
        <v>3526690.1438291525</v>
      </c>
      <c r="AH46" s="44">
        <f t="shared" si="14"/>
        <v>199.81705165959806</v>
      </c>
    </row>
    <row r="47" spans="2:34" x14ac:dyDescent="0.3">
      <c r="B47">
        <v>3007</v>
      </c>
      <c r="C47">
        <v>2</v>
      </c>
      <c r="D47">
        <v>44721.555761609095</v>
      </c>
      <c r="E47">
        <v>130241.51477210374</v>
      </c>
      <c r="F47">
        <v>22918.196400000001</v>
      </c>
      <c r="G47">
        <v>0</v>
      </c>
      <c r="H47">
        <v>3595.0209636141003</v>
      </c>
      <c r="I47">
        <v>897.17863009979988</v>
      </c>
      <c r="J47">
        <v>91678.547363018501</v>
      </c>
      <c r="K47"/>
      <c r="L47">
        <v>131641.41310616396</v>
      </c>
      <c r="M47">
        <v>62668.488020909164</v>
      </c>
      <c r="N47">
        <v>4659.4796416594891</v>
      </c>
      <c r="O47">
        <v>42061.025710550224</v>
      </c>
      <c r="P47">
        <v>23467.265589543153</v>
      </c>
      <c r="Q47">
        <v>29554.341821619244</v>
      </c>
      <c r="R47"/>
      <c r="S47">
        <v>450213.63282308076</v>
      </c>
      <c r="T47">
        <v>119616.59645526974</v>
      </c>
      <c r="U47">
        <v>16415.952509919796</v>
      </c>
      <c r="V47">
        <v>109580.74906318229</v>
      </c>
      <c r="W47">
        <v>67478.010148828282</v>
      </c>
      <c r="X47">
        <v>79309.962908569898</v>
      </c>
      <c r="Z47" s="29">
        <f>SUM(Landuse!C39:Q39)</f>
        <v>3821.4341046000009</v>
      </c>
      <c r="AA47" s="29">
        <f t="shared" si="7"/>
        <v>117.81274267719076</v>
      </c>
      <c r="AB47" s="29">
        <f t="shared" si="8"/>
        <v>31.301493936865963</v>
      </c>
      <c r="AC47" s="29">
        <f t="shared" si="9"/>
        <v>4.2957570536567173</v>
      </c>
      <c r="AD47" s="29">
        <f t="shared" si="10"/>
        <v>28.675294683552416</v>
      </c>
      <c r="AE47" s="29">
        <f t="shared" si="11"/>
        <v>17.65777148102659</v>
      </c>
      <c r="AF47" s="29">
        <f t="shared" si="12"/>
        <v>20.753978935055187</v>
      </c>
      <c r="AG47" s="29">
        <f t="shared" si="13"/>
        <v>842614.90390885063</v>
      </c>
      <c r="AH47" s="44">
        <f t="shared" si="14"/>
        <v>220.49703876734759</v>
      </c>
    </row>
    <row r="48" spans="2:34" x14ac:dyDescent="0.3">
      <c r="B48">
        <v>3007</v>
      </c>
      <c r="C48">
        <v>5</v>
      </c>
      <c r="D48">
        <v>623227.9483303827</v>
      </c>
      <c r="E48">
        <v>210846.60210125177</v>
      </c>
      <c r="F48">
        <v>10611.426865564799</v>
      </c>
      <c r="G48">
        <v>1873.5201165199999</v>
      </c>
      <c r="H48">
        <v>0</v>
      </c>
      <c r="I48">
        <v>194.96362253660001</v>
      </c>
      <c r="J48">
        <v>60908.731918157799</v>
      </c>
      <c r="K48"/>
      <c r="L48">
        <v>366276.2913484305</v>
      </c>
      <c r="M48">
        <v>187426.01312168714</v>
      </c>
      <c r="N48">
        <v>16320.184033197269</v>
      </c>
      <c r="O48">
        <v>83236.904741353035</v>
      </c>
      <c r="P48">
        <v>25393.876333623055</v>
      </c>
      <c r="Q48">
        <v>229009.92337612264</v>
      </c>
      <c r="R48"/>
      <c r="S48">
        <v>1252664.9164116322</v>
      </c>
      <c r="T48">
        <v>357743.77976562665</v>
      </c>
      <c r="U48">
        <v>57498.129972878298</v>
      </c>
      <c r="V48">
        <v>216855.44318455225</v>
      </c>
      <c r="W48">
        <v>73017.805948463065</v>
      </c>
      <c r="X48">
        <v>614554.99967752642</v>
      </c>
      <c r="Z48" s="29">
        <f>SUM(Landuse!C40:Q40)</f>
        <v>8069.8660094299985</v>
      </c>
      <c r="AA48" s="29">
        <f t="shared" si="7"/>
        <v>155.22747403089932</v>
      </c>
      <c r="AB48" s="29">
        <f t="shared" si="8"/>
        <v>44.330820282218696</v>
      </c>
      <c r="AC48" s="29">
        <f t="shared" si="9"/>
        <v>7.1250414697950584</v>
      </c>
      <c r="AD48" s="29">
        <f t="shared" si="10"/>
        <v>26.872248303893397</v>
      </c>
      <c r="AE48" s="29">
        <f t="shared" si="11"/>
        <v>9.0482054922768853</v>
      </c>
      <c r="AF48" s="29">
        <f t="shared" si="12"/>
        <v>76.154300326596683</v>
      </c>
      <c r="AG48" s="29">
        <f t="shared" si="13"/>
        <v>2572335.0749606788</v>
      </c>
      <c r="AH48" s="44">
        <f t="shared" si="14"/>
        <v>318.75808990568004</v>
      </c>
    </row>
    <row r="49" spans="2:34" x14ac:dyDescent="0.3">
      <c r="B49">
        <v>3007</v>
      </c>
      <c r="C49">
        <v>7</v>
      </c>
      <c r="D49">
        <v>1592750.1340193499</v>
      </c>
      <c r="E49">
        <v>208235.69644378655</v>
      </c>
      <c r="F49">
        <v>32402.363595198392</v>
      </c>
      <c r="G49">
        <v>15717.285360909003</v>
      </c>
      <c r="H49">
        <v>11.997</v>
      </c>
      <c r="I49">
        <v>234.99580000000003</v>
      </c>
      <c r="J49">
        <v>58685.457117675702</v>
      </c>
      <c r="K49"/>
      <c r="L49">
        <v>741373.77309755771</v>
      </c>
      <c r="M49">
        <v>378479.01447170728</v>
      </c>
      <c r="N49">
        <v>35827.463622947515</v>
      </c>
      <c r="O49">
        <v>139791.70127993508</v>
      </c>
      <c r="P49">
        <v>42469.610665662556</v>
      </c>
      <c r="Q49">
        <v>570096.36619910959</v>
      </c>
      <c r="R49"/>
      <c r="S49">
        <v>2535498.3039936475</v>
      </c>
      <c r="T49">
        <v>722410.46450243716</v>
      </c>
      <c r="U49">
        <v>126224.81191391508</v>
      </c>
      <c r="V49">
        <v>364196.52351058926</v>
      </c>
      <c r="W49">
        <v>122117.54320415277</v>
      </c>
      <c r="X49">
        <v>1529870.7015862965</v>
      </c>
      <c r="Z49" s="29">
        <f>SUM(Landuse!C41:Q41)</f>
        <v>41315.391731995122</v>
      </c>
      <c r="AA49" s="29">
        <f t="shared" si="7"/>
        <v>61.369339553668759</v>
      </c>
      <c r="AB49" s="29">
        <f t="shared" si="8"/>
        <v>17.48526237361061</v>
      </c>
      <c r="AC49" s="29">
        <f t="shared" si="9"/>
        <v>3.0551522476831585</v>
      </c>
      <c r="AD49" s="29">
        <f t="shared" si="10"/>
        <v>8.8150325639669838</v>
      </c>
      <c r="AE49" s="29">
        <f t="shared" si="11"/>
        <v>2.9557396913069449</v>
      </c>
      <c r="AF49" s="29">
        <f t="shared" si="12"/>
        <v>37.029074092054337</v>
      </c>
      <c r="AG49" s="29">
        <f t="shared" si="13"/>
        <v>5400318.348711038</v>
      </c>
      <c r="AH49" s="44">
        <f t="shared" si="14"/>
        <v>130.7096005222908</v>
      </c>
    </row>
    <row r="50" spans="2:34" x14ac:dyDescent="0.3">
      <c r="B50">
        <v>3007</v>
      </c>
      <c r="C50">
        <v>8</v>
      </c>
      <c r="D50">
        <v>792423.42588097556</v>
      </c>
      <c r="E50">
        <v>1313767.5108505245</v>
      </c>
      <c r="F50">
        <v>127645.66724797439</v>
      </c>
      <c r="G50">
        <v>64883.527200729986</v>
      </c>
      <c r="H50">
        <v>13552.8265648953</v>
      </c>
      <c r="I50">
        <v>1279.4474813483998</v>
      </c>
      <c r="J50">
        <v>148520.98898462136</v>
      </c>
      <c r="K50"/>
      <c r="L50">
        <v>1076925.4098220316</v>
      </c>
      <c r="M50">
        <v>579139.85381570831</v>
      </c>
      <c r="N50">
        <v>39146.543927893348</v>
      </c>
      <c r="O50">
        <v>368170.47394428408</v>
      </c>
      <c r="P50">
        <v>68829.654936400504</v>
      </c>
      <c r="Q50">
        <v>329861.45776475139</v>
      </c>
      <c r="R50"/>
      <c r="S50">
        <v>3683084.901591348</v>
      </c>
      <c r="T50">
        <v>1105415.8217751188</v>
      </c>
      <c r="U50">
        <v>137918.36330867891</v>
      </c>
      <c r="V50">
        <v>959187.17235756444</v>
      </c>
      <c r="W50">
        <v>197913.47810067536</v>
      </c>
      <c r="X50">
        <v>885193.11775544332</v>
      </c>
      <c r="Z50" s="29">
        <f>SUM(Landuse!C42:Q42)</f>
        <v>24269.251485897399</v>
      </c>
      <c r="AA50" s="29">
        <f t="shared" si="7"/>
        <v>151.75931172543781</v>
      </c>
      <c r="AB50" s="29">
        <f t="shared" si="8"/>
        <v>45.547998149735442</v>
      </c>
      <c r="AC50" s="29">
        <f t="shared" si="9"/>
        <v>5.6828437164130001</v>
      </c>
      <c r="AD50" s="29">
        <f t="shared" si="10"/>
        <v>39.522734061861684</v>
      </c>
      <c r="AE50" s="29">
        <f t="shared" si="11"/>
        <v>8.1549065580238747</v>
      </c>
      <c r="AF50" s="29">
        <f t="shared" si="12"/>
        <v>36.473853273547377</v>
      </c>
      <c r="AG50" s="29">
        <f t="shared" si="13"/>
        <v>6968712.8548888303</v>
      </c>
      <c r="AH50" s="44">
        <f t="shared" si="14"/>
        <v>287.14164748501923</v>
      </c>
    </row>
    <row r="51" spans="2:34" x14ac:dyDescent="0.3">
      <c r="B51">
        <v>3008</v>
      </c>
      <c r="C51">
        <v>0</v>
      </c>
      <c r="D51">
        <v>357969.13239279331</v>
      </c>
      <c r="E51">
        <v>7031621.4087524172</v>
      </c>
      <c r="F51">
        <v>880549.23214592738</v>
      </c>
      <c r="G51">
        <v>1186370.1527362743</v>
      </c>
      <c r="H51">
        <v>18101.156854381199</v>
      </c>
      <c r="I51">
        <v>219001.26149460016</v>
      </c>
      <c r="J51">
        <v>569557.68709272123</v>
      </c>
      <c r="K51"/>
      <c r="L51">
        <v>4754924.0026281253</v>
      </c>
      <c r="M51">
        <v>2658616.3182078623</v>
      </c>
      <c r="N51">
        <v>164646.2513753199</v>
      </c>
      <c r="O51">
        <v>2017344.6262004951</v>
      </c>
      <c r="P51">
        <v>239539.7343518665</v>
      </c>
      <c r="Q51">
        <v>428099.09870544472</v>
      </c>
      <c r="R51"/>
      <c r="S51">
        <v>16261840.088988189</v>
      </c>
      <c r="T51">
        <v>5074554.1388897114</v>
      </c>
      <c r="U51">
        <v>580070.14760793082</v>
      </c>
      <c r="V51">
        <v>5255747.6077476256</v>
      </c>
      <c r="W51">
        <v>688774.94755270041</v>
      </c>
      <c r="X51">
        <v>1148816.7743490222</v>
      </c>
      <c r="Z51" s="29">
        <f>SUM(Landuse!C43:Q43)</f>
        <v>70626.412466329988</v>
      </c>
      <c r="AA51" s="29">
        <f t="shared" si="7"/>
        <v>230.25153793194241</v>
      </c>
      <c r="AB51" s="29">
        <f t="shared" si="8"/>
        <v>71.850657023092083</v>
      </c>
      <c r="AC51" s="29">
        <f t="shared" si="9"/>
        <v>8.213218360545639</v>
      </c>
      <c r="AD51" s="29">
        <f t="shared" si="10"/>
        <v>74.416176954382593</v>
      </c>
      <c r="AE51" s="29">
        <f t="shared" si="11"/>
        <v>9.7523705863024386</v>
      </c>
      <c r="AF51" s="29">
        <f t="shared" si="12"/>
        <v>16.266106888788983</v>
      </c>
      <c r="AG51" s="29">
        <f t="shared" si="13"/>
        <v>29009803.705135178</v>
      </c>
      <c r="AH51" s="44">
        <f t="shared" si="14"/>
        <v>410.75006774505414</v>
      </c>
    </row>
    <row r="52" spans="2:34" x14ac:dyDescent="0.3">
      <c r="B52">
        <v>3008</v>
      </c>
      <c r="C52">
        <v>1</v>
      </c>
      <c r="D52">
        <v>498608.05879041296</v>
      </c>
      <c r="E52">
        <v>4271972.7935276516</v>
      </c>
      <c r="F52">
        <v>806981.52678940922</v>
      </c>
      <c r="G52">
        <v>787943.06742002</v>
      </c>
      <c r="H52">
        <v>576184.2911063002</v>
      </c>
      <c r="I52">
        <v>623767.67040321813</v>
      </c>
      <c r="J52">
        <v>430719.06000231527</v>
      </c>
      <c r="K52"/>
      <c r="L52">
        <v>3488727.4723675791</v>
      </c>
      <c r="M52">
        <v>1891238.1391876235</v>
      </c>
      <c r="N52">
        <v>160935.81319740784</v>
      </c>
      <c r="O52">
        <v>1466931.7855543036</v>
      </c>
      <c r="P52">
        <v>560024.9187065938</v>
      </c>
      <c r="Q52">
        <v>428318.33902581834</v>
      </c>
      <c r="R52"/>
      <c r="S52">
        <v>11931447.95549712</v>
      </c>
      <c r="T52">
        <v>3609844.0610302007</v>
      </c>
      <c r="U52">
        <v>566997.79155018355</v>
      </c>
      <c r="V52">
        <v>3821768.042268916</v>
      </c>
      <c r="W52">
        <v>1610301.2514981269</v>
      </c>
      <c r="X52">
        <v>1149405.1123259543</v>
      </c>
      <c r="Z52" s="29">
        <f>SUM(Landuse!C44:Q44)</f>
        <v>73732.616064169997</v>
      </c>
      <c r="AA52" s="29">
        <f t="shared" si="7"/>
        <v>161.82048857608822</v>
      </c>
      <c r="AB52" s="29">
        <f t="shared" si="8"/>
        <v>48.958578356809269</v>
      </c>
      <c r="AC52" s="29">
        <f t="shared" si="9"/>
        <v>7.6899182724877351</v>
      </c>
      <c r="AD52" s="29">
        <f t="shared" si="10"/>
        <v>51.832801360836093</v>
      </c>
      <c r="AE52" s="29">
        <f t="shared" si="11"/>
        <v>21.839741181794917</v>
      </c>
      <c r="AF52" s="29">
        <f t="shared" si="12"/>
        <v>15.588828576563989</v>
      </c>
      <c r="AG52" s="29">
        <f t="shared" si="13"/>
        <v>22689764.214170501</v>
      </c>
      <c r="AH52" s="44">
        <f t="shared" si="14"/>
        <v>307.73035632458021</v>
      </c>
    </row>
    <row r="53" spans="2:34" x14ac:dyDescent="0.3">
      <c r="B53">
        <v>3008</v>
      </c>
      <c r="C53">
        <v>2</v>
      </c>
      <c r="D53">
        <v>30205.899470360593</v>
      </c>
      <c r="E53">
        <v>255520.07673638256</v>
      </c>
      <c r="F53">
        <v>85894.559557690794</v>
      </c>
      <c r="G53">
        <v>47972.899999999994</v>
      </c>
      <c r="H53">
        <v>8054.7857999999997</v>
      </c>
      <c r="I53">
        <v>31133.1139903808</v>
      </c>
      <c r="J53">
        <v>42633.398439868251</v>
      </c>
      <c r="K53"/>
      <c r="L53">
        <v>227813.9669509691</v>
      </c>
      <c r="M53">
        <v>121761.60569492867</v>
      </c>
      <c r="N53">
        <v>10007.857960346988</v>
      </c>
      <c r="O53">
        <v>90711.713624120966</v>
      </c>
      <c r="P53">
        <v>20315.682358969982</v>
      </c>
      <c r="Q53">
        <v>30803.907405347225</v>
      </c>
      <c r="R53"/>
      <c r="S53">
        <v>779123.76697231433</v>
      </c>
      <c r="T53">
        <v>232408.81202202424</v>
      </c>
      <c r="U53">
        <v>35258.984615837282</v>
      </c>
      <c r="V53">
        <v>236329.41327064988</v>
      </c>
      <c r="W53">
        <v>58415.916211805874</v>
      </c>
      <c r="X53">
        <v>82663.209639471446</v>
      </c>
      <c r="Z53" s="29">
        <f>SUM(Landuse!C45:Q45)</f>
        <v>4802.1893046700015</v>
      </c>
      <c r="AA53" s="29">
        <f t="shared" si="7"/>
        <v>162.24345138052703</v>
      </c>
      <c r="AB53" s="29">
        <f t="shared" si="8"/>
        <v>48.396428644746024</v>
      </c>
      <c r="AC53" s="29">
        <f t="shared" si="9"/>
        <v>7.3422729465389578</v>
      </c>
      <c r="AD53" s="29">
        <f t="shared" si="10"/>
        <v>49.212848198388556</v>
      </c>
      <c r="AE53" s="29">
        <f t="shared" si="11"/>
        <v>12.164434283129561</v>
      </c>
      <c r="AF53" s="29">
        <f t="shared" si="12"/>
        <v>17.213650773634367</v>
      </c>
      <c r="AG53" s="29">
        <f t="shared" si="13"/>
        <v>1424200.1027321031</v>
      </c>
      <c r="AH53" s="44">
        <f t="shared" si="14"/>
        <v>296.57308622696451</v>
      </c>
    </row>
    <row r="54" spans="2:34" x14ac:dyDescent="0.3">
      <c r="B54">
        <v>3008</v>
      </c>
      <c r="C54">
        <v>5</v>
      </c>
      <c r="D54">
        <v>181749.6420756494</v>
      </c>
      <c r="E54">
        <v>133440.55597219081</v>
      </c>
      <c r="F54">
        <v>6262.3029466623993</v>
      </c>
      <c r="G54">
        <v>10064.584987140001</v>
      </c>
      <c r="H54">
        <v>2433.4726377105003</v>
      </c>
      <c r="I54">
        <v>777.92537886700006</v>
      </c>
      <c r="J54">
        <v>30204.789620753902</v>
      </c>
      <c r="K54"/>
      <c r="L54">
        <v>152870.14624802052</v>
      </c>
      <c r="M54">
        <v>79821.562072212662</v>
      </c>
      <c r="N54">
        <v>6190.7766291270918</v>
      </c>
      <c r="O54">
        <v>43831.890136333524</v>
      </c>
      <c r="P54">
        <v>12392.888753943969</v>
      </c>
      <c r="Q54">
        <v>69826.009779336207</v>
      </c>
      <c r="R54"/>
      <c r="S54">
        <v>522815.90016823018</v>
      </c>
      <c r="T54">
        <v>152357.01195847374</v>
      </c>
      <c r="U54">
        <v>21810.910865376532</v>
      </c>
      <c r="V54">
        <v>114194.346734387</v>
      </c>
      <c r="W54">
        <v>35634.63625197803</v>
      </c>
      <c r="X54">
        <v>187380.1920231421</v>
      </c>
      <c r="Z54" s="29">
        <f>SUM(Landuse!C46:Q46)</f>
        <v>3306.3580300999997</v>
      </c>
      <c r="AA54" s="29">
        <f t="shared" si="7"/>
        <v>158.12440619215633</v>
      </c>
      <c r="AB54" s="29">
        <f t="shared" si="8"/>
        <v>46.080010262489857</v>
      </c>
      <c r="AC54" s="29">
        <f t="shared" si="9"/>
        <v>6.5966573089838274</v>
      </c>
      <c r="AD54" s="29">
        <f t="shared" si="10"/>
        <v>34.537804343872956</v>
      </c>
      <c r="AE54" s="29">
        <f t="shared" si="11"/>
        <v>10.77760966222411</v>
      </c>
      <c r="AF54" s="29">
        <f t="shared" si="12"/>
        <v>56.672686477778342</v>
      </c>
      <c r="AG54" s="29">
        <f t="shared" si="13"/>
        <v>1034192.9980015876</v>
      </c>
      <c r="AH54" s="44">
        <f t="shared" si="14"/>
        <v>312.7891742475054</v>
      </c>
    </row>
    <row r="55" spans="2:34" x14ac:dyDescent="0.3">
      <c r="B55">
        <v>3008</v>
      </c>
      <c r="C55">
        <v>7</v>
      </c>
      <c r="D55">
        <v>318565.1887676763</v>
      </c>
      <c r="E55">
        <v>10702.3197185848</v>
      </c>
      <c r="F55">
        <v>9680.9860443907983</v>
      </c>
      <c r="G55">
        <v>1836.9054000000003</v>
      </c>
      <c r="H55">
        <v>0</v>
      </c>
      <c r="I55">
        <v>1403.9595696091999</v>
      </c>
      <c r="J55">
        <v>14393.372346537901</v>
      </c>
      <c r="K55"/>
      <c r="L55">
        <v>136292.45421230714</v>
      </c>
      <c r="M55">
        <v>68218.688274245331</v>
      </c>
      <c r="N55">
        <v>6963.4741598367928</v>
      </c>
      <c r="O55">
        <v>22150.028207702318</v>
      </c>
      <c r="P55">
        <v>8842.4186485557511</v>
      </c>
      <c r="Q55">
        <v>114115.66834415165</v>
      </c>
      <c r="R55"/>
      <c r="S55">
        <v>466120.19340609043</v>
      </c>
      <c r="T55">
        <v>130210.37468281755</v>
      </c>
      <c r="U55">
        <v>24533.224716745801</v>
      </c>
      <c r="V55">
        <v>57707.025488962696</v>
      </c>
      <c r="W55">
        <v>25425.579006243694</v>
      </c>
      <c r="X55">
        <v>306232.81947158132</v>
      </c>
      <c r="Z55" s="29">
        <f>SUM(Landuse!C47:Q47)</f>
        <v>8889.5287007269308</v>
      </c>
      <c r="AA55" s="29">
        <f t="shared" si="7"/>
        <v>52.434747566310683</v>
      </c>
      <c r="AB55" s="29">
        <f t="shared" si="8"/>
        <v>14.647612833756838</v>
      </c>
      <c r="AC55" s="29">
        <f t="shared" si="9"/>
        <v>2.7597891342360619</v>
      </c>
      <c r="AD55" s="29">
        <f t="shared" si="10"/>
        <v>6.4915731116593136</v>
      </c>
      <c r="AE55" s="29">
        <f t="shared" si="11"/>
        <v>2.8601717663799824</v>
      </c>
      <c r="AF55" s="29">
        <f t="shared" si="12"/>
        <v>34.448712612462735</v>
      </c>
      <c r="AG55" s="29">
        <f t="shared" si="13"/>
        <v>1010229.2167724415</v>
      </c>
      <c r="AH55" s="44">
        <f t="shared" si="14"/>
        <v>113.64260702480563</v>
      </c>
    </row>
    <row r="56" spans="2:34" x14ac:dyDescent="0.3">
      <c r="B56">
        <v>3008</v>
      </c>
      <c r="C56">
        <v>8</v>
      </c>
      <c r="D56">
        <v>235567.92351084476</v>
      </c>
      <c r="E56">
        <v>1219319.0800019375</v>
      </c>
      <c r="F56">
        <v>207982.08185539674</v>
      </c>
      <c r="G56">
        <v>181974.77646794994</v>
      </c>
      <c r="H56">
        <v>42163.549865452798</v>
      </c>
      <c r="I56">
        <v>43762.664370170191</v>
      </c>
      <c r="J56">
        <v>132459.15407338104</v>
      </c>
      <c r="K56"/>
      <c r="L56">
        <v>927025.86012664554</v>
      </c>
      <c r="M56">
        <v>506775.10657514306</v>
      </c>
      <c r="N56">
        <v>33793.561184874794</v>
      </c>
      <c r="O56">
        <v>373400.22322332679</v>
      </c>
      <c r="P56">
        <v>78267.633454953262</v>
      </c>
      <c r="Q56">
        <v>143966.8455801894</v>
      </c>
      <c r="R56"/>
      <c r="S56">
        <v>3170428.4416331276</v>
      </c>
      <c r="T56">
        <v>967291.78142210701</v>
      </c>
      <c r="U56">
        <v>119059.10921726793</v>
      </c>
      <c r="V56">
        <v>972812.13355926878</v>
      </c>
      <c r="W56">
        <v>225051.53591270716</v>
      </c>
      <c r="X56">
        <v>386339.34911980567</v>
      </c>
      <c r="Z56" s="29">
        <f>SUM(Landuse!C48:Q48)</f>
        <v>18647.110297339994</v>
      </c>
      <c r="AA56" s="29">
        <f t="shared" si="7"/>
        <v>170.02250703077507</v>
      </c>
      <c r="AB56" s="29">
        <f t="shared" si="8"/>
        <v>51.87354855513945</v>
      </c>
      <c r="AC56" s="29">
        <f t="shared" si="9"/>
        <v>6.3848557400473833</v>
      </c>
      <c r="AD56" s="29">
        <f t="shared" si="10"/>
        <v>52.16959185885441</v>
      </c>
      <c r="AE56" s="29">
        <f t="shared" si="11"/>
        <v>12.068976496846844</v>
      </c>
      <c r="AF56" s="29">
        <f t="shared" si="12"/>
        <v>20.718456798902341</v>
      </c>
      <c r="AG56" s="29">
        <f t="shared" si="13"/>
        <v>5840982.3508642847</v>
      </c>
      <c r="AH56" s="44">
        <f t="shared" si="14"/>
        <v>313.23793648056557</v>
      </c>
    </row>
    <row r="57" spans="2:34" x14ac:dyDescent="0.3">
      <c r="B57">
        <v>3009</v>
      </c>
      <c r="C57">
        <v>0</v>
      </c>
      <c r="D57">
        <v>390683.317941438</v>
      </c>
      <c r="E57">
        <v>11365844.523265159</v>
      </c>
      <c r="F57">
        <v>1116630.3820905285</v>
      </c>
      <c r="G57">
        <v>1109441.3600134263</v>
      </c>
      <c r="H57">
        <v>20642.608780919101</v>
      </c>
      <c r="I57">
        <v>290379.692404186</v>
      </c>
      <c r="J57">
        <v>890208.16961205436</v>
      </c>
      <c r="K57"/>
      <c r="L57">
        <v>7088363.2257472649</v>
      </c>
      <c r="M57">
        <v>3948542.704145208</v>
      </c>
      <c r="N57">
        <v>239988.04131793548</v>
      </c>
      <c r="O57">
        <v>2973285.6023894064</v>
      </c>
      <c r="P57">
        <v>353915.38218034804</v>
      </c>
      <c r="Q57">
        <v>579735.09832754626</v>
      </c>
      <c r="R57"/>
      <c r="S57">
        <v>24242202.232055645</v>
      </c>
      <c r="T57">
        <v>7536662.4302560417</v>
      </c>
      <c r="U57">
        <v>845509.06800845801</v>
      </c>
      <c r="V57">
        <v>7746241.5141930729</v>
      </c>
      <c r="W57">
        <v>1017651.8290751945</v>
      </c>
      <c r="X57">
        <v>1555736.5284149204</v>
      </c>
      <c r="Z57" s="29">
        <f>SUM(Landuse!C49:Q49)</f>
        <v>99839.008308940014</v>
      </c>
      <c r="AA57" s="29">
        <f t="shared" si="7"/>
        <v>242.81293096422809</v>
      </c>
      <c r="AB57" s="29">
        <f t="shared" si="8"/>
        <v>75.488153958167644</v>
      </c>
      <c r="AC57" s="29">
        <f t="shared" si="9"/>
        <v>8.4687246230664677</v>
      </c>
      <c r="AD57" s="29">
        <f t="shared" si="10"/>
        <v>77.587324287349134</v>
      </c>
      <c r="AE57" s="29">
        <f t="shared" si="11"/>
        <v>10.19292805800105</v>
      </c>
      <c r="AF57" s="29">
        <f t="shared" si="12"/>
        <v>15.582451736708737</v>
      </c>
      <c r="AG57" s="29">
        <f t="shared" si="13"/>
        <v>42944003.602003329</v>
      </c>
      <c r="AH57" s="44">
        <f t="shared" si="14"/>
        <v>430.13251362752106</v>
      </c>
    </row>
    <row r="58" spans="2:34" x14ac:dyDescent="0.3">
      <c r="B58">
        <v>3009</v>
      </c>
      <c r="C58">
        <v>1</v>
      </c>
      <c r="D58">
        <v>689990.12871497707</v>
      </c>
      <c r="E58">
        <v>6279247.3210614864</v>
      </c>
      <c r="F58">
        <v>685612.59928780096</v>
      </c>
      <c r="G58">
        <v>479012.04404761997</v>
      </c>
      <c r="H58">
        <v>1177606.4530491298</v>
      </c>
      <c r="I58">
        <v>735547.79678556835</v>
      </c>
      <c r="J58">
        <v>812167.77555192332</v>
      </c>
      <c r="K58"/>
      <c r="L58">
        <v>4629423.8485641358</v>
      </c>
      <c r="M58">
        <v>2466526.4455964598</v>
      </c>
      <c r="N58">
        <v>203152.11744948535</v>
      </c>
      <c r="O58">
        <v>1946172.5654710075</v>
      </c>
      <c r="P58">
        <v>1051174.0876546614</v>
      </c>
      <c r="Q58">
        <v>562735.05376275512</v>
      </c>
      <c r="R58"/>
      <c r="S58">
        <v>15832629.562089344</v>
      </c>
      <c r="T58">
        <v>4707908.3572388748</v>
      </c>
      <c r="U58">
        <v>715731.31954980537</v>
      </c>
      <c r="V58">
        <v>5070324.4613703061</v>
      </c>
      <c r="W58">
        <v>3022556.4833830898</v>
      </c>
      <c r="X58">
        <v>1510116.3988239663</v>
      </c>
      <c r="Z58" s="29">
        <f>SUM(Landuse!C50:Q50)</f>
        <v>98467.330158120007</v>
      </c>
      <c r="AA58" s="29">
        <f t="shared" si="7"/>
        <v>160.79068597335907</v>
      </c>
      <c r="AB58" s="29">
        <f t="shared" si="8"/>
        <v>47.811881866593311</v>
      </c>
      <c r="AC58" s="29">
        <f t="shared" si="9"/>
        <v>7.2687186542021145</v>
      </c>
      <c r="AD58" s="29">
        <f t="shared" si="10"/>
        <v>51.492453925868801</v>
      </c>
      <c r="AE58" s="29">
        <f t="shared" si="11"/>
        <v>30.696033684770704</v>
      </c>
      <c r="AF58" s="29">
        <f t="shared" si="12"/>
        <v>15.336217569817354</v>
      </c>
      <c r="AG58" s="29">
        <f t="shared" si="13"/>
        <v>30859266.582455385</v>
      </c>
      <c r="AH58" s="44">
        <f t="shared" si="14"/>
        <v>313.39599167461137</v>
      </c>
    </row>
    <row r="59" spans="2:34" x14ac:dyDescent="0.3">
      <c r="B59">
        <v>3009</v>
      </c>
      <c r="C59">
        <v>2</v>
      </c>
      <c r="D59">
        <v>53130.343868867101</v>
      </c>
      <c r="E59">
        <v>235700.12393017439</v>
      </c>
      <c r="F59">
        <v>32608.344106281595</v>
      </c>
      <c r="G59">
        <v>38975.237807349993</v>
      </c>
      <c r="H59">
        <v>20004.016198186804</v>
      </c>
      <c r="I59">
        <v>22929.601008778198</v>
      </c>
      <c r="J59">
        <v>62515.830761311328</v>
      </c>
      <c r="K59"/>
      <c r="L59">
        <v>205341.95584852647</v>
      </c>
      <c r="M59">
        <v>107786.30580792358</v>
      </c>
      <c r="N59">
        <v>8611.3002452978926</v>
      </c>
      <c r="O59">
        <v>78932.394295870341</v>
      </c>
      <c r="P59">
        <v>30767.308852257851</v>
      </c>
      <c r="Q59">
        <v>34424.232631073231</v>
      </c>
      <c r="R59"/>
      <c r="S59">
        <v>702269.48900196049</v>
      </c>
      <c r="T59">
        <v>205733.87762169988</v>
      </c>
      <c r="U59">
        <v>30338.730233216364</v>
      </c>
      <c r="V59">
        <v>205640.98821114507</v>
      </c>
      <c r="W59">
        <v>88468.627546870746</v>
      </c>
      <c r="X59">
        <v>92378.460992463952</v>
      </c>
      <c r="Z59" s="29">
        <f>SUM(Landuse!C51:Q51)</f>
        <v>4566.5665666900004</v>
      </c>
      <c r="AA59" s="29">
        <f t="shared" si="7"/>
        <v>153.7850108491879</v>
      </c>
      <c r="AB59" s="29">
        <f t="shared" si="8"/>
        <v>45.052201608619633</v>
      </c>
      <c r="AC59" s="29">
        <f t="shared" si="9"/>
        <v>6.6436631964410156</v>
      </c>
      <c r="AD59" s="29">
        <f t="shared" si="10"/>
        <v>45.031860415909911</v>
      </c>
      <c r="AE59" s="29">
        <f t="shared" si="11"/>
        <v>19.373116816513583</v>
      </c>
      <c r="AF59" s="29">
        <f t="shared" si="12"/>
        <v>20.229303491665281</v>
      </c>
      <c r="AG59" s="29">
        <f t="shared" si="13"/>
        <v>1324830.1736073564</v>
      </c>
      <c r="AH59" s="44">
        <f t="shared" si="14"/>
        <v>290.1151563783373</v>
      </c>
    </row>
    <row r="60" spans="2:34" x14ac:dyDescent="0.3">
      <c r="B60">
        <v>3009</v>
      </c>
      <c r="C60">
        <v>5</v>
      </c>
      <c r="D60">
        <v>60491.908666579002</v>
      </c>
      <c r="E60">
        <v>63479.377749780797</v>
      </c>
      <c r="F60">
        <v>4591.8628296992001</v>
      </c>
      <c r="G60">
        <v>5524.5446348899995</v>
      </c>
      <c r="H60">
        <v>2999.25</v>
      </c>
      <c r="I60">
        <v>2209.9317999999998</v>
      </c>
      <c r="J60">
        <v>11163.629589832301</v>
      </c>
      <c r="K60"/>
      <c r="L60">
        <v>63737.935110040416</v>
      </c>
      <c r="M60">
        <v>33650.121696040609</v>
      </c>
      <c r="N60">
        <v>2603.2445005132117</v>
      </c>
      <c r="O60">
        <v>20251.427063180021</v>
      </c>
      <c r="P60">
        <v>6105.5124832308766</v>
      </c>
      <c r="Q60">
        <v>24112.264417776158</v>
      </c>
      <c r="R60"/>
      <c r="S60">
        <v>217983.73807633822</v>
      </c>
      <c r="T60">
        <v>64228.660283666628</v>
      </c>
      <c r="U60">
        <v>9171.5687970931122</v>
      </c>
      <c r="V60">
        <v>52760.637899161644</v>
      </c>
      <c r="W60">
        <v>17555.851649406894</v>
      </c>
      <c r="X60">
        <v>64705.984933034859</v>
      </c>
      <c r="Z60" s="29">
        <f>SUM(Landuse!C52:Q52)</f>
        <v>1365.10867781</v>
      </c>
      <c r="AA60" s="29">
        <f t="shared" si="7"/>
        <v>159.68233271071321</v>
      </c>
      <c r="AB60" s="29">
        <f t="shared" si="8"/>
        <v>47.050217559752532</v>
      </c>
      <c r="AC60" s="29">
        <f t="shared" si="9"/>
        <v>6.7185631050318761</v>
      </c>
      <c r="AD60" s="29">
        <f t="shared" si="10"/>
        <v>38.649404810614669</v>
      </c>
      <c r="AE60" s="29">
        <f t="shared" si="11"/>
        <v>12.860405867151311</v>
      </c>
      <c r="AF60" s="29">
        <f t="shared" si="12"/>
        <v>47.399878108489204</v>
      </c>
      <c r="AG60" s="29">
        <f t="shared" si="13"/>
        <v>426406.44163870142</v>
      </c>
      <c r="AH60" s="44">
        <f t="shared" si="14"/>
        <v>312.36080216175287</v>
      </c>
    </row>
    <row r="61" spans="2:34" x14ac:dyDescent="0.3">
      <c r="B61">
        <v>3009</v>
      </c>
      <c r="C61">
        <v>7</v>
      </c>
      <c r="D61">
        <v>590992.6084877142</v>
      </c>
      <c r="E61">
        <v>12525.922979947602</v>
      </c>
      <c r="F61">
        <v>13290.860068979599</v>
      </c>
      <c r="G61">
        <v>1942.8464063448002</v>
      </c>
      <c r="H61">
        <v>535.74959590829997</v>
      </c>
      <c r="I61">
        <v>272.38862200080001</v>
      </c>
      <c r="J61">
        <v>21015.319492332899</v>
      </c>
      <c r="K61"/>
      <c r="L61">
        <v>242963.11316154833</v>
      </c>
      <c r="M61">
        <v>121779.757206159</v>
      </c>
      <c r="N61">
        <v>12392.405983505538</v>
      </c>
      <c r="O61">
        <v>37738.887519518066</v>
      </c>
      <c r="P61">
        <v>15343.604700489454</v>
      </c>
      <c r="Q61">
        <v>210357.92708200778</v>
      </c>
      <c r="R61"/>
      <c r="S61">
        <v>830933.84701249527</v>
      </c>
      <c r="T61">
        <v>232443.45817453982</v>
      </c>
      <c r="U61">
        <v>43660.057292667865</v>
      </c>
      <c r="V61">
        <v>98320.368876850029</v>
      </c>
      <c r="W61">
        <v>44119.154391834381</v>
      </c>
      <c r="X61">
        <v>564501.80806238041</v>
      </c>
      <c r="Z61" s="29">
        <f>SUM(Landuse!C53:Q53)</f>
        <v>16218.49410580832</v>
      </c>
      <c r="AA61" s="29">
        <f t="shared" si="7"/>
        <v>51.233723771858287</v>
      </c>
      <c r="AB61" s="29">
        <f t="shared" si="8"/>
        <v>14.332000040083559</v>
      </c>
      <c r="AC61" s="29">
        <f t="shared" si="9"/>
        <v>2.6919920559721948</v>
      </c>
      <c r="AD61" s="29">
        <f t="shared" si="10"/>
        <v>6.0622378523810427</v>
      </c>
      <c r="AE61" s="29">
        <f t="shared" si="11"/>
        <v>2.7202990674722392</v>
      </c>
      <c r="AF61" s="29">
        <f t="shared" si="12"/>
        <v>34.806055628815486</v>
      </c>
      <c r="AG61" s="29">
        <f t="shared" si="13"/>
        <v>1813978.6938107677</v>
      </c>
      <c r="AH61" s="44">
        <f t="shared" si="14"/>
        <v>111.8463084165828</v>
      </c>
    </row>
    <row r="62" spans="2:34" x14ac:dyDescent="0.3">
      <c r="B62">
        <v>3009</v>
      </c>
      <c r="C62">
        <v>8</v>
      </c>
      <c r="D62">
        <v>120656.188153476</v>
      </c>
      <c r="E62">
        <v>607913.57615111175</v>
      </c>
      <c r="F62">
        <v>80639.909981282399</v>
      </c>
      <c r="G62">
        <v>38088.812934280002</v>
      </c>
      <c r="H62">
        <v>19303.969329667802</v>
      </c>
      <c r="I62">
        <v>21757.567148972197</v>
      </c>
      <c r="J62">
        <v>45086.741298333189</v>
      </c>
      <c r="K62"/>
      <c r="L62">
        <v>420865.88253685506</v>
      </c>
      <c r="M62">
        <v>230389.20094100124</v>
      </c>
      <c r="N62">
        <v>15482.292402584835</v>
      </c>
      <c r="O62">
        <v>166194.31105747604</v>
      </c>
      <c r="P62">
        <v>32567.009117333833</v>
      </c>
      <c r="Q62">
        <v>67948.068941872276</v>
      </c>
      <c r="R62"/>
      <c r="S62">
        <v>1439361.3182760442</v>
      </c>
      <c r="T62">
        <v>439748.4756201079</v>
      </c>
      <c r="U62">
        <v>54546.128832318711</v>
      </c>
      <c r="V62">
        <v>432982.71471182117</v>
      </c>
      <c r="W62">
        <v>93643.503686072872</v>
      </c>
      <c r="X62">
        <v>182340.68144758252</v>
      </c>
      <c r="Z62" s="29">
        <f>SUM(Landuse!C54:Q54)</f>
        <v>8359.690180990001</v>
      </c>
      <c r="AA62" s="29">
        <f t="shared" si="7"/>
        <v>172.17878738486777</v>
      </c>
      <c r="AB62" s="29">
        <f t="shared" si="8"/>
        <v>52.603441766310823</v>
      </c>
      <c r="AC62" s="29">
        <f t="shared" si="9"/>
        <v>6.5248983696019049</v>
      </c>
      <c r="AD62" s="29">
        <f t="shared" si="10"/>
        <v>51.79411022868134</v>
      </c>
      <c r="AE62" s="29">
        <f t="shared" si="11"/>
        <v>11.201791173914424</v>
      </c>
      <c r="AF62" s="29">
        <f t="shared" si="12"/>
        <v>21.811894639615549</v>
      </c>
      <c r="AG62" s="29">
        <f t="shared" si="13"/>
        <v>2642622.8225739473</v>
      </c>
      <c r="AH62" s="44">
        <f t="shared" si="14"/>
        <v>316.11492356299181</v>
      </c>
    </row>
    <row r="63" spans="2:34" x14ac:dyDescent="0.3">
      <c r="B63">
        <v>3012</v>
      </c>
      <c r="C63">
        <v>0</v>
      </c>
      <c r="D63">
        <v>323376.00646848802</v>
      </c>
      <c r="E63">
        <v>2494859.3937140312</v>
      </c>
      <c r="F63">
        <v>295325.06153671624</v>
      </c>
      <c r="G63">
        <v>298865.40427160996</v>
      </c>
      <c r="H63">
        <v>1557.6206190696</v>
      </c>
      <c r="I63">
        <v>673.18811136499994</v>
      </c>
      <c r="J63">
        <v>223561.38886042216</v>
      </c>
      <c r="K63"/>
      <c r="L63">
        <v>1672713.1392528869</v>
      </c>
      <c r="M63">
        <v>927618.50224402745</v>
      </c>
      <c r="N63">
        <v>53221.792701675826</v>
      </c>
      <c r="O63">
        <v>684547.06387126085</v>
      </c>
      <c r="P63">
        <v>85648.180176355701</v>
      </c>
      <c r="Q63">
        <v>214469.38533549517</v>
      </c>
      <c r="R63"/>
      <c r="S63">
        <v>5720678.9362448733</v>
      </c>
      <c r="T63">
        <v>1770563.9876032202</v>
      </c>
      <c r="U63">
        <v>187507.29452105516</v>
      </c>
      <c r="V63">
        <v>1783436.7745625186</v>
      </c>
      <c r="W63">
        <v>246273.63376089494</v>
      </c>
      <c r="X63">
        <v>575535.02962936135</v>
      </c>
      <c r="Z63" s="29">
        <f>SUM(Landuse!C55:Q55)</f>
        <v>26602.376958539997</v>
      </c>
      <c r="AA63" s="29">
        <f t="shared" si="7"/>
        <v>215.04390172203762</v>
      </c>
      <c r="AB63" s="29">
        <f t="shared" si="8"/>
        <v>66.556608470087369</v>
      </c>
      <c r="AC63" s="29">
        <f t="shared" si="9"/>
        <v>7.0485165597527875</v>
      </c>
      <c r="AD63" s="29">
        <f t="shared" si="10"/>
        <v>67.040504588819942</v>
      </c>
      <c r="AE63" s="29">
        <f t="shared" si="11"/>
        <v>9.2575800329690185</v>
      </c>
      <c r="AF63" s="29">
        <f t="shared" si="12"/>
        <v>21.634721984668399</v>
      </c>
      <c r="AG63" s="29">
        <f t="shared" si="13"/>
        <v>10283995.656321924</v>
      </c>
      <c r="AH63" s="44">
        <f t="shared" si="14"/>
        <v>386.58183335833519</v>
      </c>
    </row>
    <row r="64" spans="2:34" x14ac:dyDescent="0.3">
      <c r="B64">
        <v>3012</v>
      </c>
      <c r="C64">
        <v>1</v>
      </c>
      <c r="D64">
        <v>141970.95179287589</v>
      </c>
      <c r="E64">
        <v>187306.9988948697</v>
      </c>
      <c r="F64">
        <v>12857.656465385999</v>
      </c>
      <c r="G64">
        <v>31383.905427080001</v>
      </c>
      <c r="H64">
        <v>21487.768935644697</v>
      </c>
      <c r="I64">
        <v>42.354376621799993</v>
      </c>
      <c r="J64">
        <v>33474.02037862518</v>
      </c>
      <c r="K64"/>
      <c r="L64">
        <v>179128.97809225105</v>
      </c>
      <c r="M64">
        <v>95479.853993411525</v>
      </c>
      <c r="N64">
        <v>6513.5465455566682</v>
      </c>
      <c r="O64">
        <v>63561.665714286457</v>
      </c>
      <c r="P64">
        <v>25765.334988539329</v>
      </c>
      <c r="Q64">
        <v>58074.276937058188</v>
      </c>
      <c r="R64"/>
      <c r="S64">
        <v>612621.10507549858</v>
      </c>
      <c r="T64">
        <v>182244.30691430444</v>
      </c>
      <c r="U64">
        <v>22948.071241047066</v>
      </c>
      <c r="V64">
        <v>165595.93645211624</v>
      </c>
      <c r="W64">
        <v>74085.901879395868</v>
      </c>
      <c r="X64">
        <v>155844.06438890376</v>
      </c>
      <c r="Z64" s="29">
        <f>SUM(Landuse!C56:Q56)</f>
        <v>5787.1042209400011</v>
      </c>
      <c r="AA64" s="29">
        <f t="shared" si="7"/>
        <v>105.85969799175145</v>
      </c>
      <c r="AB64" s="29">
        <f t="shared" si="8"/>
        <v>31.491450638623967</v>
      </c>
      <c r="AC64" s="29">
        <f t="shared" si="9"/>
        <v>3.9653806748480509</v>
      </c>
      <c r="AD64" s="29">
        <f t="shared" si="10"/>
        <v>28.614645620675972</v>
      </c>
      <c r="AE64" s="29">
        <f t="shared" si="11"/>
        <v>12.801895222713316</v>
      </c>
      <c r="AF64" s="29">
        <f t="shared" si="12"/>
        <v>26.929541691162072</v>
      </c>
      <c r="AG64" s="29">
        <f t="shared" si="13"/>
        <v>1213339.3859512659</v>
      </c>
      <c r="AH64" s="44">
        <f t="shared" si="14"/>
        <v>209.66261183977483</v>
      </c>
    </row>
    <row r="65" spans="2:34" x14ac:dyDescent="0.3">
      <c r="B65">
        <v>3012</v>
      </c>
      <c r="C65">
        <v>2</v>
      </c>
      <c r="D65">
        <v>11145.3586076061</v>
      </c>
      <c r="E65">
        <v>53075.290800000002</v>
      </c>
      <c r="F65">
        <v>3790.1363999999999</v>
      </c>
      <c r="G65">
        <v>0</v>
      </c>
      <c r="H65">
        <v>0</v>
      </c>
      <c r="I65">
        <v>0</v>
      </c>
      <c r="J65">
        <v>19061.757026320742</v>
      </c>
      <c r="K65"/>
      <c r="L65">
        <v>39829.512349693228</v>
      </c>
      <c r="M65">
        <v>20242.403139582606</v>
      </c>
      <c r="N65">
        <v>1322.9166872393159</v>
      </c>
      <c r="O65">
        <v>13881.769304102734</v>
      </c>
      <c r="P65">
        <v>4633.4585857336206</v>
      </c>
      <c r="Q65">
        <v>7162.4827675753359</v>
      </c>
      <c r="R65"/>
      <c r="S65">
        <v>136216.93223595084</v>
      </c>
      <c r="T65">
        <v>38637.079720584108</v>
      </c>
      <c r="U65">
        <v>4660.807468313451</v>
      </c>
      <c r="V65">
        <v>36165.895932592772</v>
      </c>
      <c r="W65">
        <v>13323.09315200431</v>
      </c>
      <c r="X65">
        <v>19220.737381271443</v>
      </c>
      <c r="Z65" s="29">
        <f>SUM(Landuse!C57:Q57)</f>
        <v>869.91043643000012</v>
      </c>
      <c r="AA65" s="29">
        <f t="shared" si="7"/>
        <v>156.58730661396305</v>
      </c>
      <c r="AB65" s="29">
        <f t="shared" si="8"/>
        <v>44.415008836019581</v>
      </c>
      <c r="AC65" s="29">
        <f t="shared" si="9"/>
        <v>5.3578015312022256</v>
      </c>
      <c r="AD65" s="29">
        <f t="shared" si="10"/>
        <v>41.574275256442412</v>
      </c>
      <c r="AE65" s="29">
        <f t="shared" si="11"/>
        <v>15.315476851479747</v>
      </c>
      <c r="AF65" s="29">
        <f t="shared" si="12"/>
        <v>22.095076201351098</v>
      </c>
      <c r="AG65" s="29">
        <f t="shared" si="13"/>
        <v>248224.54589071692</v>
      </c>
      <c r="AH65" s="44">
        <f t="shared" si="14"/>
        <v>285.3449452904581</v>
      </c>
    </row>
    <row r="66" spans="2:34" x14ac:dyDescent="0.3">
      <c r="B66">
        <v>3012</v>
      </c>
      <c r="C66">
        <v>5</v>
      </c>
      <c r="D66">
        <v>163902.21257297401</v>
      </c>
      <c r="E66">
        <v>64351.984515298602</v>
      </c>
      <c r="F66">
        <v>6552.9023999999999</v>
      </c>
      <c r="G66">
        <v>0</v>
      </c>
      <c r="H66">
        <v>0</v>
      </c>
      <c r="I66">
        <v>0</v>
      </c>
      <c r="J66">
        <v>18997.172349213299</v>
      </c>
      <c r="K66"/>
      <c r="L66">
        <v>103398.82084205665</v>
      </c>
      <c r="M66">
        <v>52837.389722797612</v>
      </c>
      <c r="N66">
        <v>4520.2437007548669</v>
      </c>
      <c r="O66">
        <v>24540.331820608993</v>
      </c>
      <c r="P66">
        <v>7448.7137603856927</v>
      </c>
      <c r="Q66">
        <v>61058.771990882065</v>
      </c>
      <c r="R66"/>
      <c r="S66">
        <v>353623.96727983374</v>
      </c>
      <c r="T66">
        <v>100851.78251169826</v>
      </c>
      <c r="U66">
        <v>15925.406189440495</v>
      </c>
      <c r="V66">
        <v>63934.435685596196</v>
      </c>
      <c r="W66">
        <v>21418.106033750624</v>
      </c>
      <c r="X66">
        <v>163853.04640069176</v>
      </c>
      <c r="Z66" s="29">
        <f>SUM(Landuse!C58:Q58)</f>
        <v>2290.5835329899996</v>
      </c>
      <c r="AA66" s="29">
        <f t="shared" si="7"/>
        <v>154.38160721352642</v>
      </c>
      <c r="AB66" s="29">
        <f t="shared" si="8"/>
        <v>44.02886035771504</v>
      </c>
      <c r="AC66" s="29">
        <f t="shared" si="9"/>
        <v>6.9525542116564329</v>
      </c>
      <c r="AD66" s="29">
        <f t="shared" si="10"/>
        <v>27.911855108003749</v>
      </c>
      <c r="AE66" s="29">
        <f t="shared" si="11"/>
        <v>9.3505020556017993</v>
      </c>
      <c r="AF66" s="29">
        <f t="shared" si="12"/>
        <v>71.533320676066836</v>
      </c>
      <c r="AG66" s="29">
        <f t="shared" si="13"/>
        <v>719606.74410101108</v>
      </c>
      <c r="AH66" s="44">
        <f t="shared" si="14"/>
        <v>314.15869962257028</v>
      </c>
    </row>
    <row r="67" spans="2:34" x14ac:dyDescent="0.3">
      <c r="B67">
        <v>3012</v>
      </c>
      <c r="C67">
        <v>7</v>
      </c>
      <c r="D67">
        <v>498601.36805934913</v>
      </c>
      <c r="E67">
        <v>29434.765399999997</v>
      </c>
      <c r="F67">
        <v>9953.9737231951985</v>
      </c>
      <c r="G67">
        <v>0</v>
      </c>
      <c r="H67">
        <v>0</v>
      </c>
      <c r="I67">
        <v>0</v>
      </c>
      <c r="J67">
        <v>10677.069804007151</v>
      </c>
      <c r="K67"/>
      <c r="L67">
        <v>209342.59750008339</v>
      </c>
      <c r="M67">
        <v>106119.36188640531</v>
      </c>
      <c r="N67">
        <v>10530.777226053495</v>
      </c>
      <c r="O67">
        <v>34370.560655864727</v>
      </c>
      <c r="P67">
        <v>11343.311112426554</v>
      </c>
      <c r="Q67">
        <v>176960.56860571797</v>
      </c>
      <c r="R67"/>
      <c r="S67">
        <v>715951.68345028511</v>
      </c>
      <c r="T67">
        <v>202552.14841981954</v>
      </c>
      <c r="U67">
        <v>37101.297168425852</v>
      </c>
      <c r="V67">
        <v>89544.934265511256</v>
      </c>
      <c r="W67">
        <v>32616.670205782437</v>
      </c>
      <c r="X67">
        <v>474878.99467050238</v>
      </c>
      <c r="Z67" s="29">
        <f>SUM(Landuse!C59:Q59)</f>
        <v>13149.748992345067</v>
      </c>
      <c r="AA67" s="29">
        <f t="shared" si="7"/>
        <v>54.446034206969721</v>
      </c>
      <c r="AB67" s="29">
        <f t="shared" si="8"/>
        <v>15.403499225554214</v>
      </c>
      <c r="AC67" s="29">
        <f t="shared" si="9"/>
        <v>2.8214452754971844</v>
      </c>
      <c r="AD67" s="29">
        <f t="shared" si="10"/>
        <v>6.809630687067755</v>
      </c>
      <c r="AE67" s="29">
        <f t="shared" si="11"/>
        <v>2.4804024947373331</v>
      </c>
      <c r="AF67" s="29">
        <f t="shared" si="12"/>
        <v>36.113160406859947</v>
      </c>
      <c r="AG67" s="29">
        <f t="shared" si="13"/>
        <v>1552645.7281803265</v>
      </c>
      <c r="AH67" s="44">
        <f t="shared" si="14"/>
        <v>118.07417229668616</v>
      </c>
    </row>
    <row r="68" spans="2:34" x14ac:dyDescent="0.3">
      <c r="B68">
        <v>3012</v>
      </c>
      <c r="C68">
        <v>8</v>
      </c>
      <c r="D68">
        <v>244257.2989408584</v>
      </c>
      <c r="E68">
        <v>418316.41834909352</v>
      </c>
      <c r="F68">
        <v>47073.945967375599</v>
      </c>
      <c r="G68">
        <v>34945.908503359999</v>
      </c>
      <c r="H68">
        <v>0</v>
      </c>
      <c r="I68">
        <v>0</v>
      </c>
      <c r="J68">
        <v>78546.041013862501</v>
      </c>
      <c r="K68"/>
      <c r="L68">
        <v>362345.41799312981</v>
      </c>
      <c r="M68">
        <v>192505.18467973382</v>
      </c>
      <c r="N68">
        <v>13073.746249767293</v>
      </c>
      <c r="O68">
        <v>123562.95954985096</v>
      </c>
      <c r="P68">
        <v>25559.148639847845</v>
      </c>
      <c r="Q68">
        <v>106093.15566222029</v>
      </c>
      <c r="R68"/>
      <c r="S68">
        <v>1239221.3295365039</v>
      </c>
      <c r="T68">
        <v>367438.49610190152</v>
      </c>
      <c r="U68">
        <v>46060.507624942642</v>
      </c>
      <c r="V68">
        <v>321916.10725603573</v>
      </c>
      <c r="W68">
        <v>73493.031590504892</v>
      </c>
      <c r="X68">
        <v>284704.16601423803</v>
      </c>
      <c r="Z68" s="29">
        <f>SUM(Landuse!C60:Q60)</f>
        <v>8698.3325234499989</v>
      </c>
      <c r="AA68" s="29">
        <f t="shared" si="7"/>
        <v>142.46653898269165</v>
      </c>
      <c r="AB68" s="29">
        <f t="shared" si="8"/>
        <v>42.242406244106803</v>
      </c>
      <c r="AC68" s="29">
        <f t="shared" si="9"/>
        <v>5.2953261444957693</v>
      </c>
      <c r="AD68" s="29">
        <f t="shared" si="10"/>
        <v>37.008944690051344</v>
      </c>
      <c r="AE68" s="29">
        <f t="shared" si="11"/>
        <v>8.44909428242409</v>
      </c>
      <c r="AF68" s="29">
        <f t="shared" si="12"/>
        <v>32.730890115628334</v>
      </c>
      <c r="AG68" s="29">
        <f t="shared" si="13"/>
        <v>2332833.6381241269</v>
      </c>
      <c r="AH68" s="44">
        <f t="shared" si="14"/>
        <v>268.19320045939804</v>
      </c>
    </row>
    <row r="69" spans="2:34" x14ac:dyDescent="0.3">
      <c r="B69">
        <v>3017</v>
      </c>
      <c r="C69">
        <v>0</v>
      </c>
      <c r="D69">
        <v>200661.49913697981</v>
      </c>
      <c r="E69">
        <v>2359852.788555129</v>
      </c>
      <c r="F69">
        <v>290269.21814519307</v>
      </c>
      <c r="G69">
        <v>235782.36130224599</v>
      </c>
      <c r="H69">
        <v>1234.4744214207001</v>
      </c>
      <c r="I69">
        <v>178.70895544039999</v>
      </c>
      <c r="J69">
        <v>282091.38238581101</v>
      </c>
      <c r="K69"/>
      <c r="L69">
        <v>1559852.5456296417</v>
      </c>
      <c r="M69">
        <v>856694.86346763151</v>
      </c>
      <c r="N69">
        <v>49005.874713979894</v>
      </c>
      <c r="O69">
        <v>637787.6872148345</v>
      </c>
      <c r="P69">
        <v>93036.967108827157</v>
      </c>
      <c r="Q69">
        <v>173692.49476730489</v>
      </c>
      <c r="R69"/>
      <c r="S69">
        <v>5334695.7060533743</v>
      </c>
      <c r="T69">
        <v>1635190.6197979376</v>
      </c>
      <c r="U69">
        <v>172654.067381064</v>
      </c>
      <c r="V69">
        <v>1661615.505747064</v>
      </c>
      <c r="W69">
        <v>267519.4255943927</v>
      </c>
      <c r="X69">
        <v>466109.02048290573</v>
      </c>
      <c r="Z69" s="29">
        <f>SUM(Landuse!C61:Q61)</f>
        <v>23688.361068630002</v>
      </c>
      <c r="AA69" s="29">
        <f t="shared" si="7"/>
        <v>225.20324181979814</v>
      </c>
      <c r="AB69" s="29">
        <f t="shared" si="8"/>
        <v>69.029284679529226</v>
      </c>
      <c r="AC69" s="29">
        <f t="shared" si="9"/>
        <v>7.2885611157669388</v>
      </c>
      <c r="AD69" s="29">
        <f t="shared" si="10"/>
        <v>70.144806596498</v>
      </c>
      <c r="AE69" s="29">
        <f t="shared" si="11"/>
        <v>11.293285543028261</v>
      </c>
      <c r="AF69" s="29">
        <f t="shared" si="12"/>
        <v>19.676710395138485</v>
      </c>
      <c r="AG69" s="29">
        <f t="shared" si="13"/>
        <v>9537784.3450567387</v>
      </c>
      <c r="AH69" s="44">
        <f t="shared" si="14"/>
        <v>402.63589014975906</v>
      </c>
    </row>
    <row r="70" spans="2:34" x14ac:dyDescent="0.3">
      <c r="B70">
        <v>3017</v>
      </c>
      <c r="C70">
        <v>1</v>
      </c>
      <c r="D70">
        <v>91785.835945700586</v>
      </c>
      <c r="E70">
        <v>260.19</v>
      </c>
      <c r="F70">
        <v>0</v>
      </c>
      <c r="G70">
        <v>0</v>
      </c>
      <c r="H70">
        <v>0</v>
      </c>
      <c r="I70">
        <v>0</v>
      </c>
      <c r="J70">
        <v>5706.6978711789307</v>
      </c>
      <c r="K70"/>
      <c r="L70">
        <v>36942.408082864022</v>
      </c>
      <c r="M70">
        <v>18247.684927323622</v>
      </c>
      <c r="N70">
        <v>1895.570839307358</v>
      </c>
      <c r="O70">
        <v>5247.1704449637755</v>
      </c>
      <c r="P70">
        <v>2751.0425596810619</v>
      </c>
      <c r="Q70">
        <v>32668.846962739677</v>
      </c>
      <c r="R70"/>
      <c r="S70">
        <v>126343.03564339495</v>
      </c>
      <c r="T70">
        <v>34829.721174481143</v>
      </c>
      <c r="U70">
        <v>6678.3424910889325</v>
      </c>
      <c r="V70">
        <v>13670.348216855225</v>
      </c>
      <c r="W70">
        <v>7910.3752865325223</v>
      </c>
      <c r="X70">
        <v>87667.830889920806</v>
      </c>
      <c r="Z70" s="29">
        <f>SUM(Landuse!C62:Q62)</f>
        <v>2475.5063048100001</v>
      </c>
      <c r="AA70" s="29">
        <f t="shared" si="7"/>
        <v>51.037250601182379</v>
      </c>
      <c r="AB70" s="29">
        <f t="shared" si="8"/>
        <v>14.06973640374323</v>
      </c>
      <c r="AC70" s="29">
        <f t="shared" si="9"/>
        <v>2.6977683224286952</v>
      </c>
      <c r="AD70" s="29">
        <f t="shared" si="10"/>
        <v>5.5222433448435311</v>
      </c>
      <c r="AE70" s="29">
        <f t="shared" si="11"/>
        <v>3.1954575398020078</v>
      </c>
      <c r="AF70" s="29">
        <f t="shared" si="12"/>
        <v>35.414101236413323</v>
      </c>
      <c r="AG70" s="29">
        <f t="shared" si="13"/>
        <v>277099.65370227362</v>
      </c>
      <c r="AH70" s="44">
        <f t="shared" si="14"/>
        <v>111.93655744841318</v>
      </c>
    </row>
    <row r="71" spans="2:34" x14ac:dyDescent="0.3">
      <c r="B71">
        <v>3017</v>
      </c>
      <c r="C71">
        <v>2</v>
      </c>
      <c r="D71">
        <v>8856.9700183588993</v>
      </c>
      <c r="E71">
        <v>16638.077755710601</v>
      </c>
      <c r="F71">
        <v>2866.4511086387997</v>
      </c>
      <c r="G71">
        <v>10823.215507550001</v>
      </c>
      <c r="H71">
        <v>0</v>
      </c>
      <c r="I71">
        <v>0</v>
      </c>
      <c r="J71">
        <v>6391.6981398873113</v>
      </c>
      <c r="K71"/>
      <c r="L71">
        <v>20021.8718255555</v>
      </c>
      <c r="M71">
        <v>10823.791349735</v>
      </c>
      <c r="N71">
        <v>692.33628068247117</v>
      </c>
      <c r="O71">
        <v>7805.7143741564078</v>
      </c>
      <c r="P71">
        <v>1790.3519439353583</v>
      </c>
      <c r="Q71">
        <v>4442.3467560808749</v>
      </c>
      <c r="R71"/>
      <c r="S71">
        <v>68474.801643399813</v>
      </c>
      <c r="T71">
        <v>20659.58702506619</v>
      </c>
      <c r="U71">
        <v>2439.1907205608345</v>
      </c>
      <c r="V71">
        <v>20336.071544702205</v>
      </c>
      <c r="W71">
        <v>5147.995883111169</v>
      </c>
      <c r="X71">
        <v>11921.170790345712</v>
      </c>
      <c r="Z71" s="29">
        <f>SUM(Landuse!C63:Q63)</f>
        <v>498.82939314999999</v>
      </c>
      <c r="AA71" s="29">
        <f t="shared" si="7"/>
        <v>137.27098399514153</v>
      </c>
      <c r="AB71" s="29">
        <f t="shared" si="8"/>
        <v>41.416138080006384</v>
      </c>
      <c r="AC71" s="29">
        <f t="shared" si="9"/>
        <v>4.8898295771182836</v>
      </c>
      <c r="AD71" s="29">
        <f t="shared" si="10"/>
        <v>40.767588726647205</v>
      </c>
      <c r="AE71" s="29">
        <f t="shared" si="11"/>
        <v>10.320153450867611</v>
      </c>
      <c r="AF71" s="29">
        <f t="shared" si="12"/>
        <v>23.898292590711407</v>
      </c>
      <c r="AG71" s="29">
        <f t="shared" si="13"/>
        <v>128978.81760718593</v>
      </c>
      <c r="AH71" s="44">
        <f t="shared" si="14"/>
        <v>258.56298642049245</v>
      </c>
    </row>
    <row r="72" spans="2:34" x14ac:dyDescent="0.3">
      <c r="B72">
        <v>3017</v>
      </c>
      <c r="C72">
        <v>5</v>
      </c>
      <c r="D72">
        <v>106220.30646642561</v>
      </c>
      <c r="E72">
        <v>0</v>
      </c>
      <c r="F72">
        <v>736.17520894719996</v>
      </c>
      <c r="G72">
        <v>0</v>
      </c>
      <c r="H72">
        <v>23.994</v>
      </c>
      <c r="I72">
        <v>0</v>
      </c>
      <c r="J72">
        <v>5034.2576995214004</v>
      </c>
      <c r="K72"/>
      <c r="L72">
        <v>42233.82345745177</v>
      </c>
      <c r="M72">
        <v>20973.502095764085</v>
      </c>
      <c r="N72">
        <v>2177.5162544902896</v>
      </c>
      <c r="O72">
        <v>6013.9598079348389</v>
      </c>
      <c r="P72">
        <v>2897.4854590067903</v>
      </c>
      <c r="Q72">
        <v>37718.446300246425</v>
      </c>
      <c r="R72"/>
      <c r="S72">
        <v>144439.67622448504</v>
      </c>
      <c r="T72">
        <v>40032.542920226821</v>
      </c>
      <c r="U72">
        <v>7671.6728416823744</v>
      </c>
      <c r="V72">
        <v>15668.049208416478</v>
      </c>
      <c r="W72">
        <v>8331.4586636827153</v>
      </c>
      <c r="X72">
        <v>101218.5822001003</v>
      </c>
      <c r="Z72" s="29">
        <f>SUM(Landuse!C64:Q64)</f>
        <v>952.68880606999994</v>
      </c>
      <c r="AA72" s="29">
        <f t="shared" si="7"/>
        <v>151.61265179583958</v>
      </c>
      <c r="AB72" s="29">
        <f t="shared" si="8"/>
        <v>42.020587063857434</v>
      </c>
      <c r="AC72" s="29">
        <f t="shared" si="9"/>
        <v>8.0526534927279165</v>
      </c>
      <c r="AD72" s="29">
        <f t="shared" si="10"/>
        <v>16.446135515173932</v>
      </c>
      <c r="AE72" s="29">
        <f t="shared" si="11"/>
        <v>8.7452047411487595</v>
      </c>
      <c r="AF72" s="29">
        <f t="shared" si="12"/>
        <v>106.24516794486524</v>
      </c>
      <c r="AG72" s="29">
        <f t="shared" si="13"/>
        <v>317361.98205859371</v>
      </c>
      <c r="AH72" s="44">
        <f t="shared" si="14"/>
        <v>333.12240055361286</v>
      </c>
    </row>
    <row r="73" spans="2:34" x14ac:dyDescent="0.3">
      <c r="B73">
        <v>3017</v>
      </c>
      <c r="C73">
        <v>7</v>
      </c>
      <c r="D73">
        <v>254906.4860618964</v>
      </c>
      <c r="E73">
        <v>3921.8679999999995</v>
      </c>
      <c r="F73">
        <v>422.39840000000004</v>
      </c>
      <c r="G73">
        <v>0</v>
      </c>
      <c r="H73">
        <v>0</v>
      </c>
      <c r="I73">
        <v>0</v>
      </c>
      <c r="J73">
        <v>7636.287569446431</v>
      </c>
      <c r="K73"/>
      <c r="L73">
        <v>100587.15071872543</v>
      </c>
      <c r="M73">
        <v>50480.398681923951</v>
      </c>
      <c r="N73">
        <v>5181.6212582147982</v>
      </c>
      <c r="O73">
        <v>14605.72946013724</v>
      </c>
      <c r="P73">
        <v>6020.953550870182</v>
      </c>
      <c r="Q73">
        <v>90011.186361471206</v>
      </c>
      <c r="R73"/>
      <c r="S73">
        <v>344008.05545804097</v>
      </c>
      <c r="T73">
        <v>96352.946572161876</v>
      </c>
      <c r="U73">
        <v>18255.525303454302</v>
      </c>
      <c r="V73">
        <v>38052.01484790635</v>
      </c>
      <c r="W73">
        <v>17312.710049707632</v>
      </c>
      <c r="X73">
        <v>241547.71893659883</v>
      </c>
      <c r="Z73" s="29">
        <f>SUM(Landuse!C65:Q65)</f>
        <v>6458.7537232567811</v>
      </c>
      <c r="AA73" s="29">
        <f t="shared" si="7"/>
        <v>53.262296442629697</v>
      </c>
      <c r="AB73" s="29">
        <f t="shared" si="8"/>
        <v>14.918194856263474</v>
      </c>
      <c r="AC73" s="29">
        <f t="shared" si="9"/>
        <v>2.8264779995743639</v>
      </c>
      <c r="AD73" s="29">
        <f t="shared" si="10"/>
        <v>5.8915413837329114</v>
      </c>
      <c r="AE73" s="29">
        <f t="shared" si="11"/>
        <v>2.6805032041038745</v>
      </c>
      <c r="AF73" s="29">
        <f t="shared" si="12"/>
        <v>37.398502758640575</v>
      </c>
      <c r="AG73" s="29">
        <f t="shared" si="13"/>
        <v>755528.97116786998</v>
      </c>
      <c r="AH73" s="44">
        <f t="shared" si="14"/>
        <v>116.9775166449449</v>
      </c>
    </row>
    <row r="74" spans="2:34" x14ac:dyDescent="0.3">
      <c r="B74">
        <v>3017</v>
      </c>
      <c r="C74">
        <v>8</v>
      </c>
      <c r="D74">
        <v>63500.2709927904</v>
      </c>
      <c r="E74">
        <v>80202.018948099998</v>
      </c>
      <c r="F74">
        <v>13157.145930132401</v>
      </c>
      <c r="G74">
        <v>5652</v>
      </c>
      <c r="H74">
        <v>119.97</v>
      </c>
      <c r="I74">
        <v>0</v>
      </c>
      <c r="J74">
        <v>10913.343314222811</v>
      </c>
      <c r="K74"/>
      <c r="L74">
        <v>75255.528301182625</v>
      </c>
      <c r="M74">
        <v>40088.432747430539</v>
      </c>
      <c r="N74">
        <v>2828.7619444214697</v>
      </c>
      <c r="O74">
        <v>24689.581730896094</v>
      </c>
      <c r="P74">
        <v>4521.0463102824979</v>
      </c>
      <c r="Q74">
        <v>26161.398151032376</v>
      </c>
      <c r="R74"/>
      <c r="S74">
        <v>257373.90679004457</v>
      </c>
      <c r="T74">
        <v>76517.59335367562</v>
      </c>
      <c r="U74">
        <v>9966.0960692496137</v>
      </c>
      <c r="V74">
        <v>64323.273491868975</v>
      </c>
      <c r="W74">
        <v>12999.861771049398</v>
      </c>
      <c r="X74">
        <v>70204.896780239913</v>
      </c>
      <c r="Z74" s="29">
        <f>SUM(Landuse!C66:Q66)</f>
        <v>2049.6374792200004</v>
      </c>
      <c r="AA74" s="29">
        <f t="shared" si="7"/>
        <v>125.57045301883798</v>
      </c>
      <c r="AB74" s="29">
        <f t="shared" si="8"/>
        <v>37.332257108605745</v>
      </c>
      <c r="AC74" s="29">
        <f t="shared" si="9"/>
        <v>4.8623701363239418</v>
      </c>
      <c r="AD74" s="29">
        <f t="shared" si="10"/>
        <v>31.382756289345135</v>
      </c>
      <c r="AE74" s="29">
        <f t="shared" si="11"/>
        <v>6.3425175929143132</v>
      </c>
      <c r="AF74" s="29">
        <f t="shared" si="12"/>
        <v>34.252348277197164</v>
      </c>
      <c r="AG74" s="29">
        <f t="shared" si="13"/>
        <v>491385.62825612805</v>
      </c>
      <c r="AH74" s="44">
        <f t="shared" si="14"/>
        <v>239.74270242322427</v>
      </c>
    </row>
    <row r="75" spans="2:34" x14ac:dyDescent="0.3">
      <c r="B75">
        <v>3018</v>
      </c>
      <c r="C75">
        <v>0</v>
      </c>
      <c r="D75">
        <v>584309.13959670975</v>
      </c>
      <c r="E75">
        <v>14922169.471693344</v>
      </c>
      <c r="F75">
        <v>1391160.2864409459</v>
      </c>
      <c r="G75">
        <v>1726855.9329402812</v>
      </c>
      <c r="H75">
        <v>68343.365624865299</v>
      </c>
      <c r="I75">
        <v>143549.95656552317</v>
      </c>
      <c r="J75">
        <v>853214.45824146655</v>
      </c>
      <c r="K75"/>
      <c r="L75">
        <v>9160016.5594962183</v>
      </c>
      <c r="M75">
        <v>5158744.2090153405</v>
      </c>
      <c r="N75">
        <v>289982.04395558848</v>
      </c>
      <c r="O75">
        <v>3923339.6351265232</v>
      </c>
      <c r="P75">
        <v>423808.33068286837</v>
      </c>
      <c r="Q75">
        <v>733711.8328265961</v>
      </c>
      <c r="R75"/>
      <c r="S75">
        <v>31327256.633477066</v>
      </c>
      <c r="T75">
        <v>9846598.2466317602</v>
      </c>
      <c r="U75">
        <v>1021644.4385212525</v>
      </c>
      <c r="V75">
        <v>10221398.284602428</v>
      </c>
      <c r="W75">
        <v>1218622.7121288266</v>
      </c>
      <c r="X75">
        <v>1968937.7147451555</v>
      </c>
      <c r="Z75" s="29">
        <f>SUM(Landuse!C67:Q67)</f>
        <v>125587.97247090226</v>
      </c>
      <c r="AA75" s="29">
        <f t="shared" ref="AA75:AA138" si="15">IF(Z75&lt;&gt;0,S75/Z75,"")</f>
        <v>249.44472004064994</v>
      </c>
      <c r="AB75" s="29">
        <f t="shared" ref="AB75:AB138" si="16">IF(Z75&lt;&gt;0,T75/Z75,"")</f>
        <v>78.40399086714406</v>
      </c>
      <c r="AC75" s="29">
        <f t="shared" ref="AC75:AC138" si="17">IF(Z75&lt;&gt;0,U75/Z75,"")</f>
        <v>8.1348907735409099</v>
      </c>
      <c r="AD75" s="29">
        <f t="shared" ref="AD75:AD138" si="18">IF(Z75&lt;&gt;0,V75/Z75,"")</f>
        <v>81.38835338687106</v>
      </c>
      <c r="AE75" s="29">
        <f t="shared" ref="AE75:AE138" si="19">IF(Z75&lt;&gt;0,W75/Z75,"")</f>
        <v>9.703339325835298</v>
      </c>
      <c r="AF75" s="29">
        <f t="shared" ref="AF75:AF138" si="20">IF(Z75&lt;&gt;0,X75/Z75,"")</f>
        <v>15.677757001780906</v>
      </c>
      <c r="AG75" s="29">
        <f t="shared" ref="AG75:AG138" si="21">SUM(S75:X75)</f>
        <v>55604458.030106485</v>
      </c>
      <c r="AH75" s="44">
        <f t="shared" ref="AH75:AH138" si="22">IF(Z75&lt;&gt;0,AG75/Z75,"")</f>
        <v>442.75305139582218</v>
      </c>
    </row>
    <row r="76" spans="2:34" x14ac:dyDescent="0.3">
      <c r="B76">
        <v>3018</v>
      </c>
      <c r="C76">
        <v>1</v>
      </c>
      <c r="D76">
        <v>273734.74738005991</v>
      </c>
      <c r="E76">
        <v>1568338.4241197971</v>
      </c>
      <c r="F76">
        <v>159695.53850924878</v>
      </c>
      <c r="G76">
        <v>112510.40510211998</v>
      </c>
      <c r="H76">
        <v>264110.09238709463</v>
      </c>
      <c r="I76">
        <v>105769.99898781297</v>
      </c>
      <c r="J76">
        <v>198760.84076574864</v>
      </c>
      <c r="K76"/>
      <c r="L76">
        <v>1142671.6589206876</v>
      </c>
      <c r="M76">
        <v>611160.59291575407</v>
      </c>
      <c r="N76">
        <v>44709.602564047353</v>
      </c>
      <c r="O76">
        <v>474090.30118292628</v>
      </c>
      <c r="P76">
        <v>241234.41257718872</v>
      </c>
      <c r="Q76">
        <v>169053.4790912779</v>
      </c>
      <c r="R76"/>
      <c r="S76">
        <v>3907937.0735087516</v>
      </c>
      <c r="T76">
        <v>1166534.446910158</v>
      </c>
      <c r="U76">
        <v>157517.74208147216</v>
      </c>
      <c r="V76">
        <v>1235137.9798658541</v>
      </c>
      <c r="W76">
        <v>693647.84226857417</v>
      </c>
      <c r="X76">
        <v>453660.08274581702</v>
      </c>
      <c r="Z76" s="29">
        <f>SUM(Landuse!C68:Q68)</f>
        <v>25110.296322790004</v>
      </c>
      <c r="AA76" s="29">
        <f t="shared" si="15"/>
        <v>155.63086246664176</v>
      </c>
      <c r="AB76" s="29">
        <f t="shared" si="16"/>
        <v>46.456418989027064</v>
      </c>
      <c r="AC76" s="29">
        <f t="shared" si="17"/>
        <v>6.2730339800295267</v>
      </c>
      <c r="AD76" s="29">
        <f t="shared" si="18"/>
        <v>49.188506737965014</v>
      </c>
      <c r="AE76" s="29">
        <f t="shared" si="19"/>
        <v>27.624040487288962</v>
      </c>
      <c r="AF76" s="29">
        <f t="shared" si="20"/>
        <v>18.066695705780141</v>
      </c>
      <c r="AG76" s="29">
        <f t="shared" si="21"/>
        <v>7614435.1673806272</v>
      </c>
      <c r="AH76" s="44">
        <f t="shared" si="22"/>
        <v>303.23955836673247</v>
      </c>
    </row>
    <row r="77" spans="2:34" x14ac:dyDescent="0.3">
      <c r="B77">
        <v>3018</v>
      </c>
      <c r="C77">
        <v>2</v>
      </c>
      <c r="D77">
        <v>23587.0798345976</v>
      </c>
      <c r="E77">
        <v>145366.31439253769</v>
      </c>
      <c r="F77">
        <v>26707.989222649201</v>
      </c>
      <c r="G77">
        <v>1750.7599999999998</v>
      </c>
      <c r="H77">
        <v>5104.7235000000001</v>
      </c>
      <c r="I77">
        <v>865.63857549459988</v>
      </c>
      <c r="J77">
        <v>57120.92512939695</v>
      </c>
      <c r="K77"/>
      <c r="L77">
        <v>117919.12714390166</v>
      </c>
      <c r="M77">
        <v>59276.041693019557</v>
      </c>
      <c r="N77">
        <v>3975.6224055674775</v>
      </c>
      <c r="O77">
        <v>42572.035158661565</v>
      </c>
      <c r="P77">
        <v>17361.832568262918</v>
      </c>
      <c r="Q77">
        <v>19398.771685262829</v>
      </c>
      <c r="R77"/>
      <c r="S77">
        <v>403283.41483214364</v>
      </c>
      <c r="T77">
        <v>113141.36630030029</v>
      </c>
      <c r="U77">
        <v>14006.634565726947</v>
      </c>
      <c r="V77">
        <v>110912.07175815781</v>
      </c>
      <c r="W77">
        <v>49922.386985108882</v>
      </c>
      <c r="X77">
        <v>52057.185780553365</v>
      </c>
      <c r="Z77" s="29">
        <f>SUM(Landuse!C69:Q69)</f>
        <v>2711.8636958099996</v>
      </c>
      <c r="AA77" s="29">
        <f t="shared" si="15"/>
        <v>148.71079820687225</v>
      </c>
      <c r="AB77" s="29">
        <f t="shared" si="16"/>
        <v>41.720889761204013</v>
      </c>
      <c r="AC77" s="29">
        <f t="shared" si="17"/>
        <v>5.1649478502065129</v>
      </c>
      <c r="AD77" s="29">
        <f t="shared" si="18"/>
        <v>40.898837183271397</v>
      </c>
      <c r="AE77" s="29">
        <f t="shared" si="19"/>
        <v>18.40888502701744</v>
      </c>
      <c r="AF77" s="29">
        <f t="shared" si="20"/>
        <v>19.19609228921977</v>
      </c>
      <c r="AG77" s="29">
        <f t="shared" si="21"/>
        <v>743323.06022199092</v>
      </c>
      <c r="AH77" s="44">
        <f t="shared" si="22"/>
        <v>274.1004503177914</v>
      </c>
    </row>
    <row r="78" spans="2:34" x14ac:dyDescent="0.3">
      <c r="B78">
        <v>3018</v>
      </c>
      <c r="C78">
        <v>5</v>
      </c>
      <c r="D78">
        <v>19461.4641412114</v>
      </c>
      <c r="E78">
        <v>6639.6902914332004</v>
      </c>
      <c r="F78">
        <v>0</v>
      </c>
      <c r="G78">
        <v>0</v>
      </c>
      <c r="H78">
        <v>0</v>
      </c>
      <c r="I78">
        <v>0</v>
      </c>
      <c r="J78">
        <v>943.9666748046875</v>
      </c>
      <c r="K78"/>
      <c r="L78">
        <v>10851.114104261113</v>
      </c>
      <c r="M78">
        <v>5641.1268011211478</v>
      </c>
      <c r="N78">
        <v>487.29854253143878</v>
      </c>
      <c r="O78">
        <v>2452.0963026838554</v>
      </c>
      <c r="P78">
        <v>590.96365276603933</v>
      </c>
      <c r="Q78">
        <v>7022.5217040856905</v>
      </c>
      <c r="R78"/>
      <c r="S78">
        <v>37110.810236573001</v>
      </c>
      <c r="T78">
        <v>10767.331547835956</v>
      </c>
      <c r="U78">
        <v>1716.8161141487881</v>
      </c>
      <c r="V78">
        <v>6388.3974554561946</v>
      </c>
      <c r="W78">
        <v>1699.2627967999972</v>
      </c>
      <c r="X78">
        <v>18845.147668565074</v>
      </c>
      <c r="Z78" s="29">
        <f>SUM(Landuse!C70:Q70)</f>
        <v>219.10030595000001</v>
      </c>
      <c r="AA78" s="29">
        <f t="shared" si="15"/>
        <v>169.37817624518473</v>
      </c>
      <c r="AB78" s="29">
        <f t="shared" si="16"/>
        <v>49.143388920201353</v>
      </c>
      <c r="AC78" s="29">
        <f t="shared" si="17"/>
        <v>7.8357540702867654</v>
      </c>
      <c r="AD78" s="29">
        <f t="shared" si="18"/>
        <v>29.157410017099952</v>
      </c>
      <c r="AE78" s="29">
        <f t="shared" si="19"/>
        <v>7.7556386305904068</v>
      </c>
      <c r="AF78" s="29">
        <f t="shared" si="20"/>
        <v>86.011507774277817</v>
      </c>
      <c r="AG78" s="29">
        <f t="shared" si="21"/>
        <v>76527.765819379012</v>
      </c>
      <c r="AH78" s="44">
        <f t="shared" si="22"/>
        <v>349.28187565764102</v>
      </c>
    </row>
    <row r="79" spans="2:34" x14ac:dyDescent="0.3">
      <c r="B79">
        <v>3018</v>
      </c>
      <c r="C79">
        <v>7</v>
      </c>
      <c r="D79">
        <v>320473.77447585505</v>
      </c>
      <c r="E79">
        <v>23141.184187120001</v>
      </c>
      <c r="F79">
        <v>3567.4985954731997</v>
      </c>
      <c r="G79">
        <v>0</v>
      </c>
      <c r="H79">
        <v>14.700383585099999</v>
      </c>
      <c r="I79">
        <v>26.98</v>
      </c>
      <c r="J79">
        <v>5087.1293697190877</v>
      </c>
      <c r="K79"/>
      <c r="L79">
        <v>134488.99504008854</v>
      </c>
      <c r="M79">
        <v>68501.197371648304</v>
      </c>
      <c r="N79">
        <v>6747.5578360635509</v>
      </c>
      <c r="O79">
        <v>22301.703839967795</v>
      </c>
      <c r="P79">
        <v>6912.4352709720997</v>
      </c>
      <c r="Q79">
        <v>113359.37765301212</v>
      </c>
      <c r="R79"/>
      <c r="S79">
        <v>459952.3630371028</v>
      </c>
      <c r="T79">
        <v>130749.60544721255</v>
      </c>
      <c r="U79">
        <v>23772.52343897058</v>
      </c>
      <c r="V79">
        <v>58102.182980191297</v>
      </c>
      <c r="W79">
        <v>19876.085502505885</v>
      </c>
      <c r="X79">
        <v>304203.29071318766</v>
      </c>
      <c r="Z79" s="29">
        <f>SUM(Landuse!C71:Q71)</f>
        <v>8446.0150979648424</v>
      </c>
      <c r="AA79" s="29">
        <f t="shared" si="15"/>
        <v>54.457913904029517</v>
      </c>
      <c r="AB79" s="29">
        <f t="shared" si="16"/>
        <v>15.480626535787044</v>
      </c>
      <c r="AC79" s="29">
        <f t="shared" si="17"/>
        <v>2.8146437299998226</v>
      </c>
      <c r="AD79" s="29">
        <f t="shared" si="18"/>
        <v>6.8792421403783237</v>
      </c>
      <c r="AE79" s="29">
        <f t="shared" si="19"/>
        <v>2.3533092555441013</v>
      </c>
      <c r="AF79" s="29">
        <f t="shared" si="20"/>
        <v>36.017374724618797</v>
      </c>
      <c r="AG79" s="29">
        <f t="shared" si="21"/>
        <v>996656.05111917073</v>
      </c>
      <c r="AH79" s="44">
        <f t="shared" si="22"/>
        <v>118.0031102903576</v>
      </c>
    </row>
    <row r="80" spans="2:34" x14ac:dyDescent="0.3">
      <c r="B80">
        <v>3018</v>
      </c>
      <c r="C80">
        <v>8</v>
      </c>
      <c r="D80">
        <v>119650.37905821597</v>
      </c>
      <c r="E80">
        <v>353093.21236553282</v>
      </c>
      <c r="F80">
        <v>43573.801247099196</v>
      </c>
      <c r="G80">
        <v>23713.277505269998</v>
      </c>
      <c r="H80">
        <v>2918.1285126431999</v>
      </c>
      <c r="I80">
        <v>5257.0052800901994</v>
      </c>
      <c r="J80">
        <v>40176.463874429093</v>
      </c>
      <c r="K80"/>
      <c r="L80">
        <v>263917.04654608911</v>
      </c>
      <c r="M80">
        <v>142932.94189534779</v>
      </c>
      <c r="N80">
        <v>9427.7510435748954</v>
      </c>
      <c r="O80">
        <v>97840.560419506801</v>
      </c>
      <c r="P80">
        <v>16885.543698311212</v>
      </c>
      <c r="Q80">
        <v>57378.424240450702</v>
      </c>
      <c r="R80"/>
      <c r="S80">
        <v>902596.29918762471</v>
      </c>
      <c r="T80">
        <v>272818.96485448821</v>
      </c>
      <c r="U80">
        <v>33215.192534150025</v>
      </c>
      <c r="V80">
        <v>254902.05524973269</v>
      </c>
      <c r="W80">
        <v>48552.861205561043</v>
      </c>
      <c r="X80">
        <v>153976.72280197669</v>
      </c>
      <c r="Z80" s="29">
        <f>SUM(Landuse!C72:Q72)</f>
        <v>5404.4995296199995</v>
      </c>
      <c r="AA80" s="29">
        <f t="shared" si="15"/>
        <v>167.00830377370539</v>
      </c>
      <c r="AB80" s="29">
        <f t="shared" si="16"/>
        <v>50.479968285550136</v>
      </c>
      <c r="AC80" s="29">
        <f t="shared" si="17"/>
        <v>6.1458405819281197</v>
      </c>
      <c r="AD80" s="29">
        <f t="shared" si="18"/>
        <v>47.164784426885745</v>
      </c>
      <c r="AE80" s="29">
        <f t="shared" si="19"/>
        <v>8.9837848887693195</v>
      </c>
      <c r="AF80" s="29">
        <f t="shared" si="20"/>
        <v>28.490468351063598</v>
      </c>
      <c r="AG80" s="29">
        <f t="shared" si="21"/>
        <v>1666062.0958335334</v>
      </c>
      <c r="AH80" s="44">
        <f t="shared" si="22"/>
        <v>308.27315030790231</v>
      </c>
    </row>
    <row r="81" spans="2:34" x14ac:dyDescent="0.3">
      <c r="B81">
        <v>3021</v>
      </c>
      <c r="C81">
        <v>0</v>
      </c>
      <c r="D81">
        <v>738729.01531288587</v>
      </c>
      <c r="E81">
        <v>4752364.0215409864</v>
      </c>
      <c r="F81">
        <v>1060444.0562996194</v>
      </c>
      <c r="G81">
        <v>714931.23766550969</v>
      </c>
      <c r="H81">
        <v>19779.4539</v>
      </c>
      <c r="I81">
        <v>3368.0783082144494</v>
      </c>
      <c r="J81">
        <v>551140.6058452545</v>
      </c>
      <c r="K81"/>
      <c r="L81">
        <v>3579978.2858575988</v>
      </c>
      <c r="M81">
        <v>1959201.8835155326</v>
      </c>
      <c r="N81">
        <v>117038.18120916981</v>
      </c>
      <c r="O81">
        <v>1453376.8454007593</v>
      </c>
      <c r="P81">
        <v>215528.51467330745</v>
      </c>
      <c r="Q81">
        <v>515632.75821610191</v>
      </c>
      <c r="R81"/>
      <c r="S81">
        <v>12243525.737632988</v>
      </c>
      <c r="T81">
        <v>3739567.8191037672</v>
      </c>
      <c r="U81">
        <v>412340.72736346244</v>
      </c>
      <c r="V81">
        <v>3786453.6277856901</v>
      </c>
      <c r="W81">
        <v>619732.84637677495</v>
      </c>
      <c r="X81">
        <v>1383715.9756556561</v>
      </c>
      <c r="Z81" s="29">
        <f>SUM(Landuse!C73:Q73)</f>
        <v>59897.774816105346</v>
      </c>
      <c r="AA81" s="29">
        <f t="shared" si="15"/>
        <v>204.40702138305383</v>
      </c>
      <c r="AB81" s="29">
        <f t="shared" si="16"/>
        <v>62.432499881419133</v>
      </c>
      <c r="AC81" s="29">
        <f t="shared" si="17"/>
        <v>6.8840742186067327</v>
      </c>
      <c r="AD81" s="29">
        <f t="shared" si="18"/>
        <v>63.215263662308644</v>
      </c>
      <c r="AE81" s="29">
        <f t="shared" si="19"/>
        <v>10.346508668801848</v>
      </c>
      <c r="AF81" s="29">
        <f t="shared" si="20"/>
        <v>23.101291824343395</v>
      </c>
      <c r="AG81" s="29">
        <f t="shared" si="21"/>
        <v>22185336.733918343</v>
      </c>
      <c r="AH81" s="44">
        <f t="shared" si="22"/>
        <v>370.38665963853362</v>
      </c>
    </row>
    <row r="82" spans="2:34" x14ac:dyDescent="0.3">
      <c r="B82">
        <v>3021</v>
      </c>
      <c r="C82">
        <v>1</v>
      </c>
      <c r="D82">
        <v>258072.411436464</v>
      </c>
      <c r="E82">
        <v>60260.246591664007</v>
      </c>
      <c r="F82">
        <v>26778.698883670797</v>
      </c>
      <c r="G82">
        <v>7036.5524752900001</v>
      </c>
      <c r="H82">
        <v>7439.7251180214007</v>
      </c>
      <c r="I82">
        <v>94.585023203399984</v>
      </c>
      <c r="J82">
        <v>31150.909415735685</v>
      </c>
      <c r="K82"/>
      <c r="L82">
        <v>155185.59099809363</v>
      </c>
      <c r="M82">
        <v>77946.497578870622</v>
      </c>
      <c r="N82">
        <v>6978.6860214390699</v>
      </c>
      <c r="O82">
        <v>36517.258983140629</v>
      </c>
      <c r="P82">
        <v>16969.933478506362</v>
      </c>
      <c r="Q82">
        <v>97235.161883998939</v>
      </c>
      <c r="R82"/>
      <c r="S82">
        <v>530734.72121348022</v>
      </c>
      <c r="T82">
        <v>148778.03885874193</v>
      </c>
      <c r="U82">
        <v>24586.818082712631</v>
      </c>
      <c r="V82">
        <v>95137.684483596619</v>
      </c>
      <c r="W82">
        <v>48795.516423431982</v>
      </c>
      <c r="X82">
        <v>260933.47397056769</v>
      </c>
      <c r="Z82" s="29">
        <f>SUM(Landuse!C74:Q74)</f>
        <v>6879.4894086399991</v>
      </c>
      <c r="AA82" s="29">
        <f t="shared" si="15"/>
        <v>77.147400001361547</v>
      </c>
      <c r="AB82" s="29">
        <f t="shared" si="16"/>
        <v>21.626319923087685</v>
      </c>
      <c r="AC82" s="29">
        <f t="shared" si="17"/>
        <v>3.5739306541898115</v>
      </c>
      <c r="AD82" s="29">
        <f t="shared" si="18"/>
        <v>13.829178131172428</v>
      </c>
      <c r="AE82" s="29">
        <f t="shared" si="19"/>
        <v>7.0928979645130861</v>
      </c>
      <c r="AF82" s="29">
        <f t="shared" si="20"/>
        <v>37.929191902361168</v>
      </c>
      <c r="AG82" s="29">
        <f t="shared" si="21"/>
        <v>1108966.2530325311</v>
      </c>
      <c r="AH82" s="44">
        <f t="shared" si="22"/>
        <v>161.19891857668574</v>
      </c>
    </row>
    <row r="83" spans="2:34" x14ac:dyDescent="0.3">
      <c r="B83">
        <v>3021</v>
      </c>
      <c r="C83">
        <v>2</v>
      </c>
      <c r="D83">
        <v>6468.8071234303006</v>
      </c>
      <c r="E83">
        <v>173.46</v>
      </c>
      <c r="F83">
        <v>958.8</v>
      </c>
      <c r="G83">
        <v>0</v>
      </c>
      <c r="H83">
        <v>11.997</v>
      </c>
      <c r="I83">
        <v>0</v>
      </c>
      <c r="J83">
        <v>2825.8401669141667</v>
      </c>
      <c r="K83"/>
      <c r="L83">
        <v>4214.5654274395483</v>
      </c>
      <c r="M83">
        <v>1884.4696765155945</v>
      </c>
      <c r="N83">
        <v>192.98602945013698</v>
      </c>
      <c r="O83">
        <v>787.26656646246056</v>
      </c>
      <c r="P83">
        <v>716.47694654433758</v>
      </c>
      <c r="Q83">
        <v>2643.1396439323894</v>
      </c>
      <c r="R83"/>
      <c r="S83">
        <v>14413.813761843256</v>
      </c>
      <c r="T83">
        <v>3596.9249609588455</v>
      </c>
      <c r="U83">
        <v>679.91486993666115</v>
      </c>
      <c r="V83">
        <v>2051.0498402733192</v>
      </c>
      <c r="W83">
        <v>2060.1649768630537</v>
      </c>
      <c r="X83">
        <v>7092.9445286818855</v>
      </c>
      <c r="Z83" s="29">
        <f>SUM(Landuse!C75:Q75)</f>
        <v>207.08688784</v>
      </c>
      <c r="AA83" s="29">
        <f t="shared" si="15"/>
        <v>69.602734930179125</v>
      </c>
      <c r="AB83" s="29">
        <f t="shared" si="16"/>
        <v>17.369158416914889</v>
      </c>
      <c r="AC83" s="29">
        <f t="shared" si="17"/>
        <v>3.2832347669543362</v>
      </c>
      <c r="AD83" s="29">
        <f t="shared" si="18"/>
        <v>9.9042960260140003</v>
      </c>
      <c r="AE83" s="29">
        <f t="shared" si="19"/>
        <v>9.948312026663821</v>
      </c>
      <c r="AF83" s="29">
        <f t="shared" si="20"/>
        <v>34.251055692922741</v>
      </c>
      <c r="AG83" s="29">
        <f t="shared" si="21"/>
        <v>29894.812938557017</v>
      </c>
      <c r="AH83" s="44">
        <f t="shared" si="22"/>
        <v>144.3587918596489</v>
      </c>
    </row>
    <row r="84" spans="2:34" x14ac:dyDescent="0.3">
      <c r="B84">
        <v>3021</v>
      </c>
      <c r="C84">
        <v>5</v>
      </c>
      <c r="D84">
        <v>277263.43144497543</v>
      </c>
      <c r="E84">
        <v>99057.921277626214</v>
      </c>
      <c r="F84">
        <v>21097.845751593595</v>
      </c>
      <c r="G84">
        <v>17600.628935470002</v>
      </c>
      <c r="H84">
        <v>0</v>
      </c>
      <c r="I84">
        <v>377.9898</v>
      </c>
      <c r="J84">
        <v>31561.969121356004</v>
      </c>
      <c r="K84"/>
      <c r="L84">
        <v>182170.32106468774</v>
      </c>
      <c r="M84">
        <v>93826.943865814843</v>
      </c>
      <c r="N84">
        <v>7944.6762627000708</v>
      </c>
      <c r="O84">
        <v>45910.65197075966</v>
      </c>
      <c r="P84">
        <v>12843.266686400277</v>
      </c>
      <c r="Q84">
        <v>104263.9264806586</v>
      </c>
      <c r="R84"/>
      <c r="S84">
        <v>623022.49804123212</v>
      </c>
      <c r="T84">
        <v>179089.3642955581</v>
      </c>
      <c r="U84">
        <v>27990.127281406501</v>
      </c>
      <c r="V84">
        <v>119610.10336638073</v>
      </c>
      <c r="W84">
        <v>36929.657462742223</v>
      </c>
      <c r="X84">
        <v>279795.37462864182</v>
      </c>
      <c r="Z84" s="29">
        <f>SUM(Landuse!C76:Q76)</f>
        <v>4117.3366762900005</v>
      </c>
      <c r="AA84" s="29">
        <f t="shared" si="15"/>
        <v>151.31686986613337</v>
      </c>
      <c r="AB84" s="29">
        <f t="shared" si="16"/>
        <v>43.496410028079062</v>
      </c>
      <c r="AC84" s="29">
        <f t="shared" si="17"/>
        <v>6.7981147722482351</v>
      </c>
      <c r="AD84" s="29">
        <f t="shared" si="18"/>
        <v>29.050357736146452</v>
      </c>
      <c r="AE84" s="29">
        <f t="shared" si="19"/>
        <v>8.9693071920507474</v>
      </c>
      <c r="AF84" s="29">
        <f t="shared" si="20"/>
        <v>67.955427652993492</v>
      </c>
      <c r="AG84" s="29">
        <f t="shared" si="21"/>
        <v>1266437.1250759615</v>
      </c>
      <c r="AH84" s="44">
        <f t="shared" si="22"/>
        <v>307.58648724765135</v>
      </c>
    </row>
    <row r="85" spans="2:34" x14ac:dyDescent="0.3">
      <c r="B85">
        <v>3021</v>
      </c>
      <c r="C85">
        <v>7</v>
      </c>
      <c r="D85">
        <v>625347.74122497777</v>
      </c>
      <c r="E85">
        <v>27055.923008239999</v>
      </c>
      <c r="F85">
        <v>11763.6710182348</v>
      </c>
      <c r="G85">
        <v>772.91615065499991</v>
      </c>
      <c r="H85">
        <v>0</v>
      </c>
      <c r="I85">
        <v>134.4615839034</v>
      </c>
      <c r="J85">
        <v>28270.552222347604</v>
      </c>
      <c r="K85"/>
      <c r="L85">
        <v>264673.0881551624</v>
      </c>
      <c r="M85">
        <v>132592.22782144506</v>
      </c>
      <c r="N85">
        <v>13325.898698448114</v>
      </c>
      <c r="O85">
        <v>42429.378071054052</v>
      </c>
      <c r="P85">
        <v>17135.99764369255</v>
      </c>
      <c r="Q85">
        <v>223188.67481855635</v>
      </c>
      <c r="R85"/>
      <c r="S85">
        <v>905181.96149065543</v>
      </c>
      <c r="T85">
        <v>253081.4370873486</v>
      </c>
      <c r="U85">
        <v>46948.87348146351</v>
      </c>
      <c r="V85">
        <v>110540.41010095571</v>
      </c>
      <c r="W85">
        <v>49273.018984649992</v>
      </c>
      <c r="X85">
        <v>598933.50453584059</v>
      </c>
      <c r="Z85" s="29">
        <f>SUM(Landuse!C77:Q77)</f>
        <v>16048.300024287633</v>
      </c>
      <c r="AA85" s="29">
        <f t="shared" si="15"/>
        <v>56.403604127586433</v>
      </c>
      <c r="AB85" s="29">
        <f t="shared" si="16"/>
        <v>15.769984154354855</v>
      </c>
      <c r="AC85" s="29">
        <f t="shared" si="17"/>
        <v>2.9254733155792629</v>
      </c>
      <c r="AD85" s="29">
        <f t="shared" si="18"/>
        <v>6.8879825236107823</v>
      </c>
      <c r="AE85" s="29">
        <f t="shared" si="19"/>
        <v>3.0702952281599787</v>
      </c>
      <c r="AF85" s="29">
        <f t="shared" si="20"/>
        <v>37.320682167544824</v>
      </c>
      <c r="AG85" s="29">
        <f t="shared" si="21"/>
        <v>1963959.2056809138</v>
      </c>
      <c r="AH85" s="44">
        <f t="shared" si="22"/>
        <v>122.37802151683613</v>
      </c>
    </row>
    <row r="86" spans="2:34" x14ac:dyDescent="0.3">
      <c r="B86">
        <v>3021</v>
      </c>
      <c r="C86">
        <v>8</v>
      </c>
      <c r="D86">
        <v>536583.47992621921</v>
      </c>
      <c r="E86">
        <v>693471.76510801574</v>
      </c>
      <c r="F86">
        <v>138728.37564843605</v>
      </c>
      <c r="G86">
        <v>78171.132533320007</v>
      </c>
      <c r="H86">
        <v>2352.6116999999999</v>
      </c>
      <c r="I86">
        <v>817.59206297859998</v>
      </c>
      <c r="J86">
        <v>112955.22760579028</v>
      </c>
      <c r="K86"/>
      <c r="L86">
        <v>678797.63713556621</v>
      </c>
      <c r="M86">
        <v>360843.95293867087</v>
      </c>
      <c r="N86">
        <v>25423.966786877205</v>
      </c>
      <c r="O86">
        <v>226997.02764050427</v>
      </c>
      <c r="P86">
        <v>44454.294434219533</v>
      </c>
      <c r="Q86">
        <v>226563.30564892187</v>
      </c>
      <c r="R86"/>
      <c r="S86">
        <v>2321487.9190036366</v>
      </c>
      <c r="T86">
        <v>688750.06985309988</v>
      </c>
      <c r="U86">
        <v>89571.940105850692</v>
      </c>
      <c r="V86">
        <v>591390.81617125298</v>
      </c>
      <c r="W86">
        <v>127824.32275909919</v>
      </c>
      <c r="X86">
        <v>607989.42760805134</v>
      </c>
      <c r="Z86" s="29">
        <f>SUM(Landuse!C78:Q78)</f>
        <v>16024.97522541</v>
      </c>
      <c r="AA86" s="29">
        <f t="shared" si="15"/>
        <v>144.86686477508991</v>
      </c>
      <c r="AB86" s="29">
        <f t="shared" si="16"/>
        <v>42.979789994369753</v>
      </c>
      <c r="AC86" s="29">
        <f t="shared" si="17"/>
        <v>5.589521284489785</v>
      </c>
      <c r="AD86" s="29">
        <f t="shared" si="18"/>
        <v>36.904320153550955</v>
      </c>
      <c r="AE86" s="29">
        <f t="shared" si="19"/>
        <v>7.9765691341859029</v>
      </c>
      <c r="AF86" s="29">
        <f t="shared" si="20"/>
        <v>37.940116540335922</v>
      </c>
      <c r="AG86" s="29">
        <f t="shared" si="21"/>
        <v>4427014.4955009911</v>
      </c>
      <c r="AH86" s="44">
        <f t="shared" si="22"/>
        <v>276.25718188202228</v>
      </c>
    </row>
    <row r="87" spans="2:34" x14ac:dyDescent="0.3">
      <c r="B87">
        <v>3022</v>
      </c>
      <c r="C87">
        <v>0</v>
      </c>
      <c r="D87">
        <v>85481.975270423194</v>
      </c>
      <c r="E87">
        <v>378701.84691246744</v>
      </c>
      <c r="F87">
        <v>76930.59888868859</v>
      </c>
      <c r="G87">
        <v>65698.598256092999</v>
      </c>
      <c r="H87">
        <v>46.7883</v>
      </c>
      <c r="I87">
        <v>0</v>
      </c>
      <c r="J87">
        <v>50147.914649735088</v>
      </c>
      <c r="K87"/>
      <c r="L87">
        <v>297971.42607172939</v>
      </c>
      <c r="M87">
        <v>162716.94858969786</v>
      </c>
      <c r="N87">
        <v>9892.3259073422214</v>
      </c>
      <c r="O87">
        <v>118306.3668363663</v>
      </c>
      <c r="P87">
        <v>17793.897124248804</v>
      </c>
      <c r="Q87">
        <v>50326.757748022668</v>
      </c>
      <c r="R87"/>
      <c r="S87">
        <v>1019062.2771653145</v>
      </c>
      <c r="T87">
        <v>310581.09411212808</v>
      </c>
      <c r="U87">
        <v>34851.950173934601</v>
      </c>
      <c r="V87">
        <v>308221.21139144839</v>
      </c>
      <c r="W87">
        <v>51164.749730036252</v>
      </c>
      <c r="X87">
        <v>135053.36421955129</v>
      </c>
      <c r="Z87" s="29">
        <f>SUM(Landuse!C79:Q79)</f>
        <v>5518.0317048300003</v>
      </c>
      <c r="AA87" s="29">
        <f t="shared" si="15"/>
        <v>184.67858317546759</v>
      </c>
      <c r="AB87" s="29">
        <f t="shared" si="16"/>
        <v>56.284760712823136</v>
      </c>
      <c r="AC87" s="29">
        <f t="shared" si="17"/>
        <v>6.3160112225212961</v>
      </c>
      <c r="AD87" s="29">
        <f t="shared" si="18"/>
        <v>55.857093231569984</v>
      </c>
      <c r="AE87" s="29">
        <f t="shared" si="19"/>
        <v>9.2722826665260225</v>
      </c>
      <c r="AF87" s="29">
        <f t="shared" si="20"/>
        <v>24.474916318682517</v>
      </c>
      <c r="AG87" s="29">
        <f t="shared" si="21"/>
        <v>1858934.6467924132</v>
      </c>
      <c r="AH87" s="44">
        <f t="shared" si="22"/>
        <v>336.88364732759055</v>
      </c>
    </row>
    <row r="88" spans="2:34" x14ac:dyDescent="0.3">
      <c r="B88">
        <v>3022</v>
      </c>
      <c r="C88">
        <v>1</v>
      </c>
      <c r="D88">
        <v>68487.118154855096</v>
      </c>
      <c r="E88">
        <v>468.34200000000004</v>
      </c>
      <c r="F88">
        <v>671.16</v>
      </c>
      <c r="G88">
        <v>0</v>
      </c>
      <c r="H88">
        <v>4783.5145599156003</v>
      </c>
      <c r="I88">
        <v>0</v>
      </c>
      <c r="J88">
        <v>2201.8455667968751</v>
      </c>
      <c r="K88"/>
      <c r="L88">
        <v>27635.100068971577</v>
      </c>
      <c r="M88">
        <v>13709.691085591221</v>
      </c>
      <c r="N88">
        <v>1396.9421976323208</v>
      </c>
      <c r="O88">
        <v>4825.8434367864083</v>
      </c>
      <c r="P88">
        <v>4800.4472630030714</v>
      </c>
      <c r="Q88">
        <v>24243.95622958296</v>
      </c>
      <c r="R88"/>
      <c r="S88">
        <v>94512.042235882793</v>
      </c>
      <c r="T88">
        <v>26167.961568889674</v>
      </c>
      <c r="U88">
        <v>4921.6089647443587</v>
      </c>
      <c r="V88">
        <v>12572.673388990894</v>
      </c>
      <c r="W88">
        <v>13803.254064511662</v>
      </c>
      <c r="X88">
        <v>65059.383860772767</v>
      </c>
      <c r="Z88" s="29">
        <f>SUM(Landuse!C80:Q80)</f>
        <v>2012.0602226599999</v>
      </c>
      <c r="AA88" s="29">
        <f t="shared" si="15"/>
        <v>46.972770084851248</v>
      </c>
      <c r="AB88" s="29">
        <f t="shared" si="16"/>
        <v>13.005555834852148</v>
      </c>
      <c r="AC88" s="29">
        <f t="shared" si="17"/>
        <v>2.4460545014094328</v>
      </c>
      <c r="AD88" s="29">
        <f t="shared" si="18"/>
        <v>6.2486565995372976</v>
      </c>
      <c r="AE88" s="29">
        <f t="shared" si="19"/>
        <v>6.8602589072922351</v>
      </c>
      <c r="AF88" s="29">
        <f t="shared" si="20"/>
        <v>32.334710029087717</v>
      </c>
      <c r="AG88" s="29">
        <f t="shared" si="21"/>
        <v>217036.92408379214</v>
      </c>
      <c r="AH88" s="44">
        <f t="shared" si="22"/>
        <v>107.86800595703008</v>
      </c>
    </row>
    <row r="89" spans="2:34" x14ac:dyDescent="0.3">
      <c r="B89">
        <v>3022</v>
      </c>
      <c r="C89">
        <v>2</v>
      </c>
      <c r="D89">
        <v>2716.9210287689998</v>
      </c>
      <c r="E89">
        <v>0</v>
      </c>
      <c r="F89">
        <v>0</v>
      </c>
      <c r="G89">
        <v>0</v>
      </c>
      <c r="H89">
        <v>29.9925</v>
      </c>
      <c r="I89">
        <v>0</v>
      </c>
      <c r="J89">
        <v>4515.6969671562219</v>
      </c>
      <c r="K89"/>
      <c r="L89">
        <v>3065.5903705897363</v>
      </c>
      <c r="M89">
        <v>1157.7718928160168</v>
      </c>
      <c r="N89">
        <v>126.99741145144489</v>
      </c>
      <c r="O89">
        <v>532.91005115678593</v>
      </c>
      <c r="P89">
        <v>979.40371760757398</v>
      </c>
      <c r="Q89">
        <v>1399.9370523036634</v>
      </c>
      <c r="R89"/>
      <c r="S89">
        <v>10484.319067416898</v>
      </c>
      <c r="T89">
        <v>2209.8623672557874</v>
      </c>
      <c r="U89">
        <v>447.42839020692907</v>
      </c>
      <c r="V89">
        <v>1388.3798980777512</v>
      </c>
      <c r="W89">
        <v>2816.1872436459944</v>
      </c>
      <c r="X89">
        <v>3756.7730779684503</v>
      </c>
      <c r="Z89" s="29">
        <f>SUM(Landuse!C81:Q81)</f>
        <v>158.31560604999999</v>
      </c>
      <c r="AA89" s="29">
        <f t="shared" si="15"/>
        <v>66.224166580935119</v>
      </c>
      <c r="AB89" s="29">
        <f t="shared" si="16"/>
        <v>13.958588305930233</v>
      </c>
      <c r="AC89" s="29">
        <f t="shared" si="17"/>
        <v>2.8261799412599924</v>
      </c>
      <c r="AD89" s="29">
        <f t="shared" si="18"/>
        <v>8.7696970167253543</v>
      </c>
      <c r="AE89" s="29">
        <f t="shared" si="19"/>
        <v>17.788437374623527</v>
      </c>
      <c r="AF89" s="29">
        <f t="shared" si="20"/>
        <v>23.729644674334686</v>
      </c>
      <c r="AG89" s="29">
        <f t="shared" si="21"/>
        <v>21102.950044571811</v>
      </c>
      <c r="AH89" s="44">
        <f t="shared" si="22"/>
        <v>133.29671389380891</v>
      </c>
    </row>
    <row r="90" spans="2:34" x14ac:dyDescent="0.3">
      <c r="B90">
        <v>3022</v>
      </c>
      <c r="C90">
        <v>5</v>
      </c>
      <c r="D90">
        <v>133932.44953548082</v>
      </c>
      <c r="E90">
        <v>6293.3115000000007</v>
      </c>
      <c r="F90">
        <v>0</v>
      </c>
      <c r="G90">
        <v>0</v>
      </c>
      <c r="H90">
        <v>0</v>
      </c>
      <c r="I90">
        <v>0</v>
      </c>
      <c r="J90">
        <v>12099.645153125</v>
      </c>
      <c r="K90"/>
      <c r="L90">
        <v>58436.483704922277</v>
      </c>
      <c r="M90">
        <v>28789.221467119791</v>
      </c>
      <c r="N90">
        <v>2908.1821796399563</v>
      </c>
      <c r="O90">
        <v>9204.3176383734499</v>
      </c>
      <c r="P90">
        <v>4831.7257825890019</v>
      </c>
      <c r="Q90">
        <v>48155.475415961322</v>
      </c>
      <c r="R90"/>
      <c r="S90">
        <v>199852.7742708342</v>
      </c>
      <c r="T90">
        <v>54950.562798720886</v>
      </c>
      <c r="U90">
        <v>10245.90388255492</v>
      </c>
      <c r="V90">
        <v>23979.824656901583</v>
      </c>
      <c r="W90">
        <v>13893.192632514241</v>
      </c>
      <c r="X90">
        <v>129226.66294299469</v>
      </c>
      <c r="Z90" s="29">
        <f>SUM(Landuse!C82:Q82)</f>
        <v>1498.2982018399998</v>
      </c>
      <c r="AA90" s="29">
        <f t="shared" si="15"/>
        <v>133.38651413009975</v>
      </c>
      <c r="AB90" s="29">
        <f t="shared" si="16"/>
        <v>36.675317858112827</v>
      </c>
      <c r="AC90" s="29">
        <f t="shared" si="17"/>
        <v>6.8383609284001921</v>
      </c>
      <c r="AD90" s="29">
        <f t="shared" si="18"/>
        <v>16.00470762592715</v>
      </c>
      <c r="AE90" s="29">
        <f t="shared" si="19"/>
        <v>9.2726485391576716</v>
      </c>
      <c r="AF90" s="29">
        <f t="shared" si="20"/>
        <v>86.248960843907184</v>
      </c>
      <c r="AG90" s="29">
        <f t="shared" si="21"/>
        <v>432148.92118452047</v>
      </c>
      <c r="AH90" s="44">
        <f t="shared" si="22"/>
        <v>288.42650992560476</v>
      </c>
    </row>
    <row r="91" spans="2:34" x14ac:dyDescent="0.3">
      <c r="B91">
        <v>3022</v>
      </c>
      <c r="C91">
        <v>7</v>
      </c>
      <c r="D91">
        <v>328327.29880758509</v>
      </c>
      <c r="E91">
        <v>21043.9285271564</v>
      </c>
      <c r="F91">
        <v>5795.1173977831995</v>
      </c>
      <c r="G91">
        <v>0</v>
      </c>
      <c r="H91">
        <v>0</v>
      </c>
      <c r="I91">
        <v>0</v>
      </c>
      <c r="J91">
        <v>11600.879962842799</v>
      </c>
      <c r="K91"/>
      <c r="L91">
        <v>140371.4436557974</v>
      </c>
      <c r="M91">
        <v>70819.699611196571</v>
      </c>
      <c r="N91">
        <v>7017.739431721765</v>
      </c>
      <c r="O91">
        <v>23230.792129975514</v>
      </c>
      <c r="P91">
        <v>8389.8371567382619</v>
      </c>
      <c r="Q91">
        <v>116937.71270993791</v>
      </c>
      <c r="R91"/>
      <c r="S91">
        <v>480070.3373028271</v>
      </c>
      <c r="T91">
        <v>135174.9770418831</v>
      </c>
      <c r="U91">
        <v>24724.408324081902</v>
      </c>
      <c r="V91">
        <v>60522.718120382611</v>
      </c>
      <c r="W91">
        <v>24124.221658856764</v>
      </c>
      <c r="X91">
        <v>313805.86018849973</v>
      </c>
      <c r="Z91" s="29">
        <f>SUM(Landuse!C83:Q83)</f>
        <v>9436.4685417077762</v>
      </c>
      <c r="AA91" s="29">
        <f t="shared" si="15"/>
        <v>50.873940307328759</v>
      </c>
      <c r="AB91" s="29">
        <f t="shared" si="16"/>
        <v>14.324741977831005</v>
      </c>
      <c r="AC91" s="29">
        <f t="shared" si="17"/>
        <v>2.6200912147170019</v>
      </c>
      <c r="AD91" s="29">
        <f t="shared" si="18"/>
        <v>6.4137042213282722</v>
      </c>
      <c r="AE91" s="29">
        <f t="shared" si="19"/>
        <v>2.5564883252915349</v>
      </c>
      <c r="AF91" s="29">
        <f t="shared" si="20"/>
        <v>33.254586586234552</v>
      </c>
      <c r="AG91" s="29">
        <f t="shared" si="21"/>
        <v>1038422.5226365312</v>
      </c>
      <c r="AH91" s="44">
        <f t="shared" si="22"/>
        <v>110.04355263273112</v>
      </c>
    </row>
    <row r="92" spans="2:34" x14ac:dyDescent="0.3">
      <c r="B92">
        <v>3022</v>
      </c>
      <c r="C92">
        <v>8</v>
      </c>
      <c r="D92">
        <v>55404.802987783201</v>
      </c>
      <c r="E92">
        <v>44129.685178980799</v>
      </c>
      <c r="F92">
        <v>9617.8334946820014</v>
      </c>
      <c r="G92">
        <v>3246.7599999999998</v>
      </c>
      <c r="H92">
        <v>22.7943</v>
      </c>
      <c r="I92">
        <v>0</v>
      </c>
      <c r="J92">
        <v>11132.512773516901</v>
      </c>
      <c r="K92"/>
      <c r="L92">
        <v>52500.583100345822</v>
      </c>
      <c r="M92">
        <v>27218.109097081368</v>
      </c>
      <c r="N92">
        <v>2086.8883239545662</v>
      </c>
      <c r="O92">
        <v>15535.542054662183</v>
      </c>
      <c r="P92">
        <v>3910.9349530247664</v>
      </c>
      <c r="Q92">
        <v>22302.331205894188</v>
      </c>
      <c r="R92"/>
      <c r="S92">
        <v>179551.99420318272</v>
      </c>
      <c r="T92">
        <v>51951.749195781143</v>
      </c>
      <c r="U92">
        <v>7352.3788607740507</v>
      </c>
      <c r="V92">
        <v>40474.437004170293</v>
      </c>
      <c r="W92">
        <v>11245.541473276944</v>
      </c>
      <c r="X92">
        <v>59848.974860953233</v>
      </c>
      <c r="Z92" s="29">
        <f>SUM(Landuse!C84:Q84)</f>
        <v>1644.2828854999998</v>
      </c>
      <c r="AA92" s="29">
        <f t="shared" si="15"/>
        <v>109.19775166825012</v>
      </c>
      <c r="AB92" s="29">
        <f t="shared" si="16"/>
        <v>31.595384014462606</v>
      </c>
      <c r="AC92" s="29">
        <f t="shared" si="17"/>
        <v>4.4714805010807561</v>
      </c>
      <c r="AD92" s="29">
        <f t="shared" si="18"/>
        <v>24.615251646229154</v>
      </c>
      <c r="AE92" s="29">
        <f t="shared" si="19"/>
        <v>6.8391768669764854</v>
      </c>
      <c r="AF92" s="29">
        <f t="shared" si="20"/>
        <v>36.398222829372898</v>
      </c>
      <c r="AG92" s="29">
        <f t="shared" si="21"/>
        <v>350425.07559813838</v>
      </c>
      <c r="AH92" s="44">
        <f t="shared" si="22"/>
        <v>213.11726752637202</v>
      </c>
    </row>
    <row r="93" spans="2:34" x14ac:dyDescent="0.3">
      <c r="B93">
        <v>3023</v>
      </c>
      <c r="C93">
        <v>0</v>
      </c>
      <c r="D93">
        <v>42425.440461780599</v>
      </c>
      <c r="E93">
        <v>476768.16186725319</v>
      </c>
      <c r="F93">
        <v>23335.777619173798</v>
      </c>
      <c r="G93">
        <v>62201.036804742005</v>
      </c>
      <c r="H93">
        <v>0</v>
      </c>
      <c r="I93">
        <v>0</v>
      </c>
      <c r="J93">
        <v>44888.450957335561</v>
      </c>
      <c r="K93"/>
      <c r="L93">
        <v>300420.90056686784</v>
      </c>
      <c r="M93">
        <v>168035.60393488908</v>
      </c>
      <c r="N93">
        <v>9266.2705868572884</v>
      </c>
      <c r="O93">
        <v>125240.07783230874</v>
      </c>
      <c r="P93">
        <v>15512.993738182318</v>
      </c>
      <c r="Q93">
        <v>31143.02105117985</v>
      </c>
      <c r="R93"/>
      <c r="S93">
        <v>1027439.479938688</v>
      </c>
      <c r="T93">
        <v>320732.91794260149</v>
      </c>
      <c r="U93">
        <v>32646.275892674519</v>
      </c>
      <c r="V93">
        <v>326285.46997495735</v>
      </c>
      <c r="W93">
        <v>44606.21732470682</v>
      </c>
      <c r="X93">
        <v>83573.231281472676</v>
      </c>
      <c r="Z93" s="29">
        <f>SUM(Landuse!C85:Q85)</f>
        <v>4501.73279551</v>
      </c>
      <c r="AA93" s="29">
        <f t="shared" si="15"/>
        <v>228.23200012303033</v>
      </c>
      <c r="AB93" s="29">
        <f t="shared" si="16"/>
        <v>71.246547165682173</v>
      </c>
      <c r="AC93" s="29">
        <f t="shared" si="17"/>
        <v>7.2519355047540159</v>
      </c>
      <c r="AD93" s="29">
        <f t="shared" si="18"/>
        <v>72.479972667500931</v>
      </c>
      <c r="AE93" s="29">
        <f t="shared" si="19"/>
        <v>9.9086772473916671</v>
      </c>
      <c r="AF93" s="29">
        <f t="shared" si="20"/>
        <v>18.564680552525928</v>
      </c>
      <c r="AG93" s="29">
        <f t="shared" si="21"/>
        <v>1835283.5923551007</v>
      </c>
      <c r="AH93" s="44">
        <f t="shared" si="22"/>
        <v>407.68381326088502</v>
      </c>
    </row>
    <row r="94" spans="2:34" x14ac:dyDescent="0.3">
      <c r="B94">
        <v>3023</v>
      </c>
      <c r="C94">
        <v>1</v>
      </c>
      <c r="D94">
        <v>61021.173821218901</v>
      </c>
      <c r="E94">
        <v>56620.6082011416</v>
      </c>
      <c r="F94">
        <v>0</v>
      </c>
      <c r="G94">
        <v>5470.26</v>
      </c>
      <c r="H94">
        <v>2314.5630573393</v>
      </c>
      <c r="I94">
        <v>0</v>
      </c>
      <c r="J94">
        <v>17162.231003827488</v>
      </c>
      <c r="K94"/>
      <c r="L94">
        <v>60125.615447082986</v>
      </c>
      <c r="M94">
        <v>31164.122388189724</v>
      </c>
      <c r="N94">
        <v>2315.8311368064506</v>
      </c>
      <c r="O94">
        <v>18190.073603479865</v>
      </c>
      <c r="P94">
        <v>6638.362105405391</v>
      </c>
      <c r="Q94">
        <v>24154.831402562864</v>
      </c>
      <c r="R94"/>
      <c r="S94">
        <v>205629.6048290238</v>
      </c>
      <c r="T94">
        <v>59483.583684785488</v>
      </c>
      <c r="U94">
        <v>8158.9741530169103</v>
      </c>
      <c r="V94">
        <v>47390.234957674023</v>
      </c>
      <c r="W94">
        <v>19088.012781503716</v>
      </c>
      <c r="X94">
        <v>64820.214713719528</v>
      </c>
      <c r="Z94" s="29">
        <f>SUM(Landuse!C86:Q86)</f>
        <v>2351.0192059200003</v>
      </c>
      <c r="AA94" s="29">
        <f t="shared" si="15"/>
        <v>87.464025947230354</v>
      </c>
      <c r="AB94" s="29">
        <f t="shared" si="16"/>
        <v>25.301190026437229</v>
      </c>
      <c r="AC94" s="29">
        <f t="shared" si="17"/>
        <v>3.4703987668293599</v>
      </c>
      <c r="AD94" s="29">
        <f t="shared" si="18"/>
        <v>20.157315107568117</v>
      </c>
      <c r="AE94" s="29">
        <f t="shared" si="19"/>
        <v>8.1190373661937816</v>
      </c>
      <c r="AF94" s="29">
        <f t="shared" si="20"/>
        <v>27.571112371391322</v>
      </c>
      <c r="AG94" s="29">
        <f t="shared" si="21"/>
        <v>404570.6251197235</v>
      </c>
      <c r="AH94" s="44">
        <f t="shared" si="22"/>
        <v>172.08307958565018</v>
      </c>
    </row>
    <row r="95" spans="2:34" x14ac:dyDescent="0.3">
      <c r="B95">
        <v>3023</v>
      </c>
      <c r="C95">
        <v>2</v>
      </c>
      <c r="D95">
        <v>3013.9152338248</v>
      </c>
      <c r="E95">
        <v>15392.8107660936</v>
      </c>
      <c r="F95">
        <v>510.64488445319995</v>
      </c>
      <c r="G95">
        <v>0</v>
      </c>
      <c r="H95">
        <v>0</v>
      </c>
      <c r="I95">
        <v>0</v>
      </c>
      <c r="J95">
        <v>5322.3610266207552</v>
      </c>
      <c r="K95"/>
      <c r="L95">
        <v>11108.793558595096</v>
      </c>
      <c r="M95">
        <v>5670.8859594479864</v>
      </c>
      <c r="N95">
        <v>365.16454462420836</v>
      </c>
      <c r="O95">
        <v>3889.7583643872044</v>
      </c>
      <c r="P95">
        <v>1283.9448460396059</v>
      </c>
      <c r="Q95">
        <v>1921.1846378982525</v>
      </c>
      <c r="R95"/>
      <c r="S95">
        <v>37992.073970395228</v>
      </c>
      <c r="T95">
        <v>10824.133448517561</v>
      </c>
      <c r="U95">
        <v>1286.5221621018873</v>
      </c>
      <c r="V95">
        <v>10133.909671570696</v>
      </c>
      <c r="W95">
        <v>3691.8678497507431</v>
      </c>
      <c r="X95">
        <v>5155.5566113390978</v>
      </c>
      <c r="Z95" s="29">
        <f>SUM(Landuse!C87:Q87)</f>
        <v>240.46027342000002</v>
      </c>
      <c r="AA95" s="29">
        <f t="shared" si="15"/>
        <v>157.99730005312088</v>
      </c>
      <c r="AB95" s="29">
        <f t="shared" si="16"/>
        <v>45.014227483687442</v>
      </c>
      <c r="AC95" s="29">
        <f t="shared" si="17"/>
        <v>5.3502482709681649</v>
      </c>
      <c r="AD95" s="29">
        <f t="shared" si="18"/>
        <v>42.143800002548858</v>
      </c>
      <c r="AE95" s="29">
        <f t="shared" si="19"/>
        <v>15.353337984866801</v>
      </c>
      <c r="AF95" s="29">
        <f t="shared" si="20"/>
        <v>21.440367417091569</v>
      </c>
      <c r="AG95" s="29">
        <f t="shared" si="21"/>
        <v>69084.063713675219</v>
      </c>
      <c r="AH95" s="44">
        <f t="shared" si="22"/>
        <v>287.29928121228374</v>
      </c>
    </row>
    <row r="96" spans="2:34" x14ac:dyDescent="0.3">
      <c r="B96">
        <v>3023</v>
      </c>
      <c r="C96">
        <v>5</v>
      </c>
      <c r="D96">
        <v>37860.534908035203</v>
      </c>
      <c r="E96">
        <v>12738.287065702702</v>
      </c>
      <c r="F96">
        <v>0</v>
      </c>
      <c r="G96">
        <v>0</v>
      </c>
      <c r="H96">
        <v>0</v>
      </c>
      <c r="I96">
        <v>0</v>
      </c>
      <c r="J96">
        <v>3403.1522772907001</v>
      </c>
      <c r="K96"/>
      <c r="L96">
        <v>21735.567926719952</v>
      </c>
      <c r="M96">
        <v>11148.214663143148</v>
      </c>
      <c r="N96">
        <v>971.14990534377762</v>
      </c>
      <c r="O96">
        <v>4867.9930246702806</v>
      </c>
      <c r="P96">
        <v>1464.5852205947822</v>
      </c>
      <c r="Q96">
        <v>13814.463510556663</v>
      </c>
      <c r="R96"/>
      <c r="S96">
        <v>74335.642309382238</v>
      </c>
      <c r="T96">
        <v>21278.820291834589</v>
      </c>
      <c r="U96">
        <v>3421.4873660138232</v>
      </c>
      <c r="V96">
        <v>12682.484867312989</v>
      </c>
      <c r="W96">
        <v>4211.2829891504425</v>
      </c>
      <c r="X96">
        <v>37071.527264484124</v>
      </c>
      <c r="Z96" s="29">
        <f>SUM(Landuse!C88:Q88)</f>
        <v>502.90463583000002</v>
      </c>
      <c r="AA96" s="29">
        <f t="shared" si="15"/>
        <v>147.8126010644101</v>
      </c>
      <c r="AB96" s="29">
        <f t="shared" si="16"/>
        <v>42.311839612923357</v>
      </c>
      <c r="AC96" s="29">
        <f t="shared" si="17"/>
        <v>6.8034516332643431</v>
      </c>
      <c r="AD96" s="29">
        <f t="shared" si="18"/>
        <v>25.218468798526104</v>
      </c>
      <c r="AE96" s="29">
        <f t="shared" si="19"/>
        <v>8.3739196044595801</v>
      </c>
      <c r="AF96" s="29">
        <f t="shared" si="20"/>
        <v>73.714825084681948</v>
      </c>
      <c r="AG96" s="29">
        <f t="shared" si="21"/>
        <v>153001.2450881782</v>
      </c>
      <c r="AH96" s="44">
        <f t="shared" si="22"/>
        <v>304.23510579826541</v>
      </c>
    </row>
    <row r="97" spans="2:34" x14ac:dyDescent="0.3">
      <c r="B97">
        <v>3023</v>
      </c>
      <c r="C97">
        <v>7</v>
      </c>
      <c r="D97">
        <v>51149.670522335575</v>
      </c>
      <c r="E97">
        <v>0</v>
      </c>
      <c r="F97">
        <v>0</v>
      </c>
      <c r="G97">
        <v>0</v>
      </c>
      <c r="H97">
        <v>0</v>
      </c>
      <c r="I97">
        <v>0</v>
      </c>
      <c r="J97">
        <v>1913.7128713867187</v>
      </c>
      <c r="K97"/>
      <c r="L97">
        <v>19943.233568828851</v>
      </c>
      <c r="M97">
        <v>9948.7984233968236</v>
      </c>
      <c r="N97">
        <v>1033.6884699474292</v>
      </c>
      <c r="O97">
        <v>2785.2804687813564</v>
      </c>
      <c r="P97">
        <v>1275.8179172205678</v>
      </c>
      <c r="Q97">
        <v>18076.564545547259</v>
      </c>
      <c r="R97"/>
      <c r="S97">
        <v>68205.858805394673</v>
      </c>
      <c r="T97">
        <v>18989.470526705984</v>
      </c>
      <c r="U97">
        <v>3641.8188591258863</v>
      </c>
      <c r="V97">
        <v>7256.4354997066921</v>
      </c>
      <c r="W97">
        <v>3668.4995973551927</v>
      </c>
      <c r="X97">
        <v>48509.003254912437</v>
      </c>
      <c r="Z97" s="29">
        <f>SUM(Landuse!C89:Q89)</f>
        <v>1366.4423853992671</v>
      </c>
      <c r="AA97" s="29">
        <f t="shared" si="15"/>
        <v>49.914917404633414</v>
      </c>
      <c r="AB97" s="29">
        <f t="shared" si="16"/>
        <v>13.897015146494715</v>
      </c>
      <c r="AC97" s="29">
        <f t="shared" si="17"/>
        <v>2.6651828851618697</v>
      </c>
      <c r="AD97" s="29">
        <f t="shared" si="18"/>
        <v>5.3104584410168165</v>
      </c>
      <c r="AE97" s="29">
        <f t="shared" si="19"/>
        <v>2.6847085808768125</v>
      </c>
      <c r="AF97" s="29">
        <f t="shared" si="20"/>
        <v>35.50021850408158</v>
      </c>
      <c r="AG97" s="29">
        <f t="shared" si="21"/>
        <v>150271.08654320089</v>
      </c>
      <c r="AH97" s="44">
        <f t="shared" si="22"/>
        <v>109.97250096226523</v>
      </c>
    </row>
    <row r="98" spans="2:34" x14ac:dyDescent="0.3">
      <c r="B98">
        <v>3023</v>
      </c>
      <c r="C98">
        <v>8</v>
      </c>
      <c r="D98">
        <v>73556.985990419998</v>
      </c>
      <c r="E98">
        <v>189820.23565979599</v>
      </c>
      <c r="F98">
        <v>7475.8832344391994</v>
      </c>
      <c r="G98">
        <v>12120.981925210001</v>
      </c>
      <c r="H98">
        <v>0</v>
      </c>
      <c r="I98">
        <v>0</v>
      </c>
      <c r="J98">
        <v>33594.052559257296</v>
      </c>
      <c r="K98"/>
      <c r="L98">
        <v>141694.38884783458</v>
      </c>
      <c r="M98">
        <v>75914.384414178028</v>
      </c>
      <c r="N98">
        <v>4865.6717674544034</v>
      </c>
      <c r="O98">
        <v>50471.732022285352</v>
      </c>
      <c r="P98">
        <v>10154.28633850472</v>
      </c>
      <c r="Q98">
        <v>33467.675978865402</v>
      </c>
      <c r="R98"/>
      <c r="S98">
        <v>484594.80985959421</v>
      </c>
      <c r="T98">
        <v>144899.30381902988</v>
      </c>
      <c r="U98">
        <v>17142.394174071633</v>
      </c>
      <c r="V98">
        <v>131492.99400301959</v>
      </c>
      <c r="W98">
        <v>29197.736480599859</v>
      </c>
      <c r="X98">
        <v>89811.512519564683</v>
      </c>
      <c r="Z98" s="29">
        <f>SUM(Landuse!C90:Q90)</f>
        <v>2972.7360753500002</v>
      </c>
      <c r="AA98" s="29">
        <f t="shared" si="15"/>
        <v>163.01306189872224</v>
      </c>
      <c r="AB98" s="29">
        <f t="shared" si="16"/>
        <v>48.74274074329653</v>
      </c>
      <c r="AC98" s="29">
        <f t="shared" si="17"/>
        <v>5.7665375396816358</v>
      </c>
      <c r="AD98" s="29">
        <f t="shared" si="18"/>
        <v>44.232986269236171</v>
      </c>
      <c r="AE98" s="29">
        <f t="shared" si="19"/>
        <v>9.8218394571614347</v>
      </c>
      <c r="AF98" s="29">
        <f t="shared" si="20"/>
        <v>30.211734322560261</v>
      </c>
      <c r="AG98" s="29">
        <f t="shared" si="21"/>
        <v>897138.75085587997</v>
      </c>
      <c r="AH98" s="44">
        <f t="shared" si="22"/>
        <v>301.78890023065833</v>
      </c>
    </row>
    <row r="99" spans="2:34" x14ac:dyDescent="0.3">
      <c r="B99">
        <v>3026</v>
      </c>
      <c r="C99">
        <v>0</v>
      </c>
      <c r="D99">
        <v>59303.798076396706</v>
      </c>
      <c r="E99">
        <v>270200.15624127677</v>
      </c>
      <c r="F99">
        <v>65050.748886746696</v>
      </c>
      <c r="G99">
        <v>24228.828650070009</v>
      </c>
      <c r="H99">
        <v>721.98026859779998</v>
      </c>
      <c r="I99">
        <v>0</v>
      </c>
      <c r="J99">
        <v>24099.348195312501</v>
      </c>
      <c r="K99"/>
      <c r="L99">
        <v>201781.27898040763</v>
      </c>
      <c r="M99">
        <v>110015.95221204865</v>
      </c>
      <c r="N99">
        <v>6739.8269950371559</v>
      </c>
      <c r="O99">
        <v>79367.02482501512</v>
      </c>
      <c r="P99">
        <v>10758.420709635988</v>
      </c>
      <c r="Q99">
        <v>34942.356596255908</v>
      </c>
      <c r="R99"/>
      <c r="S99">
        <v>690091.97411299404</v>
      </c>
      <c r="T99">
        <v>209989.64830618151</v>
      </c>
      <c r="U99">
        <v>23745.286681025256</v>
      </c>
      <c r="V99">
        <v>206773.32243611538</v>
      </c>
      <c r="W99">
        <v>30934.870492694416</v>
      </c>
      <c r="X99">
        <v>93768.862196750619</v>
      </c>
      <c r="Z99" s="29">
        <f>SUM(Landuse!C91:Q91)</f>
        <v>3510.3704865600002</v>
      </c>
      <c r="AA99" s="29">
        <f t="shared" si="15"/>
        <v>196.58664997188149</v>
      </c>
      <c r="AB99" s="29">
        <f t="shared" si="16"/>
        <v>59.819796545737709</v>
      </c>
      <c r="AC99" s="29">
        <f t="shared" si="17"/>
        <v>6.7643249542855326</v>
      </c>
      <c r="AD99" s="29">
        <f t="shared" si="18"/>
        <v>58.903561099256969</v>
      </c>
      <c r="AE99" s="29">
        <f t="shared" si="19"/>
        <v>8.8124232502333815</v>
      </c>
      <c r="AF99" s="29">
        <f t="shared" si="20"/>
        <v>26.711956061549429</v>
      </c>
      <c r="AG99" s="29">
        <f t="shared" si="21"/>
        <v>1255303.9642257614</v>
      </c>
      <c r="AH99" s="44">
        <f t="shared" si="22"/>
        <v>357.59871188294454</v>
      </c>
    </row>
    <row r="100" spans="2:34" x14ac:dyDescent="0.3">
      <c r="B100">
        <v>3026</v>
      </c>
      <c r="C100">
        <v>1</v>
      </c>
      <c r="D100">
        <v>164262.56268749238</v>
      </c>
      <c r="E100">
        <v>13029.954000000002</v>
      </c>
      <c r="F100">
        <v>4605.9196835987996</v>
      </c>
      <c r="G100">
        <v>0</v>
      </c>
      <c r="H100">
        <v>239.94</v>
      </c>
      <c r="I100">
        <v>0</v>
      </c>
      <c r="J100">
        <v>4525.4194334661115</v>
      </c>
      <c r="K100"/>
      <c r="L100">
        <v>71644.912962579983</v>
      </c>
      <c r="M100">
        <v>36319.556490679832</v>
      </c>
      <c r="N100">
        <v>3555.6865027749323</v>
      </c>
      <c r="O100">
        <v>12386.909394744482</v>
      </c>
      <c r="P100">
        <v>4162.0224738699544</v>
      </c>
      <c r="Q100">
        <v>58594.707979908104</v>
      </c>
      <c r="R100"/>
      <c r="S100">
        <v>245025.60233202353</v>
      </c>
      <c r="T100">
        <v>69323.863864890402</v>
      </c>
      <c r="U100">
        <v>12527.145788521448</v>
      </c>
      <c r="V100">
        <v>32271.367307939905</v>
      </c>
      <c r="W100">
        <v>11967.521041590406</v>
      </c>
      <c r="X100">
        <v>157240.65670532279</v>
      </c>
      <c r="Z100" s="29">
        <f>SUM(Landuse!C92:Q92)</f>
        <v>4792.2846667000003</v>
      </c>
      <c r="AA100" s="29">
        <f t="shared" si="15"/>
        <v>51.129183546759087</v>
      </c>
      <c r="AB100" s="29">
        <f t="shared" si="16"/>
        <v>14.465723279461878</v>
      </c>
      <c r="AC100" s="29">
        <f t="shared" si="17"/>
        <v>2.614023719327117</v>
      </c>
      <c r="AD100" s="29">
        <f t="shared" si="18"/>
        <v>6.7340255332040169</v>
      </c>
      <c r="AE100" s="29">
        <f t="shared" si="19"/>
        <v>2.4972475288767271</v>
      </c>
      <c r="AF100" s="29">
        <f t="shared" si="20"/>
        <v>32.81120960904849</v>
      </c>
      <c r="AG100" s="29">
        <f t="shared" si="21"/>
        <v>528356.15704028844</v>
      </c>
      <c r="AH100" s="44">
        <f t="shared" si="22"/>
        <v>110.25141321667731</v>
      </c>
    </row>
    <row r="101" spans="2:34" x14ac:dyDescent="0.3">
      <c r="B101">
        <v>3026</v>
      </c>
      <c r="C101">
        <v>2</v>
      </c>
      <c r="D101">
        <v>3972.0628979591997</v>
      </c>
      <c r="E101">
        <v>0</v>
      </c>
      <c r="F101">
        <v>0</v>
      </c>
      <c r="G101">
        <v>0</v>
      </c>
      <c r="H101">
        <v>0</v>
      </c>
      <c r="I101">
        <v>0</v>
      </c>
      <c r="J101">
        <v>2114.3001887355558</v>
      </c>
      <c r="K101"/>
      <c r="L101">
        <v>2440.5635126183115</v>
      </c>
      <c r="M101">
        <v>1052.3757789202837</v>
      </c>
      <c r="N101">
        <v>112.3757423925464</v>
      </c>
      <c r="O101">
        <v>385.19163121792218</v>
      </c>
      <c r="P101">
        <v>496.27055711168316</v>
      </c>
      <c r="Q101">
        <v>1599.5858644340083</v>
      </c>
      <c r="R101"/>
      <c r="S101">
        <v>8346.7272131546251</v>
      </c>
      <c r="T101">
        <v>2008.6906967407238</v>
      </c>
      <c r="U101">
        <v>395.91434929545198</v>
      </c>
      <c r="V101">
        <v>1003.5320529794283</v>
      </c>
      <c r="W101">
        <v>1426.9813226245049</v>
      </c>
      <c r="X101">
        <v>4292.5366547845942</v>
      </c>
      <c r="Z101" s="29">
        <f>SUM(Landuse!C93:Q93)</f>
        <v>120.97473036000001</v>
      </c>
      <c r="AA101" s="29">
        <f t="shared" si="15"/>
        <v>68.995625684109399</v>
      </c>
      <c r="AB101" s="29">
        <f t="shared" si="16"/>
        <v>16.604217184557513</v>
      </c>
      <c r="AC101" s="29">
        <f t="shared" si="17"/>
        <v>3.2727028869357997</v>
      </c>
      <c r="AD101" s="29">
        <f t="shared" si="18"/>
        <v>8.295385738766182</v>
      </c>
      <c r="AE101" s="29">
        <f t="shared" si="19"/>
        <v>11.795697484739613</v>
      </c>
      <c r="AF101" s="29">
        <f t="shared" si="20"/>
        <v>35.482919796644659</v>
      </c>
      <c r="AG101" s="29">
        <f t="shared" si="21"/>
        <v>17474.382289579327</v>
      </c>
      <c r="AH101" s="44">
        <f t="shared" si="22"/>
        <v>144.44654877575314</v>
      </c>
    </row>
    <row r="102" spans="2:34" x14ac:dyDescent="0.3">
      <c r="B102">
        <v>3026</v>
      </c>
      <c r="C102">
        <v>5</v>
      </c>
      <c r="D102">
        <v>1144836.9314228708</v>
      </c>
      <c r="E102">
        <v>103558.17402767591</v>
      </c>
      <c r="F102">
        <v>7893.3404441056</v>
      </c>
      <c r="G102">
        <v>2068.9912285699997</v>
      </c>
      <c r="H102">
        <v>1071.5002763453999</v>
      </c>
      <c r="I102">
        <v>223.66419999999999</v>
      </c>
      <c r="J102">
        <v>38688.630472385456</v>
      </c>
      <c r="K102"/>
      <c r="L102">
        <v>498558.39595762524</v>
      </c>
      <c r="M102">
        <v>252951.18098342526</v>
      </c>
      <c r="N102">
        <v>24672.932823835999</v>
      </c>
      <c r="O102">
        <v>85617.119924629442</v>
      </c>
      <c r="P102">
        <v>29610.908318031328</v>
      </c>
      <c r="Q102">
        <v>406930.69406440592</v>
      </c>
      <c r="R102"/>
      <c r="S102">
        <v>1705069.7141750783</v>
      </c>
      <c r="T102">
        <v>482812.97816668346</v>
      </c>
      <c r="U102">
        <v>86925.949819641333</v>
      </c>
      <c r="V102">
        <v>223056.57019723859</v>
      </c>
      <c r="W102">
        <v>85143.501886750455</v>
      </c>
      <c r="X102">
        <v>1092010.7254426554</v>
      </c>
      <c r="Z102" s="29">
        <f>SUM(Landuse!C94:Q94)</f>
        <v>12614.678187110001</v>
      </c>
      <c r="AA102" s="29">
        <f t="shared" si="15"/>
        <v>135.16553406153173</v>
      </c>
      <c r="AB102" s="29">
        <f t="shared" si="16"/>
        <v>38.273903702120123</v>
      </c>
      <c r="AC102" s="29">
        <f t="shared" si="17"/>
        <v>6.8908575018952511</v>
      </c>
      <c r="AD102" s="29">
        <f t="shared" si="18"/>
        <v>17.682303653624984</v>
      </c>
      <c r="AE102" s="29">
        <f t="shared" si="19"/>
        <v>6.7495579850584102</v>
      </c>
      <c r="AF102" s="29">
        <f t="shared" si="20"/>
        <v>86.56667330273234</v>
      </c>
      <c r="AG102" s="29">
        <f t="shared" si="21"/>
        <v>3675019.4396880474</v>
      </c>
      <c r="AH102" s="44">
        <f t="shared" si="22"/>
        <v>291.32883020696283</v>
      </c>
    </row>
    <row r="103" spans="2:34" x14ac:dyDescent="0.3">
      <c r="B103">
        <v>3026</v>
      </c>
      <c r="C103">
        <v>7</v>
      </c>
      <c r="D103">
        <v>317853.38462290575</v>
      </c>
      <c r="E103">
        <v>45100.350113954795</v>
      </c>
      <c r="F103">
        <v>4989.2104785483989</v>
      </c>
      <c r="G103">
        <v>0</v>
      </c>
      <c r="H103">
        <v>0</v>
      </c>
      <c r="I103">
        <v>0</v>
      </c>
      <c r="J103">
        <v>5854.3737310466004</v>
      </c>
      <c r="K103"/>
      <c r="L103">
        <v>144959.56992068619</v>
      </c>
      <c r="M103">
        <v>74455.952948571532</v>
      </c>
      <c r="N103">
        <v>7031.5474914773577</v>
      </c>
      <c r="O103">
        <v>27030.870720281753</v>
      </c>
      <c r="P103">
        <v>7251.2005972727693</v>
      </c>
      <c r="Q103">
        <v>113068.17726816591</v>
      </c>
      <c r="R103"/>
      <c r="S103">
        <v>495761.72912874678</v>
      </c>
      <c r="T103">
        <v>142115.56651199746</v>
      </c>
      <c r="U103">
        <v>24773.055913648623</v>
      </c>
      <c r="V103">
        <v>70422.986870135646</v>
      </c>
      <c r="W103">
        <v>20850.174709404095</v>
      </c>
      <c r="X103">
        <v>303421.84574444126</v>
      </c>
      <c r="Z103" s="29">
        <f>SUM(Landuse!C95:Q95)</f>
        <v>8694.3399618884996</v>
      </c>
      <c r="AA103" s="29">
        <f t="shared" si="15"/>
        <v>57.02120359934284</v>
      </c>
      <c r="AB103" s="29">
        <f t="shared" si="16"/>
        <v>16.345756795220659</v>
      </c>
      <c r="AC103" s="29">
        <f t="shared" si="17"/>
        <v>2.8493314066669715</v>
      </c>
      <c r="AD103" s="29">
        <f t="shared" si="18"/>
        <v>8.0998657953143862</v>
      </c>
      <c r="AE103" s="29">
        <f t="shared" si="19"/>
        <v>2.3981319802078711</v>
      </c>
      <c r="AF103" s="29">
        <f t="shared" si="20"/>
        <v>34.898778639262567</v>
      </c>
      <c r="AG103" s="29">
        <f t="shared" si="21"/>
        <v>1057345.3588783739</v>
      </c>
      <c r="AH103" s="44">
        <f t="shared" si="22"/>
        <v>121.61306821601529</v>
      </c>
    </row>
    <row r="104" spans="2:34" x14ac:dyDescent="0.3">
      <c r="B104">
        <v>3026</v>
      </c>
      <c r="C104">
        <v>8</v>
      </c>
      <c r="D104">
        <v>117589.5664509348</v>
      </c>
      <c r="E104">
        <v>112800.60729027441</v>
      </c>
      <c r="F104">
        <v>27520.510895225601</v>
      </c>
      <c r="G104">
        <v>8562.7800000000007</v>
      </c>
      <c r="H104">
        <v>239.94</v>
      </c>
      <c r="I104">
        <v>0</v>
      </c>
      <c r="J104">
        <v>9949.0714891322496</v>
      </c>
      <c r="K104"/>
      <c r="L104">
        <v>118307.11359702885</v>
      </c>
      <c r="M104">
        <v>63116.642864418915</v>
      </c>
      <c r="N104">
        <v>4618.5696015939247</v>
      </c>
      <c r="O104">
        <v>37528.168635920083</v>
      </c>
      <c r="P104">
        <v>6033.8431572465715</v>
      </c>
      <c r="Q104">
        <v>47058.138269358693</v>
      </c>
      <c r="R104"/>
      <c r="S104">
        <v>404610.32850183867</v>
      </c>
      <c r="T104">
        <v>120471.99856817367</v>
      </c>
      <c r="U104">
        <v>16271.821120463605</v>
      </c>
      <c r="V104">
        <v>97771.387183789877</v>
      </c>
      <c r="W104">
        <v>17349.772952778363</v>
      </c>
      <c r="X104">
        <v>126281.92578997214</v>
      </c>
      <c r="Z104" s="29">
        <f>SUM(Landuse!C96:Q96)</f>
        <v>3332.7359234400001</v>
      </c>
      <c r="AA104" s="29">
        <f t="shared" si="15"/>
        <v>121.40485708936878</v>
      </c>
      <c r="AB104" s="29">
        <f t="shared" si="16"/>
        <v>36.148078136303184</v>
      </c>
      <c r="AC104" s="29">
        <f t="shared" si="17"/>
        <v>4.8824213781895072</v>
      </c>
      <c r="AD104" s="29">
        <f t="shared" si="18"/>
        <v>29.336673960915487</v>
      </c>
      <c r="AE104" s="29">
        <f t="shared" si="19"/>
        <v>5.2058648963912475</v>
      </c>
      <c r="AF104" s="29">
        <f t="shared" si="20"/>
        <v>37.89136874055891</v>
      </c>
      <c r="AG104" s="29">
        <f t="shared" si="21"/>
        <v>782757.23411701643</v>
      </c>
      <c r="AH104" s="44">
        <f t="shared" si="22"/>
        <v>234.86926420172713</v>
      </c>
    </row>
    <row r="105" spans="2:34" x14ac:dyDescent="0.3">
      <c r="B105">
        <v>3027</v>
      </c>
      <c r="C105">
        <v>0</v>
      </c>
      <c r="D105">
        <v>331487.93379343807</v>
      </c>
      <c r="E105">
        <v>3526602.0230892645</v>
      </c>
      <c r="F105">
        <v>585566.66059437161</v>
      </c>
      <c r="G105">
        <v>393897.03082438518</v>
      </c>
      <c r="H105">
        <v>24597.575796717902</v>
      </c>
      <c r="I105">
        <v>14704.042081667398</v>
      </c>
      <c r="J105">
        <v>197577.11228422099</v>
      </c>
      <c r="K105"/>
      <c r="L105">
        <v>2337528.9479080057</v>
      </c>
      <c r="M105">
        <v>1303417.9897936252</v>
      </c>
      <c r="N105">
        <v>74931.748403071702</v>
      </c>
      <c r="O105">
        <v>979710.05769291613</v>
      </c>
      <c r="P105">
        <v>113863.43874943467</v>
      </c>
      <c r="Q105">
        <v>264980.1959170117</v>
      </c>
      <c r="R105"/>
      <c r="S105">
        <v>7994349.0018453794</v>
      </c>
      <c r="T105">
        <v>2487859.9854788883</v>
      </c>
      <c r="U105">
        <v>263994.29075131402</v>
      </c>
      <c r="V105">
        <v>2552419.0191062004</v>
      </c>
      <c r="W105">
        <v>327404.07041451195</v>
      </c>
      <c r="X105">
        <v>711082.30514917849</v>
      </c>
      <c r="Z105" s="29">
        <f>SUM(Landuse!C97:Q97)</f>
        <v>35527.313302649993</v>
      </c>
      <c r="AA105" s="29">
        <f t="shared" si="15"/>
        <v>225.01980191249302</v>
      </c>
      <c r="AB105" s="29">
        <f t="shared" si="16"/>
        <v>70.02668522343113</v>
      </c>
      <c r="AC105" s="29">
        <f t="shared" si="17"/>
        <v>7.4307417648613079</v>
      </c>
      <c r="AD105" s="29">
        <f t="shared" si="18"/>
        <v>71.843851443610703</v>
      </c>
      <c r="AE105" s="29">
        <f t="shared" si="19"/>
        <v>9.215559522484094</v>
      </c>
      <c r="AF105" s="29">
        <f t="shared" si="20"/>
        <v>20.015088084246962</v>
      </c>
      <c r="AG105" s="29">
        <f t="shared" si="21"/>
        <v>14337108.672745472</v>
      </c>
      <c r="AH105" s="44">
        <f t="shared" si="22"/>
        <v>403.55172795112719</v>
      </c>
    </row>
    <row r="106" spans="2:34" x14ac:dyDescent="0.3">
      <c r="B106">
        <v>3027</v>
      </c>
      <c r="C106">
        <v>1</v>
      </c>
      <c r="D106">
        <v>322869.44843959867</v>
      </c>
      <c r="E106">
        <v>1607317.8821964427</v>
      </c>
      <c r="F106">
        <v>315328.44189317641</v>
      </c>
      <c r="G106">
        <v>277600.86278272007</v>
      </c>
      <c r="H106">
        <v>394678.98339534638</v>
      </c>
      <c r="I106">
        <v>37880.661168048609</v>
      </c>
      <c r="J106">
        <v>166691.13692423518</v>
      </c>
      <c r="K106"/>
      <c r="L106">
        <v>1288334.5961382994</v>
      </c>
      <c r="M106">
        <v>695927.03723802383</v>
      </c>
      <c r="N106">
        <v>43944.955691653297</v>
      </c>
      <c r="O106">
        <v>572124.50962686737</v>
      </c>
      <c r="P106">
        <v>325554.53475293081</v>
      </c>
      <c r="Q106">
        <v>196481.78335179295</v>
      </c>
      <c r="R106"/>
      <c r="S106">
        <v>4406104.3187929839</v>
      </c>
      <c r="T106">
        <v>1328329.8545169609</v>
      </c>
      <c r="U106">
        <v>154823.79174593449</v>
      </c>
      <c r="V106">
        <v>1490544.542440685</v>
      </c>
      <c r="W106">
        <v>936102.76477392472</v>
      </c>
      <c r="X106">
        <v>527264.76007803704</v>
      </c>
      <c r="Z106" s="29">
        <f>SUM(Landuse!C98:Q98)</f>
        <v>29009.604495449988</v>
      </c>
      <c r="AA106" s="29">
        <f t="shared" si="15"/>
        <v>151.88432918773708</v>
      </c>
      <c r="AB106" s="29">
        <f t="shared" si="16"/>
        <v>45.789312802430757</v>
      </c>
      <c r="AC106" s="29">
        <f t="shared" si="17"/>
        <v>5.3369838864993087</v>
      </c>
      <c r="AD106" s="29">
        <f t="shared" si="18"/>
        <v>51.381070799309569</v>
      </c>
      <c r="AE106" s="29">
        <f t="shared" si="19"/>
        <v>32.268718621129352</v>
      </c>
      <c r="AF106" s="29">
        <f t="shared" si="20"/>
        <v>18.175523908322702</v>
      </c>
      <c r="AG106" s="29">
        <f t="shared" si="21"/>
        <v>8843170.0323485248</v>
      </c>
      <c r="AH106" s="44">
        <f t="shared" si="22"/>
        <v>304.83593920542876</v>
      </c>
    </row>
    <row r="107" spans="2:34" x14ac:dyDescent="0.3">
      <c r="B107">
        <v>3027</v>
      </c>
      <c r="C107">
        <v>2</v>
      </c>
      <c r="D107">
        <v>24154.878372685002</v>
      </c>
      <c r="E107">
        <v>57835.243993163698</v>
      </c>
      <c r="F107">
        <v>28602.644199025195</v>
      </c>
      <c r="G107">
        <v>2869.78337014</v>
      </c>
      <c r="H107">
        <v>4617.2637258173991</v>
      </c>
      <c r="I107">
        <v>333.7</v>
      </c>
      <c r="J107">
        <v>10799.622331869336</v>
      </c>
      <c r="K107"/>
      <c r="L107">
        <v>56408.02811854941</v>
      </c>
      <c r="M107">
        <v>29320.670594290666</v>
      </c>
      <c r="N107">
        <v>2034.1856750957584</v>
      </c>
      <c r="O107">
        <v>21007.562928045532</v>
      </c>
      <c r="P107">
        <v>6919.1273181258466</v>
      </c>
      <c r="Q107">
        <v>13523.561358593412</v>
      </c>
      <c r="R107"/>
      <c r="S107">
        <v>192915.45616543898</v>
      </c>
      <c r="T107">
        <v>55964.95037673448</v>
      </c>
      <c r="U107">
        <v>7166.7005775001189</v>
      </c>
      <c r="V107">
        <v>54730.583545178466</v>
      </c>
      <c r="W107">
        <v>19895.327881812242</v>
      </c>
      <c r="X107">
        <v>36290.882612626177</v>
      </c>
      <c r="Z107" s="29">
        <f>SUM(Landuse!C99:Q99)</f>
        <v>1304.8175217200001</v>
      </c>
      <c r="AA107" s="29">
        <f t="shared" si="15"/>
        <v>147.84860944474394</v>
      </c>
      <c r="AB107" s="29">
        <f t="shared" si="16"/>
        <v>42.891016900939469</v>
      </c>
      <c r="AC107" s="29">
        <f t="shared" si="17"/>
        <v>5.4924925962467395</v>
      </c>
      <c r="AD107" s="29">
        <f t="shared" si="18"/>
        <v>41.9450096539423</v>
      </c>
      <c r="AE107" s="29">
        <f t="shared" si="19"/>
        <v>15.247594050995252</v>
      </c>
      <c r="AF107" s="29">
        <f t="shared" si="20"/>
        <v>27.812994544085999</v>
      </c>
      <c r="AG107" s="29">
        <f t="shared" si="21"/>
        <v>366963.90115929046</v>
      </c>
      <c r="AH107" s="44">
        <f t="shared" si="22"/>
        <v>281.23771719095367</v>
      </c>
    </row>
    <row r="108" spans="2:34" x14ac:dyDescent="0.3">
      <c r="B108">
        <v>3027</v>
      </c>
      <c r="C108">
        <v>5</v>
      </c>
      <c r="D108">
        <v>474589.15104105393</v>
      </c>
      <c r="E108">
        <v>144300.19030785491</v>
      </c>
      <c r="F108">
        <v>16250.710499126399</v>
      </c>
      <c r="G108">
        <v>977.35970847999999</v>
      </c>
      <c r="H108">
        <v>945.36360000000002</v>
      </c>
      <c r="I108">
        <v>229.86959999999999</v>
      </c>
      <c r="J108">
        <v>29277.706484135997</v>
      </c>
      <c r="K108"/>
      <c r="L108">
        <v>267084.4504739744</v>
      </c>
      <c r="M108">
        <v>137539.07608656082</v>
      </c>
      <c r="N108">
        <v>12080.104709260031</v>
      </c>
      <c r="O108">
        <v>60110.080123510976</v>
      </c>
      <c r="P108">
        <v>16548.787873538848</v>
      </c>
      <c r="Q108">
        <v>173207.85197380622</v>
      </c>
      <c r="R108"/>
      <c r="S108">
        <v>913428.82062099245</v>
      </c>
      <c r="T108">
        <v>262523.58530794038</v>
      </c>
      <c r="U108">
        <v>42559.779304335294</v>
      </c>
      <c r="V108">
        <v>156603.58954418066</v>
      </c>
      <c r="W108">
        <v>47584.550139452338</v>
      </c>
      <c r="X108">
        <v>464808.46700726822</v>
      </c>
      <c r="Z108" s="29">
        <f>SUM(Landuse!C100:Q100)</f>
        <v>5978.8852938600003</v>
      </c>
      <c r="AA108" s="29">
        <f t="shared" si="15"/>
        <v>152.77577269445788</v>
      </c>
      <c r="AB108" s="29">
        <f t="shared" si="16"/>
        <v>43.908449887395939</v>
      </c>
      <c r="AC108" s="29">
        <f t="shared" si="17"/>
        <v>7.1183468510496333</v>
      </c>
      <c r="AD108" s="29">
        <f t="shared" si="18"/>
        <v>26.192773710678861</v>
      </c>
      <c r="AE108" s="29">
        <f t="shared" si="19"/>
        <v>7.9587661914703665</v>
      </c>
      <c r="AF108" s="29">
        <f t="shared" si="20"/>
        <v>77.741659885096311</v>
      </c>
      <c r="AG108" s="29">
        <f t="shared" si="21"/>
        <v>1887508.7919241693</v>
      </c>
      <c r="AH108" s="44">
        <f t="shared" si="22"/>
        <v>315.69576922014897</v>
      </c>
    </row>
    <row r="109" spans="2:34" x14ac:dyDescent="0.3">
      <c r="B109">
        <v>3027</v>
      </c>
      <c r="C109">
        <v>7</v>
      </c>
      <c r="D109">
        <v>526353.78778702486</v>
      </c>
      <c r="E109">
        <v>107100.88406208501</v>
      </c>
      <c r="F109">
        <v>33609.616110301591</v>
      </c>
      <c r="G109">
        <v>1396.0391286699</v>
      </c>
      <c r="H109">
        <v>2618.6880786714</v>
      </c>
      <c r="I109">
        <v>681.56054458999995</v>
      </c>
      <c r="J109">
        <v>20056.985337827675</v>
      </c>
      <c r="K109"/>
      <c r="L109">
        <v>272959.42565402639</v>
      </c>
      <c r="M109">
        <v>139882.07083799504</v>
      </c>
      <c r="N109">
        <v>12806.998377979586</v>
      </c>
      <c r="O109">
        <v>57907.733771496758</v>
      </c>
      <c r="P109">
        <v>16781.394167094579</v>
      </c>
      <c r="Q109">
        <v>191479.93824057811</v>
      </c>
      <c r="R109"/>
      <c r="S109">
        <v>933521.23573677021</v>
      </c>
      <c r="T109">
        <v>266995.70624989789</v>
      </c>
      <c r="U109">
        <v>45120.720195411217</v>
      </c>
      <c r="V109">
        <v>150865.86064020506</v>
      </c>
      <c r="W109">
        <v>48253.38860200542</v>
      </c>
      <c r="X109">
        <v>513842.1586667386</v>
      </c>
      <c r="Z109" s="29">
        <f>SUM(Landuse!C101:Q101)</f>
        <v>13364.894242043865</v>
      </c>
      <c r="AA109" s="29">
        <f t="shared" si="15"/>
        <v>69.848755914585425</v>
      </c>
      <c r="AB109" s="29">
        <f t="shared" si="16"/>
        <v>19.977390124792098</v>
      </c>
      <c r="AC109" s="29">
        <f t="shared" si="17"/>
        <v>3.3760626442870376</v>
      </c>
      <c r="AD109" s="29">
        <f t="shared" si="18"/>
        <v>11.288219562980505</v>
      </c>
      <c r="AE109" s="29">
        <f t="shared" si="19"/>
        <v>3.6104579451296974</v>
      </c>
      <c r="AF109" s="29">
        <f t="shared" si="20"/>
        <v>38.447154864141879</v>
      </c>
      <c r="AG109" s="29">
        <f t="shared" si="21"/>
        <v>1958599.0700910282</v>
      </c>
      <c r="AH109" s="44">
        <f t="shared" si="22"/>
        <v>146.54804105591663</v>
      </c>
    </row>
    <row r="110" spans="2:34" x14ac:dyDescent="0.3">
      <c r="B110">
        <v>3027</v>
      </c>
      <c r="C110">
        <v>8</v>
      </c>
      <c r="D110">
        <v>679567.04204670351</v>
      </c>
      <c r="E110">
        <v>1465540.4504061607</v>
      </c>
      <c r="F110">
        <v>275980.45236051362</v>
      </c>
      <c r="G110">
        <v>130877.93774088004</v>
      </c>
      <c r="H110">
        <v>65114.032439245493</v>
      </c>
      <c r="I110">
        <v>4846.5702947479995</v>
      </c>
      <c r="J110">
        <v>139623.94592626626</v>
      </c>
      <c r="K110"/>
      <c r="L110">
        <v>1206390.6817955968</v>
      </c>
      <c r="M110">
        <v>651892.4149033638</v>
      </c>
      <c r="N110">
        <v>42766.772438329885</v>
      </c>
      <c r="O110">
        <v>447493.8519330445</v>
      </c>
      <c r="P110">
        <v>104842.85637454051</v>
      </c>
      <c r="Q110">
        <v>308163.85376964195</v>
      </c>
      <c r="R110"/>
      <c r="S110">
        <v>4125856.1317409412</v>
      </c>
      <c r="T110">
        <v>1244280.0901743486</v>
      </c>
      <c r="U110">
        <v>150672.89898065318</v>
      </c>
      <c r="V110">
        <v>1165846.7825641222</v>
      </c>
      <c r="W110">
        <v>301466.19764791755</v>
      </c>
      <c r="X110">
        <v>826966.94650644728</v>
      </c>
      <c r="Z110" s="29">
        <f>SUM(Landuse!C102:Q102)</f>
        <v>26625.780609949998</v>
      </c>
      <c r="AA110" s="29">
        <f t="shared" si="15"/>
        <v>154.95718950674134</v>
      </c>
      <c r="AB110" s="29">
        <f t="shared" si="16"/>
        <v>46.732154388343595</v>
      </c>
      <c r="AC110" s="29">
        <f t="shared" si="17"/>
        <v>5.6589101062579568</v>
      </c>
      <c r="AD110" s="29">
        <f t="shared" si="18"/>
        <v>43.786388825289414</v>
      </c>
      <c r="AE110" s="29">
        <f t="shared" si="19"/>
        <v>11.32234213389636</v>
      </c>
      <c r="AF110" s="29">
        <f t="shared" si="20"/>
        <v>31.058880812584007</v>
      </c>
      <c r="AG110" s="29">
        <f t="shared" si="21"/>
        <v>7815089.0476144301</v>
      </c>
      <c r="AH110" s="44">
        <f t="shared" si="22"/>
        <v>293.51586577311269</v>
      </c>
    </row>
    <row r="111" spans="2:34" x14ac:dyDescent="0.3">
      <c r="B111">
        <v>3028</v>
      </c>
      <c r="C111">
        <v>0</v>
      </c>
      <c r="D111">
        <v>14541.777630504301</v>
      </c>
      <c r="E111">
        <v>57621.296263035394</v>
      </c>
      <c r="F111">
        <v>21822.163974794697</v>
      </c>
      <c r="G111">
        <v>10620.455941854001</v>
      </c>
      <c r="H111">
        <v>1338.3027506474998</v>
      </c>
      <c r="I111">
        <v>0</v>
      </c>
      <c r="J111">
        <v>0</v>
      </c>
      <c r="K111"/>
      <c r="L111">
        <v>47470.581151651015</v>
      </c>
      <c r="M111">
        <v>26403.19995264514</v>
      </c>
      <c r="N111">
        <v>1605.1077283961724</v>
      </c>
      <c r="O111">
        <v>19685.091118513006</v>
      </c>
      <c r="P111">
        <v>2322.4108387920969</v>
      </c>
      <c r="Q111">
        <v>8457.6057708384578</v>
      </c>
      <c r="R111"/>
      <c r="S111">
        <v>162349.38753864646</v>
      </c>
      <c r="T111">
        <v>50396.315813612833</v>
      </c>
      <c r="U111">
        <v>5655.0031911444075</v>
      </c>
      <c r="V111">
        <v>51285.174189239566</v>
      </c>
      <c r="W111">
        <v>6677.8833499711836</v>
      </c>
      <c r="X111">
        <v>22696.23881421813</v>
      </c>
      <c r="Z111" s="29">
        <f>SUM(Landuse!C103:Q103)</f>
        <v>933.77916254000002</v>
      </c>
      <c r="AA111" s="29">
        <f t="shared" si="15"/>
        <v>173.86272263458434</v>
      </c>
      <c r="AB111" s="29">
        <f t="shared" si="16"/>
        <v>53.970272453422865</v>
      </c>
      <c r="AC111" s="29">
        <f t="shared" si="17"/>
        <v>6.0560391771455553</v>
      </c>
      <c r="AD111" s="29">
        <f t="shared" si="18"/>
        <v>54.922166018073547</v>
      </c>
      <c r="AE111" s="29">
        <f t="shared" si="19"/>
        <v>7.1514589507507083</v>
      </c>
      <c r="AF111" s="29">
        <f t="shared" si="20"/>
        <v>24.305788482665886</v>
      </c>
      <c r="AG111" s="29">
        <f t="shared" si="21"/>
        <v>299060.00289683265</v>
      </c>
      <c r="AH111" s="44">
        <f t="shared" si="22"/>
        <v>320.26844771664298</v>
      </c>
    </row>
    <row r="112" spans="2:34" x14ac:dyDescent="0.3">
      <c r="B112">
        <v>3028</v>
      </c>
      <c r="C112">
        <v>1</v>
      </c>
      <c r="D112">
        <v>85781.418285618987</v>
      </c>
      <c r="E112">
        <v>5323.2395999999999</v>
      </c>
      <c r="F112">
        <v>2950.8549974916</v>
      </c>
      <c r="G112">
        <v>2100.2200000000003</v>
      </c>
      <c r="H112">
        <v>0</v>
      </c>
      <c r="I112">
        <v>0</v>
      </c>
      <c r="J112">
        <v>1158.9287209511112</v>
      </c>
      <c r="K112"/>
      <c r="L112">
        <v>37284.678057748104</v>
      </c>
      <c r="M112">
        <v>19092.817171287363</v>
      </c>
      <c r="N112">
        <v>1853.2173428792023</v>
      </c>
      <c r="O112">
        <v>6685.0299824647655</v>
      </c>
      <c r="P112">
        <v>1870.5105796730618</v>
      </c>
      <c r="Q112">
        <v>30528.408470009199</v>
      </c>
      <c r="R112"/>
      <c r="S112">
        <v>127513.59895749851</v>
      </c>
      <c r="T112">
        <v>36442.841991179615</v>
      </c>
      <c r="U112">
        <v>6529.1256172180038</v>
      </c>
      <c r="V112">
        <v>17416.374912715804</v>
      </c>
      <c r="W112">
        <v>5378.484825897719</v>
      </c>
      <c r="X112">
        <v>81923.899981523791</v>
      </c>
      <c r="Z112" s="29">
        <f>SUM(Landuse!C104:Q104)</f>
        <v>2391.1383693399994</v>
      </c>
      <c r="AA112" s="29">
        <f t="shared" si="15"/>
        <v>53.327570078135942</v>
      </c>
      <c r="AB112" s="29">
        <f t="shared" si="16"/>
        <v>15.240791774521417</v>
      </c>
      <c r="AC112" s="29">
        <f t="shared" si="17"/>
        <v>2.7305511470756789</v>
      </c>
      <c r="AD112" s="29">
        <f t="shared" si="18"/>
        <v>7.2837168839890527</v>
      </c>
      <c r="AE112" s="29">
        <f t="shared" si="19"/>
        <v>2.2493406884614067</v>
      </c>
      <c r="AF112" s="29">
        <f t="shared" si="20"/>
        <v>34.261463507081096</v>
      </c>
      <c r="AG112" s="29">
        <f t="shared" si="21"/>
        <v>275204.32628603344</v>
      </c>
      <c r="AH112" s="44">
        <f t="shared" si="22"/>
        <v>115.09343407926458</v>
      </c>
    </row>
    <row r="113" spans="2:34" x14ac:dyDescent="0.3">
      <c r="B113">
        <v>3028</v>
      </c>
      <c r="C113">
        <v>2</v>
      </c>
      <c r="D113">
        <v>3177.3385999999996</v>
      </c>
      <c r="E113">
        <v>1897.6523999999999</v>
      </c>
      <c r="F113">
        <v>407.49</v>
      </c>
      <c r="G113">
        <v>0</v>
      </c>
      <c r="H113">
        <v>29.9925</v>
      </c>
      <c r="I113">
        <v>0</v>
      </c>
      <c r="J113">
        <v>182.72149305555553</v>
      </c>
      <c r="K113"/>
      <c r="L113">
        <v>2361.2680993456438</v>
      </c>
      <c r="M113">
        <v>1239.1524811946365</v>
      </c>
      <c r="N113">
        <v>98.632090546608865</v>
      </c>
      <c r="O113">
        <v>651.14332476144273</v>
      </c>
      <c r="P113">
        <v>139.56391766873065</v>
      </c>
      <c r="Q113">
        <v>1205.4350795384923</v>
      </c>
      <c r="R113"/>
      <c r="S113">
        <v>8075.5368997621017</v>
      </c>
      <c r="T113">
        <v>2365.1951239058267</v>
      </c>
      <c r="U113">
        <v>347.49367716747412</v>
      </c>
      <c r="V113">
        <v>1696.4106811344916</v>
      </c>
      <c r="W113">
        <v>401.3034845038448</v>
      </c>
      <c r="X113">
        <v>3234.8211989939305</v>
      </c>
      <c r="Z113" s="29">
        <f>SUM(Landuse!C105:Q105)</f>
        <v>101.63</v>
      </c>
      <c r="AA113" s="29">
        <f t="shared" si="15"/>
        <v>79.460168255063479</v>
      </c>
      <c r="AB113" s="29">
        <f t="shared" si="16"/>
        <v>23.272607733010201</v>
      </c>
      <c r="AC113" s="29">
        <f t="shared" si="17"/>
        <v>3.4192037505409241</v>
      </c>
      <c r="AD113" s="29">
        <f t="shared" si="18"/>
        <v>16.69202677491382</v>
      </c>
      <c r="AE113" s="29">
        <f t="shared" si="19"/>
        <v>3.9486714995950489</v>
      </c>
      <c r="AF113" s="29">
        <f t="shared" si="20"/>
        <v>31.82939288589915</v>
      </c>
      <c r="AG113" s="29">
        <f t="shared" si="21"/>
        <v>16120.76106546767</v>
      </c>
      <c r="AH113" s="44">
        <f t="shared" si="22"/>
        <v>158.62207089902265</v>
      </c>
    </row>
    <row r="114" spans="2:34" x14ac:dyDescent="0.3">
      <c r="B114">
        <v>3028</v>
      </c>
      <c r="C114">
        <v>5</v>
      </c>
      <c r="D114">
        <v>777932.61691092211</v>
      </c>
      <c r="E114">
        <v>63586.804762243206</v>
      </c>
      <c r="F114">
        <v>43083.30437086719</v>
      </c>
      <c r="G114">
        <v>0</v>
      </c>
      <c r="H114">
        <v>0</v>
      </c>
      <c r="I114">
        <v>0</v>
      </c>
      <c r="J114">
        <v>4202.9340307207003</v>
      </c>
      <c r="K114"/>
      <c r="L114">
        <v>341918.71224674635</v>
      </c>
      <c r="M114">
        <v>174698.42499659598</v>
      </c>
      <c r="N114">
        <v>16976.146942678573</v>
      </c>
      <c r="O114">
        <v>61234.402684764937</v>
      </c>
      <c r="P114">
        <v>16022.082842000022</v>
      </c>
      <c r="Q114">
        <v>277955.89036196726</v>
      </c>
      <c r="R114"/>
      <c r="S114">
        <v>1169361.9958838725</v>
      </c>
      <c r="T114">
        <v>333450.37775950268</v>
      </c>
      <c r="U114">
        <v>59809.172578159167</v>
      </c>
      <c r="V114">
        <v>159532.7646265644</v>
      </c>
      <c r="W114">
        <v>46070.057224715281</v>
      </c>
      <c r="X114">
        <v>745902.97046305006</v>
      </c>
      <c r="Z114" s="29">
        <f>SUM(Landuse!C106:Q106)</f>
        <v>8629.1166458400003</v>
      </c>
      <c r="AA114" s="29">
        <f t="shared" si="15"/>
        <v>135.51352286419825</v>
      </c>
      <c r="AB114" s="29">
        <f t="shared" si="16"/>
        <v>38.642469611330995</v>
      </c>
      <c r="AC114" s="29">
        <f t="shared" si="17"/>
        <v>6.9310886656043174</v>
      </c>
      <c r="AD114" s="29">
        <f t="shared" si="18"/>
        <v>18.487728370605971</v>
      </c>
      <c r="AE114" s="29">
        <f t="shared" si="19"/>
        <v>5.3389076907339215</v>
      </c>
      <c r="AF114" s="29">
        <f t="shared" si="20"/>
        <v>86.440246560190076</v>
      </c>
      <c r="AG114" s="29">
        <f t="shared" si="21"/>
        <v>2514127.3385358644</v>
      </c>
      <c r="AH114" s="44">
        <f t="shared" si="22"/>
        <v>291.35396376266357</v>
      </c>
    </row>
    <row r="115" spans="2:34" x14ac:dyDescent="0.3">
      <c r="B115">
        <v>3028</v>
      </c>
      <c r="C115">
        <v>7</v>
      </c>
      <c r="D115">
        <v>390823.98133586289</v>
      </c>
      <c r="E115">
        <v>32012.975674578403</v>
      </c>
      <c r="F115">
        <v>28299.897536349607</v>
      </c>
      <c r="G115">
        <v>0</v>
      </c>
      <c r="H115">
        <v>290.91920961059998</v>
      </c>
      <c r="I115">
        <v>38.914999875800007</v>
      </c>
      <c r="J115">
        <v>1887.413941282219</v>
      </c>
      <c r="K115"/>
      <c r="L115">
        <v>174785.93119684223</v>
      </c>
      <c r="M115">
        <v>89232.44455932187</v>
      </c>
      <c r="N115">
        <v>8652.5167434986524</v>
      </c>
      <c r="O115">
        <v>32030.613674963442</v>
      </c>
      <c r="P115">
        <v>8360.2500825349107</v>
      </c>
      <c r="Q115">
        <v>140292.34644039843</v>
      </c>
      <c r="R115"/>
      <c r="S115">
        <v>597767.88469320035</v>
      </c>
      <c r="T115">
        <v>170319.75157926884</v>
      </c>
      <c r="U115">
        <v>30483.94131452241</v>
      </c>
      <c r="V115">
        <v>83448.717195108766</v>
      </c>
      <c r="W115">
        <v>24039.146689821708</v>
      </c>
      <c r="X115">
        <v>376478.72044320242</v>
      </c>
      <c r="Z115" s="29">
        <f>SUM(Landuse!C107:Q107)</f>
        <v>10884.982809987063</v>
      </c>
      <c r="AA115" s="29">
        <f t="shared" si="15"/>
        <v>54.916750455934881</v>
      </c>
      <c r="AB115" s="29">
        <f t="shared" si="16"/>
        <v>15.647222834656114</v>
      </c>
      <c r="AC115" s="29">
        <f t="shared" si="17"/>
        <v>2.8005502486005893</v>
      </c>
      <c r="AD115" s="29">
        <f t="shared" si="18"/>
        <v>7.6664078071436057</v>
      </c>
      <c r="AE115" s="29">
        <f t="shared" si="19"/>
        <v>2.2084689621894111</v>
      </c>
      <c r="AF115" s="29">
        <f t="shared" si="20"/>
        <v>34.586983462921047</v>
      </c>
      <c r="AG115" s="29">
        <f t="shared" si="21"/>
        <v>1282538.1619151244</v>
      </c>
      <c r="AH115" s="44">
        <f t="shared" si="22"/>
        <v>117.82638377144563</v>
      </c>
    </row>
    <row r="116" spans="2:34" x14ac:dyDescent="0.3">
      <c r="B116">
        <v>3028</v>
      </c>
      <c r="C116">
        <v>8</v>
      </c>
      <c r="D116">
        <v>73888.927806812397</v>
      </c>
      <c r="E116">
        <v>24996.728308090002</v>
      </c>
      <c r="F116">
        <v>14718.379359098801</v>
      </c>
      <c r="G116">
        <v>2983</v>
      </c>
      <c r="H116">
        <v>145.16370000000001</v>
      </c>
      <c r="I116">
        <v>0</v>
      </c>
      <c r="J116">
        <v>13865.119374598946</v>
      </c>
      <c r="K116"/>
      <c r="L116">
        <v>53734.787589519074</v>
      </c>
      <c r="M116">
        <v>26894.145186518414</v>
      </c>
      <c r="N116">
        <v>2323.9026715291488</v>
      </c>
      <c r="O116">
        <v>13642.856178883181</v>
      </c>
      <c r="P116">
        <v>4808.6294810788686</v>
      </c>
      <c r="Q116">
        <v>29192.997441071468</v>
      </c>
      <c r="R116"/>
      <c r="S116">
        <v>183772.97355615522</v>
      </c>
      <c r="T116">
        <v>51333.392800411428</v>
      </c>
      <c r="U116">
        <v>8187.4112191444901</v>
      </c>
      <c r="V116">
        <v>35543.460345720778</v>
      </c>
      <c r="W116">
        <v>13826.78129618899</v>
      </c>
      <c r="X116">
        <v>78340.284423038524</v>
      </c>
      <c r="Z116" s="29">
        <f>SUM(Landuse!C108:Q108)</f>
        <v>1880.93357988</v>
      </c>
      <c r="AA116" s="29">
        <f t="shared" si="15"/>
        <v>97.703063798711909</v>
      </c>
      <c r="AB116" s="29">
        <f t="shared" si="16"/>
        <v>27.291443647726467</v>
      </c>
      <c r="AC116" s="29">
        <f t="shared" si="17"/>
        <v>4.3528444102033799</v>
      </c>
      <c r="AD116" s="29">
        <f t="shared" si="18"/>
        <v>18.896712103990605</v>
      </c>
      <c r="AE116" s="29">
        <f t="shared" si="19"/>
        <v>7.3510204954026674</v>
      </c>
      <c r="AF116" s="29">
        <f t="shared" si="20"/>
        <v>41.649681445974551</v>
      </c>
      <c r="AG116" s="29">
        <f t="shared" si="21"/>
        <v>371004.30364065949</v>
      </c>
      <c r="AH116" s="44">
        <f t="shared" si="22"/>
        <v>197.24476590200962</v>
      </c>
    </row>
    <row r="117" spans="2:34" x14ac:dyDescent="0.3">
      <c r="B117">
        <v>3029</v>
      </c>
      <c r="C117">
        <v>0</v>
      </c>
      <c r="D117">
        <v>266425.38843374967</v>
      </c>
      <c r="E117">
        <v>3434805.7265776363</v>
      </c>
      <c r="F117">
        <v>352597.03598524677</v>
      </c>
      <c r="G117">
        <v>534798.13380295492</v>
      </c>
      <c r="H117">
        <v>26003.078491578301</v>
      </c>
      <c r="I117">
        <v>25547.192030236798</v>
      </c>
      <c r="J117">
        <v>212384.25601256909</v>
      </c>
      <c r="K117"/>
      <c r="L117">
        <v>2235387.2547361823</v>
      </c>
      <c r="M117">
        <v>1258930.7781693982</v>
      </c>
      <c r="N117">
        <v>71166.609659230351</v>
      </c>
      <c r="O117">
        <v>954375.66145574267</v>
      </c>
      <c r="P117">
        <v>111929.73085342042</v>
      </c>
      <c r="Q117">
        <v>220770.77645999755</v>
      </c>
      <c r="R117"/>
      <c r="S117">
        <v>7645024.4111977434</v>
      </c>
      <c r="T117">
        <v>2402946.3549074936</v>
      </c>
      <c r="U117">
        <v>250729.21748872424</v>
      </c>
      <c r="V117">
        <v>2486415.8232774171</v>
      </c>
      <c r="W117">
        <v>321843.86739323364</v>
      </c>
      <c r="X117">
        <v>592445.00175369729</v>
      </c>
      <c r="Z117" s="29">
        <f>SUM(Landuse!C109:Q109)</f>
        <v>32860.465607730002</v>
      </c>
      <c r="AA117" s="29">
        <f t="shared" si="15"/>
        <v>232.65112863767061</v>
      </c>
      <c r="AB117" s="29">
        <f t="shared" si="16"/>
        <v>73.125754929724167</v>
      </c>
      <c r="AC117" s="29">
        <f t="shared" si="17"/>
        <v>7.6301176155502626</v>
      </c>
      <c r="AD117" s="29">
        <f t="shared" si="18"/>
        <v>75.66587317900084</v>
      </c>
      <c r="AE117" s="29">
        <f t="shared" si="19"/>
        <v>9.7942576722809438</v>
      </c>
      <c r="AF117" s="29">
        <f t="shared" si="20"/>
        <v>18.029111602555389</v>
      </c>
      <c r="AG117" s="29">
        <f t="shared" si="21"/>
        <v>13699404.676018309</v>
      </c>
      <c r="AH117" s="44">
        <f t="shared" si="22"/>
        <v>416.89624363678217</v>
      </c>
    </row>
    <row r="118" spans="2:34" x14ac:dyDescent="0.3">
      <c r="B118">
        <v>3029</v>
      </c>
      <c r="C118">
        <v>1</v>
      </c>
      <c r="D118">
        <v>192297.21308438573</v>
      </c>
      <c r="E118">
        <v>951337.55635414866</v>
      </c>
      <c r="F118">
        <v>43391.773126450797</v>
      </c>
      <c r="G118">
        <v>184830.85409232002</v>
      </c>
      <c r="H118">
        <v>191612.98993650929</v>
      </c>
      <c r="I118">
        <v>49926.240148458193</v>
      </c>
      <c r="J118">
        <v>65578.255430572084</v>
      </c>
      <c r="K118"/>
      <c r="L118">
        <v>699870.72035390104</v>
      </c>
      <c r="M118">
        <v>386634.43648174318</v>
      </c>
      <c r="N118">
        <v>25804.587246970674</v>
      </c>
      <c r="O118">
        <v>309664.50194864103</v>
      </c>
      <c r="P118">
        <v>155898.39850184351</v>
      </c>
      <c r="Q118">
        <v>101102.2376397451</v>
      </c>
      <c r="R118"/>
      <c r="S118">
        <v>2393557.8636103417</v>
      </c>
      <c r="T118">
        <v>737976.8816014328</v>
      </c>
      <c r="U118">
        <v>90912.915467419793</v>
      </c>
      <c r="V118">
        <v>806762.7336367555</v>
      </c>
      <c r="W118">
        <v>448271.81403618585</v>
      </c>
      <c r="X118">
        <v>271310.88777338521</v>
      </c>
      <c r="Z118" s="29">
        <f>SUM(Landuse!C110:Q110)</f>
        <v>15132.15487627</v>
      </c>
      <c r="AA118" s="29">
        <f t="shared" si="15"/>
        <v>158.17693403098062</v>
      </c>
      <c r="AB118" s="29">
        <f t="shared" si="16"/>
        <v>48.768789880595008</v>
      </c>
      <c r="AC118" s="29">
        <f t="shared" si="17"/>
        <v>6.0079292216330638</v>
      </c>
      <c r="AD118" s="29">
        <f t="shared" si="18"/>
        <v>53.314464478678296</v>
      </c>
      <c r="AE118" s="29">
        <f t="shared" si="19"/>
        <v>29.623792361467199</v>
      </c>
      <c r="AF118" s="29">
        <f t="shared" si="20"/>
        <v>17.929428425217253</v>
      </c>
      <c r="AG118" s="29">
        <f t="shared" si="21"/>
        <v>4748793.0961255208</v>
      </c>
      <c r="AH118" s="44">
        <f t="shared" si="22"/>
        <v>313.82133839857147</v>
      </c>
    </row>
    <row r="119" spans="2:34" x14ac:dyDescent="0.3">
      <c r="B119">
        <v>3029</v>
      </c>
      <c r="C119">
        <v>2</v>
      </c>
      <c r="D119">
        <v>11267.018023659499</v>
      </c>
      <c r="E119">
        <v>26407.202060169002</v>
      </c>
      <c r="F119">
        <v>5266.6884</v>
      </c>
      <c r="G119">
        <v>7958</v>
      </c>
      <c r="H119">
        <v>227.94300000000001</v>
      </c>
      <c r="I119">
        <v>0</v>
      </c>
      <c r="J119">
        <v>2865.0069526142579</v>
      </c>
      <c r="K119"/>
      <c r="L119">
        <v>23882.372390352768</v>
      </c>
      <c r="M119">
        <v>13193.782273372486</v>
      </c>
      <c r="N119">
        <v>823.7111542086102</v>
      </c>
      <c r="O119">
        <v>9377.2982416352679</v>
      </c>
      <c r="P119">
        <v>1387.8663195743654</v>
      </c>
      <c r="Q119">
        <v>5326.8280572992626</v>
      </c>
      <c r="R119"/>
      <c r="S119">
        <v>81677.713575006463</v>
      </c>
      <c r="T119">
        <v>25183.236100831531</v>
      </c>
      <c r="U119">
        <v>2902.041478726981</v>
      </c>
      <c r="V119">
        <v>24430.48756296753</v>
      </c>
      <c r="W119">
        <v>3990.684693967326</v>
      </c>
      <c r="X119">
        <v>14294.702896604291</v>
      </c>
      <c r="Z119" s="29">
        <f>SUM(Landuse!C111:Q111)</f>
        <v>543.43425238000009</v>
      </c>
      <c r="AA119" s="29">
        <f t="shared" si="15"/>
        <v>150.29916354608574</v>
      </c>
      <c r="AB119" s="29">
        <f t="shared" si="16"/>
        <v>46.340906909235422</v>
      </c>
      <c r="AC119" s="29">
        <f t="shared" si="17"/>
        <v>5.3401887459565369</v>
      </c>
      <c r="AD119" s="29">
        <f t="shared" si="18"/>
        <v>44.955737434607535</v>
      </c>
      <c r="AE119" s="29">
        <f t="shared" si="19"/>
        <v>7.3434544776850261</v>
      </c>
      <c r="AF119" s="29">
        <f t="shared" si="20"/>
        <v>26.304383343522893</v>
      </c>
      <c r="AG119" s="29">
        <f t="shared" si="21"/>
        <v>152478.8663081041</v>
      </c>
      <c r="AH119" s="44">
        <f t="shared" si="22"/>
        <v>280.58383445709313</v>
      </c>
    </row>
    <row r="120" spans="2:34" x14ac:dyDescent="0.3">
      <c r="B120">
        <v>3029</v>
      </c>
      <c r="C120">
        <v>5</v>
      </c>
      <c r="D120">
        <v>512460.41169951425</v>
      </c>
      <c r="E120">
        <v>160909.67210206512</v>
      </c>
      <c r="F120">
        <v>15082.909573635203</v>
      </c>
      <c r="G120">
        <v>974.21459417000005</v>
      </c>
      <c r="H120">
        <v>1991.5019999999997</v>
      </c>
      <c r="I120">
        <v>1894.2657999999999</v>
      </c>
      <c r="J120">
        <v>18184.094470918299</v>
      </c>
      <c r="K120"/>
      <c r="L120">
        <v>284489.40040400642</v>
      </c>
      <c r="M120">
        <v>147851.54175001825</v>
      </c>
      <c r="N120">
        <v>13009.20183418128</v>
      </c>
      <c r="O120">
        <v>64671.870656176026</v>
      </c>
      <c r="P120">
        <v>15825.393944915228</v>
      </c>
      <c r="Q120">
        <v>185649.66165100562</v>
      </c>
      <c r="R120"/>
      <c r="S120">
        <v>972953.74938170193</v>
      </c>
      <c r="T120">
        <v>282207.19476909481</v>
      </c>
      <c r="U120">
        <v>45833.109258059092</v>
      </c>
      <c r="V120">
        <v>168488.33118312227</v>
      </c>
      <c r="W120">
        <v>45504.496003148692</v>
      </c>
      <c r="X120">
        <v>498196.43653032312</v>
      </c>
      <c r="Z120" s="29">
        <f>SUM(Landuse!C112:Q112)</f>
        <v>6446.1280499899876</v>
      </c>
      <c r="AA120" s="29">
        <f t="shared" si="15"/>
        <v>150.93614986180938</v>
      </c>
      <c r="AB120" s="29">
        <f t="shared" si="16"/>
        <v>43.779334288826789</v>
      </c>
      <c r="AC120" s="29">
        <f t="shared" si="17"/>
        <v>7.1101766677021381</v>
      </c>
      <c r="AD120" s="29">
        <f t="shared" si="18"/>
        <v>26.137912538579492</v>
      </c>
      <c r="AE120" s="29">
        <f t="shared" si="19"/>
        <v>7.0591982737946655</v>
      </c>
      <c r="AF120" s="29">
        <f t="shared" si="20"/>
        <v>77.286152658896825</v>
      </c>
      <c r="AG120" s="29">
        <f t="shared" si="21"/>
        <v>2013183.3171254499</v>
      </c>
      <c r="AH120" s="44">
        <f t="shared" si="22"/>
        <v>312.30892428960931</v>
      </c>
    </row>
    <row r="121" spans="2:34" x14ac:dyDescent="0.3">
      <c r="B121">
        <v>3029</v>
      </c>
      <c r="C121">
        <v>7</v>
      </c>
      <c r="D121">
        <v>209747.72149536663</v>
      </c>
      <c r="E121">
        <v>37075.096773157798</v>
      </c>
      <c r="F121">
        <v>7786.8128424172</v>
      </c>
      <c r="G121">
        <v>0</v>
      </c>
      <c r="H121">
        <v>194.35140000000001</v>
      </c>
      <c r="I121">
        <v>90.38300000000001</v>
      </c>
      <c r="J121">
        <v>2337.6194598821999</v>
      </c>
      <c r="K121"/>
      <c r="L121">
        <v>100561.90395466957</v>
      </c>
      <c r="M121">
        <v>51939.556307162682</v>
      </c>
      <c r="N121">
        <v>4806.5957512490859</v>
      </c>
      <c r="O121">
        <v>20084.361829529153</v>
      </c>
      <c r="P121">
        <v>4785.4529516551174</v>
      </c>
      <c r="Q121">
        <v>75054.114176558214</v>
      </c>
      <c r="R121"/>
      <c r="S121">
        <v>343921.7115249699</v>
      </c>
      <c r="T121">
        <v>99138.069914607549</v>
      </c>
      <c r="U121">
        <v>16934.261689098192</v>
      </c>
      <c r="V121">
        <v>52325.386187235708</v>
      </c>
      <c r="W121">
        <v>13760.139271718641</v>
      </c>
      <c r="X121">
        <v>201409.96701621928</v>
      </c>
      <c r="Z121" s="29">
        <f>SUM(Landuse!C113:Q113)</f>
        <v>5730.9195559913642</v>
      </c>
      <c r="AA121" s="29">
        <f t="shared" si="15"/>
        <v>60.011610382040431</v>
      </c>
      <c r="AB121" s="29">
        <f t="shared" si="16"/>
        <v>17.298806752742514</v>
      </c>
      <c r="AC121" s="29">
        <f t="shared" si="17"/>
        <v>2.9548943278037019</v>
      </c>
      <c r="AD121" s="29">
        <f t="shared" si="18"/>
        <v>9.1303648002757889</v>
      </c>
      <c r="AE121" s="29">
        <f t="shared" si="19"/>
        <v>2.4010351458053822</v>
      </c>
      <c r="AF121" s="29">
        <f t="shared" si="20"/>
        <v>35.144441489438833</v>
      </c>
      <c r="AG121" s="29">
        <f t="shared" si="21"/>
        <v>727489.53560384933</v>
      </c>
      <c r="AH121" s="44">
        <f t="shared" si="22"/>
        <v>126.94115289810667</v>
      </c>
    </row>
    <row r="122" spans="2:34" x14ac:dyDescent="0.3">
      <c r="B122">
        <v>3029</v>
      </c>
      <c r="C122">
        <v>8</v>
      </c>
      <c r="D122">
        <v>228969.98916378838</v>
      </c>
      <c r="E122">
        <v>475800.99938967964</v>
      </c>
      <c r="F122">
        <v>93826.091651784795</v>
      </c>
      <c r="G122">
        <v>41821.263956509996</v>
      </c>
      <c r="H122">
        <v>28725.6162661335</v>
      </c>
      <c r="I122">
        <v>4018.4059479745997</v>
      </c>
      <c r="J122">
        <v>17681.406375318809</v>
      </c>
      <c r="K122"/>
      <c r="L122">
        <v>385953.20177632122</v>
      </c>
      <c r="M122">
        <v>210847.61255643703</v>
      </c>
      <c r="N122">
        <v>13906.155689828054</v>
      </c>
      <c r="O122">
        <v>145594.91515162529</v>
      </c>
      <c r="P122">
        <v>33746.472257217283</v>
      </c>
      <c r="Q122">
        <v>100795.41531976085</v>
      </c>
      <c r="R122"/>
      <c r="S122">
        <v>1319959.9500750185</v>
      </c>
      <c r="T122">
        <v>402449.05503872246</v>
      </c>
      <c r="U122">
        <v>48993.194295503912</v>
      </c>
      <c r="V122">
        <v>379315.52054622635</v>
      </c>
      <c r="W122">
        <v>97034.943793125145</v>
      </c>
      <c r="X122">
        <v>270487.52087303787</v>
      </c>
      <c r="Z122" s="29">
        <f>SUM(Landuse!C114:Q114)</f>
        <v>8565.8334109599982</v>
      </c>
      <c r="AA122" s="29">
        <f t="shared" si="15"/>
        <v>154.09591650313061</v>
      </c>
      <c r="AB122" s="29">
        <f t="shared" si="16"/>
        <v>46.983058825751648</v>
      </c>
      <c r="AC122" s="29">
        <f t="shared" si="17"/>
        <v>5.7196062478657401</v>
      </c>
      <c r="AD122" s="29">
        <f t="shared" si="18"/>
        <v>44.282383551948548</v>
      </c>
      <c r="AE122" s="29">
        <f t="shared" si="19"/>
        <v>11.328138096751774</v>
      </c>
      <c r="AF122" s="29">
        <f t="shared" si="20"/>
        <v>31.57749023311014</v>
      </c>
      <c r="AG122" s="29">
        <f t="shared" si="21"/>
        <v>2518240.184621634</v>
      </c>
      <c r="AH122" s="44">
        <f t="shared" si="22"/>
        <v>293.98659345855845</v>
      </c>
    </row>
    <row r="123" spans="2:34" x14ac:dyDescent="0.3">
      <c r="B123">
        <v>3030</v>
      </c>
      <c r="C123">
        <v>0</v>
      </c>
      <c r="D123">
        <v>537576.40318778472</v>
      </c>
      <c r="E123">
        <v>3415424.0556402593</v>
      </c>
      <c r="F123">
        <v>812225.47500819457</v>
      </c>
      <c r="G123">
        <v>472207.650909291</v>
      </c>
      <c r="H123">
        <v>1.1997</v>
      </c>
      <c r="I123">
        <v>0.75459999999999994</v>
      </c>
      <c r="J123">
        <v>635182.21096967021</v>
      </c>
      <c r="K123"/>
      <c r="L123">
        <v>2686127.1137315226</v>
      </c>
      <c r="M123">
        <v>1441612.4283164165</v>
      </c>
      <c r="N123">
        <v>88317.708953624169</v>
      </c>
      <c r="O123">
        <v>1060706.7866395917</v>
      </c>
      <c r="P123">
        <v>194684.10739658916</v>
      </c>
      <c r="Q123">
        <v>401169.60497745546</v>
      </c>
      <c r="R123"/>
      <c r="S123">
        <v>9186554.7289618067</v>
      </c>
      <c r="T123">
        <v>2751634.4741761102</v>
      </c>
      <c r="U123">
        <v>311154.76994578191</v>
      </c>
      <c r="V123">
        <v>2763438.1770963953</v>
      </c>
      <c r="W123">
        <v>559796.62924922642</v>
      </c>
      <c r="X123">
        <v>1076550.6700451511</v>
      </c>
      <c r="Z123" s="29">
        <f>SUM(Landuse!C115:Q115)</f>
        <v>46404.750690760004</v>
      </c>
      <c r="AA123" s="29">
        <f t="shared" si="15"/>
        <v>197.96582445148252</v>
      </c>
      <c r="AB123" s="29">
        <f t="shared" si="16"/>
        <v>59.296396020160252</v>
      </c>
      <c r="AC123" s="29">
        <f t="shared" si="17"/>
        <v>6.7052352466950813</v>
      </c>
      <c r="AD123" s="29">
        <f t="shared" si="18"/>
        <v>59.550760126088647</v>
      </c>
      <c r="AE123" s="29">
        <f t="shared" si="19"/>
        <v>12.063347414140761</v>
      </c>
      <c r="AF123" s="29">
        <f t="shared" si="20"/>
        <v>23.199147803190574</v>
      </c>
      <c r="AG123" s="29">
        <f t="shared" si="21"/>
        <v>16649129.449474471</v>
      </c>
      <c r="AH123" s="44">
        <f t="shared" si="22"/>
        <v>358.78071106175781</v>
      </c>
    </row>
    <row r="124" spans="2:34" x14ac:dyDescent="0.3">
      <c r="B124">
        <v>3030</v>
      </c>
      <c r="C124">
        <v>1</v>
      </c>
      <c r="D124">
        <v>465576.49193586409</v>
      </c>
      <c r="E124">
        <v>158403.67333158272</v>
      </c>
      <c r="F124">
        <v>51590.500358706005</v>
      </c>
      <c r="G124">
        <v>17936.10714443</v>
      </c>
      <c r="H124">
        <v>11039.760714863702</v>
      </c>
      <c r="I124">
        <v>0</v>
      </c>
      <c r="J124">
        <v>80308.204375869274</v>
      </c>
      <c r="K124"/>
      <c r="L124">
        <v>317936.8317467341</v>
      </c>
      <c r="M124">
        <v>159779.56224276131</v>
      </c>
      <c r="N124">
        <v>13769.857040103572</v>
      </c>
      <c r="O124">
        <v>79736.659469161066</v>
      </c>
      <c r="P124">
        <v>34517.901949426108</v>
      </c>
      <c r="Q124">
        <v>179113.92541312968</v>
      </c>
      <c r="R124"/>
      <c r="S124">
        <v>1087343.9645738306</v>
      </c>
      <c r="T124">
        <v>304974.44604400336</v>
      </c>
      <c r="U124">
        <v>48512.9964337001</v>
      </c>
      <c r="V124">
        <v>207736.32418181596</v>
      </c>
      <c r="W124">
        <v>99253.120444399334</v>
      </c>
      <c r="X124">
        <v>480657.5922638959</v>
      </c>
      <c r="Z124" s="29">
        <f>SUM(Landuse!C116:Q116)</f>
        <v>13576.78910306</v>
      </c>
      <c r="AA124" s="29">
        <f t="shared" si="15"/>
        <v>80.088447741208554</v>
      </c>
      <c r="AB124" s="29">
        <f t="shared" si="16"/>
        <v>22.46292873292602</v>
      </c>
      <c r="AC124" s="29">
        <f t="shared" si="17"/>
        <v>3.5732304645408401</v>
      </c>
      <c r="AD124" s="29">
        <f t="shared" si="18"/>
        <v>15.300843417755924</v>
      </c>
      <c r="AE124" s="29">
        <f t="shared" si="19"/>
        <v>7.3105002730011623</v>
      </c>
      <c r="AF124" s="29">
        <f t="shared" si="20"/>
        <v>35.402891553759424</v>
      </c>
      <c r="AG124" s="29">
        <f t="shared" si="21"/>
        <v>2228478.4439416453</v>
      </c>
      <c r="AH124" s="44">
        <f t="shared" si="22"/>
        <v>164.13884218319194</v>
      </c>
    </row>
    <row r="125" spans="2:34" x14ac:dyDescent="0.3">
      <c r="B125">
        <v>3030</v>
      </c>
      <c r="C125">
        <v>2</v>
      </c>
      <c r="D125">
        <v>24298.003458430903</v>
      </c>
      <c r="E125">
        <v>11663.4504</v>
      </c>
      <c r="F125">
        <v>2742.6065292323997</v>
      </c>
      <c r="G125">
        <v>0</v>
      </c>
      <c r="H125">
        <v>31.627623916799998</v>
      </c>
      <c r="I125">
        <v>0</v>
      </c>
      <c r="J125">
        <v>27961.830241332947</v>
      </c>
      <c r="K125"/>
      <c r="L125">
        <v>28558.76218185067</v>
      </c>
      <c r="M125">
        <v>12385.606604330822</v>
      </c>
      <c r="N125">
        <v>1142.414926558268</v>
      </c>
      <c r="O125">
        <v>6566.9620974415284</v>
      </c>
      <c r="P125">
        <v>6269.3250931581797</v>
      </c>
      <c r="Q125">
        <v>11774.447349573584</v>
      </c>
      <c r="R125"/>
      <c r="S125">
        <v>97670.966661929284</v>
      </c>
      <c r="T125">
        <v>23640.655037818327</v>
      </c>
      <c r="U125">
        <v>4024.876300205231</v>
      </c>
      <c r="V125">
        <v>17108.775013222465</v>
      </c>
      <c r="W125">
        <v>18026.880066117963</v>
      </c>
      <c r="X125">
        <v>31597.082696001202</v>
      </c>
      <c r="Z125" s="29">
        <f>SUM(Landuse!C117:Q117)</f>
        <v>1205.6857641200002</v>
      </c>
      <c r="AA125" s="29">
        <f t="shared" si="15"/>
        <v>81.008642192285379</v>
      </c>
      <c r="AB125" s="29">
        <f t="shared" si="16"/>
        <v>19.607642174553707</v>
      </c>
      <c r="AC125" s="29">
        <f t="shared" si="17"/>
        <v>3.3382465149556504</v>
      </c>
      <c r="AD125" s="29">
        <f t="shared" si="18"/>
        <v>14.190077980815948</v>
      </c>
      <c r="AE125" s="29">
        <f t="shared" si="19"/>
        <v>14.951557530643427</v>
      </c>
      <c r="AF125" s="29">
        <f t="shared" si="20"/>
        <v>26.206731170176106</v>
      </c>
      <c r="AG125" s="29">
        <f t="shared" si="21"/>
        <v>192069.23577529448</v>
      </c>
      <c r="AH125" s="44">
        <f t="shared" si="22"/>
        <v>159.30289756343024</v>
      </c>
    </row>
    <row r="126" spans="2:34" x14ac:dyDescent="0.3">
      <c r="B126">
        <v>3030</v>
      </c>
      <c r="C126">
        <v>5</v>
      </c>
      <c r="D126">
        <v>3379258.6295952601</v>
      </c>
      <c r="E126">
        <v>440244.25791367353</v>
      </c>
      <c r="F126">
        <v>76880.204886179185</v>
      </c>
      <c r="G126">
        <v>4582.2166959899996</v>
      </c>
      <c r="H126">
        <v>0</v>
      </c>
      <c r="I126">
        <v>0</v>
      </c>
      <c r="J126">
        <v>220645.83504706342</v>
      </c>
      <c r="K126"/>
      <c r="L126">
        <v>1607081.6821287277</v>
      </c>
      <c r="M126">
        <v>809855.83973745687</v>
      </c>
      <c r="N126">
        <v>77305.262037905748</v>
      </c>
      <c r="O126">
        <v>298418.40988367744</v>
      </c>
      <c r="P126">
        <v>109368.61374593271</v>
      </c>
      <c r="Q126">
        <v>1219581.3366044653</v>
      </c>
      <c r="R126"/>
      <c r="S126">
        <v>5496219.3528802488</v>
      </c>
      <c r="T126">
        <v>1545788.0384236786</v>
      </c>
      <c r="U126">
        <v>272356.48784360691</v>
      </c>
      <c r="V126">
        <v>777463.51490174711</v>
      </c>
      <c r="W126">
        <v>314479.60565119237</v>
      </c>
      <c r="X126">
        <v>3272783.1042181808</v>
      </c>
      <c r="Z126" s="29">
        <f>SUM(Landuse!C118:Q118)</f>
        <v>38142.691377040006</v>
      </c>
      <c r="AA126" s="29">
        <f t="shared" si="15"/>
        <v>144.09626469590708</v>
      </c>
      <c r="AB126" s="29">
        <f t="shared" si="16"/>
        <v>40.526454285660755</v>
      </c>
      <c r="AC126" s="29">
        <f t="shared" si="17"/>
        <v>7.1404632974471198</v>
      </c>
      <c r="AD126" s="29">
        <f t="shared" si="18"/>
        <v>20.383027175941269</v>
      </c>
      <c r="AE126" s="29">
        <f t="shared" si="19"/>
        <v>8.2448195000862832</v>
      </c>
      <c r="AF126" s="29">
        <f t="shared" si="20"/>
        <v>85.803675253714076</v>
      </c>
      <c r="AG126" s="29">
        <f t="shared" si="21"/>
        <v>11679090.103918655</v>
      </c>
      <c r="AH126" s="44">
        <f t="shared" si="22"/>
        <v>306.1947042087566</v>
      </c>
    </row>
    <row r="127" spans="2:34" x14ac:dyDescent="0.3">
      <c r="B127">
        <v>3030</v>
      </c>
      <c r="C127">
        <v>7</v>
      </c>
      <c r="D127">
        <v>1527199.4273190084</v>
      </c>
      <c r="E127">
        <v>116288.19759552741</v>
      </c>
      <c r="F127">
        <v>27048.474620150399</v>
      </c>
      <c r="G127">
        <v>3664.8611999999998</v>
      </c>
      <c r="H127">
        <v>11.997</v>
      </c>
      <c r="I127">
        <v>0</v>
      </c>
      <c r="J127">
        <v>64318.93675948077</v>
      </c>
      <c r="K127"/>
      <c r="L127">
        <v>667999.6694349238</v>
      </c>
      <c r="M127">
        <v>336996.3565343353</v>
      </c>
      <c r="N127">
        <v>33109.972748151908</v>
      </c>
      <c r="O127">
        <v>113734.73743121314</v>
      </c>
      <c r="P127">
        <v>41340.139339948626</v>
      </c>
      <c r="Q127">
        <v>545351.01900559431</v>
      </c>
      <c r="R127"/>
      <c r="S127">
        <v>2284558.8694674391</v>
      </c>
      <c r="T127">
        <v>643231.68564421649</v>
      </c>
      <c r="U127">
        <v>116650.73828819643</v>
      </c>
      <c r="V127">
        <v>296310.836734791</v>
      </c>
      <c r="W127">
        <v>118869.85005948167</v>
      </c>
      <c r="X127">
        <v>1463465.8200320825</v>
      </c>
      <c r="Z127" s="29">
        <f>SUM(Landuse!C119:Q119)</f>
        <v>39595.471451114929</v>
      </c>
      <c r="AA127" s="29">
        <f t="shared" si="15"/>
        <v>57.697478669700509</v>
      </c>
      <c r="AB127" s="29">
        <f t="shared" si="16"/>
        <v>16.245082128605503</v>
      </c>
      <c r="AC127" s="29">
        <f t="shared" si="17"/>
        <v>2.9460626181005298</v>
      </c>
      <c r="AD127" s="29">
        <f t="shared" si="18"/>
        <v>7.4834526746479106</v>
      </c>
      <c r="AE127" s="29">
        <f t="shared" si="19"/>
        <v>3.0021072032502478</v>
      </c>
      <c r="AF127" s="29">
        <f t="shared" si="20"/>
        <v>36.960434271855959</v>
      </c>
      <c r="AG127" s="29">
        <f t="shared" si="21"/>
        <v>4923087.8002262069</v>
      </c>
      <c r="AH127" s="44">
        <f t="shared" si="22"/>
        <v>124.33461756616066</v>
      </c>
    </row>
    <row r="128" spans="2:34" x14ac:dyDescent="0.3">
      <c r="B128">
        <v>3030</v>
      </c>
      <c r="C128">
        <v>8</v>
      </c>
      <c r="D128">
        <v>493988.19067123183</v>
      </c>
      <c r="E128">
        <v>498266.9215901664</v>
      </c>
      <c r="F128">
        <v>95413.678076687604</v>
      </c>
      <c r="G128">
        <v>42620.817396499995</v>
      </c>
      <c r="H128">
        <v>285.52859999999998</v>
      </c>
      <c r="I128">
        <v>0</v>
      </c>
      <c r="J128">
        <v>114493.8773139877</v>
      </c>
      <c r="K128"/>
      <c r="L128">
        <v>535163.11547910003</v>
      </c>
      <c r="M128">
        <v>279612.03329848783</v>
      </c>
      <c r="N128">
        <v>20632.173645343537</v>
      </c>
      <c r="O128">
        <v>166871.15296250253</v>
      </c>
      <c r="P128">
        <v>39368.025844397678</v>
      </c>
      <c r="Q128">
        <v>203422.512418742</v>
      </c>
      <c r="R128"/>
      <c r="S128">
        <v>1830257.854938522</v>
      </c>
      <c r="T128">
        <v>533701.0801974897</v>
      </c>
      <c r="U128">
        <v>72689.829935119182</v>
      </c>
      <c r="V128">
        <v>434746.0773901486</v>
      </c>
      <c r="W128">
        <v>113199.21519323954</v>
      </c>
      <c r="X128">
        <v>545890.41475106671</v>
      </c>
      <c r="Z128" s="29">
        <f>SUM(Landuse!C120:Q120)</f>
        <v>13663.997530819994</v>
      </c>
      <c r="AA128" s="29">
        <f t="shared" si="15"/>
        <v>133.94746675050709</v>
      </c>
      <c r="AB128" s="29">
        <f t="shared" si="16"/>
        <v>39.058926861900687</v>
      </c>
      <c r="AC128" s="29">
        <f t="shared" si="17"/>
        <v>5.3198070162968607</v>
      </c>
      <c r="AD128" s="29">
        <f t="shared" si="18"/>
        <v>31.81690251403748</v>
      </c>
      <c r="AE128" s="29">
        <f t="shared" si="19"/>
        <v>8.2844873864995723</v>
      </c>
      <c r="AF128" s="29">
        <f t="shared" si="20"/>
        <v>39.951003615140962</v>
      </c>
      <c r="AG128" s="29">
        <f t="shared" si="21"/>
        <v>3530484.4724055859</v>
      </c>
      <c r="AH128" s="44">
        <f t="shared" si="22"/>
        <v>258.37859414438265</v>
      </c>
    </row>
    <row r="129" spans="2:34" x14ac:dyDescent="0.3">
      <c r="B129">
        <v>3031</v>
      </c>
      <c r="C129">
        <v>0</v>
      </c>
      <c r="D129">
        <v>26662.485969339603</v>
      </c>
      <c r="E129">
        <v>273918.90662628663</v>
      </c>
      <c r="F129">
        <v>43133.80804454699</v>
      </c>
      <c r="G129">
        <v>29066.293756764004</v>
      </c>
      <c r="H129">
        <v>4318.4835479403</v>
      </c>
      <c r="I129">
        <v>321.83798058719992</v>
      </c>
      <c r="J129">
        <v>16039.206249324014</v>
      </c>
      <c r="K129"/>
      <c r="L129">
        <v>180389.89857816484</v>
      </c>
      <c r="M129">
        <v>100460.84444998018</v>
      </c>
      <c r="N129">
        <v>5706.4957228815301</v>
      </c>
      <c r="O129">
        <v>75755.417196940223</v>
      </c>
      <c r="P129">
        <v>10485.502149384089</v>
      </c>
      <c r="Q129">
        <v>20662.864077437887</v>
      </c>
      <c r="R129"/>
      <c r="S129">
        <v>616933.45313732373</v>
      </c>
      <c r="T129">
        <v>191751.62301856617</v>
      </c>
      <c r="U129">
        <v>20104.726276155605</v>
      </c>
      <c r="V129">
        <v>197364.07331484443</v>
      </c>
      <c r="W129">
        <v>30150.117735360502</v>
      </c>
      <c r="X129">
        <v>55449.415637726896</v>
      </c>
      <c r="Z129" s="29">
        <f>SUM(Landuse!C121:Q121)</f>
        <v>2795.89463148</v>
      </c>
      <c r="AA129" s="29">
        <f t="shared" si="15"/>
        <v>220.65690394446355</v>
      </c>
      <c r="AB129" s="29">
        <f t="shared" si="16"/>
        <v>68.583279519751756</v>
      </c>
      <c r="AC129" s="29">
        <f t="shared" si="17"/>
        <v>7.1908025609367181</v>
      </c>
      <c r="AD129" s="29">
        <f t="shared" si="18"/>
        <v>70.590669295133708</v>
      </c>
      <c r="AE129" s="29">
        <f t="shared" si="19"/>
        <v>10.783710300055411</v>
      </c>
      <c r="AF129" s="29">
        <f t="shared" si="20"/>
        <v>19.832441113267162</v>
      </c>
      <c r="AG129" s="29">
        <f t="shared" si="21"/>
        <v>1111753.4091199772</v>
      </c>
      <c r="AH129" s="44">
        <f t="shared" si="22"/>
        <v>397.63780673360827</v>
      </c>
    </row>
    <row r="130" spans="2:34" x14ac:dyDescent="0.3">
      <c r="B130">
        <v>3031</v>
      </c>
      <c r="C130">
        <v>1</v>
      </c>
      <c r="D130">
        <v>79079.385082441106</v>
      </c>
      <c r="E130">
        <v>17707.048799999997</v>
      </c>
      <c r="F130">
        <v>21247.007999999998</v>
      </c>
      <c r="G130">
        <v>2840.6600000000003</v>
      </c>
      <c r="H130">
        <v>11302.194167294401</v>
      </c>
      <c r="I130">
        <v>931.76323336199994</v>
      </c>
      <c r="J130">
        <v>16000.195386587309</v>
      </c>
      <c r="K130"/>
      <c r="L130">
        <v>57846.167409221933</v>
      </c>
      <c r="M130">
        <v>28165.754467844949</v>
      </c>
      <c r="N130">
        <v>2571.3171919365805</v>
      </c>
      <c r="O130">
        <v>15941.030544560021</v>
      </c>
      <c r="P130">
        <v>12780.203872935483</v>
      </c>
      <c r="Q130">
        <v>31803.781183185827</v>
      </c>
      <c r="R130"/>
      <c r="S130">
        <v>197833.892539539</v>
      </c>
      <c r="T130">
        <v>53760.538867865012</v>
      </c>
      <c r="U130">
        <v>9059.0847384275257</v>
      </c>
      <c r="V130">
        <v>41530.848057131334</v>
      </c>
      <c r="W130">
        <v>36748.326018277417</v>
      </c>
      <c r="X130">
        <v>85346.400918514672</v>
      </c>
      <c r="Z130" s="29">
        <f>SUM(Landuse!C122:Q122)</f>
        <v>2417.9486782200001</v>
      </c>
      <c r="AA130" s="29">
        <f t="shared" si="15"/>
        <v>81.818896456138447</v>
      </c>
      <c r="AB130" s="29">
        <f t="shared" si="16"/>
        <v>22.233945390206308</v>
      </c>
      <c r="AC130" s="29">
        <f t="shared" si="17"/>
        <v>3.7465992640904489</v>
      </c>
      <c r="AD130" s="29">
        <f t="shared" si="18"/>
        <v>17.176066816978402</v>
      </c>
      <c r="AE130" s="29">
        <f t="shared" si="19"/>
        <v>15.198141444974798</v>
      </c>
      <c r="AF130" s="29">
        <f t="shared" si="20"/>
        <v>35.29702747096492</v>
      </c>
      <c r="AG130" s="29">
        <f t="shared" si="21"/>
        <v>424279.09113975498</v>
      </c>
      <c r="AH130" s="44">
        <f t="shared" si="22"/>
        <v>175.47067684335335</v>
      </c>
    </row>
    <row r="131" spans="2:34" x14ac:dyDescent="0.3">
      <c r="B131">
        <v>3031</v>
      </c>
      <c r="C131">
        <v>2</v>
      </c>
      <c r="D131">
        <v>5626.1135482349009</v>
      </c>
      <c r="E131">
        <v>6660.8751777624002</v>
      </c>
      <c r="F131">
        <v>17513.967063267602</v>
      </c>
      <c r="G131">
        <v>0</v>
      </c>
      <c r="H131">
        <v>3501.8294397210002</v>
      </c>
      <c r="I131">
        <v>206.89399999999998</v>
      </c>
      <c r="J131">
        <v>5056.0021702947697</v>
      </c>
      <c r="K131"/>
      <c r="L131">
        <v>16046.153025411848</v>
      </c>
      <c r="M131">
        <v>7625.7185304174318</v>
      </c>
      <c r="N131">
        <v>627.11915497810298</v>
      </c>
      <c r="O131">
        <v>5978.4525675936511</v>
      </c>
      <c r="P131">
        <v>3918.7673069176403</v>
      </c>
      <c r="Q131">
        <v>4369.4708139619997</v>
      </c>
      <c r="R131"/>
      <c r="S131">
        <v>54877.843346908521</v>
      </c>
      <c r="T131">
        <v>14555.36147337836</v>
      </c>
      <c r="U131">
        <v>2209.4223084780042</v>
      </c>
      <c r="V131">
        <v>15575.542905300388</v>
      </c>
      <c r="W131">
        <v>11268.062701984052</v>
      </c>
      <c r="X131">
        <v>11725.606013391445</v>
      </c>
      <c r="Z131" s="29">
        <f>SUM(Landuse!C123:Q123)</f>
        <v>447.91190196000014</v>
      </c>
      <c r="AA131" s="29">
        <f t="shared" si="15"/>
        <v>122.51927914121218</v>
      </c>
      <c r="AB131" s="29">
        <f t="shared" si="16"/>
        <v>32.496036407351809</v>
      </c>
      <c r="AC131" s="29">
        <f t="shared" si="17"/>
        <v>4.9327162301557061</v>
      </c>
      <c r="AD131" s="29">
        <f t="shared" si="18"/>
        <v>34.77367499533721</v>
      </c>
      <c r="AE131" s="29">
        <f t="shared" si="19"/>
        <v>25.156872707951226</v>
      </c>
      <c r="AF131" s="29">
        <f t="shared" si="20"/>
        <v>26.178375618245074</v>
      </c>
      <c r="AG131" s="29">
        <f t="shared" si="21"/>
        <v>110211.83874944077</v>
      </c>
      <c r="AH131" s="44">
        <f t="shared" si="22"/>
        <v>246.05695510025319</v>
      </c>
    </row>
    <row r="132" spans="2:34" x14ac:dyDescent="0.3">
      <c r="B132">
        <v>3031</v>
      </c>
      <c r="C132">
        <v>5</v>
      </c>
      <c r="D132">
        <v>289571.05435812322</v>
      </c>
      <c r="E132">
        <v>25916.533788500099</v>
      </c>
      <c r="F132">
        <v>6291.9706036703992</v>
      </c>
      <c r="G132">
        <v>0</v>
      </c>
      <c r="H132">
        <v>964.35100836089998</v>
      </c>
      <c r="I132">
        <v>223.11391807840002</v>
      </c>
      <c r="J132">
        <v>8323.3502896413229</v>
      </c>
      <c r="K132"/>
      <c r="L132">
        <v>127202.27860853005</v>
      </c>
      <c r="M132">
        <v>64554.107277252857</v>
      </c>
      <c r="N132">
        <v>6302.1249974002703</v>
      </c>
      <c r="O132">
        <v>22265.735666027023</v>
      </c>
      <c r="P132">
        <v>7751.5522811634755</v>
      </c>
      <c r="Q132">
        <v>103214.57513600064</v>
      </c>
      <c r="R132"/>
      <c r="S132">
        <v>435031.79284117278</v>
      </c>
      <c r="T132">
        <v>123215.71564223806</v>
      </c>
      <c r="U132">
        <v>22203.205642090816</v>
      </c>
      <c r="V132">
        <v>58008.475815986887</v>
      </c>
      <c r="W132">
        <v>22288.890944780269</v>
      </c>
      <c r="X132">
        <v>276979.40881471185</v>
      </c>
      <c r="Z132" s="29">
        <f>SUM(Landuse!C124:Q124)</f>
        <v>3249.0275877500007</v>
      </c>
      <c r="AA132" s="29">
        <f t="shared" si="15"/>
        <v>133.8959984462424</v>
      </c>
      <c r="AB132" s="29">
        <f t="shared" si="16"/>
        <v>37.923874856220216</v>
      </c>
      <c r="AC132" s="29">
        <f t="shared" si="17"/>
        <v>6.8338002809840281</v>
      </c>
      <c r="AD132" s="29">
        <f t="shared" si="18"/>
        <v>17.854103804689021</v>
      </c>
      <c r="AE132" s="29">
        <f t="shared" si="19"/>
        <v>6.860172880284976</v>
      </c>
      <c r="AF132" s="29">
        <f t="shared" si="20"/>
        <v>85.249940584999507</v>
      </c>
      <c r="AG132" s="29">
        <f t="shared" si="21"/>
        <v>937727.4897009806</v>
      </c>
      <c r="AH132" s="44">
        <f t="shared" si="22"/>
        <v>288.61789085342014</v>
      </c>
    </row>
    <row r="133" spans="2:34" x14ac:dyDescent="0.3">
      <c r="B133">
        <v>3031</v>
      </c>
      <c r="C133">
        <v>7</v>
      </c>
      <c r="D133">
        <v>185131.30012043795</v>
      </c>
      <c r="E133">
        <v>9393.92</v>
      </c>
      <c r="F133">
        <v>3965.7135339564002</v>
      </c>
      <c r="G133">
        <v>0</v>
      </c>
      <c r="H133">
        <v>0</v>
      </c>
      <c r="I133">
        <v>0</v>
      </c>
      <c r="J133">
        <v>5580.211895219225</v>
      </c>
      <c r="K133"/>
      <c r="L133">
        <v>77853.087232729697</v>
      </c>
      <c r="M133">
        <v>39269.444029053702</v>
      </c>
      <c r="N133">
        <v>3920.5391487126449</v>
      </c>
      <c r="O133">
        <v>12632.209047756032</v>
      </c>
      <c r="P133">
        <v>4530.58257053128</v>
      </c>
      <c r="Q133">
        <v>65865.283520830213</v>
      </c>
      <c r="R133"/>
      <c r="S133">
        <v>266257.55833593558</v>
      </c>
      <c r="T133">
        <v>74954.373207135388</v>
      </c>
      <c r="U133">
        <v>13812.569091003981</v>
      </c>
      <c r="V133">
        <v>32910.441587937836</v>
      </c>
      <c r="W133">
        <v>13027.282429131348</v>
      </c>
      <c r="X133">
        <v>176751.46428665353</v>
      </c>
      <c r="Z133" s="29">
        <f>SUM(Landuse!C125:Q125)</f>
        <v>5008.4828837051045</v>
      </c>
      <c r="AA133" s="29">
        <f t="shared" si="15"/>
        <v>53.16131940915556</v>
      </c>
      <c r="AB133" s="29">
        <f t="shared" si="16"/>
        <v>14.965484548424113</v>
      </c>
      <c r="AC133" s="29">
        <f t="shared" si="17"/>
        <v>2.7578349395867185</v>
      </c>
      <c r="AD133" s="29">
        <f t="shared" si="18"/>
        <v>6.5709402132551196</v>
      </c>
      <c r="AE133" s="29">
        <f t="shared" si="19"/>
        <v>2.6010436157254491</v>
      </c>
      <c r="AF133" s="29">
        <f t="shared" si="20"/>
        <v>35.290419951659857</v>
      </c>
      <c r="AG133" s="29">
        <f t="shared" si="21"/>
        <v>577713.68893779756</v>
      </c>
      <c r="AH133" s="44">
        <f t="shared" si="22"/>
        <v>115.3470426778068</v>
      </c>
    </row>
    <row r="134" spans="2:34" x14ac:dyDescent="0.3">
      <c r="B134">
        <v>3031</v>
      </c>
      <c r="C134">
        <v>8</v>
      </c>
      <c r="D134">
        <v>25387.708887439199</v>
      </c>
      <c r="E134">
        <v>36039.499675267194</v>
      </c>
      <c r="F134">
        <v>5250.6791225532006</v>
      </c>
      <c r="G134">
        <v>307.70254002999997</v>
      </c>
      <c r="H134">
        <v>0</v>
      </c>
      <c r="I134">
        <v>0</v>
      </c>
      <c r="J134">
        <v>3067.1136065277497</v>
      </c>
      <c r="K134"/>
      <c r="L134">
        <v>30557.245114945355</v>
      </c>
      <c r="M134">
        <v>16384.188427589619</v>
      </c>
      <c r="N134">
        <v>1139.4605147632944</v>
      </c>
      <c r="O134">
        <v>10059.374084098783</v>
      </c>
      <c r="P134">
        <v>1529.4220443503393</v>
      </c>
      <c r="Q134">
        <v>10383.013646069949</v>
      </c>
      <c r="R134"/>
      <c r="S134">
        <v>104505.77829311311</v>
      </c>
      <c r="T134">
        <v>31272.828135508858</v>
      </c>
      <c r="U134">
        <v>4014.4675233780058</v>
      </c>
      <c r="V134">
        <v>26207.486113820876</v>
      </c>
      <c r="W134">
        <v>4397.7154405454094</v>
      </c>
      <c r="X134">
        <v>27863.12860963809</v>
      </c>
      <c r="Z134" s="29">
        <f>SUM(Landuse!C126:Q126)</f>
        <v>701.15287679000005</v>
      </c>
      <c r="AA134" s="29">
        <f t="shared" si="15"/>
        <v>149.04849106739567</v>
      </c>
      <c r="AB134" s="29">
        <f t="shared" si="16"/>
        <v>44.602010732211937</v>
      </c>
      <c r="AC134" s="29">
        <f t="shared" si="17"/>
        <v>5.7255238568754612</v>
      </c>
      <c r="AD134" s="29">
        <f t="shared" si="18"/>
        <v>37.377706034386264</v>
      </c>
      <c r="AE134" s="29">
        <f t="shared" si="19"/>
        <v>6.2721206545980621</v>
      </c>
      <c r="AF134" s="29">
        <f t="shared" si="20"/>
        <v>39.739020593055749</v>
      </c>
      <c r="AG134" s="29">
        <f t="shared" si="21"/>
        <v>198261.40411600433</v>
      </c>
      <c r="AH134" s="44">
        <f t="shared" si="22"/>
        <v>282.76487293852313</v>
      </c>
    </row>
    <row r="135" spans="2:34" x14ac:dyDescent="0.3">
      <c r="B135">
        <v>3032</v>
      </c>
      <c r="C135">
        <v>0</v>
      </c>
      <c r="D135">
        <v>84218.964998553303</v>
      </c>
      <c r="E135">
        <v>459069.83380696067</v>
      </c>
      <c r="F135">
        <v>55463.531257114206</v>
      </c>
      <c r="G135">
        <v>73028.332184346</v>
      </c>
      <c r="H135">
        <v>813.87654838289995</v>
      </c>
      <c r="I135">
        <v>0</v>
      </c>
      <c r="J135">
        <v>32053.099449288729</v>
      </c>
      <c r="K135"/>
      <c r="L135">
        <v>321036.85471275967</v>
      </c>
      <c r="M135">
        <v>179365.28946985051</v>
      </c>
      <c r="N135">
        <v>10362.258337193365</v>
      </c>
      <c r="O135">
        <v>131468.3257430174</v>
      </c>
      <c r="P135">
        <v>14923.498930517891</v>
      </c>
      <c r="Q135">
        <v>47491.411051306881</v>
      </c>
      <c r="R135"/>
      <c r="S135">
        <v>1097946.043117638</v>
      </c>
      <c r="T135">
        <v>342358.11531689309</v>
      </c>
      <c r="U135">
        <v>36507.583215516061</v>
      </c>
      <c r="V135">
        <v>342511.79969176836</v>
      </c>
      <c r="W135">
        <v>42911.178059800448</v>
      </c>
      <c r="X135">
        <v>127444.62629851357</v>
      </c>
      <c r="Z135" s="29">
        <f>SUM(Landuse!C127:Q127)</f>
        <v>5189.5376263499993</v>
      </c>
      <c r="AA135" s="29">
        <f t="shared" si="15"/>
        <v>211.5691458797391</v>
      </c>
      <c r="AB135" s="29">
        <f t="shared" si="16"/>
        <v>65.97083207925148</v>
      </c>
      <c r="AC135" s="29">
        <f t="shared" si="17"/>
        <v>7.0348431486743532</v>
      </c>
      <c r="AD135" s="29">
        <f t="shared" si="18"/>
        <v>66.00044635049116</v>
      </c>
      <c r="AE135" s="29">
        <f t="shared" si="19"/>
        <v>8.2687863831871908</v>
      </c>
      <c r="AF135" s="29">
        <f t="shared" si="20"/>
        <v>24.557992537024973</v>
      </c>
      <c r="AG135" s="29">
        <f t="shared" si="21"/>
        <v>1989679.3457001296</v>
      </c>
      <c r="AH135" s="44">
        <f t="shared" si="22"/>
        <v>383.40204637836825</v>
      </c>
    </row>
    <row r="136" spans="2:34" x14ac:dyDescent="0.3">
      <c r="B136">
        <v>3032</v>
      </c>
      <c r="C136">
        <v>1</v>
      </c>
      <c r="D136">
        <v>238433.33971017366</v>
      </c>
      <c r="E136">
        <v>9743.999270063101</v>
      </c>
      <c r="F136">
        <v>5005.1823118847997</v>
      </c>
      <c r="G136">
        <v>166.54139272999998</v>
      </c>
      <c r="H136">
        <v>0</v>
      </c>
      <c r="I136">
        <v>737.00083412639992</v>
      </c>
      <c r="J136">
        <v>25884.837300497446</v>
      </c>
      <c r="K136"/>
      <c r="L136">
        <v>108009.97041792597</v>
      </c>
      <c r="M136">
        <v>52783.746847101429</v>
      </c>
      <c r="N136">
        <v>5395.1278654008192</v>
      </c>
      <c r="O136">
        <v>17481.395451147804</v>
      </c>
      <c r="P136">
        <v>9610.9726397142513</v>
      </c>
      <c r="Q136">
        <v>86689.687598185104</v>
      </c>
      <c r="R136"/>
      <c r="S136">
        <v>369394.09882930684</v>
      </c>
      <c r="T136">
        <v>100749.39328199944</v>
      </c>
      <c r="U136">
        <v>19007.736836429587</v>
      </c>
      <c r="V136">
        <v>45543.929940966351</v>
      </c>
      <c r="W136">
        <v>27635.486837960754</v>
      </c>
      <c r="X136">
        <v>232634.3773603577</v>
      </c>
      <c r="Z136" s="29">
        <f>SUM(Landuse!C128:Q128)</f>
        <v>7022.5552371299973</v>
      </c>
      <c r="AA136" s="29">
        <f t="shared" si="15"/>
        <v>52.601095520933505</v>
      </c>
      <c r="AB136" s="29">
        <f t="shared" si="16"/>
        <v>14.346543370611359</v>
      </c>
      <c r="AC136" s="29">
        <f t="shared" si="17"/>
        <v>2.706669608795806</v>
      </c>
      <c r="AD136" s="29">
        <f t="shared" si="18"/>
        <v>6.4853786695993874</v>
      </c>
      <c r="AE136" s="29">
        <f t="shared" si="19"/>
        <v>3.935246631004774</v>
      </c>
      <c r="AF136" s="29">
        <f t="shared" si="20"/>
        <v>33.126742261899466</v>
      </c>
      <c r="AG136" s="29">
        <f t="shared" si="21"/>
        <v>794965.02308702061</v>
      </c>
      <c r="AH136" s="44">
        <f t="shared" si="22"/>
        <v>113.20167606284429</v>
      </c>
    </row>
    <row r="137" spans="2:34" x14ac:dyDescent="0.3">
      <c r="B137">
        <v>3032</v>
      </c>
      <c r="C137">
        <v>2</v>
      </c>
      <c r="D137">
        <v>1892.7451949249996</v>
      </c>
      <c r="E137">
        <v>0</v>
      </c>
      <c r="F137">
        <v>0</v>
      </c>
      <c r="G137">
        <v>0</v>
      </c>
      <c r="H137">
        <v>0</v>
      </c>
      <c r="I137">
        <v>0</v>
      </c>
      <c r="J137">
        <v>0</v>
      </c>
      <c r="K137"/>
      <c r="L137">
        <v>705.85078675155853</v>
      </c>
      <c r="M137">
        <v>358.06609790544792</v>
      </c>
      <c r="N137">
        <v>37.094100455758337</v>
      </c>
      <c r="O137">
        <v>96.981991838801434</v>
      </c>
      <c r="P137">
        <v>32.901211795079149</v>
      </c>
      <c r="Q137">
        <v>661.85100617835428</v>
      </c>
      <c r="R137"/>
      <c r="S137">
        <v>2414.00969069033</v>
      </c>
      <c r="T137">
        <v>683.4479223940865</v>
      </c>
      <c r="U137">
        <v>130.68733813869588</v>
      </c>
      <c r="V137">
        <v>252.66524369779262</v>
      </c>
      <c r="W137">
        <v>94.604473407688531</v>
      </c>
      <c r="X137">
        <v>1776.0970306097993</v>
      </c>
      <c r="Z137" s="29">
        <f>SUM(Landuse!C129:Q129)</f>
        <v>58.472202499999995</v>
      </c>
      <c r="AA137" s="29">
        <f t="shared" si="15"/>
        <v>41.284740226611618</v>
      </c>
      <c r="AB137" s="29">
        <f t="shared" si="16"/>
        <v>11.688424467918521</v>
      </c>
      <c r="AC137" s="29">
        <f t="shared" si="17"/>
        <v>2.2350336151386787</v>
      </c>
      <c r="AD137" s="29">
        <f t="shared" si="18"/>
        <v>4.321117264187075</v>
      </c>
      <c r="AE137" s="29">
        <f t="shared" si="19"/>
        <v>1.6179392833319137</v>
      </c>
      <c r="AF137" s="29">
        <f t="shared" si="20"/>
        <v>30.375066350712537</v>
      </c>
      <c r="AG137" s="29">
        <f t="shared" si="21"/>
        <v>5351.5116989383932</v>
      </c>
      <c r="AH137" s="44">
        <f t="shared" si="22"/>
        <v>91.522321207900347</v>
      </c>
    </row>
    <row r="138" spans="2:34" x14ac:dyDescent="0.3">
      <c r="B138">
        <v>3032</v>
      </c>
      <c r="C138">
        <v>5</v>
      </c>
      <c r="D138">
        <v>1908989.2889647204</v>
      </c>
      <c r="E138">
        <v>121738.64912486341</v>
      </c>
      <c r="F138">
        <v>9584.5848089727988</v>
      </c>
      <c r="G138">
        <v>2764.6517883900001</v>
      </c>
      <c r="H138">
        <v>23.994</v>
      </c>
      <c r="I138">
        <v>157.56319999999999</v>
      </c>
      <c r="J138">
        <v>43753.210383302998</v>
      </c>
      <c r="K138"/>
      <c r="L138">
        <v>795401.4494195804</v>
      </c>
      <c r="M138">
        <v>403745.50749766303</v>
      </c>
      <c r="N138">
        <v>40012.658089085737</v>
      </c>
      <c r="O138">
        <v>129254.0496213947</v>
      </c>
      <c r="P138">
        <v>43445.766469257462</v>
      </c>
      <c r="Q138">
        <v>675152.51117326808</v>
      </c>
      <c r="R138"/>
      <c r="S138">
        <v>2720272.9570149649</v>
      </c>
      <c r="T138">
        <v>770637.12507093931</v>
      </c>
      <c r="U138">
        <v>140969.79609340063</v>
      </c>
      <c r="V138">
        <v>336742.99039762717</v>
      </c>
      <c r="W138">
        <v>124924.3913633676</v>
      </c>
      <c r="X138">
        <v>1811792.0183088002</v>
      </c>
      <c r="Z138" s="29">
        <f>SUM(Landuse!C130:Q130)</f>
        <v>20436.412606620001</v>
      </c>
      <c r="AA138" s="29">
        <f t="shared" si="15"/>
        <v>133.10912288655703</v>
      </c>
      <c r="AB138" s="29">
        <f t="shared" si="16"/>
        <v>37.709021632363481</v>
      </c>
      <c r="AC138" s="29">
        <f t="shared" si="17"/>
        <v>6.8979717138680225</v>
      </c>
      <c r="AD138" s="29">
        <f t="shared" si="18"/>
        <v>16.477597946351185</v>
      </c>
      <c r="AE138" s="29">
        <f t="shared" si="19"/>
        <v>6.1128336840733306</v>
      </c>
      <c r="AF138" s="29">
        <f t="shared" si="20"/>
        <v>88.655090948883242</v>
      </c>
      <c r="AG138" s="29">
        <f t="shared" si="21"/>
        <v>5905339.2782490999</v>
      </c>
      <c r="AH138" s="44">
        <f t="shared" si="22"/>
        <v>288.96163881209628</v>
      </c>
    </row>
    <row r="139" spans="2:34" x14ac:dyDescent="0.3">
      <c r="B139">
        <v>3032</v>
      </c>
      <c r="C139">
        <v>7</v>
      </c>
      <c r="D139">
        <v>390035.71466245322</v>
      </c>
      <c r="E139">
        <v>33359.494380245204</v>
      </c>
      <c r="F139">
        <v>5098.1107212283996</v>
      </c>
      <c r="G139">
        <v>959.47834097609996</v>
      </c>
      <c r="H139">
        <v>0</v>
      </c>
      <c r="I139">
        <v>0</v>
      </c>
      <c r="J139">
        <v>20915.991430899849</v>
      </c>
      <c r="K139"/>
      <c r="L139">
        <v>173570.74096678756</v>
      </c>
      <c r="M139">
        <v>87320.924363700455</v>
      </c>
      <c r="N139">
        <v>8546.1385960542848</v>
      </c>
      <c r="O139">
        <v>29865.672220622251</v>
      </c>
      <c r="P139">
        <v>11453.09762203299</v>
      </c>
      <c r="Q139">
        <v>139612.21576660522</v>
      </c>
      <c r="R139"/>
      <c r="S139">
        <v>593611.93410641339</v>
      </c>
      <c r="T139">
        <v>166671.19475148234</v>
      </c>
      <c r="U139">
        <v>30109.157271916734</v>
      </c>
      <c r="V139">
        <v>77808.438522942743</v>
      </c>
      <c r="W139">
        <v>32932.351433369884</v>
      </c>
      <c r="X139">
        <v>374653.56937615812</v>
      </c>
      <c r="Z139" s="29">
        <f>SUM(Landuse!C131:Q131)</f>
        <v>10574.14462165642</v>
      </c>
      <c r="AA139" s="29">
        <f t="shared" ref="AA139:AA202" si="23">IF(Z139&lt;&gt;0,S139/Z139,"")</f>
        <v>56.138057057652119</v>
      </c>
      <c r="AB139" s="29">
        <f t="shared" ref="AB139:AB202" si="24">IF(Z139&lt;&gt;0,T139/Z139,"")</f>
        <v>15.762144430115956</v>
      </c>
      <c r="AC139" s="29">
        <f t="shared" ref="AC139:AC202" si="25">IF(Z139&lt;&gt;0,U139/Z139,"")</f>
        <v>2.8474319530538246</v>
      </c>
      <c r="AD139" s="29">
        <f t="shared" ref="AD139:AD202" si="26">IF(Z139&lt;&gt;0,V139/Z139,"")</f>
        <v>7.3583671594189148</v>
      </c>
      <c r="AE139" s="29">
        <f t="shared" ref="AE139:AE202" si="27">IF(Z139&lt;&gt;0,W139/Z139,"")</f>
        <v>3.1144222640876924</v>
      </c>
      <c r="AF139" s="29">
        <f t="shared" ref="AF139:AF202" si="28">IF(Z139&lt;&gt;0,X139/Z139,"")</f>
        <v>35.431099420453108</v>
      </c>
      <c r="AG139" s="29">
        <f t="shared" ref="AG139:AG202" si="29">SUM(S139:X139)</f>
        <v>1275786.6454622832</v>
      </c>
      <c r="AH139" s="44">
        <f t="shared" ref="AH139:AH202" si="30">IF(Z139&lt;&gt;0,AG139/Z139,"")</f>
        <v>120.65152228478161</v>
      </c>
    </row>
    <row r="140" spans="2:34" x14ac:dyDescent="0.3">
      <c r="B140">
        <v>3032</v>
      </c>
      <c r="C140">
        <v>8</v>
      </c>
      <c r="D140">
        <v>126819.60118463519</v>
      </c>
      <c r="E140">
        <v>112229.24651215758</v>
      </c>
      <c r="F140">
        <v>18711.242808997202</v>
      </c>
      <c r="G140">
        <v>8782.708783959999</v>
      </c>
      <c r="H140">
        <v>1659.0884221755</v>
      </c>
      <c r="I140">
        <v>404.05001207479995</v>
      </c>
      <c r="J140">
        <v>5446.7703044880873</v>
      </c>
      <c r="K140"/>
      <c r="L140">
        <v>115885.5715772289</v>
      </c>
      <c r="M140">
        <v>62335.097669787596</v>
      </c>
      <c r="N140">
        <v>4597.9607245011293</v>
      </c>
      <c r="O140">
        <v>36253.885660492204</v>
      </c>
      <c r="P140">
        <v>6009.4687347044155</v>
      </c>
      <c r="Q140">
        <v>48970.723661774078</v>
      </c>
      <c r="R140"/>
      <c r="S140">
        <v>396328.65479412279</v>
      </c>
      <c r="T140">
        <v>118980.24762427698</v>
      </c>
      <c r="U140">
        <v>16199.213367311664</v>
      </c>
      <c r="V140">
        <v>94451.523233567132</v>
      </c>
      <c r="W140">
        <v>17279.686494456422</v>
      </c>
      <c r="X140">
        <v>131414.4060680806</v>
      </c>
      <c r="Z140" s="29">
        <f>SUM(Landuse!C132:Q132)</f>
        <v>3556.9096884599994</v>
      </c>
      <c r="AA140" s="29">
        <f t="shared" si="23"/>
        <v>111.42499796381317</v>
      </c>
      <c r="AB140" s="29">
        <f t="shared" si="24"/>
        <v>33.450455042559909</v>
      </c>
      <c r="AC140" s="29">
        <f t="shared" si="25"/>
        <v>4.5542942571379372</v>
      </c>
      <c r="AD140" s="29">
        <f t="shared" si="26"/>
        <v>26.554377677905251</v>
      </c>
      <c r="AE140" s="29">
        <f t="shared" si="27"/>
        <v>4.8580616343784202</v>
      </c>
      <c r="AF140" s="29">
        <f t="shared" si="28"/>
        <v>36.946230739127316</v>
      </c>
      <c r="AG140" s="29">
        <f t="shared" si="29"/>
        <v>774653.73158181552</v>
      </c>
      <c r="AH140" s="44">
        <f t="shared" si="30"/>
        <v>217.78841731492199</v>
      </c>
    </row>
    <row r="141" spans="2:34" x14ac:dyDescent="0.3">
      <c r="B141">
        <v>3033</v>
      </c>
      <c r="C141">
        <v>0</v>
      </c>
      <c r="D141">
        <v>203054.56591421511</v>
      </c>
      <c r="E141">
        <v>727670.01197439933</v>
      </c>
      <c r="F141">
        <v>76186.811377244667</v>
      </c>
      <c r="G141">
        <v>95809.273632072</v>
      </c>
      <c r="H141">
        <v>4098.6898461063001</v>
      </c>
      <c r="I141">
        <v>0</v>
      </c>
      <c r="J141">
        <v>212593.69971232</v>
      </c>
      <c r="K141"/>
      <c r="L141">
        <v>594770.88930688123</v>
      </c>
      <c r="M141">
        <v>312426.07655751688</v>
      </c>
      <c r="N141">
        <v>19965.936692905882</v>
      </c>
      <c r="O141">
        <v>219020.39464063142</v>
      </c>
      <c r="P141">
        <v>58893.988555319032</v>
      </c>
      <c r="Q141">
        <v>114335.76670310294</v>
      </c>
      <c r="R141"/>
      <c r="S141">
        <v>2034116.4414295338</v>
      </c>
      <c r="T141">
        <v>596333.90084686363</v>
      </c>
      <c r="U141">
        <v>70342.5905408775</v>
      </c>
      <c r="V141">
        <v>570609.45374934422</v>
      </c>
      <c r="W141">
        <v>169344.3636318499</v>
      </c>
      <c r="X141">
        <v>306823.46002077789</v>
      </c>
      <c r="Z141" s="29">
        <f>SUM(Landuse!C133:Q133)</f>
        <v>11434.581778590004</v>
      </c>
      <c r="AA141" s="29">
        <f t="shared" si="23"/>
        <v>177.89163441361652</v>
      </c>
      <c r="AB141" s="29">
        <f t="shared" si="24"/>
        <v>52.1517894046141</v>
      </c>
      <c r="AC141" s="29">
        <f t="shared" si="25"/>
        <v>6.1517414368915757</v>
      </c>
      <c r="AD141" s="29">
        <f t="shared" si="26"/>
        <v>49.902083416618495</v>
      </c>
      <c r="AE141" s="29">
        <f t="shared" si="27"/>
        <v>14.809843237898617</v>
      </c>
      <c r="AF141" s="29">
        <f t="shared" si="28"/>
        <v>26.832941157084647</v>
      </c>
      <c r="AG141" s="29">
        <f t="shared" si="29"/>
        <v>3747570.2102192468</v>
      </c>
      <c r="AH141" s="44">
        <f t="shared" si="30"/>
        <v>327.74003306672392</v>
      </c>
    </row>
    <row r="142" spans="2:34" x14ac:dyDescent="0.3">
      <c r="B142">
        <v>3033</v>
      </c>
      <c r="C142">
        <v>1</v>
      </c>
      <c r="D142">
        <v>569920.80046562548</v>
      </c>
      <c r="E142">
        <v>87928.998787620891</v>
      </c>
      <c r="F142">
        <v>20025.721352877601</v>
      </c>
      <c r="G142">
        <v>5077.0041746200004</v>
      </c>
      <c r="H142">
        <v>12714.306474938401</v>
      </c>
      <c r="I142">
        <v>1157.6729216353999</v>
      </c>
      <c r="J142">
        <v>86464.936770035056</v>
      </c>
      <c r="K142"/>
      <c r="L142">
        <v>307007.3968653183</v>
      </c>
      <c r="M142">
        <v>150814.06030091815</v>
      </c>
      <c r="N142">
        <v>14326.03485108221</v>
      </c>
      <c r="O142">
        <v>62327.662042405158</v>
      </c>
      <c r="P142">
        <v>37134.893868802283</v>
      </c>
      <c r="Q142">
        <v>211679.39301882667</v>
      </c>
      <c r="R142"/>
      <c r="S142">
        <v>1049965.2972793886</v>
      </c>
      <c r="T142">
        <v>287861.81317756849</v>
      </c>
      <c r="U142">
        <v>50472.483164893267</v>
      </c>
      <c r="V142">
        <v>162381.0113658373</v>
      </c>
      <c r="W142">
        <v>106778.04517929278</v>
      </c>
      <c r="X142">
        <v>568048.00154781202</v>
      </c>
      <c r="Z142" s="29">
        <f>SUM(Landuse!C134:Q134)</f>
        <v>15824.543948380002</v>
      </c>
      <c r="AA142" s="29">
        <f t="shared" si="23"/>
        <v>66.350430110617893</v>
      </c>
      <c r="AB142" s="29">
        <f t="shared" si="24"/>
        <v>18.190844179559285</v>
      </c>
      <c r="AC142" s="29">
        <f t="shared" si="25"/>
        <v>3.1895063345607668</v>
      </c>
      <c r="AD142" s="29">
        <f t="shared" si="26"/>
        <v>10.26133908790848</v>
      </c>
      <c r="AE142" s="29">
        <f t="shared" si="27"/>
        <v>6.7476222713024168</v>
      </c>
      <c r="AF142" s="29">
        <f t="shared" si="28"/>
        <v>35.896642797466811</v>
      </c>
      <c r="AG142" s="29">
        <f t="shared" si="29"/>
        <v>2225506.6517147925</v>
      </c>
      <c r="AH142" s="44">
        <f t="shared" si="30"/>
        <v>140.63638478141564</v>
      </c>
    </row>
    <row r="143" spans="2:34" x14ac:dyDescent="0.3">
      <c r="B143">
        <v>3033</v>
      </c>
      <c r="C143">
        <v>2</v>
      </c>
      <c r="D143">
        <v>41352.085785677613</v>
      </c>
      <c r="E143">
        <v>17667.785490429898</v>
      </c>
      <c r="F143">
        <v>6242.3041450511992</v>
      </c>
      <c r="G143">
        <v>0</v>
      </c>
      <c r="H143">
        <v>1023.3441000000001</v>
      </c>
      <c r="I143">
        <v>0</v>
      </c>
      <c r="J143">
        <v>30020.707005518201</v>
      </c>
      <c r="K143"/>
      <c r="L143">
        <v>40423.943579346727</v>
      </c>
      <c r="M143">
        <v>18357.315567355105</v>
      </c>
      <c r="N143">
        <v>1656.6706895315606</v>
      </c>
      <c r="O143">
        <v>9686.5002314427911</v>
      </c>
      <c r="P143">
        <v>7775.5240323869275</v>
      </c>
      <c r="Q143">
        <v>18406.272426613796</v>
      </c>
      <c r="R143"/>
      <c r="S143">
        <v>138249.88704136582</v>
      </c>
      <c r="T143">
        <v>35038.975369722037</v>
      </c>
      <c r="U143">
        <v>5836.6662064093271</v>
      </c>
      <c r="V143">
        <v>25236.045322973274</v>
      </c>
      <c r="W143">
        <v>22357.819557965697</v>
      </c>
      <c r="X143">
        <v>49393.784244990922</v>
      </c>
      <c r="Z143" s="29">
        <f>SUM(Landuse!C135:Q135)</f>
        <v>1653.1765827700001</v>
      </c>
      <c r="AA143" s="29">
        <f t="shared" si="23"/>
        <v>83.626811849536082</v>
      </c>
      <c r="AB143" s="29">
        <f t="shared" si="24"/>
        <v>21.194938117870056</v>
      </c>
      <c r="AC143" s="29">
        <f t="shared" si="25"/>
        <v>3.5305763868428564</v>
      </c>
      <c r="AD143" s="29">
        <f t="shared" si="26"/>
        <v>15.265184364448661</v>
      </c>
      <c r="AE143" s="29">
        <f t="shared" si="27"/>
        <v>13.524156941845728</v>
      </c>
      <c r="AF143" s="29">
        <f t="shared" si="28"/>
        <v>29.878105436400851</v>
      </c>
      <c r="AG143" s="29">
        <f t="shared" si="29"/>
        <v>276113.17774342711</v>
      </c>
      <c r="AH143" s="44">
        <f t="shared" si="30"/>
        <v>167.01977309694425</v>
      </c>
    </row>
    <row r="144" spans="2:34" x14ac:dyDescent="0.3">
      <c r="B144">
        <v>3033</v>
      </c>
      <c r="C144">
        <v>5</v>
      </c>
      <c r="D144">
        <v>3373553.8610246005</v>
      </c>
      <c r="E144">
        <v>299370.37229693943</v>
      </c>
      <c r="F144">
        <v>30958.767255327995</v>
      </c>
      <c r="G144">
        <v>4797.8106039599998</v>
      </c>
      <c r="H144">
        <v>0</v>
      </c>
      <c r="I144">
        <v>29.927693424800001</v>
      </c>
      <c r="J144">
        <v>198872.96920753349</v>
      </c>
      <c r="K144"/>
      <c r="L144">
        <v>1507146.064917211</v>
      </c>
      <c r="M144">
        <v>756945.54743770417</v>
      </c>
      <c r="N144">
        <v>74076.415557058193</v>
      </c>
      <c r="O144">
        <v>258792.78101199915</v>
      </c>
      <c r="P144">
        <v>102432.48439041254</v>
      </c>
      <c r="Q144">
        <v>1208190.4147674008</v>
      </c>
      <c r="R144"/>
      <c r="S144">
        <v>5154439.542016861</v>
      </c>
      <c r="T144">
        <v>1444797.1053052947</v>
      </c>
      <c r="U144">
        <v>260980.84194153844</v>
      </c>
      <c r="V144">
        <v>674227.65651494113</v>
      </c>
      <c r="W144">
        <v>294535.38994103612</v>
      </c>
      <c r="X144">
        <v>3242215.2237407635</v>
      </c>
      <c r="Z144" s="29">
        <f>SUM(Landuse!C136:Q136)</f>
        <v>36488.655565150002</v>
      </c>
      <c r="AA144" s="29">
        <f t="shared" si="23"/>
        <v>141.26142665940867</v>
      </c>
      <c r="AB144" s="29">
        <f t="shared" si="24"/>
        <v>39.595788963110166</v>
      </c>
      <c r="AC144" s="29">
        <f t="shared" si="25"/>
        <v>7.1523830598680371</v>
      </c>
      <c r="AD144" s="29">
        <f t="shared" si="26"/>
        <v>18.477733587939866</v>
      </c>
      <c r="AE144" s="29">
        <f t="shared" si="27"/>
        <v>8.0719715588081105</v>
      </c>
      <c r="AF144" s="29">
        <f t="shared" si="28"/>
        <v>88.855431188793233</v>
      </c>
      <c r="AG144" s="29">
        <f t="shared" si="29"/>
        <v>11071195.759460434</v>
      </c>
      <c r="AH144" s="44">
        <f t="shared" si="30"/>
        <v>303.41473501792808</v>
      </c>
    </row>
    <row r="145" spans="2:34" x14ac:dyDescent="0.3">
      <c r="B145">
        <v>3033</v>
      </c>
      <c r="C145">
        <v>7</v>
      </c>
      <c r="D145">
        <v>1770334.8291460306</v>
      </c>
      <c r="E145">
        <v>238194.75393595942</v>
      </c>
      <c r="F145">
        <v>45560.21090826721</v>
      </c>
      <c r="G145">
        <v>4389.0911787393006</v>
      </c>
      <c r="H145">
        <v>1629.5264417187</v>
      </c>
      <c r="I145">
        <v>298.98115493619997</v>
      </c>
      <c r="J145">
        <v>82682.785760630897</v>
      </c>
      <c r="K145"/>
      <c r="L145">
        <v>834176.48380605434</v>
      </c>
      <c r="M145">
        <v>423504.6135965726</v>
      </c>
      <c r="N145">
        <v>40216.003651600338</v>
      </c>
      <c r="O145">
        <v>156894.13450451306</v>
      </c>
      <c r="P145">
        <v>51947.863311923313</v>
      </c>
      <c r="Q145">
        <v>636351.07965561876</v>
      </c>
      <c r="R145"/>
      <c r="S145">
        <v>2852883.574616706</v>
      </c>
      <c r="T145">
        <v>808351.72606404999</v>
      </c>
      <c r="U145">
        <v>141686.20894506271</v>
      </c>
      <c r="V145">
        <v>408753.15074191778</v>
      </c>
      <c r="W145">
        <v>149371.40564573742</v>
      </c>
      <c r="X145">
        <v>1707667.2127882426</v>
      </c>
      <c r="Z145" s="29">
        <f>SUM(Landuse!C137:Q137)</f>
        <v>45888.6702389067</v>
      </c>
      <c r="AA145" s="29">
        <f t="shared" si="23"/>
        <v>62.169671942201745</v>
      </c>
      <c r="AB145" s="29">
        <f t="shared" si="24"/>
        <v>17.615496850433665</v>
      </c>
      <c r="AC145" s="29">
        <f t="shared" si="25"/>
        <v>3.0876076427452039</v>
      </c>
      <c r="AD145" s="29">
        <f t="shared" si="26"/>
        <v>8.9074960902954317</v>
      </c>
      <c r="AE145" s="29">
        <f t="shared" si="27"/>
        <v>3.2550824608356792</v>
      </c>
      <c r="AF145" s="29">
        <f t="shared" si="28"/>
        <v>37.213264274117002</v>
      </c>
      <c r="AG145" s="29">
        <f t="shared" si="29"/>
        <v>6068713.2788017169</v>
      </c>
      <c r="AH145" s="44">
        <f t="shared" si="30"/>
        <v>132.24861926062871</v>
      </c>
    </row>
    <row r="146" spans="2:34" x14ac:dyDescent="0.3">
      <c r="B146">
        <v>3033</v>
      </c>
      <c r="C146">
        <v>8</v>
      </c>
      <c r="D146">
        <v>514070.29497514683</v>
      </c>
      <c r="E146">
        <v>481101.21050582081</v>
      </c>
      <c r="F146">
        <v>71636.550168635193</v>
      </c>
      <c r="G146">
        <v>41072.65306483001</v>
      </c>
      <c r="H146">
        <v>8529.9716378339999</v>
      </c>
      <c r="I146">
        <v>1560.8737088307998</v>
      </c>
      <c r="J146">
        <v>162553.5593777441</v>
      </c>
      <c r="K146"/>
      <c r="L146">
        <v>546540.53493756952</v>
      </c>
      <c r="M146">
        <v>280523.42081083095</v>
      </c>
      <c r="N146">
        <v>21271.861843925799</v>
      </c>
      <c r="O146">
        <v>165444.94615002591</v>
      </c>
      <c r="P146">
        <v>54129.954883370214</v>
      </c>
      <c r="Q146">
        <v>212614.3948131192</v>
      </c>
      <c r="R146"/>
      <c r="S146">
        <v>1869168.6294864877</v>
      </c>
      <c r="T146">
        <v>535440.66377004923</v>
      </c>
      <c r="U146">
        <v>74943.534618190301</v>
      </c>
      <c r="V146">
        <v>431030.40930573951</v>
      </c>
      <c r="W146">
        <v>155645.81357119154</v>
      </c>
      <c r="X146">
        <v>570557.10691284982</v>
      </c>
      <c r="Z146" s="29">
        <f>SUM(Landuse!C138:Q138)</f>
        <v>14567.169235980002</v>
      </c>
      <c r="AA146" s="29">
        <f t="shared" si="23"/>
        <v>128.31378555483226</v>
      </c>
      <c r="AB146" s="29">
        <f t="shared" si="24"/>
        <v>36.756672150656705</v>
      </c>
      <c r="AC146" s="29">
        <f t="shared" si="25"/>
        <v>5.1446875782210615</v>
      </c>
      <c r="AD146" s="29">
        <f t="shared" si="26"/>
        <v>29.589167416351643</v>
      </c>
      <c r="AE146" s="29">
        <f t="shared" si="27"/>
        <v>10.68469865694675</v>
      </c>
      <c r="AF146" s="29">
        <f t="shared" si="28"/>
        <v>39.167328783660267</v>
      </c>
      <c r="AG146" s="29">
        <f t="shared" si="29"/>
        <v>3636786.1576645086</v>
      </c>
      <c r="AH146" s="44">
        <f t="shared" si="30"/>
        <v>249.6563401406687</v>
      </c>
    </row>
    <row r="147" spans="2:34" x14ac:dyDescent="0.3">
      <c r="B147">
        <v>3034</v>
      </c>
      <c r="C147">
        <v>0</v>
      </c>
      <c r="D147">
        <v>92370.683820240694</v>
      </c>
      <c r="E147">
        <v>712046.74398021225</v>
      </c>
      <c r="F147">
        <v>208778.47076941468</v>
      </c>
      <c r="G147">
        <v>132857.01082922402</v>
      </c>
      <c r="H147">
        <v>0</v>
      </c>
      <c r="I147">
        <v>0</v>
      </c>
      <c r="J147">
        <v>146611.35868267267</v>
      </c>
      <c r="K147"/>
      <c r="L147">
        <v>591603.24232563551</v>
      </c>
      <c r="M147">
        <v>317147.84376393363</v>
      </c>
      <c r="N147">
        <v>19414.416313406069</v>
      </c>
      <c r="O147">
        <v>237559.78405042618</v>
      </c>
      <c r="P147">
        <v>44459.380316945128</v>
      </c>
      <c r="Q147">
        <v>82479.601311417719</v>
      </c>
      <c r="R147"/>
      <c r="S147">
        <v>2023283.0887536735</v>
      </c>
      <c r="T147">
        <v>605346.43234909535</v>
      </c>
      <c r="U147">
        <v>68399.51254625032</v>
      </c>
      <c r="V147">
        <v>618909.75419089431</v>
      </c>
      <c r="W147">
        <v>127838.94675714719</v>
      </c>
      <c r="X147">
        <v>221336.4845072288</v>
      </c>
      <c r="Z147" s="29">
        <f>SUM(Landuse!C139:Q139)</f>
        <v>10154.181018710002</v>
      </c>
      <c r="AA147" s="29">
        <f t="shared" si="23"/>
        <v>199.25615714606531</v>
      </c>
      <c r="AB147" s="29">
        <f t="shared" si="24"/>
        <v>59.615485604766107</v>
      </c>
      <c r="AC147" s="29">
        <f t="shared" si="25"/>
        <v>6.7360934791509033</v>
      </c>
      <c r="AD147" s="29">
        <f t="shared" si="26"/>
        <v>60.951223249861002</v>
      </c>
      <c r="AE147" s="29">
        <f t="shared" si="27"/>
        <v>12.589784101897761</v>
      </c>
      <c r="AF147" s="29">
        <f t="shared" si="28"/>
        <v>21.797571276245343</v>
      </c>
      <c r="AG147" s="29">
        <f t="shared" si="29"/>
        <v>3665114.2191042891</v>
      </c>
      <c r="AH147" s="44">
        <f t="shared" si="30"/>
        <v>360.94631485798635</v>
      </c>
    </row>
    <row r="148" spans="2:34" x14ac:dyDescent="0.3">
      <c r="B148">
        <v>3034</v>
      </c>
      <c r="C148">
        <v>1</v>
      </c>
      <c r="D148">
        <v>45224.10037676819</v>
      </c>
      <c r="E148">
        <v>25461.237969186597</v>
      </c>
      <c r="F148">
        <v>5483.6684719344003</v>
      </c>
      <c r="G148">
        <v>5343.5105517900001</v>
      </c>
      <c r="H148">
        <v>3508.7424722306996</v>
      </c>
      <c r="I148">
        <v>0</v>
      </c>
      <c r="J148">
        <v>7734.7767412760004</v>
      </c>
      <c r="K148"/>
      <c r="L148">
        <v>37684.617969402025</v>
      </c>
      <c r="M148">
        <v>19477.549821115124</v>
      </c>
      <c r="N148">
        <v>1527.3008280589588</v>
      </c>
      <c r="O148">
        <v>11316.933009611321</v>
      </c>
      <c r="P148">
        <v>5086.2802991954077</v>
      </c>
      <c r="Q148">
        <v>17663.354655803047</v>
      </c>
      <c r="R148"/>
      <c r="S148">
        <v>128881.39345535492</v>
      </c>
      <c r="T148">
        <v>37177.188894558858</v>
      </c>
      <c r="U148">
        <v>5380.8793663593597</v>
      </c>
      <c r="V148">
        <v>29483.779231280183</v>
      </c>
      <c r="W148">
        <v>14625.141235109468</v>
      </c>
      <c r="X148">
        <v>47400.142119487151</v>
      </c>
      <c r="Z148" s="29">
        <f>SUM(Landuse!C140:Q140)</f>
        <v>1644.9643489499999</v>
      </c>
      <c r="AA148" s="29">
        <f t="shared" si="23"/>
        <v>78.349049654250209</v>
      </c>
      <c r="AB148" s="29">
        <f t="shared" si="24"/>
        <v>22.600604638203553</v>
      </c>
      <c r="AC148" s="29">
        <f t="shared" si="25"/>
        <v>3.2711221795135184</v>
      </c>
      <c r="AD148" s="29">
        <f t="shared" si="26"/>
        <v>17.923658497583869</v>
      </c>
      <c r="AE148" s="29">
        <f t="shared" si="27"/>
        <v>8.8908560507374315</v>
      </c>
      <c r="AF148" s="29">
        <f t="shared" si="28"/>
        <v>28.815300556357478</v>
      </c>
      <c r="AG148" s="29">
        <f t="shared" si="29"/>
        <v>262948.52430214995</v>
      </c>
      <c r="AH148" s="44">
        <f t="shared" si="30"/>
        <v>159.85059157664608</v>
      </c>
    </row>
    <row r="149" spans="2:34" x14ac:dyDescent="0.3">
      <c r="B149">
        <v>3034</v>
      </c>
      <c r="C149">
        <v>2</v>
      </c>
      <c r="D149">
        <v>4490.7368874823005</v>
      </c>
      <c r="E149">
        <v>8701.3824913722001</v>
      </c>
      <c r="F149">
        <v>0</v>
      </c>
      <c r="G149">
        <v>0</v>
      </c>
      <c r="H149">
        <v>0</v>
      </c>
      <c r="I149">
        <v>0</v>
      </c>
      <c r="J149">
        <v>11212.280937770967</v>
      </c>
      <c r="K149"/>
      <c r="L149">
        <v>10909.846237146397</v>
      </c>
      <c r="M149">
        <v>4837.282834034002</v>
      </c>
      <c r="N149">
        <v>389.69872870133753</v>
      </c>
      <c r="O149">
        <v>2993.8835750535377</v>
      </c>
      <c r="P149">
        <v>2424.8210323243929</v>
      </c>
      <c r="Q149">
        <v>2848.8679093657965</v>
      </c>
      <c r="R149"/>
      <c r="S149">
        <v>37311.67413104068</v>
      </c>
      <c r="T149">
        <v>9233.0184909773798</v>
      </c>
      <c r="U149">
        <v>1372.9592820495434</v>
      </c>
      <c r="V149">
        <v>7799.9050004154806</v>
      </c>
      <c r="W149">
        <v>6972.3546445558832</v>
      </c>
      <c r="X149">
        <v>7645.022500820397</v>
      </c>
      <c r="Z149" s="29">
        <f>SUM(Landuse!C141:Q141)</f>
        <v>327.45642905</v>
      </c>
      <c r="AA149" s="29">
        <f t="shared" si="23"/>
        <v>113.94393519555386</v>
      </c>
      <c r="AB149" s="29">
        <f t="shared" si="24"/>
        <v>28.196174122351927</v>
      </c>
      <c r="AC149" s="29">
        <f t="shared" si="25"/>
        <v>4.1927998971732006</v>
      </c>
      <c r="AD149" s="29">
        <f t="shared" si="26"/>
        <v>23.81967281278969</v>
      </c>
      <c r="AE149" s="29">
        <f t="shared" si="27"/>
        <v>21.292465274796179</v>
      </c>
      <c r="AF149" s="29">
        <f t="shared" si="28"/>
        <v>23.346686223262584</v>
      </c>
      <c r="AG149" s="29">
        <f t="shared" si="29"/>
        <v>70334.934049859366</v>
      </c>
      <c r="AH149" s="44">
        <f t="shared" si="30"/>
        <v>214.79173352592744</v>
      </c>
    </row>
    <row r="150" spans="2:34" x14ac:dyDescent="0.3">
      <c r="B150">
        <v>3034</v>
      </c>
      <c r="C150">
        <v>5</v>
      </c>
      <c r="D150">
        <v>126432.43321128699</v>
      </c>
      <c r="E150">
        <v>24715.989106556601</v>
      </c>
      <c r="F150">
        <v>1716.3335836064</v>
      </c>
      <c r="G150">
        <v>0</v>
      </c>
      <c r="H150">
        <v>0</v>
      </c>
      <c r="I150">
        <v>0</v>
      </c>
      <c r="J150">
        <v>14806.018181862499</v>
      </c>
      <c r="K150"/>
      <c r="L150">
        <v>66430.03822610146</v>
      </c>
      <c r="M150">
        <v>33196.143748109353</v>
      </c>
      <c r="N150">
        <v>3088.1062610854701</v>
      </c>
      <c r="O150">
        <v>13177.343460507993</v>
      </c>
      <c r="P150">
        <v>5462.1529851648911</v>
      </c>
      <c r="Q150">
        <v>46316.989402343323</v>
      </c>
      <c r="R150"/>
      <c r="S150">
        <v>227190.730733267</v>
      </c>
      <c r="T150">
        <v>63362.143494891279</v>
      </c>
      <c r="U150">
        <v>10879.799811618053</v>
      </c>
      <c r="V150">
        <v>34330.669370792268</v>
      </c>
      <c r="W150">
        <v>15705.929315072979</v>
      </c>
      <c r="X150">
        <v>124293.03057087038</v>
      </c>
      <c r="Z150" s="29">
        <f>SUM(Landuse!C142:Q142)</f>
        <v>1617.3394606000002</v>
      </c>
      <c r="AA150" s="29">
        <f t="shared" si="23"/>
        <v>140.47188995746376</v>
      </c>
      <c r="AB150" s="29">
        <f t="shared" si="24"/>
        <v>39.176774597081312</v>
      </c>
      <c r="AC150" s="29">
        <f t="shared" si="25"/>
        <v>6.7269735739841954</v>
      </c>
      <c r="AD150" s="29">
        <f t="shared" si="26"/>
        <v>21.22663188966915</v>
      </c>
      <c r="AE150" s="29">
        <f t="shared" si="27"/>
        <v>9.7109664963262556</v>
      </c>
      <c r="AF150" s="29">
        <f t="shared" si="28"/>
        <v>76.850304836289709</v>
      </c>
      <c r="AG150" s="29">
        <f t="shared" si="29"/>
        <v>475762.30329651199</v>
      </c>
      <c r="AH150" s="44">
        <f t="shared" si="30"/>
        <v>294.1635413508144</v>
      </c>
    </row>
    <row r="151" spans="2:34" x14ac:dyDescent="0.3">
      <c r="B151">
        <v>3034</v>
      </c>
      <c r="C151">
        <v>7</v>
      </c>
      <c r="D151">
        <v>103271.93310812523</v>
      </c>
      <c r="E151">
        <v>3424.82</v>
      </c>
      <c r="F151">
        <v>5205.7626232471994</v>
      </c>
      <c r="G151">
        <v>0</v>
      </c>
      <c r="H151">
        <v>0</v>
      </c>
      <c r="I151">
        <v>0</v>
      </c>
      <c r="J151">
        <v>8896.0852308293488</v>
      </c>
      <c r="K151"/>
      <c r="L151">
        <v>46548.53232014511</v>
      </c>
      <c r="M151">
        <v>22886.774923075438</v>
      </c>
      <c r="N151">
        <v>2311.9587052450001</v>
      </c>
      <c r="O151">
        <v>7713.8147844777095</v>
      </c>
      <c r="P151">
        <v>3752.4119014497974</v>
      </c>
      <c r="Q151">
        <v>37585.108327808732</v>
      </c>
      <c r="R151"/>
      <c r="S151">
        <v>159195.98053489628</v>
      </c>
      <c r="T151">
        <v>43684.445031172552</v>
      </c>
      <c r="U151">
        <v>8145.331073209818</v>
      </c>
      <c r="V151">
        <v>20096.647381704086</v>
      </c>
      <c r="W151">
        <v>10789.722705547762</v>
      </c>
      <c r="X151">
        <v>100860.76575092458</v>
      </c>
      <c r="Z151" s="29">
        <f>SUM(Landuse!C143:Q143)</f>
        <v>3017.5839945700004</v>
      </c>
      <c r="AA151" s="29">
        <f t="shared" si="23"/>
        <v>52.756105818880904</v>
      </c>
      <c r="AB151" s="29">
        <f t="shared" si="24"/>
        <v>14.476629353078703</v>
      </c>
      <c r="AC151" s="29">
        <f t="shared" si="25"/>
        <v>2.6992889304380445</v>
      </c>
      <c r="AD151" s="29">
        <f t="shared" si="26"/>
        <v>6.6598468900507992</v>
      </c>
      <c r="AE151" s="29">
        <f t="shared" si="27"/>
        <v>3.5756163622829908</v>
      </c>
      <c r="AF151" s="29">
        <f t="shared" si="28"/>
        <v>33.424344088654614</v>
      </c>
      <c r="AG151" s="29">
        <f t="shared" si="29"/>
        <v>342772.89247745508</v>
      </c>
      <c r="AH151" s="44">
        <f t="shared" si="30"/>
        <v>113.59183144338606</v>
      </c>
    </row>
    <row r="152" spans="2:34" x14ac:dyDescent="0.3">
      <c r="B152">
        <v>3034</v>
      </c>
      <c r="C152">
        <v>8</v>
      </c>
      <c r="D152">
        <v>50239.704590935202</v>
      </c>
      <c r="E152">
        <v>67317.065974608806</v>
      </c>
      <c r="F152">
        <v>16362.794640558799</v>
      </c>
      <c r="G152">
        <v>1321.94</v>
      </c>
      <c r="H152">
        <v>0</v>
      </c>
      <c r="I152">
        <v>0</v>
      </c>
      <c r="J152">
        <v>6630.8933629960247</v>
      </c>
      <c r="K152"/>
      <c r="L152">
        <v>61834.416148607299</v>
      </c>
      <c r="M152">
        <v>32913.186844833806</v>
      </c>
      <c r="N152">
        <v>2328.6133719241539</v>
      </c>
      <c r="O152">
        <v>20402.762085827464</v>
      </c>
      <c r="P152">
        <v>3257.0870402880687</v>
      </c>
      <c r="Q152">
        <v>21136.333077618026</v>
      </c>
      <c r="R152"/>
      <c r="S152">
        <v>211473.70322823696</v>
      </c>
      <c r="T152">
        <v>62822.057994471179</v>
      </c>
      <c r="U152">
        <v>8204.0076290271445</v>
      </c>
      <c r="V152">
        <v>53154.908006964579</v>
      </c>
      <c r="W152">
        <v>9365.4606465147153</v>
      </c>
      <c r="X152">
        <v>56719.983903780303</v>
      </c>
      <c r="Z152" s="29">
        <f>SUM(Landuse!C144:Q144)</f>
        <v>1534.18433826</v>
      </c>
      <c r="AA152" s="29">
        <f t="shared" si="23"/>
        <v>137.84113026996516</v>
      </c>
      <c r="AB152" s="29">
        <f t="shared" si="24"/>
        <v>40.948181015666613</v>
      </c>
      <c r="AC152" s="29">
        <f t="shared" si="25"/>
        <v>5.3474718939783639</v>
      </c>
      <c r="AD152" s="29">
        <f t="shared" si="26"/>
        <v>34.647015147638896</v>
      </c>
      <c r="AE152" s="29">
        <f t="shared" si="27"/>
        <v>6.1045210884740113</v>
      </c>
      <c r="AF152" s="29">
        <f t="shared" si="28"/>
        <v>36.970774951404763</v>
      </c>
      <c r="AG152" s="29">
        <f t="shared" si="29"/>
        <v>401740.12140899489</v>
      </c>
      <c r="AH152" s="44">
        <f t="shared" si="30"/>
        <v>261.8590943671278</v>
      </c>
    </row>
    <row r="153" spans="2:34" x14ac:dyDescent="0.3">
      <c r="B153">
        <v>3035</v>
      </c>
      <c r="C153">
        <v>0</v>
      </c>
      <c r="D153">
        <v>160071.66819091301</v>
      </c>
      <c r="E153">
        <v>4713423.1361391805</v>
      </c>
      <c r="F153">
        <v>488826.64086971938</v>
      </c>
      <c r="G153">
        <v>774167.74404393602</v>
      </c>
      <c r="H153">
        <v>798.7579997652</v>
      </c>
      <c r="I153">
        <v>121843.15011607199</v>
      </c>
      <c r="J153">
        <v>259136.71859062096</v>
      </c>
      <c r="K153"/>
      <c r="L153">
        <v>3033408.039209357</v>
      </c>
      <c r="M153">
        <v>1715251.6763159661</v>
      </c>
      <c r="N153">
        <v>102213.34259982409</v>
      </c>
      <c r="O153">
        <v>1309164.3341153236</v>
      </c>
      <c r="P153">
        <v>123534.29292964264</v>
      </c>
      <c r="Q153">
        <v>234696.13078009314</v>
      </c>
      <c r="R153"/>
      <c r="S153">
        <v>10374255.494096002</v>
      </c>
      <c r="T153">
        <v>3273935.1796178105</v>
      </c>
      <c r="U153">
        <v>360110.89371371822</v>
      </c>
      <c r="V153">
        <v>3410739.6563839703</v>
      </c>
      <c r="W153">
        <v>355211.74123282376</v>
      </c>
      <c r="X153">
        <v>629814.10783230339</v>
      </c>
      <c r="Z153" s="29">
        <f>SUM(Landuse!C145:Q145)</f>
        <v>42196.860361872998</v>
      </c>
      <c r="AA153" s="29">
        <f t="shared" si="23"/>
        <v>245.85372952224824</v>
      </c>
      <c r="AB153" s="29">
        <f t="shared" si="24"/>
        <v>77.587174769428515</v>
      </c>
      <c r="AC153" s="29">
        <f t="shared" si="25"/>
        <v>8.5340684265480728</v>
      </c>
      <c r="AD153" s="29">
        <f t="shared" si="26"/>
        <v>80.829228220631947</v>
      </c>
      <c r="AE153" s="29">
        <f t="shared" si="27"/>
        <v>8.4179661279675582</v>
      </c>
      <c r="AF153" s="29">
        <f t="shared" si="28"/>
        <v>14.925615375910109</v>
      </c>
      <c r="AG153" s="29">
        <f t="shared" si="29"/>
        <v>18404067.072876628</v>
      </c>
      <c r="AH153" s="44">
        <f t="shared" si="30"/>
        <v>436.14778244273441</v>
      </c>
    </row>
    <row r="154" spans="2:34" x14ac:dyDescent="0.3">
      <c r="B154">
        <v>3035</v>
      </c>
      <c r="C154">
        <v>1</v>
      </c>
      <c r="D154">
        <v>194989.63423043585</v>
      </c>
      <c r="E154">
        <v>1400290.7469719134</v>
      </c>
      <c r="F154">
        <v>163674.3144294504</v>
      </c>
      <c r="G154">
        <v>177301.11646769996</v>
      </c>
      <c r="H154">
        <v>320867.3725544358</v>
      </c>
      <c r="I154">
        <v>172284.2915437638</v>
      </c>
      <c r="J154">
        <v>286676.73665479675</v>
      </c>
      <c r="K154"/>
      <c r="L154">
        <v>1141260.1793639343</v>
      </c>
      <c r="M154">
        <v>598879.79701305542</v>
      </c>
      <c r="N154">
        <v>49719.994478078595</v>
      </c>
      <c r="O154">
        <v>477441.85896452522</v>
      </c>
      <c r="P154">
        <v>296022.70755284803</v>
      </c>
      <c r="Q154">
        <v>152759.67548005411</v>
      </c>
      <c r="R154"/>
      <c r="S154">
        <v>3903109.8134246552</v>
      </c>
      <c r="T154">
        <v>1143093.8461547592</v>
      </c>
      <c r="U154">
        <v>175170.00414555304</v>
      </c>
      <c r="V154">
        <v>1243869.7263230982</v>
      </c>
      <c r="W154">
        <v>851186.65352453478</v>
      </c>
      <c r="X154">
        <v>409935.17194098962</v>
      </c>
      <c r="Z154" s="29">
        <f>SUM(Landuse!C146:Q146)</f>
        <v>26693.525670749994</v>
      </c>
      <c r="AA154" s="29">
        <f t="shared" si="23"/>
        <v>146.21934402998596</v>
      </c>
      <c r="AB154" s="29">
        <f t="shared" si="24"/>
        <v>42.822887476693602</v>
      </c>
      <c r="AC154" s="29">
        <f t="shared" si="25"/>
        <v>6.5622655585544978</v>
      </c>
      <c r="AD154" s="29">
        <f t="shared" si="26"/>
        <v>46.598180460144135</v>
      </c>
      <c r="AE154" s="29">
        <f t="shared" si="27"/>
        <v>31.887382132411265</v>
      </c>
      <c r="AF154" s="29">
        <f t="shared" si="28"/>
        <v>15.357101081262746</v>
      </c>
      <c r="AG154" s="29">
        <f t="shared" si="29"/>
        <v>7726365.2155135907</v>
      </c>
      <c r="AH154" s="44">
        <f t="shared" si="30"/>
        <v>289.44716073905226</v>
      </c>
    </row>
    <row r="155" spans="2:34" x14ac:dyDescent="0.3">
      <c r="B155">
        <v>3035</v>
      </c>
      <c r="C155">
        <v>2</v>
      </c>
      <c r="D155">
        <v>3675.4610801494</v>
      </c>
      <c r="E155">
        <v>23156.905799999997</v>
      </c>
      <c r="F155">
        <v>3020.22</v>
      </c>
      <c r="G155">
        <v>4930.5</v>
      </c>
      <c r="H155">
        <v>705.42359999999996</v>
      </c>
      <c r="I155">
        <v>0</v>
      </c>
      <c r="J155">
        <v>13801.472598817234</v>
      </c>
      <c r="K155"/>
      <c r="L155">
        <v>22216.759556438119</v>
      </c>
      <c r="M155">
        <v>11095.050188977097</v>
      </c>
      <c r="N155">
        <v>730.10711471585455</v>
      </c>
      <c r="O155">
        <v>8142.8082963655625</v>
      </c>
      <c r="P155">
        <v>3660.8036193336025</v>
      </c>
      <c r="Q155">
        <v>3444.4543031363928</v>
      </c>
      <c r="R155"/>
      <c r="S155">
        <v>75981.317683018366</v>
      </c>
      <c r="T155">
        <v>21177.344196704365</v>
      </c>
      <c r="U155">
        <v>2572.2622790688688</v>
      </c>
      <c r="V155">
        <v>21214.295598355271</v>
      </c>
      <c r="W155">
        <v>10526.311335068034</v>
      </c>
      <c r="X155">
        <v>9243.2964560956043</v>
      </c>
      <c r="Z155" s="29">
        <f>SUM(Landuse!C147:Q147)</f>
        <v>502.90600235000005</v>
      </c>
      <c r="AA155" s="29">
        <f t="shared" si="23"/>
        <v>151.08453135967699</v>
      </c>
      <c r="AB155" s="29">
        <f t="shared" si="24"/>
        <v>42.109945194024313</v>
      </c>
      <c r="AC155" s="29">
        <f t="shared" si="25"/>
        <v>5.1147973320045788</v>
      </c>
      <c r="AD155" s="29">
        <f t="shared" si="26"/>
        <v>42.183420955853045</v>
      </c>
      <c r="AE155" s="29">
        <f t="shared" si="27"/>
        <v>20.930971763868893</v>
      </c>
      <c r="AF155" s="29">
        <f t="shared" si="28"/>
        <v>18.379769604862826</v>
      </c>
      <c r="AG155" s="29">
        <f t="shared" si="29"/>
        <v>140714.82754831051</v>
      </c>
      <c r="AH155" s="44">
        <f t="shared" si="30"/>
        <v>279.80343621029061</v>
      </c>
    </row>
    <row r="156" spans="2:34" x14ac:dyDescent="0.3">
      <c r="B156">
        <v>3035</v>
      </c>
      <c r="C156">
        <v>5</v>
      </c>
      <c r="D156">
        <v>23916.688200000001</v>
      </c>
      <c r="E156">
        <v>12623.3704</v>
      </c>
      <c r="F156">
        <v>2272.5823999999998</v>
      </c>
      <c r="G156">
        <v>511.89000000000004</v>
      </c>
      <c r="H156">
        <v>239.94</v>
      </c>
      <c r="I156">
        <v>0</v>
      </c>
      <c r="J156">
        <v>4241.1752976449998</v>
      </c>
      <c r="K156"/>
      <c r="L156">
        <v>18139.589350363509</v>
      </c>
      <c r="M156">
        <v>9248.5403457152552</v>
      </c>
      <c r="N156">
        <v>758.31157690960538</v>
      </c>
      <c r="O156">
        <v>4795.9168504841564</v>
      </c>
      <c r="P156">
        <v>1609.5830236399424</v>
      </c>
      <c r="Q156">
        <v>9253.7051505325289</v>
      </c>
      <c r="R156"/>
      <c r="S156">
        <v>62037.395578243202</v>
      </c>
      <c r="T156">
        <v>17652.87392867362</v>
      </c>
      <c r="U156">
        <v>2671.6302659575381</v>
      </c>
      <c r="V156">
        <v>12494.706252229364</v>
      </c>
      <c r="W156">
        <v>4628.2111220045272</v>
      </c>
      <c r="X156">
        <v>24832.595382608561</v>
      </c>
      <c r="Z156" s="29">
        <f>SUM(Landuse!C148:Q148)</f>
        <v>432.57686330999996</v>
      </c>
      <c r="AA156" s="29">
        <f t="shared" si="23"/>
        <v>143.41357765541196</v>
      </c>
      <c r="AB156" s="29">
        <f t="shared" si="24"/>
        <v>40.808641020689407</v>
      </c>
      <c r="AC156" s="29">
        <f t="shared" si="25"/>
        <v>6.1760822007786231</v>
      </c>
      <c r="AD156" s="29">
        <f t="shared" si="26"/>
        <v>28.884360935585249</v>
      </c>
      <c r="AE156" s="29">
        <f t="shared" si="27"/>
        <v>10.699164737083468</v>
      </c>
      <c r="AF156" s="29">
        <f t="shared" si="28"/>
        <v>57.406203356772316</v>
      </c>
      <c r="AG156" s="29">
        <f t="shared" si="29"/>
        <v>124317.41252971684</v>
      </c>
      <c r="AH156" s="44">
        <f t="shared" si="30"/>
        <v>287.38802990632109</v>
      </c>
    </row>
    <row r="157" spans="2:34" x14ac:dyDescent="0.3">
      <c r="B157">
        <v>3035</v>
      </c>
      <c r="C157">
        <v>7</v>
      </c>
      <c r="D157">
        <v>204923.28932842394</v>
      </c>
      <c r="E157">
        <v>22198.168209059</v>
      </c>
      <c r="F157">
        <v>2854.8396132207995</v>
      </c>
      <c r="G157">
        <v>0</v>
      </c>
      <c r="H157">
        <v>1.1997</v>
      </c>
      <c r="I157">
        <v>0</v>
      </c>
      <c r="J157">
        <v>3417.2690428849</v>
      </c>
      <c r="K157"/>
      <c r="L157">
        <v>89851.527580784692</v>
      </c>
      <c r="M157">
        <v>45981.618344493152</v>
      </c>
      <c r="N157">
        <v>4427.0725422871128</v>
      </c>
      <c r="O157">
        <v>15907.439403972508</v>
      </c>
      <c r="P157">
        <v>4530.5225316933593</v>
      </c>
      <c r="Q157">
        <v>72696.585490357786</v>
      </c>
      <c r="R157"/>
      <c r="S157">
        <v>307292.22432628361</v>
      </c>
      <c r="T157">
        <v>87766.034566500966</v>
      </c>
      <c r="U157">
        <v>15597.152085907996</v>
      </c>
      <c r="V157">
        <v>41443.333730381499</v>
      </c>
      <c r="W157">
        <v>13027.109792856403</v>
      </c>
      <c r="X157">
        <v>195083.46806093983</v>
      </c>
      <c r="Z157" s="29">
        <f>SUM(Landuse!C149:Q149)</f>
        <v>5453.7147291250285</v>
      </c>
      <c r="AA157" s="29">
        <f t="shared" si="23"/>
        <v>56.34548919202166</v>
      </c>
      <c r="AB157" s="29">
        <f t="shared" si="24"/>
        <v>16.092890612300469</v>
      </c>
      <c r="AC157" s="29">
        <f t="shared" si="25"/>
        <v>2.8599134462631377</v>
      </c>
      <c r="AD157" s="29">
        <f t="shared" si="26"/>
        <v>7.5991018578689937</v>
      </c>
      <c r="AE157" s="29">
        <f t="shared" si="27"/>
        <v>2.3886672552354824</v>
      </c>
      <c r="AF157" s="29">
        <f t="shared" si="28"/>
        <v>35.770750350970083</v>
      </c>
      <c r="AG157" s="29">
        <f t="shared" si="29"/>
        <v>660209.32256287034</v>
      </c>
      <c r="AH157" s="44">
        <f t="shared" si="30"/>
        <v>121.05681271465983</v>
      </c>
    </row>
    <row r="158" spans="2:34" x14ac:dyDescent="0.3">
      <c r="B158">
        <v>3035</v>
      </c>
      <c r="C158">
        <v>8</v>
      </c>
      <c r="D158">
        <v>68642.337670358393</v>
      </c>
      <c r="E158">
        <v>514850.54551876296</v>
      </c>
      <c r="F158">
        <v>36333.148892264006</v>
      </c>
      <c r="G158">
        <v>89635.642230640005</v>
      </c>
      <c r="H158">
        <v>10760.1093</v>
      </c>
      <c r="I158">
        <v>9202.4123438883998</v>
      </c>
      <c r="J158">
        <v>28407.005412361548</v>
      </c>
      <c r="K158"/>
      <c r="L158">
        <v>344133.56869398063</v>
      </c>
      <c r="M158">
        <v>194150.8183069246</v>
      </c>
      <c r="N158">
        <v>11514.35240817577</v>
      </c>
      <c r="O158">
        <v>145498.22958606429</v>
      </c>
      <c r="P158">
        <v>20942.356949522404</v>
      </c>
      <c r="Q158">
        <v>41591.875423607591</v>
      </c>
      <c r="R158"/>
      <c r="S158">
        <v>1176936.8049334136</v>
      </c>
      <c r="T158">
        <v>370579.54991879314</v>
      </c>
      <c r="U158">
        <v>40566.560399816299</v>
      </c>
      <c r="V158">
        <v>379063.62757598161</v>
      </c>
      <c r="W158">
        <v>60217.862596226216</v>
      </c>
      <c r="X158">
        <v>111613.04545551368</v>
      </c>
      <c r="Z158" s="29">
        <f>SUM(Landuse!C150:Q150)</f>
        <v>6029.3095248787286</v>
      </c>
      <c r="AA158" s="29">
        <f t="shared" si="23"/>
        <v>195.20258498539866</v>
      </c>
      <c r="AB158" s="29">
        <f t="shared" si="24"/>
        <v>61.463016351983832</v>
      </c>
      <c r="AC158" s="29">
        <f t="shared" si="25"/>
        <v>6.7282265460790454</v>
      </c>
      <c r="AD158" s="29">
        <f t="shared" si="26"/>
        <v>62.870155531384164</v>
      </c>
      <c r="AE158" s="29">
        <f t="shared" si="27"/>
        <v>9.9875221777467829</v>
      </c>
      <c r="AF158" s="29">
        <f t="shared" si="28"/>
        <v>18.51174583009298</v>
      </c>
      <c r="AG158" s="29">
        <f t="shared" si="29"/>
        <v>2138977.4508797447</v>
      </c>
      <c r="AH158" s="44">
        <f t="shared" si="30"/>
        <v>354.76325142268547</v>
      </c>
    </row>
    <row r="159" spans="2:34" x14ac:dyDescent="0.3">
      <c r="B159">
        <v>3036</v>
      </c>
      <c r="C159">
        <v>0</v>
      </c>
      <c r="D159">
        <v>135926.83938648738</v>
      </c>
      <c r="E159">
        <v>201988.78669646743</v>
      </c>
      <c r="F159">
        <v>81035.58915528121</v>
      </c>
      <c r="G159">
        <v>16729.847993925003</v>
      </c>
      <c r="H159">
        <v>0</v>
      </c>
      <c r="I159">
        <v>280.84963438839998</v>
      </c>
      <c r="J159">
        <v>114468.10157693081</v>
      </c>
      <c r="K159"/>
      <c r="L159">
        <v>242983.02628321192</v>
      </c>
      <c r="M159">
        <v>120068.73763011297</v>
      </c>
      <c r="N159">
        <v>9017.1257220302996</v>
      </c>
      <c r="O159">
        <v>77782.073097231521</v>
      </c>
      <c r="P159">
        <v>29557.208080208788</v>
      </c>
      <c r="Q159">
        <v>71021.843630684714</v>
      </c>
      <c r="R159"/>
      <c r="S159">
        <v>831001.94988858479</v>
      </c>
      <c r="T159">
        <v>229177.60088934921</v>
      </c>
      <c r="U159">
        <v>31768.50614505661</v>
      </c>
      <c r="V159">
        <v>202644.07939875533</v>
      </c>
      <c r="W159">
        <v>84989.091685913154</v>
      </c>
      <c r="X159">
        <v>190589.24803825136</v>
      </c>
      <c r="Z159" s="29">
        <f>SUM(Landuse!C151:Q151)</f>
        <v>5597.623369259999</v>
      </c>
      <c r="AA159" s="29">
        <f t="shared" si="23"/>
        <v>148.45620990724899</v>
      </c>
      <c r="AB159" s="29">
        <f t="shared" si="24"/>
        <v>40.941947282109886</v>
      </c>
      <c r="AC159" s="29">
        <f t="shared" si="25"/>
        <v>5.6753561376631847</v>
      </c>
      <c r="AD159" s="29">
        <f t="shared" si="26"/>
        <v>36.201806736694522</v>
      </c>
      <c r="AE159" s="29">
        <f t="shared" si="27"/>
        <v>15.18306718394822</v>
      </c>
      <c r="AF159" s="29">
        <f t="shared" si="28"/>
        <v>34.048244311129331</v>
      </c>
      <c r="AG159" s="29">
        <f t="shared" si="29"/>
        <v>1570170.4760459103</v>
      </c>
      <c r="AH159" s="44">
        <f t="shared" si="30"/>
        <v>280.50663155879414</v>
      </c>
    </row>
    <row r="160" spans="2:34" x14ac:dyDescent="0.3">
      <c r="B160">
        <v>3036</v>
      </c>
      <c r="C160">
        <v>1</v>
      </c>
      <c r="D160">
        <v>321030.22950641805</v>
      </c>
      <c r="E160">
        <v>78969.433888440908</v>
      </c>
      <c r="F160">
        <v>55543.042731403206</v>
      </c>
      <c r="G160">
        <v>12080.59</v>
      </c>
      <c r="H160">
        <v>13626.5652688095</v>
      </c>
      <c r="I160">
        <v>5344.6348591093993</v>
      </c>
      <c r="J160">
        <v>9572.289103377283</v>
      </c>
      <c r="K160"/>
      <c r="L160">
        <v>196282.36739542909</v>
      </c>
      <c r="M160">
        <v>101074.51789789931</v>
      </c>
      <c r="N160">
        <v>9223.9154413679662</v>
      </c>
      <c r="O160">
        <v>49985.032326285618</v>
      </c>
      <c r="P160">
        <v>18851.867327788801</v>
      </c>
      <c r="Q160">
        <v>120749.08496878757</v>
      </c>
      <c r="R160"/>
      <c r="S160">
        <v>671285.69649236742</v>
      </c>
      <c r="T160">
        <v>192922.95380207835</v>
      </c>
      <c r="U160">
        <v>32497.053208946723</v>
      </c>
      <c r="V160">
        <v>130225.0050190254</v>
      </c>
      <c r="W160">
        <v>54206.847832997199</v>
      </c>
      <c r="X160">
        <v>324033.79198629054</v>
      </c>
      <c r="Z160" s="29">
        <f>SUM(Landuse!C152:Q152)</f>
        <v>9397.9877146800063</v>
      </c>
      <c r="AA160" s="29">
        <f t="shared" si="23"/>
        <v>71.428662908741003</v>
      </c>
      <c r="AB160" s="29">
        <f t="shared" si="24"/>
        <v>20.52811300239577</v>
      </c>
      <c r="AC160" s="29">
        <f t="shared" si="25"/>
        <v>3.4578735571429955</v>
      </c>
      <c r="AD160" s="29">
        <f t="shared" si="26"/>
        <v>13.856690280155304</v>
      </c>
      <c r="AE160" s="29">
        <f t="shared" si="27"/>
        <v>5.7679206952275628</v>
      </c>
      <c r="AF160" s="29">
        <f t="shared" si="28"/>
        <v>34.479061031345857</v>
      </c>
      <c r="AG160" s="29">
        <f t="shared" si="29"/>
        <v>1405171.3483417057</v>
      </c>
      <c r="AH160" s="44">
        <f t="shared" si="30"/>
        <v>149.51832147500852</v>
      </c>
    </row>
    <row r="161" spans="2:34" x14ac:dyDescent="0.3">
      <c r="B161">
        <v>3036</v>
      </c>
      <c r="C161">
        <v>2</v>
      </c>
      <c r="D161">
        <v>6434.8839941055994</v>
      </c>
      <c r="E161">
        <v>223.83899999999997</v>
      </c>
      <c r="F161">
        <v>2393.1648</v>
      </c>
      <c r="G161">
        <v>0</v>
      </c>
      <c r="H161">
        <v>0</v>
      </c>
      <c r="I161">
        <v>1120.5645999999999</v>
      </c>
      <c r="J161">
        <v>2018.4030638475469</v>
      </c>
      <c r="K161"/>
      <c r="L161">
        <v>5052.745874662879</v>
      </c>
      <c r="M161">
        <v>2349.0707069195237</v>
      </c>
      <c r="N161">
        <v>316.26135967316418</v>
      </c>
      <c r="O161">
        <v>1088.8912628809549</v>
      </c>
      <c r="P161">
        <v>611.53024145679444</v>
      </c>
      <c r="Q161">
        <v>2772.3560123598304</v>
      </c>
      <c r="R161"/>
      <c r="S161">
        <v>17280.390891347048</v>
      </c>
      <c r="T161">
        <v>4483.7182397114329</v>
      </c>
      <c r="U161">
        <v>1114.229884105315</v>
      </c>
      <c r="V161">
        <v>2836.8666293584943</v>
      </c>
      <c r="W161">
        <v>1758.4001715872814</v>
      </c>
      <c r="X161">
        <v>7439.7005298479762</v>
      </c>
      <c r="Z161" s="29">
        <f>SUM(Landuse!C153:Q153)</f>
        <v>247.46475294000004</v>
      </c>
      <c r="AA161" s="29">
        <f t="shared" si="23"/>
        <v>69.829705790613446</v>
      </c>
      <c r="AB161" s="29">
        <f t="shared" si="24"/>
        <v>18.118613606352856</v>
      </c>
      <c r="AC161" s="29">
        <f t="shared" si="25"/>
        <v>4.5025801487594865</v>
      </c>
      <c r="AD161" s="29">
        <f t="shared" si="26"/>
        <v>11.463719966803987</v>
      </c>
      <c r="AE161" s="29">
        <f t="shared" si="27"/>
        <v>7.105659091634843</v>
      </c>
      <c r="AF161" s="29">
        <f t="shared" si="28"/>
        <v>30.063677519569001</v>
      </c>
      <c r="AG161" s="29">
        <f t="shared" si="29"/>
        <v>34913.30634595755</v>
      </c>
      <c r="AH161" s="44">
        <f t="shared" si="30"/>
        <v>141.08395612373363</v>
      </c>
    </row>
    <row r="162" spans="2:34" x14ac:dyDescent="0.3">
      <c r="B162">
        <v>3036</v>
      </c>
      <c r="C162">
        <v>5</v>
      </c>
      <c r="D162">
        <v>3176714.3461373383</v>
      </c>
      <c r="E162">
        <v>261098.53881389269</v>
      </c>
      <c r="F162">
        <v>115011.0968549664</v>
      </c>
      <c r="G162">
        <v>4746</v>
      </c>
      <c r="H162">
        <v>520.25610744900007</v>
      </c>
      <c r="I162">
        <v>148.92959999999999</v>
      </c>
      <c r="J162">
        <v>44128.793090610394</v>
      </c>
      <c r="K162"/>
      <c r="L162">
        <v>1383601.3733571249</v>
      </c>
      <c r="M162">
        <v>705636.2929631786</v>
      </c>
      <c r="N162">
        <v>68732.128206016903</v>
      </c>
      <c r="O162">
        <v>242915.28402342106</v>
      </c>
      <c r="P162">
        <v>69792.643984778988</v>
      </c>
      <c r="Q162">
        <v>1131690.2380697364</v>
      </c>
      <c r="R162"/>
      <c r="S162">
        <v>4731916.6968813669</v>
      </c>
      <c r="T162">
        <v>1346862.1051046783</v>
      </c>
      <c r="U162">
        <v>242152.22284646434</v>
      </c>
      <c r="V162">
        <v>632862.33116053848</v>
      </c>
      <c r="W162">
        <v>200682.46644027336</v>
      </c>
      <c r="X162">
        <v>3036924.7045672801</v>
      </c>
      <c r="Z162" s="29">
        <f>SUM(Landuse!C154:Q154)</f>
        <v>33992.126717978979</v>
      </c>
      <c r="AA162" s="29">
        <f t="shared" si="23"/>
        <v>139.20625608807762</v>
      </c>
      <c r="AB162" s="29">
        <f t="shared" si="24"/>
        <v>39.622766656500531</v>
      </c>
      <c r="AC162" s="29">
        <f t="shared" si="25"/>
        <v>7.1237738331443134</v>
      </c>
      <c r="AD162" s="29">
        <f t="shared" si="26"/>
        <v>18.617909270907944</v>
      </c>
      <c r="AE162" s="29">
        <f t="shared" si="27"/>
        <v>5.9037926077784713</v>
      </c>
      <c r="AF162" s="29">
        <f t="shared" si="28"/>
        <v>89.342003510507098</v>
      </c>
      <c r="AG162" s="29">
        <f t="shared" si="29"/>
        <v>10191400.527000602</v>
      </c>
      <c r="AH162" s="44">
        <f t="shared" si="30"/>
        <v>299.81650196691601</v>
      </c>
    </row>
    <row r="163" spans="2:34" x14ac:dyDescent="0.3">
      <c r="B163">
        <v>3036</v>
      </c>
      <c r="C163">
        <v>7</v>
      </c>
      <c r="D163">
        <v>1141927.4059992263</v>
      </c>
      <c r="E163">
        <v>92719.260366509014</v>
      </c>
      <c r="F163">
        <v>102776.41218576439</v>
      </c>
      <c r="G163">
        <v>7.0936151715000006</v>
      </c>
      <c r="H163">
        <v>121.7744435763</v>
      </c>
      <c r="I163">
        <v>1007.0445485134001</v>
      </c>
      <c r="J163">
        <v>15769.997028390409</v>
      </c>
      <c r="K163"/>
      <c r="L163">
        <v>524443.81112537836</v>
      </c>
      <c r="M163">
        <v>266549.01141081651</v>
      </c>
      <c r="N163">
        <v>25896.153748910139</v>
      </c>
      <c r="O163">
        <v>97909.400048078111</v>
      </c>
      <c r="P163">
        <v>26530.991883512681</v>
      </c>
      <c r="Q163">
        <v>412999.61997045524</v>
      </c>
      <c r="R163"/>
      <c r="S163">
        <v>1793597.8340487939</v>
      </c>
      <c r="T163">
        <v>508767.42906005366</v>
      </c>
      <c r="U163">
        <v>91235.516157397782</v>
      </c>
      <c r="V163">
        <v>255081.40175725694</v>
      </c>
      <c r="W163">
        <v>76287.479371771202</v>
      </c>
      <c r="X163">
        <v>1108296.8701793158</v>
      </c>
      <c r="Z163" s="29">
        <f>SUM(Landuse!C155:Q155)</f>
        <v>30597.904999010891</v>
      </c>
      <c r="AA163" s="29">
        <f t="shared" si="23"/>
        <v>58.618321551974681</v>
      </c>
      <c r="AB163" s="29">
        <f t="shared" si="24"/>
        <v>16.627524958865653</v>
      </c>
      <c r="AC163" s="29">
        <f t="shared" si="25"/>
        <v>2.9817569588619568</v>
      </c>
      <c r="AD163" s="29">
        <f t="shared" si="26"/>
        <v>8.3365642767209955</v>
      </c>
      <c r="AE163" s="29">
        <f t="shared" si="27"/>
        <v>2.493225577837348</v>
      </c>
      <c r="AF163" s="29">
        <f t="shared" si="28"/>
        <v>36.221331826971245</v>
      </c>
      <c r="AG163" s="29">
        <f t="shared" si="29"/>
        <v>3833266.53057459</v>
      </c>
      <c r="AH163" s="44">
        <f t="shared" si="30"/>
        <v>125.2787251512319</v>
      </c>
    </row>
    <row r="164" spans="2:34" x14ac:dyDescent="0.3">
      <c r="B164">
        <v>3036</v>
      </c>
      <c r="C164">
        <v>8</v>
      </c>
      <c r="D164">
        <v>410545.73015390168</v>
      </c>
      <c r="E164">
        <v>225286.37550224119</v>
      </c>
      <c r="F164">
        <v>85791.779701334017</v>
      </c>
      <c r="G164">
        <v>40262.947218270005</v>
      </c>
      <c r="H164">
        <v>5670.4044208059004</v>
      </c>
      <c r="I164">
        <v>1520.9880451401998</v>
      </c>
      <c r="J164">
        <v>34831.408950286372</v>
      </c>
      <c r="K164"/>
      <c r="L164">
        <v>333771.45007189264</v>
      </c>
      <c r="M164">
        <v>175213.86242739519</v>
      </c>
      <c r="N164">
        <v>13918.410310280267</v>
      </c>
      <c r="O164">
        <v>98058.38998672548</v>
      </c>
      <c r="P164">
        <v>22594.071913084143</v>
      </c>
      <c r="Q164">
        <v>160353.44928260156</v>
      </c>
      <c r="R164"/>
      <c r="S164">
        <v>1141498.3592458728</v>
      </c>
      <c r="T164">
        <v>334434.20349241776</v>
      </c>
      <c r="U164">
        <v>49036.368916457723</v>
      </c>
      <c r="V164">
        <v>255469.56226461616</v>
      </c>
      <c r="W164">
        <v>64967.220319601278</v>
      </c>
      <c r="X164">
        <v>430313.29175333981</v>
      </c>
      <c r="Z164" s="29">
        <f>SUM(Landuse!C156:Q156)</f>
        <v>10068.468735120003</v>
      </c>
      <c r="AA164" s="29">
        <f t="shared" si="23"/>
        <v>113.37358135345768</v>
      </c>
      <c r="AB164" s="29">
        <f t="shared" si="24"/>
        <v>33.215994635397927</v>
      </c>
      <c r="AC164" s="29">
        <f t="shared" si="25"/>
        <v>4.8702906277508813</v>
      </c>
      <c r="AD164" s="29">
        <f t="shared" si="26"/>
        <v>25.373228937336648</v>
      </c>
      <c r="AE164" s="29">
        <f t="shared" si="27"/>
        <v>6.4525422910623913</v>
      </c>
      <c r="AF164" s="29">
        <f t="shared" si="28"/>
        <v>42.738702683989715</v>
      </c>
      <c r="AG164" s="29">
        <f t="shared" si="29"/>
        <v>2275719.0059923055</v>
      </c>
      <c r="AH164" s="44">
        <f t="shared" si="30"/>
        <v>226.02434052899522</v>
      </c>
    </row>
    <row r="165" spans="2:34" x14ac:dyDescent="0.3">
      <c r="B165">
        <v>3037</v>
      </c>
      <c r="C165">
        <v>0</v>
      </c>
      <c r="D165">
        <v>34233.608628217502</v>
      </c>
      <c r="E165">
        <v>215946.17279808858</v>
      </c>
      <c r="F165">
        <v>60491.808796339799</v>
      </c>
      <c r="G165">
        <v>31483.249275851995</v>
      </c>
      <c r="H165">
        <v>0</v>
      </c>
      <c r="I165">
        <v>142.14020862579997</v>
      </c>
      <c r="J165">
        <v>4472.5692910792504</v>
      </c>
      <c r="K165"/>
      <c r="L165">
        <v>158646.80263458163</v>
      </c>
      <c r="M165">
        <v>88609.079260453509</v>
      </c>
      <c r="N165">
        <v>5208.8014059111783</v>
      </c>
      <c r="O165">
        <v>66116.979152006723</v>
      </c>
      <c r="P165">
        <v>5348.2527750310119</v>
      </c>
      <c r="Q165">
        <v>22839.633770218836</v>
      </c>
      <c r="R165"/>
      <c r="S165">
        <v>542572.06501026917</v>
      </c>
      <c r="T165">
        <v>169129.92176601282</v>
      </c>
      <c r="U165">
        <v>18351.284497207849</v>
      </c>
      <c r="V165">
        <v>172253.24344514008</v>
      </c>
      <c r="W165">
        <v>15378.419511851922</v>
      </c>
      <c r="X165">
        <v>61290.842411395359</v>
      </c>
      <c r="Z165" s="29">
        <f>SUM(Landuse!C157:Q157)</f>
        <v>2623.4733819399999</v>
      </c>
      <c r="AA165" s="29">
        <f t="shared" si="23"/>
        <v>206.8143968013311</v>
      </c>
      <c r="AB165" s="29">
        <f t="shared" si="24"/>
        <v>64.467938927950939</v>
      </c>
      <c r="AC165" s="29">
        <f t="shared" si="25"/>
        <v>6.9950336159452418</v>
      </c>
      <c r="AD165" s="29">
        <f t="shared" si="26"/>
        <v>65.658468132717502</v>
      </c>
      <c r="AE165" s="29">
        <f t="shared" si="27"/>
        <v>5.8618545999807035</v>
      </c>
      <c r="AF165" s="29">
        <f t="shared" si="28"/>
        <v>23.362479235856455</v>
      </c>
      <c r="AG165" s="29">
        <f t="shared" si="29"/>
        <v>978975.77664187725</v>
      </c>
      <c r="AH165" s="44">
        <f t="shared" si="30"/>
        <v>373.16017131378197</v>
      </c>
    </row>
    <row r="166" spans="2:34" x14ac:dyDescent="0.3">
      <c r="B166">
        <v>3037</v>
      </c>
      <c r="C166">
        <v>1</v>
      </c>
      <c r="D166">
        <v>39765.632086717698</v>
      </c>
      <c r="E166">
        <v>8166.1941918353996</v>
      </c>
      <c r="F166">
        <v>1234.6879577184</v>
      </c>
      <c r="G166">
        <v>177.22465134999999</v>
      </c>
      <c r="H166">
        <v>3205.2756998952</v>
      </c>
      <c r="I166">
        <v>3.1605721426</v>
      </c>
      <c r="J166">
        <v>1589.1010259023899</v>
      </c>
      <c r="K166"/>
      <c r="L166">
        <v>20461.452556046796</v>
      </c>
      <c r="M166">
        <v>10424.923439124348</v>
      </c>
      <c r="N166">
        <v>941.86008947519167</v>
      </c>
      <c r="O166">
        <v>4744.1666830537315</v>
      </c>
      <c r="P166">
        <v>3227.663631953651</v>
      </c>
      <c r="Q166">
        <v>14341.209785907969</v>
      </c>
      <c r="R166"/>
      <c r="S166">
        <v>69978.167741680038</v>
      </c>
      <c r="T166">
        <v>19898.259866725424</v>
      </c>
      <c r="U166">
        <v>3318.2955370327322</v>
      </c>
      <c r="V166">
        <v>12359.882576026226</v>
      </c>
      <c r="W166">
        <v>9280.8562839558472</v>
      </c>
      <c r="X166">
        <v>38485.06669677762</v>
      </c>
      <c r="Z166" s="29">
        <f>SUM(Landuse!C158:Q158)</f>
        <v>1265.8237975999998</v>
      </c>
      <c r="AA166" s="29">
        <f t="shared" si="23"/>
        <v>55.282708284011207</v>
      </c>
      <c r="AB166" s="29">
        <f t="shared" si="24"/>
        <v>15.719612717388074</v>
      </c>
      <c r="AC166" s="29">
        <f t="shared" si="25"/>
        <v>2.6214513768221264</v>
      </c>
      <c r="AD166" s="29">
        <f t="shared" si="26"/>
        <v>9.7642994226056956</v>
      </c>
      <c r="AE166" s="29">
        <f t="shared" si="27"/>
        <v>7.3318705980661276</v>
      </c>
      <c r="AF166" s="29">
        <f t="shared" si="28"/>
        <v>30.403178364749703</v>
      </c>
      <c r="AG166" s="29">
        <f t="shared" si="29"/>
        <v>153320.52870219789</v>
      </c>
      <c r="AH166" s="44">
        <f t="shared" si="30"/>
        <v>121.12312076364293</v>
      </c>
    </row>
    <row r="167" spans="2:34" x14ac:dyDescent="0.3">
      <c r="B167">
        <v>3037</v>
      </c>
      <c r="C167">
        <v>2</v>
      </c>
      <c r="D167">
        <v>8.1937070708999986</v>
      </c>
      <c r="E167">
        <v>0</v>
      </c>
      <c r="F167">
        <v>0</v>
      </c>
      <c r="G167">
        <v>0</v>
      </c>
      <c r="H167">
        <v>0</v>
      </c>
      <c r="I167">
        <v>0</v>
      </c>
      <c r="J167">
        <v>241.96086882</v>
      </c>
      <c r="K167"/>
      <c r="L167">
        <v>112.83631301869302</v>
      </c>
      <c r="M167">
        <v>35.990625742920528</v>
      </c>
      <c r="N167">
        <v>4.1123238520753036</v>
      </c>
      <c r="O167">
        <v>21.20994027526401</v>
      </c>
      <c r="P167">
        <v>49.03412816187695</v>
      </c>
      <c r="Q167">
        <v>26.971244840070185</v>
      </c>
      <c r="R167"/>
      <c r="S167">
        <v>385.90019052393012</v>
      </c>
      <c r="T167">
        <v>68.696027168027271</v>
      </c>
      <c r="U167">
        <v>14.488251532962066</v>
      </c>
      <c r="V167">
        <v>55.257833200339824</v>
      </c>
      <c r="W167">
        <v>140.99322245794261</v>
      </c>
      <c r="X167">
        <v>72.378144665673545</v>
      </c>
      <c r="Z167" s="29">
        <f>SUM(Landuse!C159:Q159)</f>
        <v>4.2360215299999995</v>
      </c>
      <c r="AA167" s="29">
        <f t="shared" si="23"/>
        <v>91.099676380523533</v>
      </c>
      <c r="AB167" s="29">
        <f t="shared" si="24"/>
        <v>16.217110012664946</v>
      </c>
      <c r="AC167" s="29">
        <f t="shared" si="25"/>
        <v>3.4202497391372009</v>
      </c>
      <c r="AD167" s="29">
        <f t="shared" si="26"/>
        <v>13.044747957251253</v>
      </c>
      <c r="AE167" s="29">
        <f t="shared" si="27"/>
        <v>33.28434982197615</v>
      </c>
      <c r="AF167" s="29">
        <f t="shared" si="28"/>
        <v>17.086349574260439</v>
      </c>
      <c r="AG167" s="29">
        <f t="shared" si="29"/>
        <v>737.71366954887537</v>
      </c>
      <c r="AH167" s="44">
        <f t="shared" si="30"/>
        <v>174.15248348581352</v>
      </c>
    </row>
    <row r="168" spans="2:34" x14ac:dyDescent="0.3">
      <c r="B168">
        <v>3037</v>
      </c>
      <c r="C168">
        <v>5</v>
      </c>
      <c r="D168">
        <v>279899.12382208824</v>
      </c>
      <c r="E168">
        <v>33046.125900000006</v>
      </c>
      <c r="F168">
        <v>5634.64</v>
      </c>
      <c r="G168">
        <v>0</v>
      </c>
      <c r="H168">
        <v>0</v>
      </c>
      <c r="I168">
        <v>0</v>
      </c>
      <c r="J168">
        <v>1015.7167951416016</v>
      </c>
      <c r="K168"/>
      <c r="L168">
        <v>123157.31058094194</v>
      </c>
      <c r="M168">
        <v>63415.338852320521</v>
      </c>
      <c r="N168">
        <v>6056.348364360193</v>
      </c>
      <c r="O168">
        <v>22293.965155771013</v>
      </c>
      <c r="P168">
        <v>5517.1383113521906</v>
      </c>
      <c r="Q168">
        <v>99155.50525248397</v>
      </c>
      <c r="R168"/>
      <c r="S168">
        <v>421198.00218682142</v>
      </c>
      <c r="T168">
        <v>121042.12557420123</v>
      </c>
      <c r="U168">
        <v>21337.302612928328</v>
      </c>
      <c r="V168">
        <v>58082.021541027105</v>
      </c>
      <c r="W168">
        <v>15864.034671845202</v>
      </c>
      <c r="X168">
        <v>266086.77301019832</v>
      </c>
      <c r="Z168" s="29">
        <f>SUM(Landuse!C160:Q160)</f>
        <v>3010.3251268900003</v>
      </c>
      <c r="AA168" s="29">
        <f t="shared" si="23"/>
        <v>139.91777779231629</v>
      </c>
      <c r="AB168" s="29">
        <f t="shared" si="24"/>
        <v>40.208987558513712</v>
      </c>
      <c r="AC168" s="29">
        <f t="shared" si="25"/>
        <v>7.0880392361379672</v>
      </c>
      <c r="AD168" s="29">
        <f t="shared" si="26"/>
        <v>19.294268589862344</v>
      </c>
      <c r="AE168" s="29">
        <f t="shared" si="27"/>
        <v>5.2698741840667918</v>
      </c>
      <c r="AF168" s="29">
        <f t="shared" si="28"/>
        <v>88.391373620528313</v>
      </c>
      <c r="AG168" s="29">
        <f t="shared" si="29"/>
        <v>903610.25959702162</v>
      </c>
      <c r="AH168" s="44">
        <f t="shared" si="30"/>
        <v>300.17032098142545</v>
      </c>
    </row>
    <row r="169" spans="2:34" x14ac:dyDescent="0.3">
      <c r="B169">
        <v>3037</v>
      </c>
      <c r="C169">
        <v>7</v>
      </c>
      <c r="D169">
        <v>63489.697080881408</v>
      </c>
      <c r="E169">
        <v>13574.448199999999</v>
      </c>
      <c r="F169">
        <v>3293.6283999999996</v>
      </c>
      <c r="G169">
        <v>934.11450000000002</v>
      </c>
      <c r="H169">
        <v>0</v>
      </c>
      <c r="I169">
        <v>0</v>
      </c>
      <c r="J169">
        <v>1638.5233855823999</v>
      </c>
      <c r="K169"/>
      <c r="L169">
        <v>32784.499576555543</v>
      </c>
      <c r="M169">
        <v>16960.123524806466</v>
      </c>
      <c r="N169">
        <v>1528.4177605365862</v>
      </c>
      <c r="O169">
        <v>7048.0749295550122</v>
      </c>
      <c r="P169">
        <v>1652.4360926490151</v>
      </c>
      <c r="Q169">
        <v>22956.859682361192</v>
      </c>
      <c r="R169"/>
      <c r="S169">
        <v>112122.98855181996</v>
      </c>
      <c r="T169">
        <v>32372.126974268598</v>
      </c>
      <c r="U169">
        <v>5384.8144646792634</v>
      </c>
      <c r="V169">
        <v>18362.208652471083</v>
      </c>
      <c r="W169">
        <v>4751.4312651639048</v>
      </c>
      <c r="X169">
        <v>61605.421663406734</v>
      </c>
      <c r="Z169" s="29">
        <f>SUM(Landuse!C161:Q161)</f>
        <v>1645.5313765999999</v>
      </c>
      <c r="AA169" s="29">
        <f t="shared" si="23"/>
        <v>68.137861207781214</v>
      </c>
      <c r="AB169" s="29">
        <f t="shared" si="24"/>
        <v>19.672749747960413</v>
      </c>
      <c r="AC169" s="29">
        <f t="shared" si="25"/>
        <v>3.272386380018701</v>
      </c>
      <c r="AD169" s="29">
        <f t="shared" si="26"/>
        <v>11.15883228578182</v>
      </c>
      <c r="AE169" s="29">
        <f t="shared" si="27"/>
        <v>2.8874753363751235</v>
      </c>
      <c r="AF169" s="29">
        <f t="shared" si="28"/>
        <v>37.438010930363404</v>
      </c>
      <c r="AG169" s="29">
        <f t="shared" si="29"/>
        <v>234598.99157180954</v>
      </c>
      <c r="AH169" s="44">
        <f t="shared" si="30"/>
        <v>142.56731588828069</v>
      </c>
    </row>
    <row r="170" spans="2:34" x14ac:dyDescent="0.3">
      <c r="B170">
        <v>3037</v>
      </c>
      <c r="C170">
        <v>8</v>
      </c>
      <c r="D170">
        <v>46924.617867141598</v>
      </c>
      <c r="E170">
        <v>64773.564493971207</v>
      </c>
      <c r="F170">
        <v>10497.074000000001</v>
      </c>
      <c r="G170">
        <v>16371.960000000001</v>
      </c>
      <c r="H170">
        <v>159.56010000000001</v>
      </c>
      <c r="I170">
        <v>0</v>
      </c>
      <c r="J170">
        <v>1442.7437762099999</v>
      </c>
      <c r="K170"/>
      <c r="L170">
        <v>60757.863543736537</v>
      </c>
      <c r="M170">
        <v>33788.524792360957</v>
      </c>
      <c r="N170">
        <v>2223.3764384525489</v>
      </c>
      <c r="O170">
        <v>22167.067748385718</v>
      </c>
      <c r="P170">
        <v>2254.3067659251697</v>
      </c>
      <c r="Q170">
        <v>18978.38094846185</v>
      </c>
      <c r="R170"/>
      <c r="S170">
        <v>207791.89331957896</v>
      </c>
      <c r="T170">
        <v>64492.833041675207</v>
      </c>
      <c r="U170">
        <v>7833.2442316053284</v>
      </c>
      <c r="V170">
        <v>57751.418263514344</v>
      </c>
      <c r="W170">
        <v>6482.0562178088921</v>
      </c>
      <c r="X170">
        <v>50929.054626625832</v>
      </c>
      <c r="Z170" s="29">
        <f>SUM(Landuse!C162:Q162)</f>
        <v>1460.0406363300001</v>
      </c>
      <c r="AA170" s="29">
        <f t="shared" si="23"/>
        <v>142.31925341604915</v>
      </c>
      <c r="AB170" s="29">
        <f t="shared" si="24"/>
        <v>44.171943873963833</v>
      </c>
      <c r="AC170" s="29">
        <f t="shared" si="25"/>
        <v>5.3650864480698255</v>
      </c>
      <c r="AD170" s="29">
        <f t="shared" si="26"/>
        <v>39.554665004859018</v>
      </c>
      <c r="AE170" s="29">
        <f t="shared" si="27"/>
        <v>4.4396409637627441</v>
      </c>
      <c r="AF170" s="29">
        <f t="shared" si="28"/>
        <v>34.88194325511553</v>
      </c>
      <c r="AG170" s="29">
        <f t="shared" si="29"/>
        <v>395280.49970080861</v>
      </c>
      <c r="AH170" s="44">
        <f t="shared" si="30"/>
        <v>270.73253296182014</v>
      </c>
    </row>
    <row r="171" spans="2:34" x14ac:dyDescent="0.3">
      <c r="B171">
        <v>3038</v>
      </c>
      <c r="C171">
        <v>0</v>
      </c>
      <c r="D171">
        <v>175406.91331801942</v>
      </c>
      <c r="E171">
        <v>1739022.8805749633</v>
      </c>
      <c r="F171">
        <v>363690.21401444159</v>
      </c>
      <c r="G171">
        <v>301401.17724796204</v>
      </c>
      <c r="H171">
        <v>1.1997</v>
      </c>
      <c r="I171">
        <v>242.54720614739998</v>
      </c>
      <c r="J171">
        <v>104181.16844561651</v>
      </c>
      <c r="K171"/>
      <c r="L171">
        <v>1234822.9943361289</v>
      </c>
      <c r="M171">
        <v>690434.14367422636</v>
      </c>
      <c r="N171">
        <v>39323.804564220707</v>
      </c>
      <c r="O171">
        <v>523115.28928594239</v>
      </c>
      <c r="P171">
        <v>52574.506188186053</v>
      </c>
      <c r="Q171">
        <v>143675.36245844577</v>
      </c>
      <c r="R171"/>
      <c r="S171">
        <v>4223094.6406295607</v>
      </c>
      <c r="T171">
        <v>1317845.4587138693</v>
      </c>
      <c r="U171">
        <v>138542.87557434291</v>
      </c>
      <c r="V171">
        <v>1362861.80087088</v>
      </c>
      <c r="W171">
        <v>151173.26083857205</v>
      </c>
      <c r="X171">
        <v>385557.14541811304</v>
      </c>
      <c r="Z171" s="29">
        <f>SUM(Landuse!C163:Q163)</f>
        <v>18806.20407783</v>
      </c>
      <c r="AA171" s="29">
        <f t="shared" si="23"/>
        <v>224.55858838669226</v>
      </c>
      <c r="AB171" s="29">
        <f t="shared" si="24"/>
        <v>70.075037645020188</v>
      </c>
      <c r="AC171" s="29">
        <f t="shared" si="25"/>
        <v>7.3668707943920717</v>
      </c>
      <c r="AD171" s="29">
        <f t="shared" si="26"/>
        <v>72.468734000260682</v>
      </c>
      <c r="AE171" s="29">
        <f t="shared" si="27"/>
        <v>8.0384781645959649</v>
      </c>
      <c r="AF171" s="29">
        <f t="shared" si="28"/>
        <v>20.501593188209277</v>
      </c>
      <c r="AG171" s="29">
        <f t="shared" si="29"/>
        <v>7579075.1820453387</v>
      </c>
      <c r="AH171" s="44">
        <f t="shared" si="30"/>
        <v>403.0093021791705</v>
      </c>
    </row>
    <row r="172" spans="2:34" x14ac:dyDescent="0.3">
      <c r="B172">
        <v>3038</v>
      </c>
      <c r="C172">
        <v>1</v>
      </c>
      <c r="D172">
        <v>89849.777027721895</v>
      </c>
      <c r="E172">
        <v>6357.3090000000002</v>
      </c>
      <c r="F172">
        <v>3270.3391568735997</v>
      </c>
      <c r="G172">
        <v>0</v>
      </c>
      <c r="H172">
        <v>0</v>
      </c>
      <c r="I172">
        <v>0</v>
      </c>
      <c r="J172">
        <v>4192.773912693875</v>
      </c>
      <c r="K172"/>
      <c r="L172">
        <v>39927.040726089348</v>
      </c>
      <c r="M172">
        <v>20059.497154461842</v>
      </c>
      <c r="N172">
        <v>1976.3370284860059</v>
      </c>
      <c r="O172">
        <v>6875.7827435416493</v>
      </c>
      <c r="P172">
        <v>2548.5871602260154</v>
      </c>
      <c r="Q172">
        <v>32282.954284484498</v>
      </c>
      <c r="R172"/>
      <c r="S172">
        <v>136550.47928322558</v>
      </c>
      <c r="T172">
        <v>38287.963408664407</v>
      </c>
      <c r="U172">
        <v>6962.8922751699019</v>
      </c>
      <c r="V172">
        <v>17913.33926609419</v>
      </c>
      <c r="W172">
        <v>7328.233006385487</v>
      </c>
      <c r="X172">
        <v>86632.276311042689</v>
      </c>
      <c r="Z172" s="29">
        <f>SUM(Landuse!C164:Q164)</f>
        <v>2248.7713396600002</v>
      </c>
      <c r="AA172" s="29">
        <f t="shared" si="23"/>
        <v>60.722260585138521</v>
      </c>
      <c r="AB172" s="29">
        <f t="shared" si="24"/>
        <v>17.02617012828583</v>
      </c>
      <c r="AC172" s="29">
        <f t="shared" si="25"/>
        <v>3.0963095946529835</v>
      </c>
      <c r="AD172" s="29">
        <f t="shared" si="26"/>
        <v>7.965834031308213</v>
      </c>
      <c r="AE172" s="29">
        <f t="shared" si="27"/>
        <v>3.2587719690048473</v>
      </c>
      <c r="AF172" s="29">
        <f t="shared" si="28"/>
        <v>38.524270913262768</v>
      </c>
      <c r="AG172" s="29">
        <f t="shared" si="29"/>
        <v>293675.18355058227</v>
      </c>
      <c r="AH172" s="44">
        <f t="shared" si="30"/>
        <v>130.59361722165318</v>
      </c>
    </row>
    <row r="173" spans="2:34" x14ac:dyDescent="0.3">
      <c r="B173">
        <v>3038</v>
      </c>
      <c r="C173">
        <v>2</v>
      </c>
      <c r="D173">
        <v>5000.8744908771987</v>
      </c>
      <c r="E173">
        <v>0</v>
      </c>
      <c r="F173">
        <v>0</v>
      </c>
      <c r="G173">
        <v>1384</v>
      </c>
      <c r="H173">
        <v>0</v>
      </c>
      <c r="I173">
        <v>0</v>
      </c>
      <c r="J173">
        <v>4231.9454879956602</v>
      </c>
      <c r="K173"/>
      <c r="L173">
        <v>4371.2182238211899</v>
      </c>
      <c r="M173">
        <v>1936.6626017808094</v>
      </c>
      <c r="N173">
        <v>184.3551448795609</v>
      </c>
      <c r="O173">
        <v>982.69509631844596</v>
      </c>
      <c r="P173">
        <v>957.31623889964919</v>
      </c>
      <c r="Q173">
        <v>2184.5726731732025</v>
      </c>
      <c r="R173"/>
      <c r="S173">
        <v>14949.56632546847</v>
      </c>
      <c r="T173">
        <v>3696.5466412710666</v>
      </c>
      <c r="U173">
        <v>649.50714157952734</v>
      </c>
      <c r="V173">
        <v>2560.1958805365211</v>
      </c>
      <c r="W173">
        <v>2752.6766864944402</v>
      </c>
      <c r="X173">
        <v>5862.3663056404848</v>
      </c>
      <c r="Z173" s="29">
        <f>SUM(Landuse!C165:Q165)</f>
        <v>194.67999158999999</v>
      </c>
      <c r="AA173" s="29">
        <f t="shared" si="23"/>
        <v>76.790461122232628</v>
      </c>
      <c r="AB173" s="29">
        <f t="shared" si="24"/>
        <v>18.987809743982673</v>
      </c>
      <c r="AC173" s="29">
        <f t="shared" si="25"/>
        <v>3.3362809206782922</v>
      </c>
      <c r="AD173" s="29">
        <f t="shared" si="26"/>
        <v>13.15079099617153</v>
      </c>
      <c r="AE173" s="29">
        <f t="shared" si="27"/>
        <v>14.139494582944266</v>
      </c>
      <c r="AF173" s="29">
        <f t="shared" si="28"/>
        <v>30.112834183734439</v>
      </c>
      <c r="AG173" s="29">
        <f t="shared" si="29"/>
        <v>30470.85898099051</v>
      </c>
      <c r="AH173" s="44">
        <f t="shared" si="30"/>
        <v>156.51767154974382</v>
      </c>
    </row>
    <row r="174" spans="2:34" x14ac:dyDescent="0.3">
      <c r="B174">
        <v>3038</v>
      </c>
      <c r="C174">
        <v>5</v>
      </c>
      <c r="D174">
        <v>396594.54042508779</v>
      </c>
      <c r="E174">
        <v>114460.57999011312</v>
      </c>
      <c r="F174">
        <v>11322.174655651199</v>
      </c>
      <c r="G174">
        <v>3394.95526922</v>
      </c>
      <c r="H174">
        <v>0</v>
      </c>
      <c r="I174">
        <v>0</v>
      </c>
      <c r="J174">
        <v>15945.486943017</v>
      </c>
      <c r="K174"/>
      <c r="L174">
        <v>216284.32647604082</v>
      </c>
      <c r="M174">
        <v>112195.75933589798</v>
      </c>
      <c r="N174">
        <v>9843.7990395057277</v>
      </c>
      <c r="O174">
        <v>48328.5837519048</v>
      </c>
      <c r="P174">
        <v>11498.728244602056</v>
      </c>
      <c r="Q174">
        <v>143566.54043513772</v>
      </c>
      <c r="R174"/>
      <c r="S174">
        <v>739692.39654805954</v>
      </c>
      <c r="T174">
        <v>214150.28975961517</v>
      </c>
      <c r="U174">
        <v>34680.983710053813</v>
      </c>
      <c r="V174">
        <v>125909.49267716253</v>
      </c>
      <c r="W174">
        <v>33063.558181811197</v>
      </c>
      <c r="X174">
        <v>385265.11825390515</v>
      </c>
      <c r="Z174" s="29">
        <f>SUM(Landuse!C166:Q166)</f>
        <v>4735.2228482700002</v>
      </c>
      <c r="AA174" s="29">
        <f t="shared" si="23"/>
        <v>156.21068326663951</v>
      </c>
      <c r="AB174" s="29">
        <f t="shared" si="24"/>
        <v>45.224965460253756</v>
      </c>
      <c r="AC174" s="29">
        <f t="shared" si="25"/>
        <v>7.3240446799086572</v>
      </c>
      <c r="AD174" s="29">
        <f t="shared" si="26"/>
        <v>26.589982501702785</v>
      </c>
      <c r="AE174" s="29">
        <f t="shared" si="27"/>
        <v>6.9824714150234497</v>
      </c>
      <c r="AF174" s="29">
        <f t="shared" si="28"/>
        <v>81.361560078352099</v>
      </c>
      <c r="AG174" s="29">
        <f t="shared" si="29"/>
        <v>1532761.8391306074</v>
      </c>
      <c r="AH174" s="44">
        <f t="shared" si="30"/>
        <v>323.69370740188026</v>
      </c>
    </row>
    <row r="175" spans="2:34" x14ac:dyDescent="0.3">
      <c r="B175">
        <v>3038</v>
      </c>
      <c r="C175">
        <v>7</v>
      </c>
      <c r="D175">
        <v>269964.86459704186</v>
      </c>
      <c r="E175">
        <v>9666.8798727199992</v>
      </c>
      <c r="F175">
        <v>11883.4236</v>
      </c>
      <c r="G175">
        <v>0</v>
      </c>
      <c r="H175">
        <v>0</v>
      </c>
      <c r="I175">
        <v>0</v>
      </c>
      <c r="J175">
        <v>9339.2834203125003</v>
      </c>
      <c r="K175"/>
      <c r="L175">
        <v>114925.37084566205</v>
      </c>
      <c r="M175">
        <v>57665.611228095826</v>
      </c>
      <c r="N175">
        <v>5794.343160074829</v>
      </c>
      <c r="O175">
        <v>18802.257349165895</v>
      </c>
      <c r="P175">
        <v>6961.6210106063809</v>
      </c>
      <c r="Q175">
        <v>96705.247896469344</v>
      </c>
      <c r="R175"/>
      <c r="S175">
        <v>393044.7682921642</v>
      </c>
      <c r="T175">
        <v>110067.50546329106</v>
      </c>
      <c r="U175">
        <v>20414.224217554434</v>
      </c>
      <c r="V175">
        <v>48985.14502663492</v>
      </c>
      <c r="W175">
        <v>20017.514670107696</v>
      </c>
      <c r="X175">
        <v>259511.43388761239</v>
      </c>
      <c r="Z175" s="29">
        <f>SUM(Landuse!C167:Q167)</f>
        <v>7007.7372040090168</v>
      </c>
      <c r="AA175" s="29">
        <f t="shared" si="23"/>
        <v>56.087258532941192</v>
      </c>
      <c r="AB175" s="29">
        <f t="shared" si="24"/>
        <v>15.706568648196905</v>
      </c>
      <c r="AC175" s="29">
        <f t="shared" si="25"/>
        <v>2.9130978550217002</v>
      </c>
      <c r="AD175" s="29">
        <f t="shared" si="26"/>
        <v>6.9901515425851422</v>
      </c>
      <c r="AE175" s="29">
        <f t="shared" si="27"/>
        <v>2.8564876346470283</v>
      </c>
      <c r="AF175" s="29">
        <f t="shared" si="28"/>
        <v>37.032129820614557</v>
      </c>
      <c r="AG175" s="29">
        <f t="shared" si="29"/>
        <v>852040.59155736479</v>
      </c>
      <c r="AH175" s="44">
        <f t="shared" si="30"/>
        <v>121.58569403400654</v>
      </c>
    </row>
    <row r="176" spans="2:34" x14ac:dyDescent="0.3">
      <c r="B176">
        <v>3038</v>
      </c>
      <c r="C176">
        <v>8</v>
      </c>
      <c r="D176">
        <v>147962.88186364801</v>
      </c>
      <c r="E176">
        <v>208709.84317706604</v>
      </c>
      <c r="F176">
        <v>45136.482669812802</v>
      </c>
      <c r="G176">
        <v>8459.16</v>
      </c>
      <c r="H176">
        <v>191.952</v>
      </c>
      <c r="I176">
        <v>34.234200000000001</v>
      </c>
      <c r="J176">
        <v>16664.373648574598</v>
      </c>
      <c r="K176"/>
      <c r="L176">
        <v>186378.08887971489</v>
      </c>
      <c r="M176">
        <v>100024.13048241097</v>
      </c>
      <c r="N176">
        <v>6957.5652139149142</v>
      </c>
      <c r="O176">
        <v>62685.031388260926</v>
      </c>
      <c r="P176">
        <v>9213.7592582853867</v>
      </c>
      <c r="Q176">
        <v>61900.352336514276</v>
      </c>
      <c r="R176"/>
      <c r="S176">
        <v>637413.06396862492</v>
      </c>
      <c r="T176">
        <v>190918.05833438746</v>
      </c>
      <c r="U176">
        <v>24512.406732100051</v>
      </c>
      <c r="V176">
        <v>163312.05857520842</v>
      </c>
      <c r="W176">
        <v>26493.335508866385</v>
      </c>
      <c r="X176">
        <v>166111.45250560617</v>
      </c>
      <c r="Z176" s="29">
        <f>SUM(Landuse!C168:Q168)</f>
        <v>4422.5656286700005</v>
      </c>
      <c r="AA176" s="29">
        <f t="shared" si="23"/>
        <v>144.12744037906214</v>
      </c>
      <c r="AB176" s="29">
        <f t="shared" si="24"/>
        <v>43.169072969031845</v>
      </c>
      <c r="AC176" s="29">
        <f t="shared" si="25"/>
        <v>5.5425761402373297</v>
      </c>
      <c r="AD176" s="29">
        <f t="shared" si="26"/>
        <v>36.92699493626764</v>
      </c>
      <c r="AE176" s="29">
        <f t="shared" si="27"/>
        <v>5.9904900759683546</v>
      </c>
      <c r="AF176" s="29">
        <f t="shared" si="28"/>
        <v>37.559974560640022</v>
      </c>
      <c r="AG176" s="29">
        <f t="shared" si="29"/>
        <v>1208760.3756247933</v>
      </c>
      <c r="AH176" s="44">
        <f t="shared" si="30"/>
        <v>273.3165490612073</v>
      </c>
    </row>
    <row r="177" spans="2:34" x14ac:dyDescent="0.3">
      <c r="B177">
        <v>3039</v>
      </c>
      <c r="C177">
        <v>0</v>
      </c>
      <c r="D177">
        <v>281411.37616314995</v>
      </c>
      <c r="E177">
        <v>6201116.9413518878</v>
      </c>
      <c r="F177">
        <v>866818.26943719457</v>
      </c>
      <c r="G177">
        <v>1045990.3130887318</v>
      </c>
      <c r="H177">
        <v>54070.859754787503</v>
      </c>
      <c r="I177">
        <v>5134.6773910585998</v>
      </c>
      <c r="J177">
        <v>324980.15413469059</v>
      </c>
      <c r="K177"/>
      <c r="L177">
        <v>4054547.071199473</v>
      </c>
      <c r="M177">
        <v>2290681.7358937748</v>
      </c>
      <c r="N177">
        <v>124845.01238661112</v>
      </c>
      <c r="O177">
        <v>1768426.6846578834</v>
      </c>
      <c r="P177">
        <v>196880.46258455582</v>
      </c>
      <c r="Q177">
        <v>344141.62459920294</v>
      </c>
      <c r="R177"/>
      <c r="S177">
        <v>13866550.983502198</v>
      </c>
      <c r="T177">
        <v>4372270.0429351656</v>
      </c>
      <c r="U177">
        <v>439845.20848964126</v>
      </c>
      <c r="V177">
        <v>4607246.6730054906</v>
      </c>
      <c r="W177">
        <v>566112.05092025769</v>
      </c>
      <c r="X177">
        <v>923514.37386069912</v>
      </c>
      <c r="Z177" s="29">
        <f>SUM(Landuse!C169:Q169)</f>
        <v>58189.806479637416</v>
      </c>
      <c r="AA177" s="29">
        <f t="shared" si="23"/>
        <v>238.29862689704208</v>
      </c>
      <c r="AB177" s="29">
        <f t="shared" si="24"/>
        <v>75.138074990250587</v>
      </c>
      <c r="AC177" s="29">
        <f t="shared" si="25"/>
        <v>7.5588017059922343</v>
      </c>
      <c r="AD177" s="29">
        <f t="shared" si="26"/>
        <v>79.176181392143349</v>
      </c>
      <c r="AE177" s="29">
        <f t="shared" si="27"/>
        <v>9.7287151336095175</v>
      </c>
      <c r="AF177" s="29">
        <f t="shared" si="28"/>
        <v>15.870724268242206</v>
      </c>
      <c r="AG177" s="29">
        <f t="shared" si="29"/>
        <v>24775539.332713455</v>
      </c>
      <c r="AH177" s="44">
        <f t="shared" si="30"/>
        <v>425.77112438728</v>
      </c>
    </row>
    <row r="178" spans="2:34" x14ac:dyDescent="0.3">
      <c r="B178">
        <v>3039</v>
      </c>
      <c r="C178">
        <v>1</v>
      </c>
      <c r="D178">
        <v>205907.12233687623</v>
      </c>
      <c r="E178">
        <v>3183514.6778247938</v>
      </c>
      <c r="F178">
        <v>371549.71747069678</v>
      </c>
      <c r="G178">
        <v>460703.09341874003</v>
      </c>
      <c r="H178">
        <v>416131.12263264298</v>
      </c>
      <c r="I178">
        <v>27048.662492488998</v>
      </c>
      <c r="J178">
        <v>343774.61134303617</v>
      </c>
      <c r="K178"/>
      <c r="L178">
        <v>2176857.1465396876</v>
      </c>
      <c r="M178">
        <v>1194205.626635266</v>
      </c>
      <c r="N178">
        <v>68276.895506382731</v>
      </c>
      <c r="O178">
        <v>968806.29506644327</v>
      </c>
      <c r="P178">
        <v>391203.61822574714</v>
      </c>
      <c r="Q178">
        <v>209279.42554574783</v>
      </c>
      <c r="R178"/>
      <c r="S178">
        <v>7444851.4411657313</v>
      </c>
      <c r="T178">
        <v>2279404.1636712649</v>
      </c>
      <c r="U178">
        <v>240548.37886540219</v>
      </c>
      <c r="V178">
        <v>2524011.6644107033</v>
      </c>
      <c r="W178">
        <v>1124870.7958824956</v>
      </c>
      <c r="X178">
        <v>561607.61683478067</v>
      </c>
      <c r="Z178" s="29">
        <f>SUM(Landuse!C170:Q170)</f>
        <v>41077.705946530004</v>
      </c>
      <c r="AA178" s="29">
        <f t="shared" si="23"/>
        <v>181.23824759972086</v>
      </c>
      <c r="AB178" s="29">
        <f t="shared" si="24"/>
        <v>55.49005503467788</v>
      </c>
      <c r="AC178" s="29">
        <f t="shared" si="25"/>
        <v>5.8559350704374538</v>
      </c>
      <c r="AD178" s="29">
        <f t="shared" si="26"/>
        <v>61.444805795536801</v>
      </c>
      <c r="AE178" s="29">
        <f t="shared" si="27"/>
        <v>27.383973130016475</v>
      </c>
      <c r="AF178" s="29">
        <f t="shared" si="28"/>
        <v>13.671834974567801</v>
      </c>
      <c r="AG178" s="29">
        <f t="shared" si="29"/>
        <v>14175294.060830377</v>
      </c>
      <c r="AH178" s="44">
        <f t="shared" si="30"/>
        <v>345.08485160495724</v>
      </c>
    </row>
    <row r="179" spans="2:34" x14ac:dyDescent="0.3">
      <c r="B179">
        <v>3039</v>
      </c>
      <c r="C179">
        <v>2</v>
      </c>
      <c r="D179">
        <v>4476.8573821400996</v>
      </c>
      <c r="E179">
        <v>67574.345658764709</v>
      </c>
      <c r="F179">
        <v>16949.418143668801</v>
      </c>
      <c r="G179">
        <v>3883.85</v>
      </c>
      <c r="H179">
        <v>3655.4858999999997</v>
      </c>
      <c r="I179">
        <v>266.95999999999998</v>
      </c>
      <c r="J179">
        <v>13187.456852880934</v>
      </c>
      <c r="K179"/>
      <c r="L179">
        <v>49780.212223047725</v>
      </c>
      <c r="M179">
        <v>26293.949624915054</v>
      </c>
      <c r="N179">
        <v>1611.26082397952</v>
      </c>
      <c r="O179">
        <v>20171.685093877677</v>
      </c>
      <c r="P179">
        <v>6241.6287248228191</v>
      </c>
      <c r="Q179">
        <v>5895.6374468117465</v>
      </c>
      <c r="R179"/>
      <c r="S179">
        <v>170248.32580282321</v>
      </c>
      <c r="T179">
        <v>50187.787528067864</v>
      </c>
      <c r="U179">
        <v>5676.6813467869661</v>
      </c>
      <c r="V179">
        <v>52552.887741377635</v>
      </c>
      <c r="W179">
        <v>17947.241651642784</v>
      </c>
      <c r="X179">
        <v>15821.119957642728</v>
      </c>
      <c r="Z179" s="29">
        <f>SUM(Landuse!C171:Q171)</f>
        <v>982.48460392000004</v>
      </c>
      <c r="AA179" s="29">
        <f t="shared" si="23"/>
        <v>173.283454136128</v>
      </c>
      <c r="AB179" s="29">
        <f t="shared" si="24"/>
        <v>51.08251806473546</v>
      </c>
      <c r="AC179" s="29">
        <f t="shared" si="25"/>
        <v>5.7778832606003832</v>
      </c>
      <c r="AD179" s="29">
        <f t="shared" si="26"/>
        <v>53.489782467529452</v>
      </c>
      <c r="AE179" s="29">
        <f t="shared" si="27"/>
        <v>18.267198875214291</v>
      </c>
      <c r="AF179" s="29">
        <f t="shared" si="28"/>
        <v>16.103173418207561</v>
      </c>
      <c r="AG179" s="29">
        <f t="shared" si="29"/>
        <v>312434.04402834119</v>
      </c>
      <c r="AH179" s="44">
        <f t="shared" si="30"/>
        <v>318.00401022241516</v>
      </c>
    </row>
    <row r="180" spans="2:34" x14ac:dyDescent="0.3">
      <c r="B180">
        <v>3039</v>
      </c>
      <c r="C180">
        <v>5</v>
      </c>
      <c r="D180">
        <v>113746.760122691</v>
      </c>
      <c r="E180">
        <v>58966.232284570498</v>
      </c>
      <c r="F180">
        <v>4399.1416497599985</v>
      </c>
      <c r="G180">
        <v>754.67477253000004</v>
      </c>
      <c r="H180">
        <v>0</v>
      </c>
      <c r="I180">
        <v>0</v>
      </c>
      <c r="J180">
        <v>9495.9050011750987</v>
      </c>
      <c r="K180"/>
      <c r="L180">
        <v>77156.71300495074</v>
      </c>
      <c r="M180">
        <v>40255.354361528771</v>
      </c>
      <c r="N180">
        <v>3278.3793021914812</v>
      </c>
      <c r="O180">
        <v>19844.795214360187</v>
      </c>
      <c r="P180">
        <v>4562.2471900687178</v>
      </c>
      <c r="Q180">
        <v>42265.224757626696</v>
      </c>
      <c r="R180"/>
      <c r="S180">
        <v>263875.9584769315</v>
      </c>
      <c r="T180">
        <v>76836.199976937191</v>
      </c>
      <c r="U180">
        <v>11550.156470929873</v>
      </c>
      <c r="V180">
        <v>51701.24807606831</v>
      </c>
      <c r="W180">
        <v>13118.331192795493</v>
      </c>
      <c r="X180">
        <v>113419.99859383398</v>
      </c>
      <c r="Z180" s="29">
        <f>SUM(Landuse!C172:Q172)</f>
        <v>1560.5465346500005</v>
      </c>
      <c r="AA180" s="29">
        <f t="shared" si="23"/>
        <v>169.09201527663103</v>
      </c>
      <c r="AB180" s="29">
        <f t="shared" si="24"/>
        <v>49.236724615950024</v>
      </c>
      <c r="AC180" s="29">
        <f t="shared" si="25"/>
        <v>7.401353445394272</v>
      </c>
      <c r="AD180" s="29">
        <f t="shared" si="26"/>
        <v>33.130218758688841</v>
      </c>
      <c r="AE180" s="29">
        <f t="shared" si="27"/>
        <v>8.4062415964658648</v>
      </c>
      <c r="AF180" s="29">
        <f t="shared" si="28"/>
        <v>72.679664512069053</v>
      </c>
      <c r="AG180" s="29">
        <f t="shared" si="29"/>
        <v>530501.89278749633</v>
      </c>
      <c r="AH180" s="44">
        <f t="shared" si="30"/>
        <v>339.9462182051991</v>
      </c>
    </row>
    <row r="181" spans="2:34" x14ac:dyDescent="0.3">
      <c r="B181">
        <v>3039</v>
      </c>
      <c r="C181">
        <v>7</v>
      </c>
      <c r="D181">
        <v>201751.29482752981</v>
      </c>
      <c r="E181">
        <v>53396.575757522987</v>
      </c>
      <c r="F181">
        <v>6420.8755648212</v>
      </c>
      <c r="G181">
        <v>3107.3802747372001</v>
      </c>
      <c r="H181">
        <v>0</v>
      </c>
      <c r="I181">
        <v>0</v>
      </c>
      <c r="J181">
        <v>1780.6756407173759</v>
      </c>
      <c r="K181"/>
      <c r="L181">
        <v>105735.90965905447</v>
      </c>
      <c r="M181">
        <v>55378.365378125614</v>
      </c>
      <c r="N181">
        <v>4867.7973190513649</v>
      </c>
      <c r="O181">
        <v>23524.174479758512</v>
      </c>
      <c r="P181">
        <v>4556.6409343585983</v>
      </c>
      <c r="Q181">
        <v>72393.914294980015</v>
      </c>
      <c r="R181"/>
      <c r="S181">
        <v>361616.81103396625</v>
      </c>
      <c r="T181">
        <v>105701.79356453592</v>
      </c>
      <c r="U181">
        <v>17149.882768669435</v>
      </c>
      <c r="V181">
        <v>61287.061288625257</v>
      </c>
      <c r="W181">
        <v>13102.210909064057</v>
      </c>
      <c r="X181">
        <v>194271.24082800772</v>
      </c>
      <c r="Z181" s="29">
        <f>SUM(Landuse!C173:Q173)</f>
        <v>5026.9820327417701</v>
      </c>
      <c r="AA181" s="29">
        <f t="shared" si="23"/>
        <v>71.93517078013835</v>
      </c>
      <c r="AB181" s="29">
        <f t="shared" si="24"/>
        <v>21.026889071032752</v>
      </c>
      <c r="AC181" s="29">
        <f t="shared" si="25"/>
        <v>3.4115663547171473</v>
      </c>
      <c r="AD181" s="29">
        <f t="shared" si="26"/>
        <v>12.191621312638476</v>
      </c>
      <c r="AE181" s="29">
        <f t="shared" si="27"/>
        <v>2.6063771113019016</v>
      </c>
      <c r="AF181" s="29">
        <f t="shared" si="28"/>
        <v>38.64570025567609</v>
      </c>
      <c r="AG181" s="29">
        <f t="shared" si="29"/>
        <v>753129.00039286865</v>
      </c>
      <c r="AH181" s="44">
        <f t="shared" si="30"/>
        <v>149.81732488550472</v>
      </c>
    </row>
    <row r="182" spans="2:34" x14ac:dyDescent="0.3">
      <c r="B182">
        <v>3039</v>
      </c>
      <c r="C182">
        <v>8</v>
      </c>
      <c r="D182">
        <v>252708.84838171437</v>
      </c>
      <c r="E182">
        <v>2406673.0131786992</v>
      </c>
      <c r="F182">
        <v>292377.55625567888</v>
      </c>
      <c r="G182">
        <v>402858.39320916985</v>
      </c>
      <c r="H182">
        <v>100353.66544379028</v>
      </c>
      <c r="I182">
        <v>7536.1514520291994</v>
      </c>
      <c r="J182">
        <v>160500.69144286698</v>
      </c>
      <c r="K182"/>
      <c r="L182">
        <v>1633450.1090512031</v>
      </c>
      <c r="M182">
        <v>914524.45260663389</v>
      </c>
      <c r="N182">
        <v>51519.126377149463</v>
      </c>
      <c r="O182">
        <v>703374.66708822653</v>
      </c>
      <c r="P182">
        <v>137057.86103524078</v>
      </c>
      <c r="Q182">
        <v>183082.10320549482</v>
      </c>
      <c r="R182"/>
      <c r="S182">
        <v>5586399.3729551146</v>
      </c>
      <c r="T182">
        <v>1745571.1131793342</v>
      </c>
      <c r="U182">
        <v>181508.57971312659</v>
      </c>
      <c r="V182">
        <v>1832487.9526716149</v>
      </c>
      <c r="W182">
        <v>394097.54419934173</v>
      </c>
      <c r="X182">
        <v>491306.31641504151</v>
      </c>
      <c r="Z182" s="29">
        <f>SUM(Landuse!C174:Q174)</f>
        <v>28110.731126469444</v>
      </c>
      <c r="AA182" s="29">
        <f t="shared" si="23"/>
        <v>198.72835565258157</v>
      </c>
      <c r="AB182" s="29">
        <f t="shared" si="24"/>
        <v>62.096254463324179</v>
      </c>
      <c r="AC182" s="29">
        <f t="shared" si="25"/>
        <v>6.4569142259774122</v>
      </c>
      <c r="AD182" s="29">
        <f t="shared" si="26"/>
        <v>65.188199639038189</v>
      </c>
      <c r="AE182" s="29">
        <f t="shared" si="27"/>
        <v>14.019469732975184</v>
      </c>
      <c r="AF182" s="29">
        <f t="shared" si="28"/>
        <v>17.477536041473531</v>
      </c>
      <c r="AG182" s="29">
        <f t="shared" si="29"/>
        <v>10231370.879133575</v>
      </c>
      <c r="AH182" s="44">
        <f t="shared" si="30"/>
        <v>363.96672975537012</v>
      </c>
    </row>
    <row r="183" spans="2:34" x14ac:dyDescent="0.3">
      <c r="B183">
        <v>3041</v>
      </c>
      <c r="C183">
        <v>0</v>
      </c>
      <c r="D183">
        <v>178604.45156039033</v>
      </c>
      <c r="E183">
        <v>3184333.8882483998</v>
      </c>
      <c r="F183">
        <v>414885.50500277424</v>
      </c>
      <c r="G183">
        <v>441289.06809045293</v>
      </c>
      <c r="H183">
        <v>25798.021129538101</v>
      </c>
      <c r="I183">
        <v>57838.303258119973</v>
      </c>
      <c r="J183">
        <v>444897.57419242139</v>
      </c>
      <c r="K183"/>
      <c r="L183">
        <v>2193052.3737199004</v>
      </c>
      <c r="M183">
        <v>1201422.8907064584</v>
      </c>
      <c r="N183">
        <v>72984.214582201676</v>
      </c>
      <c r="O183">
        <v>907803.57583899004</v>
      </c>
      <c r="P183">
        <v>156306.06192072775</v>
      </c>
      <c r="Q183">
        <v>216077.69471381849</v>
      </c>
      <c r="R183"/>
      <c r="S183">
        <v>7500239.1181220589</v>
      </c>
      <c r="T183">
        <v>2293179.8999492312</v>
      </c>
      <c r="U183">
        <v>257132.8759209922</v>
      </c>
      <c r="V183">
        <v>2365082.500061804</v>
      </c>
      <c r="W183">
        <v>449444.0135074798</v>
      </c>
      <c r="X183">
        <v>579850.97609537339</v>
      </c>
      <c r="Z183" s="29">
        <f>SUM(Landuse!C175:Q175)</f>
        <v>33347.617107049999</v>
      </c>
      <c r="AA183" s="29">
        <f t="shared" si="23"/>
        <v>224.91079629603993</v>
      </c>
      <c r="AB183" s="29">
        <f t="shared" si="24"/>
        <v>68.765929889018409</v>
      </c>
      <c r="AC183" s="29">
        <f t="shared" si="25"/>
        <v>7.7106821484594743</v>
      </c>
      <c r="AD183" s="29">
        <f t="shared" si="26"/>
        <v>70.922083951893626</v>
      </c>
      <c r="AE183" s="29">
        <f t="shared" si="27"/>
        <v>13.477545099090847</v>
      </c>
      <c r="AF183" s="29">
        <f t="shared" si="28"/>
        <v>17.388078261603511</v>
      </c>
      <c r="AG183" s="29">
        <f t="shared" si="29"/>
        <v>13444929.383656939</v>
      </c>
      <c r="AH183" s="44">
        <f t="shared" si="30"/>
        <v>403.17511564610578</v>
      </c>
    </row>
    <row r="184" spans="2:34" x14ac:dyDescent="0.3">
      <c r="B184">
        <v>3041</v>
      </c>
      <c r="C184">
        <v>1</v>
      </c>
      <c r="D184">
        <v>168453.0917683653</v>
      </c>
      <c r="E184">
        <v>1182551.8242017971</v>
      </c>
      <c r="F184">
        <v>249222.29045413207</v>
      </c>
      <c r="G184">
        <v>189974.61589273004</v>
      </c>
      <c r="H184">
        <v>201159.90215442365</v>
      </c>
      <c r="I184">
        <v>135185.84790622219</v>
      </c>
      <c r="J184">
        <v>252670.58552871027</v>
      </c>
      <c r="K184"/>
      <c r="L184">
        <v>1024254.014352079</v>
      </c>
      <c r="M184">
        <v>538857.7698551144</v>
      </c>
      <c r="N184">
        <v>43773.322224919262</v>
      </c>
      <c r="O184">
        <v>420892.62603425386</v>
      </c>
      <c r="P184">
        <v>209187.47342265479</v>
      </c>
      <c r="Q184">
        <v>142252.95201735906</v>
      </c>
      <c r="R184"/>
      <c r="S184">
        <v>3502948.7290841104</v>
      </c>
      <c r="T184">
        <v>1028528.6024778539</v>
      </c>
      <c r="U184">
        <v>154219.1047302798</v>
      </c>
      <c r="V184">
        <v>1096543.1407545209</v>
      </c>
      <c r="W184">
        <v>601499.75295423577</v>
      </c>
      <c r="X184">
        <v>381740.0643271436</v>
      </c>
      <c r="Z184" s="29">
        <f>SUM(Landuse!C176:Q176)</f>
        <v>22446.812659200004</v>
      </c>
      <c r="AA184" s="29">
        <f t="shared" si="23"/>
        <v>156.05550695628045</v>
      </c>
      <c r="AB184" s="29">
        <f t="shared" si="24"/>
        <v>45.820697044767435</v>
      </c>
      <c r="AC184" s="29">
        <f t="shared" si="25"/>
        <v>6.8704233011483646</v>
      </c>
      <c r="AD184" s="29">
        <f t="shared" si="26"/>
        <v>48.850728047801212</v>
      </c>
      <c r="AE184" s="29">
        <f t="shared" si="27"/>
        <v>26.796666506133391</v>
      </c>
      <c r="AF184" s="29">
        <f t="shared" si="28"/>
        <v>17.006426262959181</v>
      </c>
      <c r="AG184" s="29">
        <f t="shared" si="29"/>
        <v>6765479.3943281434</v>
      </c>
      <c r="AH184" s="44">
        <f t="shared" si="30"/>
        <v>301.40044811909002</v>
      </c>
    </row>
    <row r="185" spans="2:34" x14ac:dyDescent="0.3">
      <c r="B185">
        <v>3041</v>
      </c>
      <c r="C185">
        <v>2</v>
      </c>
      <c r="D185">
        <v>5328.1665662455998</v>
      </c>
      <c r="E185">
        <v>35962.092028913401</v>
      </c>
      <c r="F185">
        <v>970.30560000000003</v>
      </c>
      <c r="G185">
        <v>2076</v>
      </c>
      <c r="H185">
        <v>1547.6129999999998</v>
      </c>
      <c r="I185">
        <v>2483.4386635375995</v>
      </c>
      <c r="J185">
        <v>13895.125765904901</v>
      </c>
      <c r="K185"/>
      <c r="L185">
        <v>28140.704427903762</v>
      </c>
      <c r="M185">
        <v>14290.437806051947</v>
      </c>
      <c r="N185">
        <v>1108.865244292419</v>
      </c>
      <c r="O185">
        <v>10151.128889977776</v>
      </c>
      <c r="P185">
        <v>4368.4284283833776</v>
      </c>
      <c r="Q185">
        <v>4203.1768279922162</v>
      </c>
      <c r="R185"/>
      <c r="S185">
        <v>96241.209143430868</v>
      </c>
      <c r="T185">
        <v>27276.444449167469</v>
      </c>
      <c r="U185">
        <v>3906.6764081239503</v>
      </c>
      <c r="V185">
        <v>26446.5330744813</v>
      </c>
      <c r="W185">
        <v>12561.022787257849</v>
      </c>
      <c r="X185">
        <v>11279.351113221952</v>
      </c>
      <c r="Z185" s="29">
        <f>SUM(Landuse!C177:Q177)</f>
        <v>649.92363093999995</v>
      </c>
      <c r="AA185" s="29">
        <f t="shared" si="23"/>
        <v>148.08079682259734</v>
      </c>
      <c r="AB185" s="29">
        <f t="shared" si="24"/>
        <v>41.968691628763985</v>
      </c>
      <c r="AC185" s="29">
        <f t="shared" si="25"/>
        <v>6.0109776320544483</v>
      </c>
      <c r="AD185" s="29">
        <f t="shared" si="26"/>
        <v>40.691754870077659</v>
      </c>
      <c r="AE185" s="29">
        <f t="shared" si="27"/>
        <v>19.32692117855531</v>
      </c>
      <c r="AF185" s="29">
        <f t="shared" si="28"/>
        <v>17.354886907109933</v>
      </c>
      <c r="AG185" s="29">
        <f t="shared" si="29"/>
        <v>177711.23697568339</v>
      </c>
      <c r="AH185" s="44">
        <f t="shared" si="30"/>
        <v>273.4340290391587</v>
      </c>
    </row>
    <row r="186" spans="2:34" x14ac:dyDescent="0.3">
      <c r="B186">
        <v>3041</v>
      </c>
      <c r="C186">
        <v>5</v>
      </c>
      <c r="D186">
        <v>63022.290028651405</v>
      </c>
      <c r="E186">
        <v>25083.880405506301</v>
      </c>
      <c r="F186">
        <v>4396.3651352544002</v>
      </c>
      <c r="G186">
        <v>1264.7692748500001</v>
      </c>
      <c r="H186">
        <v>1079.73</v>
      </c>
      <c r="I186">
        <v>384.1952</v>
      </c>
      <c r="J186">
        <v>18055.477166359553</v>
      </c>
      <c r="K186"/>
      <c r="L186">
        <v>46500.799378988362</v>
      </c>
      <c r="M186">
        <v>22832.250375461947</v>
      </c>
      <c r="N186">
        <v>2006.3852313913114</v>
      </c>
      <c r="O186">
        <v>11344.20846512053</v>
      </c>
      <c r="P186">
        <v>5819.983935743101</v>
      </c>
      <c r="Q186">
        <v>24783.079823916396</v>
      </c>
      <c r="R186"/>
      <c r="S186">
        <v>159032.73387614021</v>
      </c>
      <c r="T186">
        <v>43580.372936651729</v>
      </c>
      <c r="U186">
        <v>7068.7560002716709</v>
      </c>
      <c r="V186">
        <v>29554.839430009215</v>
      </c>
      <c r="W186">
        <v>16734.84000867507</v>
      </c>
      <c r="X186">
        <v>66506.138199874375</v>
      </c>
      <c r="Z186" s="29">
        <f>SUM(Landuse!C178:Q178)</f>
        <v>1133.7691847100002</v>
      </c>
      <c r="AA186" s="29">
        <f t="shared" si="23"/>
        <v>140.26905654241978</v>
      </c>
      <c r="AB186" s="29">
        <f t="shared" si="24"/>
        <v>38.438487766624988</v>
      </c>
      <c r="AC186" s="29">
        <f t="shared" si="25"/>
        <v>6.2347399237877008</v>
      </c>
      <c r="AD186" s="29">
        <f t="shared" si="26"/>
        <v>26.067774489362986</v>
      </c>
      <c r="AE186" s="29">
        <f t="shared" si="27"/>
        <v>14.76035884054793</v>
      </c>
      <c r="AF186" s="29">
        <f t="shared" si="28"/>
        <v>58.65932775098802</v>
      </c>
      <c r="AG186" s="29">
        <f t="shared" si="29"/>
        <v>322477.68045162223</v>
      </c>
      <c r="AH186" s="44">
        <f t="shared" si="30"/>
        <v>284.42974531373136</v>
      </c>
    </row>
    <row r="187" spans="2:34" x14ac:dyDescent="0.3">
      <c r="B187">
        <v>3041</v>
      </c>
      <c r="C187">
        <v>7</v>
      </c>
      <c r="D187">
        <v>157825.69634240534</v>
      </c>
      <c r="E187">
        <v>18672.450747671603</v>
      </c>
      <c r="F187">
        <v>5024.0744000000004</v>
      </c>
      <c r="G187">
        <v>2311.2132590546998</v>
      </c>
      <c r="H187">
        <v>166.9331838681</v>
      </c>
      <c r="I187">
        <v>203.22254561080001</v>
      </c>
      <c r="J187">
        <v>5222.3497621516499</v>
      </c>
      <c r="K187"/>
      <c r="L187">
        <v>73509.198647714846</v>
      </c>
      <c r="M187">
        <v>37536.351934656006</v>
      </c>
      <c r="N187">
        <v>3574.2414163472654</v>
      </c>
      <c r="O187">
        <v>13971.443413829338</v>
      </c>
      <c r="P187">
        <v>4236.966384763432</v>
      </c>
      <c r="Q187">
        <v>56597.738443451279</v>
      </c>
      <c r="R187"/>
      <c r="S187">
        <v>251401.45937518476</v>
      </c>
      <c r="T187">
        <v>71646.38566471661</v>
      </c>
      <c r="U187">
        <v>12592.517161175541</v>
      </c>
      <c r="V187">
        <v>36399.522097181296</v>
      </c>
      <c r="W187">
        <v>12183.01551241262</v>
      </c>
      <c r="X187">
        <v>151881.72904515482</v>
      </c>
      <c r="Z187" s="29">
        <f>SUM(Landuse!C179:Q179)</f>
        <v>4008.161625214565</v>
      </c>
      <c r="AA187" s="29">
        <f t="shared" si="23"/>
        <v>62.722385692649489</v>
      </c>
      <c r="AB187" s="29">
        <f t="shared" si="24"/>
        <v>17.875123900693808</v>
      </c>
      <c r="AC187" s="29">
        <f t="shared" si="25"/>
        <v>3.1417189072313016</v>
      </c>
      <c r="AD187" s="29">
        <f t="shared" si="26"/>
        <v>9.0813508787168118</v>
      </c>
      <c r="AE187" s="29">
        <f t="shared" si="27"/>
        <v>3.0395519571295826</v>
      </c>
      <c r="AF187" s="29">
        <f t="shared" si="28"/>
        <v>37.89311491076019</v>
      </c>
      <c r="AG187" s="29">
        <f t="shared" si="29"/>
        <v>536104.62885582563</v>
      </c>
      <c r="AH187" s="44">
        <f t="shared" si="30"/>
        <v>133.75324624718118</v>
      </c>
    </row>
    <row r="188" spans="2:34" x14ac:dyDescent="0.3">
      <c r="B188">
        <v>3041</v>
      </c>
      <c r="C188">
        <v>8</v>
      </c>
      <c r="D188">
        <v>142750.73300464079</v>
      </c>
      <c r="E188">
        <v>380440.28344368201</v>
      </c>
      <c r="F188">
        <v>52311.276987600409</v>
      </c>
      <c r="G188">
        <v>37733.219834880001</v>
      </c>
      <c r="H188">
        <v>8587.950366327299</v>
      </c>
      <c r="I188">
        <v>6635.8525858716002</v>
      </c>
      <c r="J188">
        <v>37860.576091657495</v>
      </c>
      <c r="K188"/>
      <c r="L188">
        <v>295768.00528959709</v>
      </c>
      <c r="M188">
        <v>160852.0639823176</v>
      </c>
      <c r="N188">
        <v>10686.406071324316</v>
      </c>
      <c r="O188">
        <v>110955.55145302509</v>
      </c>
      <c r="P188">
        <v>21208.111700630907</v>
      </c>
      <c r="Q188">
        <v>66849.753817764547</v>
      </c>
      <c r="R188"/>
      <c r="S188">
        <v>1011526.578090422</v>
      </c>
      <c r="T188">
        <v>307021.55156432925</v>
      </c>
      <c r="U188">
        <v>37649.597822064839</v>
      </c>
      <c r="V188">
        <v>289070.27908953722</v>
      </c>
      <c r="W188">
        <v>60982.016465111119</v>
      </c>
      <c r="X188">
        <v>179393.31986258572</v>
      </c>
      <c r="Z188" s="29">
        <f>SUM(Landuse!C180:Q180)</f>
        <v>6063.907537170001</v>
      </c>
      <c r="AA188" s="29">
        <f t="shared" si="23"/>
        <v>166.8110161459515</v>
      </c>
      <c r="AB188" s="29">
        <f t="shared" si="24"/>
        <v>50.630975106789784</v>
      </c>
      <c r="AC188" s="29">
        <f t="shared" si="25"/>
        <v>6.2088014355897885</v>
      </c>
      <c r="AD188" s="29">
        <f t="shared" si="26"/>
        <v>47.670627778807628</v>
      </c>
      <c r="AE188" s="29">
        <f t="shared" si="27"/>
        <v>10.056554472723896</v>
      </c>
      <c r="AF188" s="29">
        <f t="shared" si="28"/>
        <v>29.58378220033147</v>
      </c>
      <c r="AG188" s="29">
        <f t="shared" si="29"/>
        <v>1885643.3428940501</v>
      </c>
      <c r="AH188" s="44">
        <f t="shared" si="30"/>
        <v>310.96175714019404</v>
      </c>
    </row>
    <row r="189" spans="2:34" x14ac:dyDescent="0.3">
      <c r="B189">
        <v>3042</v>
      </c>
      <c r="C189">
        <v>0</v>
      </c>
      <c r="D189">
        <v>1557.2471122995998</v>
      </c>
      <c r="E189">
        <v>7861.3062466399997</v>
      </c>
      <c r="F189">
        <v>5351.8304599946996</v>
      </c>
      <c r="G189">
        <v>4078.7195984370001</v>
      </c>
      <c r="H189">
        <v>0</v>
      </c>
      <c r="I189">
        <v>0</v>
      </c>
      <c r="J189">
        <v>0</v>
      </c>
      <c r="K189"/>
      <c r="L189">
        <v>8489.2053713565329</v>
      </c>
      <c r="M189">
        <v>4773.9848264584471</v>
      </c>
      <c r="N189">
        <v>287.18721039077309</v>
      </c>
      <c r="O189">
        <v>3751.562634336246</v>
      </c>
      <c r="P189">
        <v>276.68033690336227</v>
      </c>
      <c r="Q189">
        <v>1270.4830379259377</v>
      </c>
      <c r="R189"/>
      <c r="S189">
        <v>29033.082370039341</v>
      </c>
      <c r="T189">
        <v>9112.2003179577678</v>
      </c>
      <c r="U189">
        <v>1011.7978765440445</v>
      </c>
      <c r="V189">
        <v>9773.8710999835348</v>
      </c>
      <c r="W189">
        <v>795.56940753529693</v>
      </c>
      <c r="X189">
        <v>3409.3793467653918</v>
      </c>
      <c r="Z189" s="29">
        <f>SUM(Landuse!C181:Q181)</f>
        <v>130.68202414999999</v>
      </c>
      <c r="AA189" s="29">
        <f t="shared" si="23"/>
        <v>222.16584537070275</v>
      </c>
      <c r="AB189" s="29">
        <f t="shared" si="24"/>
        <v>69.728031664849055</v>
      </c>
      <c r="AC189" s="29">
        <f t="shared" si="25"/>
        <v>7.742441113268022</v>
      </c>
      <c r="AD189" s="29">
        <f t="shared" si="26"/>
        <v>74.791243581939383</v>
      </c>
      <c r="AE189" s="29">
        <f t="shared" si="27"/>
        <v>6.0878258713082305</v>
      </c>
      <c r="AF189" s="29">
        <f t="shared" si="28"/>
        <v>26.089122577807821</v>
      </c>
      <c r="AG189" s="29">
        <f t="shared" si="29"/>
        <v>53135.900418825375</v>
      </c>
      <c r="AH189" s="44">
        <f t="shared" si="30"/>
        <v>406.60451017987526</v>
      </c>
    </row>
    <row r="190" spans="2:34" x14ac:dyDescent="0.3">
      <c r="B190">
        <v>3042</v>
      </c>
      <c r="C190">
        <v>1</v>
      </c>
      <c r="D190">
        <v>64825.218025563794</v>
      </c>
      <c r="E190">
        <v>0</v>
      </c>
      <c r="F190">
        <v>0</v>
      </c>
      <c r="G190">
        <v>0</v>
      </c>
      <c r="H190">
        <v>0</v>
      </c>
      <c r="I190">
        <v>0</v>
      </c>
      <c r="J190">
        <v>223.55999755859375</v>
      </c>
      <c r="K190"/>
      <c r="L190">
        <v>24276.334791069981</v>
      </c>
      <c r="M190">
        <v>12295.338381423813</v>
      </c>
      <c r="N190">
        <v>1274.0985844022405</v>
      </c>
      <c r="O190">
        <v>3340.7753977685743</v>
      </c>
      <c r="P190">
        <v>1172.0173571492851</v>
      </c>
      <c r="Q190">
        <v>22690.213511308488</v>
      </c>
      <c r="R190"/>
      <c r="S190">
        <v>83025.064985459336</v>
      </c>
      <c r="T190">
        <v>23468.35827539126</v>
      </c>
      <c r="U190">
        <v>4488.8149456650654</v>
      </c>
      <c r="V190">
        <v>8703.6553282985114</v>
      </c>
      <c r="W190">
        <v>3370.030428920626</v>
      </c>
      <c r="X190">
        <v>60889.868664001668</v>
      </c>
      <c r="Z190" s="29">
        <f>SUM(Landuse!C182:Q182)</f>
        <v>1880.1373201999997</v>
      </c>
      <c r="AA190" s="29">
        <f t="shared" si="23"/>
        <v>44.159043115333482</v>
      </c>
      <c r="AB190" s="29">
        <f t="shared" si="24"/>
        <v>12.482257558131344</v>
      </c>
      <c r="AC190" s="29">
        <f t="shared" si="25"/>
        <v>2.3874931354416002</v>
      </c>
      <c r="AD190" s="29">
        <f t="shared" si="26"/>
        <v>4.6292657641478332</v>
      </c>
      <c r="AE190" s="29">
        <f t="shared" si="27"/>
        <v>1.7924384526137371</v>
      </c>
      <c r="AF190" s="29">
        <f t="shared" si="28"/>
        <v>32.385862463239924</v>
      </c>
      <c r="AG190" s="29">
        <f t="shared" si="29"/>
        <v>183945.79262773646</v>
      </c>
      <c r="AH190" s="44">
        <f t="shared" si="30"/>
        <v>97.836360488907914</v>
      </c>
    </row>
    <row r="191" spans="2:34" x14ac:dyDescent="0.3">
      <c r="B191">
        <v>3042</v>
      </c>
      <c r="C191">
        <v>2</v>
      </c>
      <c r="D191">
        <v>74.14253914859998</v>
      </c>
      <c r="E191">
        <v>0</v>
      </c>
      <c r="F191">
        <v>0</v>
      </c>
      <c r="G191">
        <v>0</v>
      </c>
      <c r="H191">
        <v>0</v>
      </c>
      <c r="I191">
        <v>0</v>
      </c>
      <c r="J191">
        <v>34.290184978599996</v>
      </c>
      <c r="K191"/>
      <c r="L191">
        <v>43.207445696162488</v>
      </c>
      <c r="M191">
        <v>18.906993851525307</v>
      </c>
      <c r="N191">
        <v>2.0130813532450884</v>
      </c>
      <c r="O191">
        <v>6.7453045624078731</v>
      </c>
      <c r="P191">
        <v>8.2176335560462661</v>
      </c>
      <c r="Q191">
        <v>29.342265107812946</v>
      </c>
      <c r="R191"/>
      <c r="S191">
        <v>147.7694642808757</v>
      </c>
      <c r="T191">
        <v>36.088157304283385</v>
      </c>
      <c r="U191">
        <v>7.0923473080583683</v>
      </c>
      <c r="V191">
        <v>17.573407070349983</v>
      </c>
      <c r="W191">
        <v>23.629065703390996</v>
      </c>
      <c r="X191">
        <v>78.740848684769276</v>
      </c>
      <c r="Z191" s="29">
        <f>SUM(Landuse!C183:Q183)</f>
        <v>2.82150268</v>
      </c>
      <c r="AA191" s="29">
        <f t="shared" si="23"/>
        <v>52.372611703801638</v>
      </c>
      <c r="AB191" s="29">
        <f t="shared" si="24"/>
        <v>12.790403340777045</v>
      </c>
      <c r="AC191" s="29">
        <f t="shared" si="25"/>
        <v>2.5136773246156792</v>
      </c>
      <c r="AD191" s="29">
        <f t="shared" si="26"/>
        <v>6.2283857445600521</v>
      </c>
      <c r="AE191" s="29">
        <f t="shared" si="27"/>
        <v>8.3746387592979339</v>
      </c>
      <c r="AF191" s="29">
        <f t="shared" si="28"/>
        <v>27.907415875560776</v>
      </c>
      <c r="AG191" s="29">
        <f t="shared" si="29"/>
        <v>310.89329035172773</v>
      </c>
      <c r="AH191" s="44">
        <f t="shared" si="30"/>
        <v>110.18713274861314</v>
      </c>
    </row>
    <row r="192" spans="2:34" x14ac:dyDescent="0.3">
      <c r="B192">
        <v>3042</v>
      </c>
      <c r="C192">
        <v>5</v>
      </c>
      <c r="D192">
        <v>175809.74630198799</v>
      </c>
      <c r="E192">
        <v>0</v>
      </c>
      <c r="F192">
        <v>0</v>
      </c>
      <c r="G192">
        <v>0</v>
      </c>
      <c r="H192">
        <v>0</v>
      </c>
      <c r="I192">
        <v>0</v>
      </c>
      <c r="J192">
        <v>0</v>
      </c>
      <c r="K192"/>
      <c r="L192">
        <v>65563.736776923863</v>
      </c>
      <c r="M192">
        <v>33259.368456404431</v>
      </c>
      <c r="N192">
        <v>3445.5268505836812</v>
      </c>
      <c r="O192">
        <v>9008.2803679851768</v>
      </c>
      <c r="P192">
        <v>3056.0657156760321</v>
      </c>
      <c r="Q192">
        <v>61476.768134414793</v>
      </c>
      <c r="R192"/>
      <c r="S192">
        <v>224227.9797770796</v>
      </c>
      <c r="T192">
        <v>63482.821760108265</v>
      </c>
      <c r="U192">
        <v>12139.039013096884</v>
      </c>
      <c r="V192">
        <v>23469.092677104421</v>
      </c>
      <c r="W192">
        <v>8787.441919512019</v>
      </c>
      <c r="X192">
        <v>164974.75159174614</v>
      </c>
      <c r="Z192" s="29">
        <f>SUM(Landuse!C184:Q184)</f>
        <v>1780.00429955</v>
      </c>
      <c r="AA192" s="29">
        <f t="shared" si="23"/>
        <v>125.97047087682108</v>
      </c>
      <c r="AB192" s="29">
        <f t="shared" si="24"/>
        <v>35.664420460196219</v>
      </c>
      <c r="AC192" s="29">
        <f t="shared" si="25"/>
        <v>6.8196683660627873</v>
      </c>
      <c r="AD192" s="29">
        <f t="shared" si="26"/>
        <v>13.184851678750217</v>
      </c>
      <c r="AE192" s="29">
        <f t="shared" si="27"/>
        <v>4.9367531987049453</v>
      </c>
      <c r="AF192" s="29">
        <f t="shared" si="28"/>
        <v>92.682220842642423</v>
      </c>
      <c r="AG192" s="29">
        <f t="shared" si="29"/>
        <v>497081.12673864735</v>
      </c>
      <c r="AH192" s="44">
        <f t="shared" si="30"/>
        <v>279.25838542317769</v>
      </c>
    </row>
    <row r="193" spans="2:34" x14ac:dyDescent="0.3">
      <c r="B193">
        <v>3042</v>
      </c>
      <c r="C193">
        <v>7</v>
      </c>
      <c r="D193">
        <v>56270.3345084373</v>
      </c>
      <c r="E193">
        <v>1343.1599999999999</v>
      </c>
      <c r="F193">
        <v>0</v>
      </c>
      <c r="G193">
        <v>0</v>
      </c>
      <c r="H193">
        <v>0</v>
      </c>
      <c r="I193">
        <v>0</v>
      </c>
      <c r="J193">
        <v>6067.84423828125</v>
      </c>
      <c r="K193"/>
      <c r="L193">
        <v>24377.925869473002</v>
      </c>
      <c r="M193">
        <v>11878.012601373957</v>
      </c>
      <c r="N193">
        <v>1220.1917971532521</v>
      </c>
      <c r="O193">
        <v>3682.5049274491744</v>
      </c>
      <c r="P193">
        <v>2216.7591408659923</v>
      </c>
      <c r="Q193">
        <v>20305.944410403172</v>
      </c>
      <c r="R193"/>
      <c r="S193">
        <v>83372.506473597663</v>
      </c>
      <c r="T193">
        <v>22671.800212494498</v>
      </c>
      <c r="U193">
        <v>4298.8943263045376</v>
      </c>
      <c r="V193">
        <v>9593.9564373847843</v>
      </c>
      <c r="W193">
        <v>6374.0914012374833</v>
      </c>
      <c r="X193">
        <v>54491.611003649225</v>
      </c>
      <c r="Z193" s="29">
        <f>SUM(Landuse!C185:Q185)</f>
        <v>1737.7659586899999</v>
      </c>
      <c r="AA193" s="29">
        <f t="shared" si="23"/>
        <v>47.97683258592965</v>
      </c>
      <c r="AB193" s="29">
        <f t="shared" si="24"/>
        <v>13.046521080195081</v>
      </c>
      <c r="AC193" s="29">
        <f t="shared" si="25"/>
        <v>2.473805120193068</v>
      </c>
      <c r="AD193" s="29">
        <f t="shared" si="26"/>
        <v>5.5208564705785275</v>
      </c>
      <c r="AE193" s="29">
        <f t="shared" si="27"/>
        <v>3.667980356826956</v>
      </c>
      <c r="AF193" s="29">
        <f t="shared" si="28"/>
        <v>31.357278424723695</v>
      </c>
      <c r="AG193" s="29">
        <f t="shared" si="29"/>
        <v>180802.8598546682</v>
      </c>
      <c r="AH193" s="44">
        <f t="shared" si="30"/>
        <v>104.04327403844698</v>
      </c>
    </row>
    <row r="194" spans="2:34" x14ac:dyDescent="0.3">
      <c r="B194">
        <v>3042</v>
      </c>
      <c r="C194">
        <v>8</v>
      </c>
      <c r="D194">
        <v>17071.925561359199</v>
      </c>
      <c r="E194">
        <v>6768.271999999999</v>
      </c>
      <c r="F194">
        <v>1561.434</v>
      </c>
      <c r="G194">
        <v>0</v>
      </c>
      <c r="H194">
        <v>0</v>
      </c>
      <c r="I194">
        <v>0</v>
      </c>
      <c r="J194">
        <v>81.533999999999992</v>
      </c>
      <c r="K194"/>
      <c r="L194">
        <v>10339.967975045574</v>
      </c>
      <c r="M194">
        <v>5444.2954771050709</v>
      </c>
      <c r="N194">
        <v>456.95078682738205</v>
      </c>
      <c r="O194">
        <v>2566.8908922704331</v>
      </c>
      <c r="P194">
        <v>414.67113107005417</v>
      </c>
      <c r="Q194">
        <v>6260.3892990406839</v>
      </c>
      <c r="R194"/>
      <c r="S194">
        <v>35362.690474655865</v>
      </c>
      <c r="T194">
        <v>10391.635663059991</v>
      </c>
      <c r="U194">
        <v>1609.8970255951544</v>
      </c>
      <c r="V194">
        <v>6687.4695038143145</v>
      </c>
      <c r="W194">
        <v>1192.3495169901444</v>
      </c>
      <c r="X194">
        <v>16799.942495654646</v>
      </c>
      <c r="Z194" s="29">
        <f>SUM(Landuse!C186:Q186)</f>
        <v>427.21929920999997</v>
      </c>
      <c r="AA194" s="29">
        <f t="shared" si="23"/>
        <v>82.774094101196738</v>
      </c>
      <c r="AB194" s="29">
        <f t="shared" si="24"/>
        <v>24.323890990589295</v>
      </c>
      <c r="AC194" s="29">
        <f t="shared" si="25"/>
        <v>3.7683153091916108</v>
      </c>
      <c r="AD194" s="29">
        <f t="shared" si="26"/>
        <v>15.653481750896004</v>
      </c>
      <c r="AE194" s="29">
        <f t="shared" si="27"/>
        <v>2.7909542457351488</v>
      </c>
      <c r="AF194" s="29">
        <f t="shared" si="28"/>
        <v>39.323931589047014</v>
      </c>
      <c r="AG194" s="29">
        <f t="shared" si="29"/>
        <v>72043.984679770118</v>
      </c>
      <c r="AH194" s="44">
        <f t="shared" si="30"/>
        <v>168.63466798665581</v>
      </c>
    </row>
    <row r="195" spans="2:34" x14ac:dyDescent="0.3">
      <c r="B195">
        <v>3043</v>
      </c>
      <c r="C195">
        <v>0</v>
      </c>
      <c r="D195">
        <v>32922.355193028197</v>
      </c>
      <c r="E195">
        <v>158397.64403508216</v>
      </c>
      <c r="F195">
        <v>20898.163358790302</v>
      </c>
      <c r="G195">
        <v>16242.914207421001</v>
      </c>
      <c r="H195">
        <v>0</v>
      </c>
      <c r="I195">
        <v>0</v>
      </c>
      <c r="J195">
        <v>74696.974505509774</v>
      </c>
      <c r="K195"/>
      <c r="L195">
        <v>138059.18737685896</v>
      </c>
      <c r="M195">
        <v>69542.076987161432</v>
      </c>
      <c r="N195">
        <v>4611.4587354856249</v>
      </c>
      <c r="O195">
        <v>48947.97160678231</v>
      </c>
      <c r="P195">
        <v>17835.100215325412</v>
      </c>
      <c r="Q195">
        <v>24162.256378217717</v>
      </c>
      <c r="R195"/>
      <c r="S195">
        <v>472162.42082885763</v>
      </c>
      <c r="T195">
        <v>132736.35318693478</v>
      </c>
      <c r="U195">
        <v>16246.768614751471</v>
      </c>
      <c r="V195">
        <v>127523.17146771782</v>
      </c>
      <c r="W195">
        <v>51283.225510148841</v>
      </c>
      <c r="X195">
        <v>64840.139858638591</v>
      </c>
      <c r="Z195" s="29">
        <f>SUM(Landuse!C187:Q187)</f>
        <v>2710.8069444400003</v>
      </c>
      <c r="AA195" s="29">
        <f t="shared" si="23"/>
        <v>174.17781144366853</v>
      </c>
      <c r="AB195" s="29">
        <f t="shared" si="24"/>
        <v>48.965623855724452</v>
      </c>
      <c r="AC195" s="29">
        <f t="shared" si="25"/>
        <v>5.9933329623765355</v>
      </c>
      <c r="AD195" s="29">
        <f t="shared" si="26"/>
        <v>47.042513200460178</v>
      </c>
      <c r="AE195" s="29">
        <f t="shared" si="27"/>
        <v>18.918066303221366</v>
      </c>
      <c r="AF195" s="29">
        <f t="shared" si="28"/>
        <v>23.919128579638965</v>
      </c>
      <c r="AG195" s="29">
        <f t="shared" si="29"/>
        <v>864792.07946704922</v>
      </c>
      <c r="AH195" s="44">
        <f t="shared" si="30"/>
        <v>319.01647634509004</v>
      </c>
    </row>
    <row r="196" spans="2:34" x14ac:dyDescent="0.3">
      <c r="B196">
        <v>3043</v>
      </c>
      <c r="C196">
        <v>1</v>
      </c>
      <c r="D196">
        <v>40100.263216568899</v>
      </c>
      <c r="E196">
        <v>111504.94176373859</v>
      </c>
      <c r="F196">
        <v>5608.8721158239996</v>
      </c>
      <c r="G196">
        <v>10136.70974708</v>
      </c>
      <c r="H196">
        <v>31591.669466860203</v>
      </c>
      <c r="I196">
        <v>81.422799999999995</v>
      </c>
      <c r="J196">
        <v>71381.199571065663</v>
      </c>
      <c r="K196"/>
      <c r="L196">
        <v>111124.48580153119</v>
      </c>
      <c r="M196">
        <v>53572.401588395944</v>
      </c>
      <c r="N196">
        <v>3708.8084272655728</v>
      </c>
      <c r="O196">
        <v>40944.791199905711</v>
      </c>
      <c r="P196">
        <v>37177.458929760112</v>
      </c>
      <c r="Q196">
        <v>23877.132734278799</v>
      </c>
      <c r="R196"/>
      <c r="S196">
        <v>380045.74144123669</v>
      </c>
      <c r="T196">
        <v>102254.71435980311</v>
      </c>
      <c r="U196">
        <v>13066.614234352159</v>
      </c>
      <c r="V196">
        <v>106672.64561729036</v>
      </c>
      <c r="W196">
        <v>106900.43718122152</v>
      </c>
      <c r="X196">
        <v>64075.002006419192</v>
      </c>
      <c r="Z196" s="29">
        <f>SUM(Landuse!C188:Q188)</f>
        <v>3135.4560659500003</v>
      </c>
      <c r="AA196" s="29">
        <f t="shared" si="23"/>
        <v>121.2090788221866</v>
      </c>
      <c r="AB196" s="29">
        <f t="shared" si="24"/>
        <v>32.612389460740644</v>
      </c>
      <c r="AC196" s="29">
        <f t="shared" si="25"/>
        <v>4.1673727711420359</v>
      </c>
      <c r="AD196" s="29">
        <f t="shared" si="26"/>
        <v>34.021412953515586</v>
      </c>
      <c r="AE196" s="29">
        <f t="shared" si="27"/>
        <v>34.094063170625915</v>
      </c>
      <c r="AF196" s="29">
        <f t="shared" si="28"/>
        <v>20.435624246900534</v>
      </c>
      <c r="AG196" s="29">
        <f t="shared" si="29"/>
        <v>773015.15484032314</v>
      </c>
      <c r="AH196" s="44">
        <f t="shared" si="30"/>
        <v>246.53994142511135</v>
      </c>
    </row>
    <row r="197" spans="2:34" x14ac:dyDescent="0.3">
      <c r="B197">
        <v>3043</v>
      </c>
      <c r="C197">
        <v>2</v>
      </c>
      <c r="D197">
        <v>516.77955699239999</v>
      </c>
      <c r="E197">
        <v>0</v>
      </c>
      <c r="F197">
        <v>0</v>
      </c>
      <c r="G197">
        <v>0</v>
      </c>
      <c r="H197">
        <v>0</v>
      </c>
      <c r="I197">
        <v>0</v>
      </c>
      <c r="J197">
        <v>1411.6184482520223</v>
      </c>
      <c r="K197"/>
      <c r="L197">
        <v>833.18867443574482</v>
      </c>
      <c r="M197">
        <v>298.69228385151075</v>
      </c>
      <c r="N197">
        <v>33.182643719537737</v>
      </c>
      <c r="O197">
        <v>147.77024435710871</v>
      </c>
      <c r="P197">
        <v>294.22103201346005</v>
      </c>
      <c r="Q197">
        <v>321.34312686706022</v>
      </c>
      <c r="R197"/>
      <c r="S197">
        <v>2849.5052665702474</v>
      </c>
      <c r="T197">
        <v>570.11993603305564</v>
      </c>
      <c r="U197">
        <v>116.90676756761499</v>
      </c>
      <c r="V197">
        <v>384.98286221868818</v>
      </c>
      <c r="W197">
        <v>846.00609766182311</v>
      </c>
      <c r="X197">
        <v>862.33392124156217</v>
      </c>
      <c r="Z197" s="29">
        <f>SUM(Landuse!C189:Q189)</f>
        <v>40.470403529999999</v>
      </c>
      <c r="AA197" s="29">
        <f t="shared" si="23"/>
        <v>70.409608455175373</v>
      </c>
      <c r="AB197" s="29">
        <f t="shared" si="24"/>
        <v>14.087330154996744</v>
      </c>
      <c r="AC197" s="29">
        <f t="shared" si="25"/>
        <v>2.8886978475753042</v>
      </c>
      <c r="AD197" s="29">
        <f t="shared" si="26"/>
        <v>9.5127013481174494</v>
      </c>
      <c r="AE197" s="29">
        <f t="shared" si="27"/>
        <v>20.904315842432698</v>
      </c>
      <c r="AF197" s="29">
        <f t="shared" si="28"/>
        <v>21.307766812908827</v>
      </c>
      <c r="AG197" s="29">
        <f t="shared" si="29"/>
        <v>5629.854851292992</v>
      </c>
      <c r="AH197" s="44">
        <f t="shared" si="30"/>
        <v>139.11042046120642</v>
      </c>
    </row>
    <row r="198" spans="2:34" x14ac:dyDescent="0.3">
      <c r="B198">
        <v>3043</v>
      </c>
      <c r="C198">
        <v>5</v>
      </c>
      <c r="D198">
        <v>41610.035400000001</v>
      </c>
      <c r="E198">
        <v>15305.455699999999</v>
      </c>
      <c r="F198">
        <v>1052.0224000000001</v>
      </c>
      <c r="G198">
        <v>0</v>
      </c>
      <c r="H198">
        <v>0</v>
      </c>
      <c r="I198">
        <v>0</v>
      </c>
      <c r="J198">
        <v>1935.4160537109374</v>
      </c>
      <c r="K198"/>
      <c r="L198">
        <v>24170.045132167557</v>
      </c>
      <c r="M198">
        <v>12585.119232061452</v>
      </c>
      <c r="N198">
        <v>1075.0574498967119</v>
      </c>
      <c r="O198">
        <v>5657.0060285913778</v>
      </c>
      <c r="P198">
        <v>1282.940967903085</v>
      </c>
      <c r="Q198">
        <v>15132.760743090745</v>
      </c>
      <c r="R198"/>
      <c r="S198">
        <v>82661.554352013045</v>
      </c>
      <c r="T198">
        <v>24021.468780620333</v>
      </c>
      <c r="U198">
        <v>3787.5671534546027</v>
      </c>
      <c r="V198">
        <v>14738.084666168545</v>
      </c>
      <c r="W198">
        <v>3688.9812885182096</v>
      </c>
      <c r="X198">
        <v>40609.217436906307</v>
      </c>
      <c r="Z198" s="29">
        <f>SUM(Landuse!C190:Q190)</f>
        <v>496.20000000000005</v>
      </c>
      <c r="AA198" s="29">
        <f t="shared" si="23"/>
        <v>166.58918652159016</v>
      </c>
      <c r="AB198" s="29">
        <f t="shared" si="24"/>
        <v>48.410860097985349</v>
      </c>
      <c r="AC198" s="29">
        <f t="shared" si="25"/>
        <v>7.6331462181672762</v>
      </c>
      <c r="AD198" s="29">
        <f t="shared" si="26"/>
        <v>29.701903801226408</v>
      </c>
      <c r="AE198" s="29">
        <f t="shared" si="27"/>
        <v>7.4344645072918363</v>
      </c>
      <c r="AF198" s="29">
        <f t="shared" si="28"/>
        <v>81.840422081633022</v>
      </c>
      <c r="AG198" s="29">
        <f t="shared" si="29"/>
        <v>169506.87367768103</v>
      </c>
      <c r="AH198" s="44">
        <f t="shared" si="30"/>
        <v>341.60998322789402</v>
      </c>
    </row>
    <row r="199" spans="2:34" x14ac:dyDescent="0.3">
      <c r="B199">
        <v>3043</v>
      </c>
      <c r="C199">
        <v>7</v>
      </c>
      <c r="D199">
        <v>189247.50614145957</v>
      </c>
      <c r="E199">
        <v>13717.7546</v>
      </c>
      <c r="F199">
        <v>5541.2812000000004</v>
      </c>
      <c r="G199">
        <v>0</v>
      </c>
      <c r="H199">
        <v>0</v>
      </c>
      <c r="I199">
        <v>0</v>
      </c>
      <c r="J199">
        <v>7455.5584085937508</v>
      </c>
      <c r="K199"/>
      <c r="L199">
        <v>83016.579085590172</v>
      </c>
      <c r="M199">
        <v>41849.319068088924</v>
      </c>
      <c r="N199">
        <v>4119.8320297388937</v>
      </c>
      <c r="O199">
        <v>14186.198435179371</v>
      </c>
      <c r="P199">
        <v>5060.060940350877</v>
      </c>
      <c r="Q199">
        <v>67730.110791105093</v>
      </c>
      <c r="R199"/>
      <c r="S199">
        <v>283916.7004727184</v>
      </c>
      <c r="T199">
        <v>79878.632291642687</v>
      </c>
      <c r="U199">
        <v>14514.703818933989</v>
      </c>
      <c r="V199">
        <v>36959.019059204111</v>
      </c>
      <c r="W199">
        <v>14549.749828494316</v>
      </c>
      <c r="X199">
        <v>181755.78421125427</v>
      </c>
      <c r="Z199" s="29">
        <f>SUM(Landuse!C191:Q191)</f>
        <v>5213.0329701000464</v>
      </c>
      <c r="AA199" s="29">
        <f t="shared" si="23"/>
        <v>54.462863001472556</v>
      </c>
      <c r="AB199" s="29">
        <f t="shared" si="24"/>
        <v>15.322871109735123</v>
      </c>
      <c r="AC199" s="29">
        <f t="shared" si="25"/>
        <v>2.784310765380682</v>
      </c>
      <c r="AD199" s="29">
        <f t="shared" si="26"/>
        <v>7.0897343775086092</v>
      </c>
      <c r="AE199" s="29">
        <f t="shared" si="27"/>
        <v>2.7910335330595624</v>
      </c>
      <c r="AF199" s="29">
        <f t="shared" si="28"/>
        <v>34.865650237344667</v>
      </c>
      <c r="AG199" s="29">
        <f t="shared" si="29"/>
        <v>611574.58968224772</v>
      </c>
      <c r="AH199" s="44">
        <f t="shared" si="30"/>
        <v>117.31646302450119</v>
      </c>
    </row>
    <row r="200" spans="2:34" x14ac:dyDescent="0.3">
      <c r="B200">
        <v>3043</v>
      </c>
      <c r="C200">
        <v>8</v>
      </c>
      <c r="D200">
        <v>28526.024303416802</v>
      </c>
      <c r="E200">
        <v>33928.599111097603</v>
      </c>
      <c r="F200">
        <v>4505.8160924812</v>
      </c>
      <c r="G200">
        <v>0</v>
      </c>
      <c r="H200">
        <v>0</v>
      </c>
      <c r="I200">
        <v>0</v>
      </c>
      <c r="J200">
        <v>7405.6978368837499</v>
      </c>
      <c r="K200"/>
      <c r="L200">
        <v>32220.7847704659</v>
      </c>
      <c r="M200">
        <v>16765.445059295183</v>
      </c>
      <c r="N200">
        <v>1225.4827006497335</v>
      </c>
      <c r="O200">
        <v>9939.7060556695524</v>
      </c>
      <c r="P200">
        <v>2419.291380420153</v>
      </c>
      <c r="Q200">
        <v>11795.427377378825</v>
      </c>
      <c r="R200"/>
      <c r="S200">
        <v>110195.08391499337</v>
      </c>
      <c r="T200">
        <v>32000.540293577902</v>
      </c>
      <c r="U200">
        <v>4317.5348671400952</v>
      </c>
      <c r="V200">
        <v>25895.717392714771</v>
      </c>
      <c r="W200">
        <v>6956.4546281739122</v>
      </c>
      <c r="X200">
        <v>31653.3832300174</v>
      </c>
      <c r="Z200" s="29">
        <f>SUM(Landuse!C192:Q192)</f>
        <v>823.8663432300001</v>
      </c>
      <c r="AA200" s="29">
        <f t="shared" si="23"/>
        <v>133.75359343236337</v>
      </c>
      <c r="AB200" s="29">
        <f t="shared" si="24"/>
        <v>38.841907496935164</v>
      </c>
      <c r="AC200" s="29">
        <f t="shared" si="25"/>
        <v>5.240576827320111</v>
      </c>
      <c r="AD200" s="29">
        <f t="shared" si="26"/>
        <v>31.431939908104027</v>
      </c>
      <c r="AE200" s="29">
        <f t="shared" si="27"/>
        <v>8.4436689098147415</v>
      </c>
      <c r="AF200" s="29">
        <f t="shared" si="28"/>
        <v>38.420532031833076</v>
      </c>
      <c r="AG200" s="29">
        <f t="shared" si="29"/>
        <v>211018.71432661745</v>
      </c>
      <c r="AH200" s="44">
        <f t="shared" si="30"/>
        <v>256.13221860637049</v>
      </c>
    </row>
    <row r="201" spans="2:34" x14ac:dyDescent="0.3">
      <c r="B201">
        <v>3044</v>
      </c>
      <c r="C201">
        <v>0</v>
      </c>
      <c r="D201">
        <v>478519.60974205134</v>
      </c>
      <c r="E201">
        <v>4457678.8190451693</v>
      </c>
      <c r="F201">
        <v>873507.99090123351</v>
      </c>
      <c r="G201">
        <v>648248.13711236697</v>
      </c>
      <c r="H201">
        <v>0</v>
      </c>
      <c r="I201">
        <v>3573.5879559226</v>
      </c>
      <c r="J201">
        <v>594500.31291084434</v>
      </c>
      <c r="K201"/>
      <c r="L201">
        <v>3246647.7285605287</v>
      </c>
      <c r="M201">
        <v>1774789.769673238</v>
      </c>
      <c r="N201">
        <v>104371.356099361</v>
      </c>
      <c r="O201">
        <v>1327490.6690497384</v>
      </c>
      <c r="P201">
        <v>198700.96403502527</v>
      </c>
      <c r="Q201">
        <v>404027.97024969599</v>
      </c>
      <c r="R201"/>
      <c r="S201">
        <v>11103535.231677009</v>
      </c>
      <c r="T201">
        <v>3387576.7291707029</v>
      </c>
      <c r="U201">
        <v>367713.85581434175</v>
      </c>
      <c r="V201">
        <v>3458484.8902619025</v>
      </c>
      <c r="W201">
        <v>571346.73899595207</v>
      </c>
      <c r="X201">
        <v>1084221.1790041667</v>
      </c>
      <c r="Z201" s="29">
        <f>SUM(Landuse!C193:Q193)</f>
        <v>52466.866993470001</v>
      </c>
      <c r="AA201" s="29">
        <f t="shared" si="23"/>
        <v>211.62946956712602</v>
      </c>
      <c r="AB201" s="29">
        <f t="shared" si="24"/>
        <v>64.566018961877774</v>
      </c>
      <c r="AC201" s="29">
        <f t="shared" si="25"/>
        <v>7.0084965404949227</v>
      </c>
      <c r="AD201" s="29">
        <f t="shared" si="26"/>
        <v>65.917503530224963</v>
      </c>
      <c r="AE201" s="29">
        <f t="shared" si="27"/>
        <v>10.889667550895721</v>
      </c>
      <c r="AF201" s="29">
        <f t="shared" si="28"/>
        <v>20.664873683788063</v>
      </c>
      <c r="AG201" s="29">
        <f t="shared" si="29"/>
        <v>19972878.624924071</v>
      </c>
      <c r="AH201" s="44">
        <f t="shared" si="30"/>
        <v>380.67602983440742</v>
      </c>
    </row>
    <row r="202" spans="2:34" x14ac:dyDescent="0.3">
      <c r="B202">
        <v>3044</v>
      </c>
      <c r="C202">
        <v>1</v>
      </c>
      <c r="D202">
        <v>153836.55107938728</v>
      </c>
      <c r="E202">
        <v>74758.945031488212</v>
      </c>
      <c r="F202">
        <v>12855.130172164801</v>
      </c>
      <c r="G202">
        <v>9016.76</v>
      </c>
      <c r="H202">
        <v>2242.3054694534999</v>
      </c>
      <c r="I202">
        <v>192.21119999999999</v>
      </c>
      <c r="J202">
        <v>44076.085691389002</v>
      </c>
      <c r="K202"/>
      <c r="L202">
        <v>123028.20480035995</v>
      </c>
      <c r="M202">
        <v>61396.864166250154</v>
      </c>
      <c r="N202">
        <v>5121.8073192311322</v>
      </c>
      <c r="O202">
        <v>32289.191343112503</v>
      </c>
      <c r="P202">
        <v>14171.611671353532</v>
      </c>
      <c r="Q202">
        <v>60970.309343575507</v>
      </c>
      <c r="R202"/>
      <c r="S202">
        <v>420756.46041723102</v>
      </c>
      <c r="T202">
        <v>117189.422571405</v>
      </c>
      <c r="U202">
        <v>18044.793020602778</v>
      </c>
      <c r="V202">
        <v>84122.384422384144</v>
      </c>
      <c r="W202">
        <v>40749.193915926662</v>
      </c>
      <c r="X202">
        <v>163615.6542327652</v>
      </c>
      <c r="Z202" s="29">
        <f>SUM(Landuse!C194:Q194)</f>
        <v>5037.6571233699979</v>
      </c>
      <c r="AA202" s="29">
        <f t="shared" si="23"/>
        <v>83.522250544864633</v>
      </c>
      <c r="AB202" s="29">
        <f t="shared" si="24"/>
        <v>23.262683366788927</v>
      </c>
      <c r="AC202" s="29">
        <f t="shared" si="25"/>
        <v>3.5819811826596704</v>
      </c>
      <c r="AD202" s="29">
        <f t="shared" si="26"/>
        <v>16.698711794444144</v>
      </c>
      <c r="AE202" s="29">
        <f t="shared" si="27"/>
        <v>8.0889177087675677</v>
      </c>
      <c r="AF202" s="29">
        <f t="shared" si="28"/>
        <v>32.478521309785499</v>
      </c>
      <c r="AG202" s="29">
        <f t="shared" si="29"/>
        <v>844477.90858031472</v>
      </c>
      <c r="AH202" s="44">
        <f t="shared" si="30"/>
        <v>167.63306590731042</v>
      </c>
    </row>
    <row r="203" spans="2:34" x14ac:dyDescent="0.3">
      <c r="B203">
        <v>3044</v>
      </c>
      <c r="C203">
        <v>2</v>
      </c>
      <c r="D203">
        <v>12661.718985251297</v>
      </c>
      <c r="E203">
        <v>8927.9861999999994</v>
      </c>
      <c r="F203">
        <v>0</v>
      </c>
      <c r="G203">
        <v>0</v>
      </c>
      <c r="H203">
        <v>57.322919686500001</v>
      </c>
      <c r="I203">
        <v>0</v>
      </c>
      <c r="J203">
        <v>3703.8923951572219</v>
      </c>
      <c r="K203"/>
      <c r="L203">
        <v>10665.173866940835</v>
      </c>
      <c r="M203">
        <v>5378.5679707230265</v>
      </c>
      <c r="N203">
        <v>430.29357865529062</v>
      </c>
      <c r="O203">
        <v>2825.1775538246961</v>
      </c>
      <c r="P203">
        <v>1089.4686767854357</v>
      </c>
      <c r="Q203">
        <v>4962.2388531657334</v>
      </c>
      <c r="R203"/>
      <c r="S203">
        <v>36474.894624937653</v>
      </c>
      <c r="T203">
        <v>10266.180257078455</v>
      </c>
      <c r="U203">
        <v>1515.9802157678141</v>
      </c>
      <c r="V203">
        <v>7360.3785774284042</v>
      </c>
      <c r="W203">
        <v>3132.6691279156098</v>
      </c>
      <c r="X203">
        <v>13316.316829635842</v>
      </c>
      <c r="Z203" s="29">
        <f>SUM(Landuse!C195:Q195)</f>
        <v>449.59820144999998</v>
      </c>
      <c r="AA203" s="29">
        <f t="shared" ref="AA203:AA266" si="31">IF(Z203&lt;&gt;0,S203/Z203,"")</f>
        <v>81.127759202110695</v>
      </c>
      <c r="AB203" s="29">
        <f t="shared" ref="AB203:AB266" si="32">IF(Z203&lt;&gt;0,T203/Z203,"")</f>
        <v>22.834122165010843</v>
      </c>
      <c r="AC203" s="29">
        <f t="shared" ref="AC203:AC266" si="33">IF(Z203&lt;&gt;0,U203/Z203,"")</f>
        <v>3.3718556054686686</v>
      </c>
      <c r="AD203" s="29">
        <f t="shared" ref="AD203:AD266" si="34">IF(Z203&lt;&gt;0,V203/Z203,"")</f>
        <v>16.371014282731636</v>
      </c>
      <c r="AE203" s="29">
        <f t="shared" ref="AE203:AE266" si="35">IF(Z203&lt;&gt;0,W203/Z203,"")</f>
        <v>6.9677083178100645</v>
      </c>
      <c r="AF203" s="29">
        <f t="shared" ref="AF203:AF266" si="36">IF(Z203&lt;&gt;0,X203/Z203,"")</f>
        <v>29.618260897595597</v>
      </c>
      <c r="AG203" s="29">
        <f t="shared" ref="AG203:AG266" si="37">SUM(S203:X203)</f>
        <v>72066.419632763776</v>
      </c>
      <c r="AH203" s="44">
        <f t="shared" ref="AH203:AH266" si="38">IF(Z203&lt;&gt;0,AG203/Z203,"")</f>
        <v>160.29072047072751</v>
      </c>
    </row>
    <row r="204" spans="2:34" x14ac:dyDescent="0.3">
      <c r="B204">
        <v>3044</v>
      </c>
      <c r="C204">
        <v>5</v>
      </c>
      <c r="D204">
        <v>296577.5628174321</v>
      </c>
      <c r="E204">
        <v>120463.37622575491</v>
      </c>
      <c r="F204">
        <v>29776.686437273598</v>
      </c>
      <c r="G204">
        <v>9071.64</v>
      </c>
      <c r="H204">
        <v>0</v>
      </c>
      <c r="I204">
        <v>77.432600000000008</v>
      </c>
      <c r="J204">
        <v>20994.606546874998</v>
      </c>
      <c r="K204"/>
      <c r="L204">
        <v>194970.89330318623</v>
      </c>
      <c r="M204">
        <v>101303.18802971712</v>
      </c>
      <c r="N204">
        <v>8466.7686708880756</v>
      </c>
      <c r="O204">
        <v>49740.245682256522</v>
      </c>
      <c r="P204">
        <v>11353.935808594324</v>
      </c>
      <c r="Q204">
        <v>111126.27313269331</v>
      </c>
      <c r="R204"/>
      <c r="S204">
        <v>666800.45509689685</v>
      </c>
      <c r="T204">
        <v>193359.42105608166</v>
      </c>
      <c r="U204">
        <v>29829.526707465906</v>
      </c>
      <c r="V204">
        <v>129587.26727106927</v>
      </c>
      <c r="W204">
        <v>32647.220563390205</v>
      </c>
      <c r="X204">
        <v>298210.68773977651</v>
      </c>
      <c r="Z204" s="29">
        <f>SUM(Landuse!C196:Q196)</f>
        <v>4171.6407461553808</v>
      </c>
      <c r="AA204" s="29">
        <f t="shared" si="31"/>
        <v>159.84129403075414</v>
      </c>
      <c r="AB204" s="29">
        <f t="shared" si="32"/>
        <v>46.350928285059858</v>
      </c>
      <c r="AC204" s="29">
        <f t="shared" si="33"/>
        <v>7.1505502325330985</v>
      </c>
      <c r="AD204" s="29">
        <f t="shared" si="34"/>
        <v>31.063860758023804</v>
      </c>
      <c r="AE204" s="29">
        <f t="shared" si="35"/>
        <v>7.8259904315773499</v>
      </c>
      <c r="AF204" s="29">
        <f t="shared" si="36"/>
        <v>71.485227488635019</v>
      </c>
      <c r="AG204" s="29">
        <f t="shared" si="37"/>
        <v>1350434.5784346804</v>
      </c>
      <c r="AH204" s="44">
        <f t="shared" si="38"/>
        <v>323.71785122658326</v>
      </c>
    </row>
    <row r="205" spans="2:34" x14ac:dyDescent="0.3">
      <c r="B205">
        <v>3044</v>
      </c>
      <c r="C205">
        <v>7</v>
      </c>
      <c r="D205">
        <v>554253.6440426812</v>
      </c>
      <c r="E205">
        <v>14463.150509600002</v>
      </c>
      <c r="F205">
        <v>6832.3711999999996</v>
      </c>
      <c r="G205">
        <v>0</v>
      </c>
      <c r="H205">
        <v>0</v>
      </c>
      <c r="I205">
        <v>0</v>
      </c>
      <c r="J205">
        <v>18742.534085739673</v>
      </c>
      <c r="K205"/>
      <c r="L205">
        <v>225199.68345811337</v>
      </c>
      <c r="M205">
        <v>112995.29706316488</v>
      </c>
      <c r="N205">
        <v>11491.562180593424</v>
      </c>
      <c r="O205">
        <v>34248.151282383042</v>
      </c>
      <c r="P205">
        <v>13724.217639298671</v>
      </c>
      <c r="Q205">
        <v>196632.78821446747</v>
      </c>
      <c r="R205"/>
      <c r="S205">
        <v>770182.91742674774</v>
      </c>
      <c r="T205">
        <v>215676.38341040406</v>
      </c>
      <c r="U205">
        <v>40486.267465314115</v>
      </c>
      <c r="V205">
        <v>89226.023572966893</v>
      </c>
      <c r="W205">
        <v>39462.75264221579</v>
      </c>
      <c r="X205">
        <v>527669.98615716991</v>
      </c>
      <c r="Z205" s="29">
        <f>SUM(Landuse!C197:Q197)</f>
        <v>13474.761765739418</v>
      </c>
      <c r="AA205" s="29">
        <f t="shared" si="31"/>
        <v>57.157442247698576</v>
      </c>
      <c r="AB205" s="29">
        <f t="shared" si="32"/>
        <v>16.005951508454661</v>
      </c>
      <c r="AC205" s="29">
        <f t="shared" si="33"/>
        <v>3.0045998711645838</v>
      </c>
      <c r="AD205" s="29">
        <f t="shared" si="34"/>
        <v>6.6217143667675575</v>
      </c>
      <c r="AE205" s="29">
        <f t="shared" si="35"/>
        <v>2.9286419551069738</v>
      </c>
      <c r="AF205" s="29">
        <f t="shared" si="36"/>
        <v>39.159874981894674</v>
      </c>
      <c r="AG205" s="29">
        <f t="shared" si="37"/>
        <v>1682704.3306748183</v>
      </c>
      <c r="AH205" s="44">
        <f t="shared" si="38"/>
        <v>124.878224931087</v>
      </c>
    </row>
    <row r="206" spans="2:34" x14ac:dyDescent="0.3">
      <c r="B206">
        <v>3044</v>
      </c>
      <c r="C206">
        <v>8</v>
      </c>
      <c r="D206">
        <v>190455.65546468398</v>
      </c>
      <c r="E206">
        <v>252487.9777826448</v>
      </c>
      <c r="F206">
        <v>65749.882467214396</v>
      </c>
      <c r="G206">
        <v>25251.88</v>
      </c>
      <c r="H206">
        <v>0</v>
      </c>
      <c r="I206">
        <v>0</v>
      </c>
      <c r="J206">
        <v>32628.317372469501</v>
      </c>
      <c r="K206"/>
      <c r="L206">
        <v>246782.82212850067</v>
      </c>
      <c r="M206">
        <v>131588.05419950956</v>
      </c>
      <c r="N206">
        <v>9233.7297165358268</v>
      </c>
      <c r="O206">
        <v>83413.758302336166</v>
      </c>
      <c r="P206">
        <v>14150.290398652605</v>
      </c>
      <c r="Q206">
        <v>81405.058341477838</v>
      </c>
      <c r="R206"/>
      <c r="S206">
        <v>843997.25167947228</v>
      </c>
      <c r="T206">
        <v>251164.75081168787</v>
      </c>
      <c r="U206">
        <v>32531.630176218867</v>
      </c>
      <c r="V206">
        <v>217316.19622991036</v>
      </c>
      <c r="W206">
        <v>40687.88651518969</v>
      </c>
      <c r="X206">
        <v>218452.91621110603</v>
      </c>
      <c r="Z206" s="29">
        <f>SUM(Landuse!C198:Q198)</f>
        <v>5427.9560260900007</v>
      </c>
      <c r="AA206" s="29">
        <f t="shared" si="31"/>
        <v>155.49080494070273</v>
      </c>
      <c r="AB206" s="29">
        <f t="shared" si="32"/>
        <v>46.272436549677259</v>
      </c>
      <c r="AC206" s="29">
        <f t="shared" si="33"/>
        <v>5.9933481442834848</v>
      </c>
      <c r="AD206" s="29">
        <f t="shared" si="34"/>
        <v>40.036469563378709</v>
      </c>
      <c r="AE206" s="29">
        <f t="shared" si="35"/>
        <v>7.4959867617975142</v>
      </c>
      <c r="AF206" s="29">
        <f t="shared" si="36"/>
        <v>40.24588908994302</v>
      </c>
      <c r="AG206" s="29">
        <f t="shared" si="37"/>
        <v>1604150.6316235852</v>
      </c>
      <c r="AH206" s="44">
        <f t="shared" si="38"/>
        <v>295.53493504978275</v>
      </c>
    </row>
    <row r="207" spans="2:34" x14ac:dyDescent="0.3">
      <c r="B207">
        <v>3045</v>
      </c>
      <c r="C207">
        <v>0</v>
      </c>
      <c r="D207">
        <v>690.97879452799998</v>
      </c>
      <c r="E207">
        <v>8805.4948069774018</v>
      </c>
      <c r="F207">
        <v>0</v>
      </c>
      <c r="G207">
        <v>4261.5415625310006</v>
      </c>
      <c r="H207">
        <v>0</v>
      </c>
      <c r="I207">
        <v>0</v>
      </c>
      <c r="J207">
        <v>2981.8714110067499</v>
      </c>
      <c r="K207"/>
      <c r="L207">
        <v>7613.1610209028631</v>
      </c>
      <c r="M207">
        <v>4170.9877082472849</v>
      </c>
      <c r="N207">
        <v>235.28601075463169</v>
      </c>
      <c r="O207">
        <v>3230.7622277556115</v>
      </c>
      <c r="P207">
        <v>743.65949210818451</v>
      </c>
      <c r="Q207">
        <v>746.03011527457636</v>
      </c>
      <c r="R207"/>
      <c r="S207">
        <v>26037.010691487791</v>
      </c>
      <c r="T207">
        <v>7961.2476584857577</v>
      </c>
      <c r="U207">
        <v>828.94320306996553</v>
      </c>
      <c r="V207">
        <v>8417.0402167271404</v>
      </c>
      <c r="W207">
        <v>2138.3259402027948</v>
      </c>
      <c r="X207">
        <v>2001.9941952427841</v>
      </c>
      <c r="Z207" s="29">
        <f>SUM(Landuse!C199:Q199)</f>
        <v>127.30606237000001</v>
      </c>
      <c r="AA207" s="29">
        <f t="shared" si="31"/>
        <v>204.52294420837791</v>
      </c>
      <c r="AB207" s="29">
        <f t="shared" si="32"/>
        <v>62.536280757371422</v>
      </c>
      <c r="AC207" s="29">
        <f t="shared" si="33"/>
        <v>6.5114197049056486</v>
      </c>
      <c r="AD207" s="29">
        <f t="shared" si="34"/>
        <v>66.116570256206728</v>
      </c>
      <c r="AE207" s="29">
        <f t="shared" si="35"/>
        <v>16.796733010153151</v>
      </c>
      <c r="AF207" s="29">
        <f t="shared" si="36"/>
        <v>15.725835502037796</v>
      </c>
      <c r="AG207" s="29">
        <f t="shared" si="37"/>
        <v>47384.561905216236</v>
      </c>
      <c r="AH207" s="44">
        <f t="shared" si="38"/>
        <v>372.20978343905267</v>
      </c>
    </row>
    <row r="208" spans="2:34" x14ac:dyDescent="0.3">
      <c r="B208">
        <v>3045</v>
      </c>
      <c r="C208">
        <v>1</v>
      </c>
      <c r="D208">
        <v>131219.388749465</v>
      </c>
      <c r="E208">
        <v>1521.2442000000001</v>
      </c>
      <c r="F208">
        <v>0</v>
      </c>
      <c r="G208">
        <v>0</v>
      </c>
      <c r="H208">
        <v>1451.6369999999999</v>
      </c>
      <c r="I208">
        <v>0</v>
      </c>
      <c r="J208">
        <v>945.58064055327497</v>
      </c>
      <c r="K208"/>
      <c r="L208">
        <v>50261.222773250331</v>
      </c>
      <c r="M208">
        <v>25426.358940790789</v>
      </c>
      <c r="N208">
        <v>2607.8155572535456</v>
      </c>
      <c r="O208">
        <v>7395.1268321600637</v>
      </c>
      <c r="P208">
        <v>3440.3762808269908</v>
      </c>
      <c r="Q208">
        <v>46006.950205736532</v>
      </c>
      <c r="R208"/>
      <c r="S208">
        <v>171893.38188451613</v>
      </c>
      <c r="T208">
        <v>48531.799837466198</v>
      </c>
      <c r="U208">
        <v>9187.6732242266844</v>
      </c>
      <c r="V208">
        <v>19266.376033289973</v>
      </c>
      <c r="W208">
        <v>9892.4923616527376</v>
      </c>
      <c r="X208">
        <v>123461.03108560016</v>
      </c>
      <c r="Z208" s="29">
        <f>SUM(Landuse!C200:Q200)</f>
        <v>3843.6339311000006</v>
      </c>
      <c r="AA208" s="29">
        <f t="shared" si="31"/>
        <v>44.721579881391662</v>
      </c>
      <c r="AB208" s="29">
        <f t="shared" si="32"/>
        <v>12.626540588264865</v>
      </c>
      <c r="AC208" s="29">
        <f t="shared" si="33"/>
        <v>2.3903611501309872</v>
      </c>
      <c r="AD208" s="29">
        <f t="shared" si="34"/>
        <v>5.0125418753851445</v>
      </c>
      <c r="AE208" s="29">
        <f t="shared" si="35"/>
        <v>2.5737342678785304</v>
      </c>
      <c r="AF208" s="29">
        <f t="shared" si="36"/>
        <v>32.120912995027894</v>
      </c>
      <c r="AG208" s="29">
        <f t="shared" si="37"/>
        <v>382232.75442675187</v>
      </c>
      <c r="AH208" s="44">
        <f t="shared" si="38"/>
        <v>99.445670758079075</v>
      </c>
    </row>
    <row r="209" spans="2:34" x14ac:dyDescent="0.3">
      <c r="B209">
        <v>3045</v>
      </c>
      <c r="C209">
        <v>2</v>
      </c>
      <c r="D209">
        <v>2524.6131807160996</v>
      </c>
      <c r="E209">
        <v>0</v>
      </c>
      <c r="F209">
        <v>0</v>
      </c>
      <c r="G209">
        <v>0</v>
      </c>
      <c r="H209">
        <v>0</v>
      </c>
      <c r="I209">
        <v>0</v>
      </c>
      <c r="J209">
        <v>1387.9061082977</v>
      </c>
      <c r="K209"/>
      <c r="L209">
        <v>1571.2001536546791</v>
      </c>
      <c r="M209">
        <v>675.15540238075755</v>
      </c>
      <c r="N209">
        <v>72.144978382974173</v>
      </c>
      <c r="O209">
        <v>248.61178387444619</v>
      </c>
      <c r="P209">
        <v>324.33138120190398</v>
      </c>
      <c r="Q209">
        <v>1021.0755895190382</v>
      </c>
      <c r="R209"/>
      <c r="S209">
        <v>5373.5045254990027</v>
      </c>
      <c r="T209">
        <v>1288.6826196321995</v>
      </c>
      <c r="U209">
        <v>254.17613769040781</v>
      </c>
      <c r="V209">
        <v>647.7033082924172</v>
      </c>
      <c r="W209">
        <v>932.58569682176676</v>
      </c>
      <c r="X209">
        <v>2740.0869767420249</v>
      </c>
      <c r="Z209" s="29">
        <f>SUM(Landuse!C201:Q201)</f>
        <v>97.520714170000005</v>
      </c>
      <c r="AA209" s="29">
        <f t="shared" si="31"/>
        <v>55.101160519926104</v>
      </c>
      <c r="AB209" s="29">
        <f t="shared" si="32"/>
        <v>13.214450187328847</v>
      </c>
      <c r="AC209" s="29">
        <f t="shared" si="33"/>
        <v>2.6063810120106692</v>
      </c>
      <c r="AD209" s="29">
        <f t="shared" si="34"/>
        <v>6.6416998050622169</v>
      </c>
      <c r="AE209" s="29">
        <f t="shared" si="35"/>
        <v>9.562949828239212</v>
      </c>
      <c r="AF209" s="29">
        <f t="shared" si="36"/>
        <v>28.097486775634682</v>
      </c>
      <c r="AG209" s="29">
        <f t="shared" si="37"/>
        <v>11236.739264677819</v>
      </c>
      <c r="AH209" s="44">
        <f t="shared" si="38"/>
        <v>115.22412812820173</v>
      </c>
    </row>
    <row r="210" spans="2:34" x14ac:dyDescent="0.3">
      <c r="B210">
        <v>3045</v>
      </c>
      <c r="C210">
        <v>5</v>
      </c>
      <c r="D210">
        <v>832918.9788284665</v>
      </c>
      <c r="E210">
        <v>19476.637355634899</v>
      </c>
      <c r="F210">
        <v>3894.5296668255996</v>
      </c>
      <c r="G210">
        <v>590.99</v>
      </c>
      <c r="H210">
        <v>0</v>
      </c>
      <c r="I210">
        <v>0</v>
      </c>
      <c r="J210">
        <v>8559.1132968033507</v>
      </c>
      <c r="K210"/>
      <c r="L210">
        <v>325804.87656001258</v>
      </c>
      <c r="M210">
        <v>165162.39484564264</v>
      </c>
      <c r="N210">
        <v>16807.996538165338</v>
      </c>
      <c r="O210">
        <v>48308.179937294597</v>
      </c>
      <c r="P210">
        <v>16491.685812019605</v>
      </c>
      <c r="Q210">
        <v>292865.11545459554</v>
      </c>
      <c r="R210"/>
      <c r="S210">
        <v>1114252.6778352431</v>
      </c>
      <c r="T210">
        <v>315248.76628977503</v>
      </c>
      <c r="U210">
        <v>59216.756843506453</v>
      </c>
      <c r="V210">
        <v>125856.33502703487</v>
      </c>
      <c r="W210">
        <v>47420.358300739295</v>
      </c>
      <c r="X210">
        <v>785912.32327587076</v>
      </c>
      <c r="Z210" s="29">
        <f>SUM(Landuse!C202:Q202)</f>
        <v>8716.5071645099997</v>
      </c>
      <c r="AA210" s="29">
        <f t="shared" si="31"/>
        <v>127.83247427042997</v>
      </c>
      <c r="AB210" s="29">
        <f t="shared" si="32"/>
        <v>36.166868258118022</v>
      </c>
      <c r="AC210" s="29">
        <f t="shared" si="33"/>
        <v>6.7936337027992719</v>
      </c>
      <c r="AD210" s="29">
        <f t="shared" si="34"/>
        <v>14.43884949001931</v>
      </c>
      <c r="AE210" s="29">
        <f t="shared" si="35"/>
        <v>5.4402936182758292</v>
      </c>
      <c r="AF210" s="29">
        <f t="shared" si="36"/>
        <v>90.16367547723469</v>
      </c>
      <c r="AG210" s="29">
        <f t="shared" si="37"/>
        <v>2447907.2175721694</v>
      </c>
      <c r="AH210" s="44">
        <f t="shared" si="38"/>
        <v>280.83579481687707</v>
      </c>
    </row>
    <row r="211" spans="2:34" x14ac:dyDescent="0.3">
      <c r="B211">
        <v>3045</v>
      </c>
      <c r="C211">
        <v>7</v>
      </c>
      <c r="D211">
        <v>194049.26156004457</v>
      </c>
      <c r="E211">
        <v>9739.5882069600011</v>
      </c>
      <c r="F211">
        <v>4998.4064162231998</v>
      </c>
      <c r="G211">
        <v>0</v>
      </c>
      <c r="H211">
        <v>359.90999999999997</v>
      </c>
      <c r="I211">
        <v>288.95580000000001</v>
      </c>
      <c r="J211">
        <v>7417.7641999151501</v>
      </c>
      <c r="K211"/>
      <c r="L211">
        <v>82829.407392513167</v>
      </c>
      <c r="M211">
        <v>41618.514966552335</v>
      </c>
      <c r="N211">
        <v>4177.4507535645826</v>
      </c>
      <c r="O211">
        <v>13601.777751531476</v>
      </c>
      <c r="P211">
        <v>5330.0355249807335</v>
      </c>
      <c r="Q211">
        <v>69296.699794000626</v>
      </c>
      <c r="R211"/>
      <c r="S211">
        <v>283276.57328239502</v>
      </c>
      <c r="T211">
        <v>79438.091886957773</v>
      </c>
      <c r="U211">
        <v>14717.702073405988</v>
      </c>
      <c r="V211">
        <v>35436.43954050992</v>
      </c>
      <c r="W211">
        <v>15326.03744888485</v>
      </c>
      <c r="X211">
        <v>185959.77279819452</v>
      </c>
      <c r="Z211" s="29">
        <f>SUM(Landuse!C203:Q203)</f>
        <v>5508.2717888283014</v>
      </c>
      <c r="AA211" s="29">
        <f t="shared" si="31"/>
        <v>51.427486540683667</v>
      </c>
      <c r="AB211" s="29">
        <f t="shared" si="32"/>
        <v>14.42159990145576</v>
      </c>
      <c r="AC211" s="29">
        <f t="shared" si="33"/>
        <v>2.6719273553741401</v>
      </c>
      <c r="AD211" s="29">
        <f t="shared" si="34"/>
        <v>6.4333135507911869</v>
      </c>
      <c r="AE211" s="29">
        <f t="shared" si="35"/>
        <v>2.7823676892575677</v>
      </c>
      <c r="AF211" s="29">
        <f t="shared" si="36"/>
        <v>33.76009389648349</v>
      </c>
      <c r="AG211" s="29">
        <f t="shared" si="37"/>
        <v>614154.61703034805</v>
      </c>
      <c r="AH211" s="44">
        <f t="shared" si="38"/>
        <v>111.49678893404581</v>
      </c>
    </row>
    <row r="212" spans="2:34" x14ac:dyDescent="0.3">
      <c r="B212">
        <v>3045</v>
      </c>
      <c r="C212">
        <v>8</v>
      </c>
      <c r="D212">
        <v>32601.066013454394</v>
      </c>
      <c r="E212">
        <v>10640.17845359811</v>
      </c>
      <c r="F212">
        <v>0</v>
      </c>
      <c r="G212">
        <v>905.10504709999998</v>
      </c>
      <c r="H212">
        <v>2943.0645474417097</v>
      </c>
      <c r="I212">
        <v>446.40984650112858</v>
      </c>
      <c r="J212">
        <v>5954.747550000001</v>
      </c>
      <c r="K212"/>
      <c r="L212">
        <v>20880.062598172655</v>
      </c>
      <c r="M212">
        <v>10397.20167743498</v>
      </c>
      <c r="N212">
        <v>936.23654555780786</v>
      </c>
      <c r="O212">
        <v>5220.7119943440912</v>
      </c>
      <c r="P212">
        <v>3825.9897597081494</v>
      </c>
      <c r="Q212">
        <v>12230.368882877654</v>
      </c>
      <c r="R212"/>
      <c r="S212">
        <v>71409.814085750477</v>
      </c>
      <c r="T212">
        <v>19845.346785753693</v>
      </c>
      <c r="U212">
        <v>3298.4830607510798</v>
      </c>
      <c r="V212">
        <v>13601.416544624773</v>
      </c>
      <c r="W212">
        <v>11001.289214962409</v>
      </c>
      <c r="X212">
        <v>32820.561808268671</v>
      </c>
      <c r="Z212" s="29">
        <f>SUM(Landuse!C204:Q204)</f>
        <v>760.93632815103513</v>
      </c>
      <c r="AA212" s="29">
        <f t="shared" si="31"/>
        <v>93.844664059167684</v>
      </c>
      <c r="AB212" s="29">
        <f t="shared" si="32"/>
        <v>26.080167356413387</v>
      </c>
      <c r="AC212" s="29">
        <f t="shared" si="33"/>
        <v>4.3347688087989109</v>
      </c>
      <c r="AD212" s="29">
        <f t="shared" si="34"/>
        <v>17.874579043524236</v>
      </c>
      <c r="AE212" s="29">
        <f t="shared" si="35"/>
        <v>14.457568666348138</v>
      </c>
      <c r="AF212" s="29">
        <f t="shared" si="36"/>
        <v>43.131810894109726</v>
      </c>
      <c r="AG212" s="29">
        <f t="shared" si="37"/>
        <v>151976.91150011111</v>
      </c>
      <c r="AH212" s="44">
        <f t="shared" si="38"/>
        <v>199.72355882836209</v>
      </c>
    </row>
    <row r="213" spans="2:34" x14ac:dyDescent="0.3">
      <c r="B213">
        <v>3048</v>
      </c>
      <c r="C213">
        <v>0</v>
      </c>
      <c r="D213">
        <v>116615.40760911972</v>
      </c>
      <c r="E213">
        <v>808204.76053005503</v>
      </c>
      <c r="F213">
        <v>121303.276185069</v>
      </c>
      <c r="G213">
        <v>127628.19032396402</v>
      </c>
      <c r="H213">
        <v>0</v>
      </c>
      <c r="I213">
        <v>0</v>
      </c>
      <c r="J213">
        <v>94409.623055764067</v>
      </c>
      <c r="K213"/>
      <c r="L213">
        <v>580810.14272584615</v>
      </c>
      <c r="M213">
        <v>320073.60987026012</v>
      </c>
      <c r="N213">
        <v>18667.855323256139</v>
      </c>
      <c r="O213">
        <v>236890.5135849606</v>
      </c>
      <c r="P213">
        <v>33025.555005312475</v>
      </c>
      <c r="Q213">
        <v>78693.581194336337</v>
      </c>
      <c r="R213"/>
      <c r="S213">
        <v>1986370.6881223938</v>
      </c>
      <c r="T213">
        <v>610930.90063156292</v>
      </c>
      <c r="U213">
        <v>65769.281125023408</v>
      </c>
      <c r="V213">
        <v>617166.11723262619</v>
      </c>
      <c r="W213">
        <v>94962.011117825547</v>
      </c>
      <c r="X213">
        <v>211176.58594243741</v>
      </c>
      <c r="Z213" s="29">
        <f>SUM(Landuse!C205:Q205)</f>
        <v>9155.7704758600012</v>
      </c>
      <c r="AA213" s="29">
        <f t="shared" si="31"/>
        <v>216.95287069063556</v>
      </c>
      <c r="AB213" s="29">
        <f t="shared" si="32"/>
        <v>66.726323278017546</v>
      </c>
      <c r="AC213" s="29">
        <f t="shared" si="33"/>
        <v>7.1833693623524022</v>
      </c>
      <c r="AD213" s="29">
        <f t="shared" si="34"/>
        <v>67.407338231101278</v>
      </c>
      <c r="AE213" s="29">
        <f t="shared" si="35"/>
        <v>10.37182084983468</v>
      </c>
      <c r="AF213" s="29">
        <f t="shared" si="36"/>
        <v>23.064862372776073</v>
      </c>
      <c r="AG213" s="29">
        <f t="shared" si="37"/>
        <v>3586375.5841718698</v>
      </c>
      <c r="AH213" s="44">
        <f t="shared" si="38"/>
        <v>391.70658478471762</v>
      </c>
    </row>
    <row r="214" spans="2:34" x14ac:dyDescent="0.3">
      <c r="B214">
        <v>3048</v>
      </c>
      <c r="C214">
        <v>1</v>
      </c>
      <c r="D214">
        <v>83930.987371342679</v>
      </c>
      <c r="E214">
        <v>167392.01749264679</v>
      </c>
      <c r="F214">
        <v>11873.435623608</v>
      </c>
      <c r="G214">
        <v>22884.929693800001</v>
      </c>
      <c r="H214">
        <v>46724.342901272998</v>
      </c>
      <c r="I214">
        <v>4167.9530520087992</v>
      </c>
      <c r="J214">
        <v>74995.223120046896</v>
      </c>
      <c r="K214"/>
      <c r="L214">
        <v>167771.43273454582</v>
      </c>
      <c r="M214">
        <v>84150.128708438773</v>
      </c>
      <c r="N214">
        <v>6063.7401521539387</v>
      </c>
      <c r="O214">
        <v>62797.840016412185</v>
      </c>
      <c r="P214">
        <v>49544.963038073111</v>
      </c>
      <c r="Q214">
        <v>41640.784605102293</v>
      </c>
      <c r="R214"/>
      <c r="S214">
        <v>573778.29995214671</v>
      </c>
      <c r="T214">
        <v>160619.03366837127</v>
      </c>
      <c r="U214">
        <v>21363.344842258106</v>
      </c>
      <c r="V214">
        <v>163605.95663795833</v>
      </c>
      <c r="W214">
        <v>142462.0821693058</v>
      </c>
      <c r="X214">
        <v>111744.29471133016</v>
      </c>
      <c r="Z214" s="29">
        <f>SUM(Landuse!C206:Q206)</f>
        <v>4879.1775304800003</v>
      </c>
      <c r="AA214" s="29">
        <f t="shared" si="31"/>
        <v>117.59734020083913</v>
      </c>
      <c r="AB214" s="29">
        <f t="shared" si="32"/>
        <v>32.919284585361254</v>
      </c>
      <c r="AC214" s="29">
        <f t="shared" si="33"/>
        <v>4.3784725414892698</v>
      </c>
      <c r="AD214" s="29">
        <f t="shared" si="34"/>
        <v>33.531462140067532</v>
      </c>
      <c r="AE214" s="29">
        <f t="shared" si="35"/>
        <v>29.197970616840983</v>
      </c>
      <c r="AF214" s="29">
        <f t="shared" si="36"/>
        <v>22.902280971181849</v>
      </c>
      <c r="AG214" s="29">
        <f t="shared" si="37"/>
        <v>1173573.0119813704</v>
      </c>
      <c r="AH214" s="44">
        <f t="shared" si="38"/>
        <v>240.52681105578003</v>
      </c>
    </row>
    <row r="215" spans="2:34" x14ac:dyDescent="0.3">
      <c r="B215">
        <v>3048</v>
      </c>
      <c r="C215">
        <v>2</v>
      </c>
      <c r="D215">
        <v>4018.8989576200993</v>
      </c>
      <c r="E215">
        <v>10225.467000000001</v>
      </c>
      <c r="F215">
        <v>4083.5291999999999</v>
      </c>
      <c r="G215">
        <v>2854.5</v>
      </c>
      <c r="H215">
        <v>0</v>
      </c>
      <c r="I215">
        <v>0</v>
      </c>
      <c r="J215">
        <v>29588.202062199638</v>
      </c>
      <c r="K215"/>
      <c r="L215">
        <v>22863.563221621043</v>
      </c>
      <c r="M215">
        <v>9479.366665580159</v>
      </c>
      <c r="N215">
        <v>812.23708796460301</v>
      </c>
      <c r="O215">
        <v>6356.9564361229723</v>
      </c>
      <c r="P215">
        <v>6275.6265900993685</v>
      </c>
      <c r="Q215">
        <v>4982.8472184315906</v>
      </c>
      <c r="R215"/>
      <c r="S215">
        <v>78193.38621794396</v>
      </c>
      <c r="T215">
        <v>18093.456741926162</v>
      </c>
      <c r="U215">
        <v>2861.616851720732</v>
      </c>
      <c r="V215">
        <v>16561.651463902457</v>
      </c>
      <c r="W215">
        <v>18044.999453437624</v>
      </c>
      <c r="X215">
        <v>13371.619996077727</v>
      </c>
      <c r="Z215" s="29">
        <f>SUM(Landuse!C207:Q207)</f>
        <v>688.34078180999995</v>
      </c>
      <c r="AA215" s="29">
        <f t="shared" si="31"/>
        <v>113.59691054819324</v>
      </c>
      <c r="AB215" s="29">
        <f t="shared" si="32"/>
        <v>26.285609134401728</v>
      </c>
      <c r="AC215" s="29">
        <f t="shared" si="33"/>
        <v>4.1572676315880601</v>
      </c>
      <c r="AD215" s="29">
        <f t="shared" si="34"/>
        <v>24.060250244585838</v>
      </c>
      <c r="AE215" s="29">
        <f t="shared" si="35"/>
        <v>26.215211898368263</v>
      </c>
      <c r="AF215" s="29">
        <f t="shared" si="36"/>
        <v>19.425872110783409</v>
      </c>
      <c r="AG215" s="29">
        <f t="shared" si="37"/>
        <v>147126.73072500865</v>
      </c>
      <c r="AH215" s="44">
        <f t="shared" si="38"/>
        <v>213.74112156792052</v>
      </c>
    </row>
    <row r="216" spans="2:34" x14ac:dyDescent="0.3">
      <c r="B216">
        <v>3048</v>
      </c>
      <c r="C216">
        <v>5</v>
      </c>
      <c r="D216">
        <v>128579.06779611054</v>
      </c>
      <c r="E216">
        <v>41905.497672817306</v>
      </c>
      <c r="F216">
        <v>60.03942331199999</v>
      </c>
      <c r="G216">
        <v>0</v>
      </c>
      <c r="H216">
        <v>0</v>
      </c>
      <c r="I216">
        <v>101.98439999999999</v>
      </c>
      <c r="J216">
        <v>7257.7595253357504</v>
      </c>
      <c r="K216"/>
      <c r="L216">
        <v>71296.407207090058</v>
      </c>
      <c r="M216">
        <v>36912.788593721787</v>
      </c>
      <c r="N216">
        <v>3220.5696181398985</v>
      </c>
      <c r="O216">
        <v>15902.759298590121</v>
      </c>
      <c r="P216">
        <v>4096.7382598351423</v>
      </c>
      <c r="Q216">
        <v>46475.085840198582</v>
      </c>
      <c r="R216"/>
      <c r="S216">
        <v>243833.71264824801</v>
      </c>
      <c r="T216">
        <v>70456.177844608654</v>
      </c>
      <c r="U216">
        <v>11346.485438757221</v>
      </c>
      <c r="V216">
        <v>41431.140745430872</v>
      </c>
      <c r="W216">
        <v>11779.802159712566</v>
      </c>
      <c r="X216">
        <v>124717.28710474812</v>
      </c>
      <c r="Z216" s="29">
        <f>SUM(Landuse!C208:Q208)</f>
        <v>1577.3296706130511</v>
      </c>
      <c r="AA216" s="29">
        <f t="shared" si="31"/>
        <v>154.58639825971107</v>
      </c>
      <c r="AB216" s="29">
        <f t="shared" si="32"/>
        <v>44.668010218323531</v>
      </c>
      <c r="AC216" s="29">
        <f t="shared" si="33"/>
        <v>7.1934774639389447</v>
      </c>
      <c r="AD216" s="29">
        <f t="shared" si="34"/>
        <v>26.266633740128711</v>
      </c>
      <c r="AE216" s="29">
        <f t="shared" si="35"/>
        <v>7.4681928446411474</v>
      </c>
      <c r="AF216" s="29">
        <f t="shared" si="36"/>
        <v>79.0686242884628</v>
      </c>
      <c r="AG216" s="29">
        <f t="shared" si="37"/>
        <v>503564.60594150552</v>
      </c>
      <c r="AH216" s="44">
        <f t="shared" si="38"/>
        <v>319.25133681520623</v>
      </c>
    </row>
    <row r="217" spans="2:34" x14ac:dyDescent="0.3">
      <c r="B217">
        <v>3048</v>
      </c>
      <c r="C217">
        <v>7</v>
      </c>
      <c r="D217">
        <v>158735.23716268828</v>
      </c>
      <c r="E217">
        <v>5479.8433287600001</v>
      </c>
      <c r="F217">
        <v>346.86</v>
      </c>
      <c r="G217">
        <v>0</v>
      </c>
      <c r="H217">
        <v>0</v>
      </c>
      <c r="I217">
        <v>0</v>
      </c>
      <c r="J217">
        <v>45163.665009537523</v>
      </c>
      <c r="K217"/>
      <c r="L217">
        <v>82457.5383482084</v>
      </c>
      <c r="M217">
        <v>38040.190724931643</v>
      </c>
      <c r="N217">
        <v>3929.5916454933536</v>
      </c>
      <c r="O217">
        <v>13211.093678329235</v>
      </c>
      <c r="P217">
        <v>11944.855574144996</v>
      </c>
      <c r="Q217">
        <v>60142.335529878139</v>
      </c>
      <c r="R217"/>
      <c r="S217">
        <v>282004.7811508727</v>
      </c>
      <c r="T217">
        <v>72608.072840491528</v>
      </c>
      <c r="U217">
        <v>13844.462213986999</v>
      </c>
      <c r="V217">
        <v>34418.598138277586</v>
      </c>
      <c r="W217">
        <v>34346.357166452268</v>
      </c>
      <c r="X217">
        <v>161393.76166449388</v>
      </c>
      <c r="Z217" s="29">
        <f>SUM(Landuse!C209:Q209)</f>
        <v>4654.1596814689046</v>
      </c>
      <c r="AA217" s="29">
        <f t="shared" si="31"/>
        <v>60.591986620852005</v>
      </c>
      <c r="AB217" s="29">
        <f t="shared" si="32"/>
        <v>15.600683648562658</v>
      </c>
      <c r="AC217" s="29">
        <f t="shared" si="33"/>
        <v>2.9746427199544501</v>
      </c>
      <c r="AD217" s="29">
        <f t="shared" si="34"/>
        <v>7.3952336176430231</v>
      </c>
      <c r="AE217" s="29">
        <f t="shared" si="35"/>
        <v>7.3797118098904964</v>
      </c>
      <c r="AF217" s="29">
        <f t="shared" si="36"/>
        <v>34.677315070882187</v>
      </c>
      <c r="AG217" s="29">
        <f t="shared" si="37"/>
        <v>598616.03317457507</v>
      </c>
      <c r="AH217" s="44">
        <f t="shared" si="38"/>
        <v>128.61957348778483</v>
      </c>
    </row>
    <row r="218" spans="2:34" x14ac:dyDescent="0.3">
      <c r="B218">
        <v>3048</v>
      </c>
      <c r="C218">
        <v>8</v>
      </c>
      <c r="D218">
        <v>90520.389849589206</v>
      </c>
      <c r="E218">
        <v>96054.328716278804</v>
      </c>
      <c r="F218">
        <v>8187.8328036736002</v>
      </c>
      <c r="G218">
        <v>22450.023547920002</v>
      </c>
      <c r="H218">
        <v>13223.1920225382</v>
      </c>
      <c r="I218">
        <v>0</v>
      </c>
      <c r="J218">
        <v>12050.514370788187</v>
      </c>
      <c r="K218"/>
      <c r="L218">
        <v>99813.542499519812</v>
      </c>
      <c r="M218">
        <v>53790.221916109833</v>
      </c>
      <c r="N218">
        <v>3710.3158975572996</v>
      </c>
      <c r="O218">
        <v>35437.077553005372</v>
      </c>
      <c r="P218">
        <v>14044.396303136409</v>
      </c>
      <c r="Q218">
        <v>35690.727141459232</v>
      </c>
      <c r="R218"/>
      <c r="S218">
        <v>341362.31534835778</v>
      </c>
      <c r="T218">
        <v>102670.47237571716</v>
      </c>
      <c r="U218">
        <v>13071.925248161049</v>
      </c>
      <c r="V218">
        <v>92323.509407293837</v>
      </c>
      <c r="W218">
        <v>40383.397574001465</v>
      </c>
      <c r="X218">
        <v>95777.1370059201</v>
      </c>
      <c r="Z218" s="29">
        <f>SUM(Landuse!C210:Q210)</f>
        <v>2467.3065848300002</v>
      </c>
      <c r="AA218" s="29">
        <f t="shared" si="31"/>
        <v>138.3542351190531</v>
      </c>
      <c r="AB218" s="29">
        <f t="shared" si="32"/>
        <v>41.612369134414344</v>
      </c>
      <c r="AC218" s="29">
        <f t="shared" si="33"/>
        <v>5.2980547000249327</v>
      </c>
      <c r="AD218" s="29">
        <f t="shared" si="34"/>
        <v>37.418742354491393</v>
      </c>
      <c r="AE218" s="29">
        <f t="shared" si="35"/>
        <v>16.367401531003459</v>
      </c>
      <c r="AF218" s="29">
        <f t="shared" si="36"/>
        <v>38.818498517694039</v>
      </c>
      <c r="AG218" s="29">
        <f t="shared" si="37"/>
        <v>685588.75695945136</v>
      </c>
      <c r="AH218" s="44">
        <f t="shared" si="38"/>
        <v>277.86930135668126</v>
      </c>
    </row>
    <row r="219" spans="2:34" x14ac:dyDescent="0.3">
      <c r="B219">
        <v>3049</v>
      </c>
      <c r="C219">
        <v>0</v>
      </c>
      <c r="D219">
        <v>87665.220849141188</v>
      </c>
      <c r="E219">
        <v>727361.57711774053</v>
      </c>
      <c r="F219">
        <v>73062.212096728807</v>
      </c>
      <c r="G219">
        <v>78126.837398774995</v>
      </c>
      <c r="H219">
        <v>0</v>
      </c>
      <c r="I219">
        <v>0</v>
      </c>
      <c r="J219">
        <v>77739.31443582513</v>
      </c>
      <c r="K219"/>
      <c r="L219">
        <v>481011.27624775423</v>
      </c>
      <c r="M219">
        <v>265530.69320116681</v>
      </c>
      <c r="N219">
        <v>15220.053059976595</v>
      </c>
      <c r="O219">
        <v>195473.4171554131</v>
      </c>
      <c r="P219">
        <v>26670.327706289216</v>
      </c>
      <c r="Q219">
        <v>60049.394527610537</v>
      </c>
      <c r="R219"/>
      <c r="S219">
        <v>1645058.5647673195</v>
      </c>
      <c r="T219">
        <v>506823.74472693109</v>
      </c>
      <c r="U219">
        <v>53622.225537195343</v>
      </c>
      <c r="V219">
        <v>509262.98424665467</v>
      </c>
      <c r="W219">
        <v>76688.126989941069</v>
      </c>
      <c r="X219">
        <v>161144.35169667873</v>
      </c>
      <c r="Z219" s="29">
        <f>SUM(Landuse!C211:Q211)</f>
        <v>7912.0260997899995</v>
      </c>
      <c r="AA219" s="29">
        <f t="shared" si="31"/>
        <v>207.91874849995534</v>
      </c>
      <c r="AB219" s="29">
        <f t="shared" si="32"/>
        <v>64.05739039970851</v>
      </c>
      <c r="AC219" s="29">
        <f t="shared" si="33"/>
        <v>6.7773064523407704</v>
      </c>
      <c r="AD219" s="29">
        <f t="shared" si="34"/>
        <v>64.365685580861708</v>
      </c>
      <c r="AE219" s="29">
        <f t="shared" si="35"/>
        <v>9.6926028835997542</v>
      </c>
      <c r="AF219" s="29">
        <f t="shared" si="36"/>
        <v>20.367014676677545</v>
      </c>
      <c r="AG219" s="29">
        <f t="shared" si="37"/>
        <v>2952599.9979647207</v>
      </c>
      <c r="AH219" s="44">
        <f t="shared" si="38"/>
        <v>373.1787484931437</v>
      </c>
    </row>
    <row r="220" spans="2:34" x14ac:dyDescent="0.3">
      <c r="B220">
        <v>3049</v>
      </c>
      <c r="C220">
        <v>1</v>
      </c>
      <c r="D220">
        <v>50955.354329130991</v>
      </c>
      <c r="E220">
        <v>1401.5568000000001</v>
      </c>
      <c r="F220">
        <v>0</v>
      </c>
      <c r="G220">
        <v>0</v>
      </c>
      <c r="H220">
        <v>0</v>
      </c>
      <c r="I220">
        <v>0</v>
      </c>
      <c r="J220">
        <v>3279.0881545405418</v>
      </c>
      <c r="K220"/>
      <c r="L220">
        <v>21158.384715623717</v>
      </c>
      <c r="M220">
        <v>10491.636316929653</v>
      </c>
      <c r="N220">
        <v>1071.2779214097229</v>
      </c>
      <c r="O220">
        <v>3182.6350400371653</v>
      </c>
      <c r="P220">
        <v>1561.4059897117675</v>
      </c>
      <c r="Q220">
        <v>18170.659299959501</v>
      </c>
      <c r="R220"/>
      <c r="S220">
        <v>72361.675727433118</v>
      </c>
      <c r="T220">
        <v>20025.596070849966</v>
      </c>
      <c r="U220">
        <v>3774.2513832562372</v>
      </c>
      <c r="V220">
        <v>8291.6554171080261</v>
      </c>
      <c r="W220">
        <v>4489.6823968771132</v>
      </c>
      <c r="X220">
        <v>48761.509351220324</v>
      </c>
      <c r="Z220" s="29">
        <f>SUM(Landuse!C212:Q212)</f>
        <v>1358.5381158299997</v>
      </c>
      <c r="AA220" s="29">
        <f t="shared" si="31"/>
        <v>53.26436916583949</v>
      </c>
      <c r="AB220" s="29">
        <f t="shared" si="32"/>
        <v>14.740547826746337</v>
      </c>
      <c r="AC220" s="29">
        <f t="shared" si="33"/>
        <v>2.7781711379885401</v>
      </c>
      <c r="AD220" s="29">
        <f t="shared" si="34"/>
        <v>6.1033660524439792</v>
      </c>
      <c r="AE220" s="29">
        <f t="shared" si="35"/>
        <v>3.3047894236917594</v>
      </c>
      <c r="AF220" s="29">
        <f t="shared" si="36"/>
        <v>35.892632516555821</v>
      </c>
      <c r="AG220" s="29">
        <f t="shared" si="37"/>
        <v>157704.37034674478</v>
      </c>
      <c r="AH220" s="44">
        <f t="shared" si="38"/>
        <v>116.08387612326592</v>
      </c>
    </row>
    <row r="221" spans="2:34" x14ac:dyDescent="0.3">
      <c r="B221">
        <v>3049</v>
      </c>
      <c r="C221">
        <v>2</v>
      </c>
      <c r="D221">
        <v>2559.8307248623996</v>
      </c>
      <c r="E221">
        <v>65572.780780957808</v>
      </c>
      <c r="F221">
        <v>0</v>
      </c>
      <c r="G221">
        <v>0</v>
      </c>
      <c r="H221">
        <v>0</v>
      </c>
      <c r="I221">
        <v>45.177126234599996</v>
      </c>
      <c r="J221">
        <v>6120.5073751324217</v>
      </c>
      <c r="K221"/>
      <c r="L221">
        <v>35012.284167941463</v>
      </c>
      <c r="M221">
        <v>19390.103057117147</v>
      </c>
      <c r="N221">
        <v>1048.0818761231421</v>
      </c>
      <c r="O221">
        <v>14228.748059367559</v>
      </c>
      <c r="P221">
        <v>1894.0660494434403</v>
      </c>
      <c r="Q221">
        <v>2725.0127971944726</v>
      </c>
      <c r="R221"/>
      <c r="S221">
        <v>119742.01185435981</v>
      </c>
      <c r="T221">
        <v>37010.277507180639</v>
      </c>
      <c r="U221">
        <v>3692.528700225726</v>
      </c>
      <c r="V221">
        <v>37069.872744109118</v>
      </c>
      <c r="W221">
        <v>5446.2164592301624</v>
      </c>
      <c r="X221">
        <v>7312.6535916552839</v>
      </c>
      <c r="Z221" s="29">
        <f>SUM(Landuse!C213:Q213)</f>
        <v>581.76317153000002</v>
      </c>
      <c r="AA221" s="29">
        <f t="shared" si="31"/>
        <v>205.82604350743955</v>
      </c>
      <c r="AB221" s="29">
        <f t="shared" si="32"/>
        <v>63.617429425527178</v>
      </c>
      <c r="AC221" s="29">
        <f t="shared" si="33"/>
        <v>6.3471338182418995</v>
      </c>
      <c r="AD221" s="29">
        <f t="shared" si="34"/>
        <v>63.719868424496035</v>
      </c>
      <c r="AE221" s="29">
        <f t="shared" si="35"/>
        <v>9.3615696657231844</v>
      </c>
      <c r="AF221" s="29">
        <f t="shared" si="36"/>
        <v>12.569811822951033</v>
      </c>
      <c r="AG221" s="29">
        <f t="shared" si="37"/>
        <v>210273.56085676074</v>
      </c>
      <c r="AH221" s="44">
        <f t="shared" si="38"/>
        <v>361.44185666437892</v>
      </c>
    </row>
    <row r="222" spans="2:34" x14ac:dyDescent="0.3">
      <c r="B222">
        <v>3049</v>
      </c>
      <c r="C222">
        <v>5</v>
      </c>
      <c r="D222">
        <v>39498.572355889999</v>
      </c>
      <c r="E222">
        <v>0</v>
      </c>
      <c r="F222">
        <v>2028.8098668287998</v>
      </c>
      <c r="G222">
        <v>0</v>
      </c>
      <c r="H222">
        <v>0</v>
      </c>
      <c r="I222">
        <v>0</v>
      </c>
      <c r="J222">
        <v>1423.84326171875</v>
      </c>
      <c r="K222"/>
      <c r="L222">
        <v>16298.479541261713</v>
      </c>
      <c r="M222">
        <v>8120.1268068507616</v>
      </c>
      <c r="N222">
        <v>834.79021796144195</v>
      </c>
      <c r="O222">
        <v>2516.157977822581</v>
      </c>
      <c r="P222">
        <v>1024.0838335866147</v>
      </c>
      <c r="Q222">
        <v>14157.587106954432</v>
      </c>
      <c r="R222"/>
      <c r="S222">
        <v>55740.800031115061</v>
      </c>
      <c r="T222">
        <v>15499.048438772186</v>
      </c>
      <c r="U222">
        <v>2941.074460606495</v>
      </c>
      <c r="V222">
        <v>6555.2960564616142</v>
      </c>
      <c r="W222">
        <v>2944.6608959332875</v>
      </c>
      <c r="X222">
        <v>37992.309729125431</v>
      </c>
      <c r="Z222" s="29">
        <f>SUM(Landuse!C214:Q214)</f>
        <v>434.34285755999997</v>
      </c>
      <c r="AA222" s="29">
        <f t="shared" si="31"/>
        <v>128.33364025887096</v>
      </c>
      <c r="AB222" s="29">
        <f t="shared" si="32"/>
        <v>35.683903094069308</v>
      </c>
      <c r="AC222" s="29">
        <f t="shared" si="33"/>
        <v>6.7713199593715343</v>
      </c>
      <c r="AD222" s="29">
        <f t="shared" si="34"/>
        <v>15.092445846323299</v>
      </c>
      <c r="AE222" s="29">
        <f t="shared" si="35"/>
        <v>6.7795771121354589</v>
      </c>
      <c r="AF222" s="29">
        <f t="shared" si="36"/>
        <v>87.470782741896898</v>
      </c>
      <c r="AG222" s="29">
        <f t="shared" si="37"/>
        <v>121673.18961201407</v>
      </c>
      <c r="AH222" s="44">
        <f t="shared" si="38"/>
        <v>280.13166901266743</v>
      </c>
    </row>
    <row r="223" spans="2:34" x14ac:dyDescent="0.3">
      <c r="B223">
        <v>3049</v>
      </c>
      <c r="C223">
        <v>7</v>
      </c>
      <c r="D223">
        <v>137020.41349013464</v>
      </c>
      <c r="E223">
        <v>1872.8799999999999</v>
      </c>
      <c r="F223">
        <v>0</v>
      </c>
      <c r="G223">
        <v>0</v>
      </c>
      <c r="H223">
        <v>0</v>
      </c>
      <c r="I223">
        <v>0</v>
      </c>
      <c r="J223">
        <v>827.63232421875</v>
      </c>
      <c r="K223"/>
      <c r="L223">
        <v>52366.567318080954</v>
      </c>
      <c r="M223">
        <v>26553.883753890557</v>
      </c>
      <c r="N223">
        <v>2724.3694575185318</v>
      </c>
      <c r="O223">
        <v>7479.3884689359329</v>
      </c>
      <c r="P223">
        <v>2566.501482189492</v>
      </c>
      <c r="Q223">
        <v>48030.215333737906</v>
      </c>
      <c r="R223"/>
      <c r="S223">
        <v>179093.66022783687</v>
      </c>
      <c r="T223">
        <v>50683.928998725984</v>
      </c>
      <c r="U223">
        <v>9598.3077668672649</v>
      </c>
      <c r="V223">
        <v>19485.901190349407</v>
      </c>
      <c r="W223">
        <v>7379.7440269024873</v>
      </c>
      <c r="X223">
        <v>128890.52375454569</v>
      </c>
      <c r="Z223" s="29">
        <f>SUM(Landuse!C215:Q215)</f>
        <v>3431.3606749179262</v>
      </c>
      <c r="AA223" s="29">
        <f t="shared" si="31"/>
        <v>52.193190164167326</v>
      </c>
      <c r="AB223" s="29">
        <f t="shared" si="32"/>
        <v>14.770796136124128</v>
      </c>
      <c r="AC223" s="29">
        <f t="shared" si="33"/>
        <v>2.797230800314177</v>
      </c>
      <c r="AD223" s="29">
        <f t="shared" si="34"/>
        <v>5.678767998008686</v>
      </c>
      <c r="AE223" s="29">
        <f t="shared" si="35"/>
        <v>2.1506757015798117</v>
      </c>
      <c r="AF223" s="29">
        <f t="shared" si="36"/>
        <v>37.562511191752989</v>
      </c>
      <c r="AG223" s="29">
        <f t="shared" si="37"/>
        <v>395132.06596522767</v>
      </c>
      <c r="AH223" s="44">
        <f t="shared" si="38"/>
        <v>115.1531719919471</v>
      </c>
    </row>
    <row r="224" spans="2:34" x14ac:dyDescent="0.3">
      <c r="B224">
        <v>3049</v>
      </c>
      <c r="C224">
        <v>8</v>
      </c>
      <c r="D224">
        <v>33625.717722827998</v>
      </c>
      <c r="E224">
        <v>61615.990799999992</v>
      </c>
      <c r="F224">
        <v>5858.8320000000003</v>
      </c>
      <c r="G224">
        <v>12434.4</v>
      </c>
      <c r="H224">
        <v>3.2933408588999997</v>
      </c>
      <c r="I224">
        <v>0</v>
      </c>
      <c r="J224">
        <v>8310.4843886508497</v>
      </c>
      <c r="K224"/>
      <c r="L224">
        <v>53613.903367914994</v>
      </c>
      <c r="M224">
        <v>29254.584726305577</v>
      </c>
      <c r="N224">
        <v>1897.2622034114611</v>
      </c>
      <c r="O224">
        <v>19514.6799671236</v>
      </c>
      <c r="P224">
        <v>3121.4722023668432</v>
      </c>
      <c r="Q224">
        <v>14446.815785215269</v>
      </c>
      <c r="R224"/>
      <c r="S224">
        <v>183359.54951826928</v>
      </c>
      <c r="T224">
        <v>55838.810958793976</v>
      </c>
      <c r="U224">
        <v>6684.3013867050213</v>
      </c>
      <c r="V224">
        <v>50841.205424747772</v>
      </c>
      <c r="W224">
        <v>8975.5123854076446</v>
      </c>
      <c r="X224">
        <v>38768.463564098733</v>
      </c>
      <c r="Z224" s="29">
        <f>SUM(Landuse!C216:Q216)</f>
        <v>1249.7230279000003</v>
      </c>
      <c r="AA224" s="29">
        <f t="shared" si="31"/>
        <v>146.72014952495638</v>
      </c>
      <c r="AB224" s="29">
        <f t="shared" si="32"/>
        <v>44.680949068069872</v>
      </c>
      <c r="AC224" s="29">
        <f t="shared" si="33"/>
        <v>5.3486262455586937</v>
      </c>
      <c r="AD224" s="29">
        <f t="shared" si="34"/>
        <v>40.681978558224948</v>
      </c>
      <c r="AE224" s="29">
        <f t="shared" si="35"/>
        <v>7.1820012795073849</v>
      </c>
      <c r="AF224" s="29">
        <f t="shared" si="36"/>
        <v>31.021644555309329</v>
      </c>
      <c r="AG224" s="29">
        <f t="shared" si="37"/>
        <v>344467.84323802241</v>
      </c>
      <c r="AH224" s="44">
        <f t="shared" si="38"/>
        <v>275.63534923162661</v>
      </c>
    </row>
    <row r="225" spans="2:34" x14ac:dyDescent="0.3">
      <c r="B225">
        <v>3050</v>
      </c>
      <c r="C225">
        <v>0</v>
      </c>
      <c r="D225">
        <v>266884.91902763455</v>
      </c>
      <c r="E225">
        <v>5749174.6612205897</v>
      </c>
      <c r="F225">
        <v>829067.88768050633</v>
      </c>
      <c r="G225">
        <v>1145059.327082484</v>
      </c>
      <c r="H225">
        <v>23757.5175689916</v>
      </c>
      <c r="I225">
        <v>70803.083969356187</v>
      </c>
      <c r="J225">
        <v>346241.21694101271</v>
      </c>
      <c r="K225"/>
      <c r="L225">
        <v>3896319.9191561644</v>
      </c>
      <c r="M225">
        <v>2200305.85059996</v>
      </c>
      <c r="N225">
        <v>125730.54829650378</v>
      </c>
      <c r="O225">
        <v>1695370.1432910704</v>
      </c>
      <c r="P225">
        <v>178767.9277839571</v>
      </c>
      <c r="Q225">
        <v>334494.22436291835</v>
      </c>
      <c r="R225"/>
      <c r="S225">
        <v>13325414.123514082</v>
      </c>
      <c r="T225">
        <v>4199767.7831571558</v>
      </c>
      <c r="U225">
        <v>442965.06661986141</v>
      </c>
      <c r="V225">
        <v>4416913.9269133601</v>
      </c>
      <c r="W225">
        <v>514031.0872292681</v>
      </c>
      <c r="X225">
        <v>897625.28590462229</v>
      </c>
      <c r="Z225" s="29">
        <f>SUM(Landuse!C217:Q217)</f>
        <v>56308.904320470014</v>
      </c>
      <c r="AA225" s="29">
        <f t="shared" si="31"/>
        <v>236.64843570166727</v>
      </c>
      <c r="AB225" s="29">
        <f t="shared" si="32"/>
        <v>74.584434448503586</v>
      </c>
      <c r="AC225" s="29">
        <f t="shared" si="33"/>
        <v>7.8666966080323819</v>
      </c>
      <c r="AD225" s="29">
        <f t="shared" si="34"/>
        <v>78.440772027376781</v>
      </c>
      <c r="AE225" s="29">
        <f t="shared" si="35"/>
        <v>9.1287709010242999</v>
      </c>
      <c r="AF225" s="29">
        <f t="shared" si="36"/>
        <v>15.941089544132863</v>
      </c>
      <c r="AG225" s="29">
        <f t="shared" si="37"/>
        <v>23796717.273338348</v>
      </c>
      <c r="AH225" s="44">
        <f t="shared" si="38"/>
        <v>422.61019923073712</v>
      </c>
    </row>
    <row r="226" spans="2:34" x14ac:dyDescent="0.3">
      <c r="B226">
        <v>3050</v>
      </c>
      <c r="C226">
        <v>1</v>
      </c>
      <c r="D226">
        <v>138661.49623513961</v>
      </c>
      <c r="E226">
        <v>1516828.3823046566</v>
      </c>
      <c r="F226">
        <v>293985.15520112513</v>
      </c>
      <c r="G226">
        <v>317282.15408764005</v>
      </c>
      <c r="H226">
        <v>120807.26144989561</v>
      </c>
      <c r="I226">
        <v>95767.022533348587</v>
      </c>
      <c r="J226">
        <v>223680.61186623317</v>
      </c>
      <c r="K226"/>
      <c r="L226">
        <v>1205008.824762858</v>
      </c>
      <c r="M226">
        <v>654691.2467171005</v>
      </c>
      <c r="N226">
        <v>45813.568501221293</v>
      </c>
      <c r="O226">
        <v>508697.8626364558</v>
      </c>
      <c r="P226">
        <v>154524.74183968449</v>
      </c>
      <c r="Q226">
        <v>138275.83922071857</v>
      </c>
      <c r="R226"/>
      <c r="S226">
        <v>4121130.1806889744</v>
      </c>
      <c r="T226">
        <v>1249622.2764338641</v>
      </c>
      <c r="U226">
        <v>161407.15759370779</v>
      </c>
      <c r="V226">
        <v>1325300.3675695057</v>
      </c>
      <c r="W226">
        <v>444321.98793324718</v>
      </c>
      <c r="X226">
        <v>371067.36282397492</v>
      </c>
      <c r="Z226" s="29">
        <f>SUM(Landuse!C218:Q218)</f>
        <v>23518.475221479996</v>
      </c>
      <c r="AA226" s="29">
        <f t="shared" si="31"/>
        <v>175.22947988248174</v>
      </c>
      <c r="AB226" s="29">
        <f t="shared" si="32"/>
        <v>53.133643429934338</v>
      </c>
      <c r="AC226" s="29">
        <f t="shared" si="33"/>
        <v>6.8629941385949502</v>
      </c>
      <c r="AD226" s="29">
        <f t="shared" si="34"/>
        <v>56.35145795332329</v>
      </c>
      <c r="AE226" s="29">
        <f t="shared" si="35"/>
        <v>18.892465763572847</v>
      </c>
      <c r="AF226" s="29">
        <f t="shared" si="36"/>
        <v>15.777696442032521</v>
      </c>
      <c r="AG226" s="29">
        <f t="shared" si="37"/>
        <v>7672849.3330432735</v>
      </c>
      <c r="AH226" s="44">
        <f t="shared" si="38"/>
        <v>326.24773760993969</v>
      </c>
    </row>
    <row r="227" spans="2:34" x14ac:dyDescent="0.3">
      <c r="B227">
        <v>3050</v>
      </c>
      <c r="C227">
        <v>2</v>
      </c>
      <c r="D227">
        <v>6770.6461924640989</v>
      </c>
      <c r="E227">
        <v>44650.895162592606</v>
      </c>
      <c r="F227">
        <v>10838.490019139999</v>
      </c>
      <c r="G227">
        <v>5359.54</v>
      </c>
      <c r="H227">
        <v>1305.5514853113</v>
      </c>
      <c r="I227">
        <v>1386.1897999999999</v>
      </c>
      <c r="J227">
        <v>4107.6013265171568</v>
      </c>
      <c r="K227"/>
      <c r="L227">
        <v>33697.816392977635</v>
      </c>
      <c r="M227">
        <v>18384.299898828187</v>
      </c>
      <c r="N227">
        <v>1210.9935944378942</v>
      </c>
      <c r="O227">
        <v>13695.300202916442</v>
      </c>
      <c r="P227">
        <v>2585.6875875886967</v>
      </c>
      <c r="Q227">
        <v>4844.8163092763016</v>
      </c>
      <c r="R227"/>
      <c r="S227">
        <v>115246.53206398351</v>
      </c>
      <c r="T227">
        <v>35090.480902891337</v>
      </c>
      <c r="U227">
        <v>4266.4878623719787</v>
      </c>
      <c r="V227">
        <v>35680.091712654146</v>
      </c>
      <c r="W227">
        <v>7434.9119462284143</v>
      </c>
      <c r="X227">
        <v>13001.209910432235</v>
      </c>
      <c r="Z227" s="29">
        <f>SUM(Landuse!C219:Q219)</f>
        <v>681.84622009999987</v>
      </c>
      <c r="AA227" s="29">
        <f t="shared" si="31"/>
        <v>169.02129639595481</v>
      </c>
      <c r="AB227" s="29">
        <f t="shared" si="32"/>
        <v>51.463922316303155</v>
      </c>
      <c r="AC227" s="29">
        <f t="shared" si="33"/>
        <v>6.2572582154173322</v>
      </c>
      <c r="AD227" s="29">
        <f t="shared" si="34"/>
        <v>52.328649277283212</v>
      </c>
      <c r="AE227" s="29">
        <f t="shared" si="35"/>
        <v>10.904089114313791</v>
      </c>
      <c r="AF227" s="29">
        <f t="shared" si="36"/>
        <v>19.067657086264219</v>
      </c>
      <c r="AG227" s="29">
        <f t="shared" si="37"/>
        <v>210719.71439856163</v>
      </c>
      <c r="AH227" s="44">
        <f t="shared" si="38"/>
        <v>309.04287240553651</v>
      </c>
    </row>
    <row r="228" spans="2:34" x14ac:dyDescent="0.3">
      <c r="B228">
        <v>3050</v>
      </c>
      <c r="C228">
        <v>5</v>
      </c>
      <c r="D228">
        <v>6359.7433999999994</v>
      </c>
      <c r="E228">
        <v>0</v>
      </c>
      <c r="F228">
        <v>0</v>
      </c>
      <c r="G228">
        <v>0</v>
      </c>
      <c r="H228">
        <v>0</v>
      </c>
      <c r="I228">
        <v>0</v>
      </c>
      <c r="J228">
        <v>704.64239501953125</v>
      </c>
      <c r="K228"/>
      <c r="L228">
        <v>2691.40831469879</v>
      </c>
      <c r="M228">
        <v>1303.4230515513484</v>
      </c>
      <c r="N228">
        <v>136.14685158493631</v>
      </c>
      <c r="O228">
        <v>386.41090006534165</v>
      </c>
      <c r="P228">
        <v>252.93335301594132</v>
      </c>
      <c r="Q228">
        <v>2294.0633241031728</v>
      </c>
      <c r="R228"/>
      <c r="S228">
        <v>9204.6164362698619</v>
      </c>
      <c r="T228">
        <v>2487.8696469570896</v>
      </c>
      <c r="U228">
        <v>479.66305722443667</v>
      </c>
      <c r="V228">
        <v>1006.7085897222333</v>
      </c>
      <c r="W228">
        <v>727.28709259556786</v>
      </c>
      <c r="X228">
        <v>6156.1877521305878</v>
      </c>
      <c r="Z228" s="29">
        <f>SUM(Landuse!C220:Q220)</f>
        <v>72.16</v>
      </c>
      <c r="AA228" s="29">
        <f t="shared" si="31"/>
        <v>127.55843176648922</v>
      </c>
      <c r="AB228" s="29">
        <f t="shared" si="32"/>
        <v>34.477129253839934</v>
      </c>
      <c r="AC228" s="29">
        <f t="shared" si="33"/>
        <v>6.6472153163031695</v>
      </c>
      <c r="AD228" s="29">
        <f t="shared" si="34"/>
        <v>13.951061387503234</v>
      </c>
      <c r="AE228" s="29">
        <f t="shared" si="35"/>
        <v>10.078812258807758</v>
      </c>
      <c r="AF228" s="29">
        <f t="shared" si="36"/>
        <v>85.313023172541406</v>
      </c>
      <c r="AG228" s="29">
        <f t="shared" si="37"/>
        <v>20062.332574899778</v>
      </c>
      <c r="AH228" s="44">
        <f t="shared" si="38"/>
        <v>278.02567315548475</v>
      </c>
    </row>
    <row r="229" spans="2:34" x14ac:dyDescent="0.3">
      <c r="B229">
        <v>3050</v>
      </c>
      <c r="C229">
        <v>7</v>
      </c>
      <c r="D229">
        <v>129226.08168196876</v>
      </c>
      <c r="E229">
        <v>18127.651599999997</v>
      </c>
      <c r="F229">
        <v>5301.4788290932001</v>
      </c>
      <c r="G229">
        <v>1122.9796528533002</v>
      </c>
      <c r="H229">
        <v>0</v>
      </c>
      <c r="I229">
        <v>0</v>
      </c>
      <c r="J229">
        <v>2134.9082058046752</v>
      </c>
      <c r="K229"/>
      <c r="L229">
        <v>60687.894083166007</v>
      </c>
      <c r="M229">
        <v>31211.796186993251</v>
      </c>
      <c r="N229">
        <v>2926.2786040080127</v>
      </c>
      <c r="O229">
        <v>11816.722363972805</v>
      </c>
      <c r="P229">
        <v>2989.2350928805217</v>
      </c>
      <c r="Q229">
        <v>46281.173638699314</v>
      </c>
      <c r="R229"/>
      <c r="S229">
        <v>207552.59776442774</v>
      </c>
      <c r="T229">
        <v>59574.579618037758</v>
      </c>
      <c r="U229">
        <v>10309.65993813875</v>
      </c>
      <c r="V229">
        <v>30785.870440411072</v>
      </c>
      <c r="W229">
        <v>8595.2764784195806</v>
      </c>
      <c r="X229">
        <v>124196.91789465878</v>
      </c>
      <c r="Z229" s="29">
        <f>SUM(Landuse!C221:Q221)</f>
        <v>3400.8960099313149</v>
      </c>
      <c r="AA229" s="29">
        <f t="shared" si="31"/>
        <v>61.02879863375167</v>
      </c>
      <c r="AB229" s="29">
        <f t="shared" si="32"/>
        <v>17.517318801888607</v>
      </c>
      <c r="AC229" s="29">
        <f t="shared" si="33"/>
        <v>3.0314540368280669</v>
      </c>
      <c r="AD229" s="29">
        <f t="shared" si="34"/>
        <v>9.0522822075447191</v>
      </c>
      <c r="AE229" s="29">
        <f t="shared" si="35"/>
        <v>2.5273564535109596</v>
      </c>
      <c r="AF229" s="29">
        <f t="shared" si="36"/>
        <v>36.518881357141844</v>
      </c>
      <c r="AG229" s="29">
        <f t="shared" si="37"/>
        <v>441014.90213409369</v>
      </c>
      <c r="AH229" s="44">
        <f t="shared" si="38"/>
        <v>129.67609149066587</v>
      </c>
    </row>
    <row r="230" spans="2:34" x14ac:dyDescent="0.3">
      <c r="B230">
        <v>3050</v>
      </c>
      <c r="C230">
        <v>8</v>
      </c>
      <c r="D230">
        <v>129471.82557266159</v>
      </c>
      <c r="E230">
        <v>396055.82934050279</v>
      </c>
      <c r="F230">
        <v>57670.337961633617</v>
      </c>
      <c r="G230">
        <v>53581.209254769994</v>
      </c>
      <c r="H230">
        <v>11466.732599999999</v>
      </c>
      <c r="I230">
        <v>5234.3199373191992</v>
      </c>
      <c r="J230">
        <v>35515.157906177199</v>
      </c>
      <c r="K230"/>
      <c r="L230">
        <v>306007.79601166118</v>
      </c>
      <c r="M230">
        <v>167696.32286447688</v>
      </c>
      <c r="N230">
        <v>10759.308873829015</v>
      </c>
      <c r="O230">
        <v>118854.27186979279</v>
      </c>
      <c r="P230">
        <v>22808.673389355768</v>
      </c>
      <c r="Q230">
        <v>62869.039563948725</v>
      </c>
      <c r="R230"/>
      <c r="S230">
        <v>1046546.6623598812</v>
      </c>
      <c r="T230">
        <v>320085.32537788432</v>
      </c>
      <c r="U230">
        <v>37906.443872653217</v>
      </c>
      <c r="V230">
        <v>309648.6574169338</v>
      </c>
      <c r="W230">
        <v>65584.287550487468</v>
      </c>
      <c r="X230">
        <v>168710.95374104334</v>
      </c>
      <c r="Z230" s="29">
        <f>SUM(Landuse!C222:Q222)</f>
        <v>6166.0359636299991</v>
      </c>
      <c r="AA230" s="29">
        <f t="shared" si="31"/>
        <v>169.72762866335441</v>
      </c>
      <c r="AB230" s="29">
        <f t="shared" si="32"/>
        <v>51.911037701675568</v>
      </c>
      <c r="AC230" s="29">
        <f t="shared" si="33"/>
        <v>6.1476196532492109</v>
      </c>
      <c r="AD230" s="29">
        <f t="shared" si="34"/>
        <v>50.218431946128469</v>
      </c>
      <c r="AE230" s="29">
        <f t="shared" si="35"/>
        <v>10.636377721007879</v>
      </c>
      <c r="AF230" s="29">
        <f t="shared" si="36"/>
        <v>27.361331451223279</v>
      </c>
      <c r="AG230" s="29">
        <f t="shared" si="37"/>
        <v>1948482.3303188835</v>
      </c>
      <c r="AH230" s="44">
        <f t="shared" si="38"/>
        <v>316.00242713663886</v>
      </c>
    </row>
    <row r="231" spans="2:34" x14ac:dyDescent="0.3">
      <c r="B231">
        <v>3051</v>
      </c>
      <c r="C231">
        <v>0</v>
      </c>
      <c r="D231">
        <v>71837.79233345011</v>
      </c>
      <c r="E231">
        <v>696224.16286672466</v>
      </c>
      <c r="F231">
        <v>106639.31298720148</v>
      </c>
      <c r="G231">
        <v>49717.271222289004</v>
      </c>
      <c r="H231">
        <v>6341.1374044287013</v>
      </c>
      <c r="I231">
        <v>273.91979999999995</v>
      </c>
      <c r="J231">
        <v>59339.9181958876</v>
      </c>
      <c r="K231"/>
      <c r="L231">
        <v>456036.44498196692</v>
      </c>
      <c r="M231">
        <v>251037.70168363524</v>
      </c>
      <c r="N231">
        <v>14477.90891138915</v>
      </c>
      <c r="O231">
        <v>186542.90603700615</v>
      </c>
      <c r="P231">
        <v>27073.128383129762</v>
      </c>
      <c r="Q231">
        <v>55205.424812854268</v>
      </c>
      <c r="R231"/>
      <c r="S231">
        <v>1559644.6418383268</v>
      </c>
      <c r="T231">
        <v>479160.68195758824</v>
      </c>
      <c r="U231">
        <v>51007.555222982453</v>
      </c>
      <c r="V231">
        <v>485996.50224009139</v>
      </c>
      <c r="W231">
        <v>77846.344084135155</v>
      </c>
      <c r="X231">
        <v>148145.41364803881</v>
      </c>
      <c r="Z231" s="29">
        <f>SUM(Landuse!C223:Q223)</f>
        <v>6874.7466485000004</v>
      </c>
      <c r="AA231" s="29">
        <f t="shared" si="31"/>
        <v>226.86576270830653</v>
      </c>
      <c r="AB231" s="29">
        <f t="shared" si="32"/>
        <v>69.698667668303997</v>
      </c>
      <c r="AC231" s="29">
        <f t="shared" si="33"/>
        <v>7.4195541786418824</v>
      </c>
      <c r="AD231" s="29">
        <f t="shared" si="34"/>
        <v>70.693005442772332</v>
      </c>
      <c r="AE231" s="29">
        <f t="shared" si="35"/>
        <v>11.323521878601946</v>
      </c>
      <c r="AF231" s="29">
        <f t="shared" si="36"/>
        <v>21.549217916323162</v>
      </c>
      <c r="AG231" s="29">
        <f t="shared" si="37"/>
        <v>2801801.1389911631</v>
      </c>
      <c r="AH231" s="44">
        <f t="shared" si="38"/>
        <v>407.5497297929499</v>
      </c>
    </row>
    <row r="232" spans="2:34" x14ac:dyDescent="0.3">
      <c r="B232">
        <v>3051</v>
      </c>
      <c r="C232">
        <v>1</v>
      </c>
      <c r="D232">
        <v>89477.482739835075</v>
      </c>
      <c r="E232">
        <v>234175.51772712305</v>
      </c>
      <c r="F232">
        <v>61812.913576871993</v>
      </c>
      <c r="G232">
        <v>32410.877216840003</v>
      </c>
      <c r="H232">
        <v>70784.372812867208</v>
      </c>
      <c r="I232">
        <v>436.01492341739993</v>
      </c>
      <c r="J232">
        <v>35323.773499217059</v>
      </c>
      <c r="K232"/>
      <c r="L232">
        <v>211464.42700192131</v>
      </c>
      <c r="M232">
        <v>111506.68254148612</v>
      </c>
      <c r="N232">
        <v>7108.5098955931726</v>
      </c>
      <c r="O232">
        <v>89319.991717229423</v>
      </c>
      <c r="P232">
        <v>59289.764081702233</v>
      </c>
      <c r="Q232">
        <v>45731.577258239544</v>
      </c>
      <c r="R232"/>
      <c r="S232">
        <v>723208.34034657083</v>
      </c>
      <c r="T232">
        <v>212835.0351005854</v>
      </c>
      <c r="U232">
        <v>25044.204468461176</v>
      </c>
      <c r="V232">
        <v>232703.58802106348</v>
      </c>
      <c r="W232">
        <v>170482.38053816743</v>
      </c>
      <c r="X232">
        <v>122722.05951980357</v>
      </c>
      <c r="Z232" s="29">
        <f>SUM(Landuse!C224:Q224)</f>
        <v>5270.6258136499991</v>
      </c>
      <c r="AA232" s="29">
        <f t="shared" si="31"/>
        <v>137.2148898283744</v>
      </c>
      <c r="AB232" s="29">
        <f t="shared" si="32"/>
        <v>40.381359372805385</v>
      </c>
      <c r="AC232" s="29">
        <f t="shared" si="33"/>
        <v>4.7516567014871489</v>
      </c>
      <c r="AD232" s="29">
        <f t="shared" si="34"/>
        <v>44.151035616757667</v>
      </c>
      <c r="AE232" s="29">
        <f t="shared" si="35"/>
        <v>32.34575675940566</v>
      </c>
      <c r="AF232" s="29">
        <f t="shared" si="36"/>
        <v>23.284153316665908</v>
      </c>
      <c r="AG232" s="29">
        <f t="shared" si="37"/>
        <v>1486995.6079946519</v>
      </c>
      <c r="AH232" s="44">
        <f t="shared" si="38"/>
        <v>282.1288515954962</v>
      </c>
    </row>
    <row r="233" spans="2:34" x14ac:dyDescent="0.3">
      <c r="B233">
        <v>3051</v>
      </c>
      <c r="C233">
        <v>2</v>
      </c>
      <c r="D233">
        <v>16489.815234308502</v>
      </c>
      <c r="E233">
        <v>59832.040868493597</v>
      </c>
      <c r="F233">
        <v>12569.386596108001</v>
      </c>
      <c r="G233">
        <v>4354.41</v>
      </c>
      <c r="H233">
        <v>10024.346291148899</v>
      </c>
      <c r="I233">
        <v>0</v>
      </c>
      <c r="J233">
        <v>13016.189739627156</v>
      </c>
      <c r="K233"/>
      <c r="L233">
        <v>49325.269892399396</v>
      </c>
      <c r="M233">
        <v>25741.821804818697</v>
      </c>
      <c r="N233">
        <v>1637.2219369721613</v>
      </c>
      <c r="O233">
        <v>19679.810796538604</v>
      </c>
      <c r="P233">
        <v>10420.202850284908</v>
      </c>
      <c r="Q233">
        <v>9481.8614486723727</v>
      </c>
      <c r="R233"/>
      <c r="S233">
        <v>168692.42303200593</v>
      </c>
      <c r="T233">
        <v>49133.930115293544</v>
      </c>
      <c r="U233">
        <v>5768.1457228047311</v>
      </c>
      <c r="V233">
        <v>51271.417472006098</v>
      </c>
      <c r="W233">
        <v>29962.355477737729</v>
      </c>
      <c r="X233">
        <v>25444.859653355776</v>
      </c>
      <c r="Z233" s="29">
        <f>SUM(Landuse!C225:Q225)</f>
        <v>1149.6980585300003</v>
      </c>
      <c r="AA233" s="29">
        <f t="shared" si="31"/>
        <v>146.72758797879109</v>
      </c>
      <c r="AB233" s="29">
        <f t="shared" si="32"/>
        <v>42.736377391222184</v>
      </c>
      <c r="AC233" s="29">
        <f t="shared" si="33"/>
        <v>5.0170961671274465</v>
      </c>
      <c r="AD233" s="29">
        <f t="shared" si="34"/>
        <v>44.595550189552853</v>
      </c>
      <c r="AE233" s="29">
        <f t="shared" si="35"/>
        <v>26.061064690365299</v>
      </c>
      <c r="AF233" s="29">
        <f t="shared" si="36"/>
        <v>22.131775786322088</v>
      </c>
      <c r="AG233" s="29">
        <f t="shared" si="37"/>
        <v>330273.13147320383</v>
      </c>
      <c r="AH233" s="44">
        <f t="shared" si="38"/>
        <v>287.26945220338098</v>
      </c>
    </row>
    <row r="234" spans="2:34" x14ac:dyDescent="0.3">
      <c r="B234">
        <v>3051</v>
      </c>
      <c r="C234">
        <v>5</v>
      </c>
      <c r="D234">
        <v>163512.81304929539</v>
      </c>
      <c r="E234">
        <v>17777.804066822602</v>
      </c>
      <c r="F234">
        <v>2942.72</v>
      </c>
      <c r="G234">
        <v>2058.3794844500003</v>
      </c>
      <c r="H234">
        <v>8002.6096784922011</v>
      </c>
      <c r="I234">
        <v>0</v>
      </c>
      <c r="J234">
        <v>3461.3786565645501</v>
      </c>
      <c r="K234"/>
      <c r="L234">
        <v>74181.800828609659</v>
      </c>
      <c r="M234">
        <v>37809.914957084569</v>
      </c>
      <c r="N234">
        <v>3583.2440419169648</v>
      </c>
      <c r="O234">
        <v>14949.5445538776</v>
      </c>
      <c r="P234">
        <v>9062.5489753661041</v>
      </c>
      <c r="Q234">
        <v>58168.65157876983</v>
      </c>
      <c r="R234"/>
      <c r="S234">
        <v>253701.75883384503</v>
      </c>
      <c r="T234">
        <v>72168.540876886458</v>
      </c>
      <c r="U234">
        <v>12624.234581398916</v>
      </c>
      <c r="V234">
        <v>38947.749435326237</v>
      </c>
      <c r="W234">
        <v>26058.543949257448</v>
      </c>
      <c r="X234">
        <v>156097.3215711762</v>
      </c>
      <c r="Z234" s="29">
        <f>SUM(Landuse!C226:Q226)</f>
        <v>1831.2823791199999</v>
      </c>
      <c r="AA234" s="29">
        <f t="shared" si="31"/>
        <v>138.53776005629359</v>
      </c>
      <c r="AB234" s="29">
        <f t="shared" si="32"/>
        <v>39.408745314071204</v>
      </c>
      <c r="AC234" s="29">
        <f t="shared" si="33"/>
        <v>6.8936580864526942</v>
      </c>
      <c r="AD234" s="29">
        <f t="shared" si="34"/>
        <v>21.268019547068484</v>
      </c>
      <c r="AE234" s="29">
        <f t="shared" si="35"/>
        <v>14.229670009591617</v>
      </c>
      <c r="AF234" s="29">
        <f t="shared" si="36"/>
        <v>85.239351042184353</v>
      </c>
      <c r="AG234" s="29">
        <f t="shared" si="37"/>
        <v>559598.14924789034</v>
      </c>
      <c r="AH234" s="44">
        <f t="shared" si="38"/>
        <v>305.57720405566198</v>
      </c>
    </row>
    <row r="235" spans="2:34" x14ac:dyDescent="0.3">
      <c r="B235">
        <v>3051</v>
      </c>
      <c r="C235">
        <v>7</v>
      </c>
      <c r="D235">
        <v>149622.10832436886</v>
      </c>
      <c r="E235">
        <v>7255.6575792484</v>
      </c>
      <c r="F235">
        <v>3246.4277235735999</v>
      </c>
      <c r="G235">
        <v>0</v>
      </c>
      <c r="H235">
        <v>265.01096589120004</v>
      </c>
      <c r="I235">
        <v>0</v>
      </c>
      <c r="J235">
        <v>3805.4832004929995</v>
      </c>
      <c r="K235"/>
      <c r="L235">
        <v>62490.675392283825</v>
      </c>
      <c r="M235">
        <v>31562.763166383775</v>
      </c>
      <c r="N235">
        <v>3153.2323733511125</v>
      </c>
      <c r="O235">
        <v>10136.996306348179</v>
      </c>
      <c r="P235">
        <v>3691.3233353099249</v>
      </c>
      <c r="Q235">
        <v>53159.697219898233</v>
      </c>
      <c r="R235"/>
      <c r="S235">
        <v>213718.10984161068</v>
      </c>
      <c r="T235">
        <v>60244.477310940034</v>
      </c>
      <c r="U235">
        <v>11109.247571524505</v>
      </c>
      <c r="V235">
        <v>26409.713737002785</v>
      </c>
      <c r="W235">
        <v>10614.068031583511</v>
      </c>
      <c r="X235">
        <v>142655.64228051351</v>
      </c>
      <c r="Z235" s="29">
        <f>SUM(Landuse!C227:Q227)</f>
        <v>3733.4345192367741</v>
      </c>
      <c r="AA235" s="29">
        <f t="shared" si="31"/>
        <v>57.244370763813762</v>
      </c>
      <c r="AB235" s="29">
        <f t="shared" si="32"/>
        <v>16.1364762125936</v>
      </c>
      <c r="AC235" s="29">
        <f t="shared" si="33"/>
        <v>2.975610664733332</v>
      </c>
      <c r="AD235" s="29">
        <f t="shared" si="34"/>
        <v>7.0738387404211718</v>
      </c>
      <c r="AE235" s="29">
        <f t="shared" si="35"/>
        <v>2.8429768827854907</v>
      </c>
      <c r="AF235" s="29">
        <f t="shared" si="36"/>
        <v>38.210297126003056</v>
      </c>
      <c r="AG235" s="29">
        <f t="shared" si="37"/>
        <v>464751.25877317507</v>
      </c>
      <c r="AH235" s="44">
        <f t="shared" si="38"/>
        <v>124.48357039035042</v>
      </c>
    </row>
    <row r="236" spans="2:34" x14ac:dyDescent="0.3">
      <c r="B236">
        <v>3051</v>
      </c>
      <c r="C236">
        <v>8</v>
      </c>
      <c r="D236">
        <v>72567.973217689199</v>
      </c>
      <c r="E236">
        <v>65926.377013635603</v>
      </c>
      <c r="F236">
        <v>29335.026810538398</v>
      </c>
      <c r="G236">
        <v>0</v>
      </c>
      <c r="H236">
        <v>1556.5666814199001</v>
      </c>
      <c r="I236">
        <v>0</v>
      </c>
      <c r="J236">
        <v>19777.066276011665</v>
      </c>
      <c r="K236"/>
      <c r="L236">
        <v>80985.834367488787</v>
      </c>
      <c r="M236">
        <v>41155.251234436204</v>
      </c>
      <c r="N236">
        <v>3184.8994555529771</v>
      </c>
      <c r="O236">
        <v>24703.120193908711</v>
      </c>
      <c r="P236">
        <v>7615.4646688165003</v>
      </c>
      <c r="Q236">
        <v>31518.440079091564</v>
      </c>
      <c r="R236"/>
      <c r="S236">
        <v>276971.55353681167</v>
      </c>
      <c r="T236">
        <v>78553.851136193072</v>
      </c>
      <c r="U236">
        <v>11220.81481884236</v>
      </c>
      <c r="V236">
        <v>64358.544978786485</v>
      </c>
      <c r="W236">
        <v>21897.583263361652</v>
      </c>
      <c r="X236">
        <v>84580.679505444597</v>
      </c>
      <c r="Z236" s="29">
        <f>SUM(Landuse!C228:Q228)</f>
        <v>2080.5504718599996</v>
      </c>
      <c r="AA236" s="29">
        <f t="shared" si="31"/>
        <v>133.12416943637075</v>
      </c>
      <c r="AB236" s="29">
        <f t="shared" si="32"/>
        <v>37.756282387115753</v>
      </c>
      <c r="AC236" s="29">
        <f t="shared" si="33"/>
        <v>5.3931952003120687</v>
      </c>
      <c r="AD236" s="29">
        <f t="shared" si="34"/>
        <v>30.9334216349245</v>
      </c>
      <c r="AE236" s="29">
        <f t="shared" si="35"/>
        <v>10.524898847459992</v>
      </c>
      <c r="AF236" s="29">
        <f t="shared" si="36"/>
        <v>40.653029402276395</v>
      </c>
      <c r="AG236" s="29">
        <f t="shared" si="37"/>
        <v>537583.02723943978</v>
      </c>
      <c r="AH236" s="44">
        <f t="shared" si="38"/>
        <v>258.38499690845941</v>
      </c>
    </row>
    <row r="237" spans="2:34" x14ac:dyDescent="0.3">
      <c r="B237">
        <v>3052</v>
      </c>
      <c r="C237">
        <v>0</v>
      </c>
      <c r="D237">
        <v>353395.84319184325</v>
      </c>
      <c r="E237">
        <v>6211135.6740121217</v>
      </c>
      <c r="F237">
        <v>717776.87749205739</v>
      </c>
      <c r="G237">
        <v>776366.56910042989</v>
      </c>
      <c r="H237">
        <v>32010.001558884902</v>
      </c>
      <c r="I237">
        <v>65942.515357303215</v>
      </c>
      <c r="J237">
        <v>765921.38379189163</v>
      </c>
      <c r="K237"/>
      <c r="L237">
        <v>4131080.3742076429</v>
      </c>
      <c r="M237">
        <v>2274709.644060052</v>
      </c>
      <c r="N237">
        <v>133454.00586787926</v>
      </c>
      <c r="O237">
        <v>1715614.9247185013</v>
      </c>
      <c r="P237">
        <v>267876.37802930753</v>
      </c>
      <c r="Q237">
        <v>399813.53762114869</v>
      </c>
      <c r="R237"/>
      <c r="S237">
        <v>14128294.879790138</v>
      </c>
      <c r="T237">
        <v>4341783.7918103021</v>
      </c>
      <c r="U237">
        <v>470175.81169330148</v>
      </c>
      <c r="V237">
        <v>4469657.2510706168</v>
      </c>
      <c r="W237">
        <v>770254.41614925116</v>
      </c>
      <c r="X237">
        <v>1072911.6226124812</v>
      </c>
      <c r="Z237" s="29">
        <f>SUM(Landuse!C229:Q229)</f>
        <v>61365.385701793501</v>
      </c>
      <c r="AA237" s="29">
        <f t="shared" si="31"/>
        <v>230.23231612112588</v>
      </c>
      <c r="AB237" s="29">
        <f t="shared" si="32"/>
        <v>70.752978118793223</v>
      </c>
      <c r="AC237" s="29">
        <f t="shared" si="33"/>
        <v>7.6619059151380817</v>
      </c>
      <c r="AD237" s="29">
        <f t="shared" si="34"/>
        <v>72.836782494793056</v>
      </c>
      <c r="AE237" s="29">
        <f t="shared" si="35"/>
        <v>12.551936361849336</v>
      </c>
      <c r="AF237" s="29">
        <f t="shared" si="36"/>
        <v>17.483987272993279</v>
      </c>
      <c r="AG237" s="29">
        <f t="shared" si="37"/>
        <v>25253077.773126092</v>
      </c>
      <c r="AH237" s="44">
        <f t="shared" si="38"/>
        <v>411.51990628469287</v>
      </c>
    </row>
    <row r="238" spans="2:34" x14ac:dyDescent="0.3">
      <c r="B238">
        <v>3052</v>
      </c>
      <c r="C238">
        <v>1</v>
      </c>
      <c r="D238">
        <v>385609.32048860891</v>
      </c>
      <c r="E238">
        <v>1497349.712150235</v>
      </c>
      <c r="F238">
        <v>167248.0495821996</v>
      </c>
      <c r="G238">
        <v>96161.656653359998</v>
      </c>
      <c r="H238">
        <v>177861.82671457744</v>
      </c>
      <c r="I238">
        <v>105266.82056439079</v>
      </c>
      <c r="J238">
        <v>196463.46678399507</v>
      </c>
      <c r="K238"/>
      <c r="L238">
        <v>1135549.6742158125</v>
      </c>
      <c r="M238">
        <v>606483.28414960392</v>
      </c>
      <c r="N238">
        <v>45783.739298046778</v>
      </c>
      <c r="O238">
        <v>445607.50789241923</v>
      </c>
      <c r="P238">
        <v>185353.01780698079</v>
      </c>
      <c r="Q238">
        <v>207183.62957450337</v>
      </c>
      <c r="R238"/>
      <c r="S238">
        <v>3883579.8858180786</v>
      </c>
      <c r="T238">
        <v>1157606.7741220319</v>
      </c>
      <c r="U238">
        <v>161302.06543312754</v>
      </c>
      <c r="V238">
        <v>1160932.3281619621</v>
      </c>
      <c r="W238">
        <v>532965.92093237059</v>
      </c>
      <c r="X238">
        <v>555983.48547206703</v>
      </c>
      <c r="Z238" s="29">
        <f>SUM(Landuse!C230:Q230)</f>
        <v>25519.966536839995</v>
      </c>
      <c r="AA238" s="29">
        <f t="shared" si="31"/>
        <v>152.17809475619171</v>
      </c>
      <c r="AB238" s="29">
        <f t="shared" si="32"/>
        <v>45.360826490541797</v>
      </c>
      <c r="AC238" s="29">
        <f t="shared" si="33"/>
        <v>6.3206221371911226</v>
      </c>
      <c r="AD238" s="29">
        <f t="shared" si="34"/>
        <v>45.491138340094167</v>
      </c>
      <c r="AE238" s="29">
        <f t="shared" si="35"/>
        <v>20.88427193519216</v>
      </c>
      <c r="AF238" s="29">
        <f t="shared" si="36"/>
        <v>21.786215302024907</v>
      </c>
      <c r="AG238" s="29">
        <f t="shared" si="37"/>
        <v>7452370.4599396382</v>
      </c>
      <c r="AH238" s="44">
        <f t="shared" si="38"/>
        <v>292.0211689612359</v>
      </c>
    </row>
    <row r="239" spans="2:34" x14ac:dyDescent="0.3">
      <c r="B239">
        <v>3052</v>
      </c>
      <c r="C239">
        <v>2</v>
      </c>
      <c r="D239">
        <v>18052.936925784001</v>
      </c>
      <c r="E239">
        <v>19594.473628380001</v>
      </c>
      <c r="F239">
        <v>12244.0860749976</v>
      </c>
      <c r="G239">
        <v>0</v>
      </c>
      <c r="H239">
        <v>3701.1184282151999</v>
      </c>
      <c r="I239">
        <v>2885.3900155313995</v>
      </c>
      <c r="J239">
        <v>21961.61032329204</v>
      </c>
      <c r="K239"/>
      <c r="L239">
        <v>33440.137341390589</v>
      </c>
      <c r="M239">
        <v>15404.623954131454</v>
      </c>
      <c r="N239">
        <v>1488.6121461000157</v>
      </c>
      <c r="O239">
        <v>10066.991657052433</v>
      </c>
      <c r="P239">
        <v>7747.2643620546814</v>
      </c>
      <c r="Q239">
        <v>10291.985935471064</v>
      </c>
      <c r="R239"/>
      <c r="S239">
        <v>114365.26970755581</v>
      </c>
      <c r="T239">
        <v>29403.113833729789</v>
      </c>
      <c r="U239">
        <v>5244.574110289348</v>
      </c>
      <c r="V239">
        <v>26227.332024285563</v>
      </c>
      <c r="W239">
        <v>22276.561419295653</v>
      </c>
      <c r="X239">
        <v>27618.853017414665</v>
      </c>
      <c r="Z239" s="29">
        <f>SUM(Landuse!C231:Q231)</f>
        <v>1099.01864875</v>
      </c>
      <c r="AA239" s="29">
        <f t="shared" si="31"/>
        <v>104.06126396274749</v>
      </c>
      <c r="AB239" s="29">
        <f t="shared" si="32"/>
        <v>26.753971706642332</v>
      </c>
      <c r="AC239" s="29">
        <f t="shared" si="33"/>
        <v>4.7720519722339683</v>
      </c>
      <c r="AD239" s="29">
        <f t="shared" si="34"/>
        <v>23.864319367206335</v>
      </c>
      <c r="AE239" s="29">
        <f t="shared" si="35"/>
        <v>20.269502655512287</v>
      </c>
      <c r="AF239" s="29">
        <f t="shared" si="36"/>
        <v>25.13046803057232</v>
      </c>
      <c r="AG239" s="29">
        <f t="shared" si="37"/>
        <v>225135.70411257079</v>
      </c>
      <c r="AH239" s="44">
        <f t="shared" si="38"/>
        <v>204.85157769491471</v>
      </c>
    </row>
    <row r="240" spans="2:34" x14ac:dyDescent="0.3">
      <c r="B240">
        <v>3052</v>
      </c>
      <c r="C240">
        <v>5</v>
      </c>
      <c r="D240">
        <v>661182.00082269195</v>
      </c>
      <c r="E240">
        <v>145524.02414046452</v>
      </c>
      <c r="F240">
        <v>14722.792483449599</v>
      </c>
      <c r="G240">
        <v>0</v>
      </c>
      <c r="H240">
        <v>0</v>
      </c>
      <c r="I240">
        <v>1200.7647354262001</v>
      </c>
      <c r="J240">
        <v>26499.564813896799</v>
      </c>
      <c r="K240"/>
      <c r="L240">
        <v>335241.56968137447</v>
      </c>
      <c r="M240">
        <v>172360.81537457884</v>
      </c>
      <c r="N240">
        <v>15763.178914688411</v>
      </c>
      <c r="O240">
        <v>69060.335019618768</v>
      </c>
      <c r="P240">
        <v>18599.5671574468</v>
      </c>
      <c r="Q240">
        <v>238103.6808482217</v>
      </c>
      <c r="R240"/>
      <c r="S240">
        <v>1146526.1683103007</v>
      </c>
      <c r="T240">
        <v>328988.53552176611</v>
      </c>
      <c r="U240">
        <v>55535.728529706183</v>
      </c>
      <c r="V240">
        <v>179921.50961991239</v>
      </c>
      <c r="W240">
        <v>53481.381400194099</v>
      </c>
      <c r="X240">
        <v>638958.37066662847</v>
      </c>
      <c r="Z240" s="29">
        <f>SUM(Landuse!C232:Q232)</f>
        <v>7638.6066027999996</v>
      </c>
      <c r="AA240" s="29">
        <f t="shared" si="31"/>
        <v>150.09624502589665</v>
      </c>
      <c r="AB240" s="29">
        <f t="shared" si="32"/>
        <v>43.069181675251144</v>
      </c>
      <c r="AC240" s="29">
        <f t="shared" si="33"/>
        <v>7.270400403831383</v>
      </c>
      <c r="AD240" s="29">
        <f t="shared" si="34"/>
        <v>23.554231678060308</v>
      </c>
      <c r="AE240" s="29">
        <f t="shared" si="35"/>
        <v>7.0014577502381155</v>
      </c>
      <c r="AF240" s="29">
        <f t="shared" si="36"/>
        <v>83.648550565807724</v>
      </c>
      <c r="AG240" s="29">
        <f t="shared" si="37"/>
        <v>2403411.6940485081</v>
      </c>
      <c r="AH240" s="44">
        <f t="shared" si="38"/>
        <v>314.64006709908534</v>
      </c>
    </row>
    <row r="241" spans="2:34" x14ac:dyDescent="0.3">
      <c r="B241">
        <v>3052</v>
      </c>
      <c r="C241">
        <v>7</v>
      </c>
      <c r="D241">
        <v>586278.21552128834</v>
      </c>
      <c r="E241">
        <v>92049.273481529788</v>
      </c>
      <c r="F241">
        <v>30161.0878571508</v>
      </c>
      <c r="G241">
        <v>7103.4737297931006</v>
      </c>
      <c r="H241">
        <v>0</v>
      </c>
      <c r="I241">
        <v>362.92621416320003</v>
      </c>
      <c r="J241">
        <v>12938.3698838092</v>
      </c>
      <c r="K241"/>
      <c r="L241">
        <v>285286.34444016544</v>
      </c>
      <c r="M241">
        <v>146749.13257971493</v>
      </c>
      <c r="N241">
        <v>13636.185157770584</v>
      </c>
      <c r="O241">
        <v>57593.200973257713</v>
      </c>
      <c r="P241">
        <v>14492.48577723641</v>
      </c>
      <c r="Q241">
        <v>211135.99775958937</v>
      </c>
      <c r="R241"/>
      <c r="S241">
        <v>975679.29798536585</v>
      </c>
      <c r="T241">
        <v>280103.00433755346</v>
      </c>
      <c r="U241">
        <v>48042.053014896279</v>
      </c>
      <c r="V241">
        <v>150046.41463160884</v>
      </c>
      <c r="W241">
        <v>41671.838528723347</v>
      </c>
      <c r="X241">
        <v>566589.78406779096</v>
      </c>
      <c r="Z241" s="29">
        <f>SUM(Landuse!C233:Q233)</f>
        <v>15472.954035143646</v>
      </c>
      <c r="AA241" s="29">
        <f t="shared" si="31"/>
        <v>63.057079841981704</v>
      </c>
      <c r="AB241" s="29">
        <f t="shared" si="32"/>
        <v>18.102749074375641</v>
      </c>
      <c r="AC241" s="29">
        <f t="shared" si="33"/>
        <v>3.1049050430692544</v>
      </c>
      <c r="AD241" s="29">
        <f t="shared" si="34"/>
        <v>9.697334735875847</v>
      </c>
      <c r="AE241" s="29">
        <f t="shared" si="35"/>
        <v>2.6932050876693809</v>
      </c>
      <c r="AF241" s="29">
        <f t="shared" si="36"/>
        <v>36.618074530622806</v>
      </c>
      <c r="AG241" s="29">
        <f t="shared" si="37"/>
        <v>2062132.3925659389</v>
      </c>
      <c r="AH241" s="44">
        <f t="shared" si="38"/>
        <v>133.27334831359465</v>
      </c>
    </row>
    <row r="242" spans="2:34" x14ac:dyDescent="0.3">
      <c r="B242">
        <v>3052</v>
      </c>
      <c r="C242">
        <v>8</v>
      </c>
      <c r="D242">
        <v>344671.23799665726</v>
      </c>
      <c r="E242">
        <v>801898.12653616676</v>
      </c>
      <c r="F242">
        <v>92630.1885221048</v>
      </c>
      <c r="G242">
        <v>60343.114996010008</v>
      </c>
      <c r="H242">
        <v>7166.3282755236005</v>
      </c>
      <c r="I242">
        <v>5819.1067217738</v>
      </c>
      <c r="J242">
        <v>87993.214340042439</v>
      </c>
      <c r="K242"/>
      <c r="L242">
        <v>622070.83909158397</v>
      </c>
      <c r="M242">
        <v>336987.85489889467</v>
      </c>
      <c r="N242">
        <v>22150.786952434526</v>
      </c>
      <c r="O242">
        <v>225747.00107692619</v>
      </c>
      <c r="P242">
        <v>39060.476664785034</v>
      </c>
      <c r="Q242">
        <v>154504.35870365438</v>
      </c>
      <c r="R242"/>
      <c r="S242">
        <v>2127482.2696932172</v>
      </c>
      <c r="T242">
        <v>643215.45840261818</v>
      </c>
      <c r="U242">
        <v>78040.102035730655</v>
      </c>
      <c r="V242">
        <v>588134.14696569426</v>
      </c>
      <c r="W242">
        <v>112314.88520668953</v>
      </c>
      <c r="X242">
        <v>414617.08171201765</v>
      </c>
      <c r="Z242" s="29">
        <f>SUM(Landuse!C234:Q234)</f>
        <v>13334.494778959999</v>
      </c>
      <c r="AA242" s="29">
        <f t="shared" si="31"/>
        <v>159.54727231586546</v>
      </c>
      <c r="AB242" s="29">
        <f t="shared" si="32"/>
        <v>48.236957534943414</v>
      </c>
      <c r="AC242" s="29">
        <f t="shared" si="33"/>
        <v>5.8524978508272554</v>
      </c>
      <c r="AD242" s="29">
        <f t="shared" si="34"/>
        <v>44.106218999289659</v>
      </c>
      <c r="AE242" s="29">
        <f t="shared" si="35"/>
        <v>8.4228826864822057</v>
      </c>
      <c r="AF242" s="29">
        <f t="shared" si="36"/>
        <v>31.093572616356372</v>
      </c>
      <c r="AG242" s="29">
        <f t="shared" si="37"/>
        <v>3963803.9440159677</v>
      </c>
      <c r="AH242" s="44">
        <f t="shared" si="38"/>
        <v>297.25940200376436</v>
      </c>
    </row>
    <row r="243" spans="2:34" x14ac:dyDescent="0.3">
      <c r="B243">
        <v>3053</v>
      </c>
      <c r="C243">
        <v>0</v>
      </c>
      <c r="D243">
        <v>11864.359672878101</v>
      </c>
      <c r="E243">
        <v>52663.466010922202</v>
      </c>
      <c r="F243">
        <v>10756.9035683109</v>
      </c>
      <c r="G243">
        <v>3015.3060514170002</v>
      </c>
      <c r="H243">
        <v>0</v>
      </c>
      <c r="I243">
        <v>0</v>
      </c>
      <c r="J243">
        <v>2213.6223139838125</v>
      </c>
      <c r="K243"/>
      <c r="L243">
        <v>36701.964075089505</v>
      </c>
      <c r="M243">
        <v>20241.655730799386</v>
      </c>
      <c r="N243">
        <v>1222.3402368851</v>
      </c>
      <c r="O243">
        <v>14446.653747204016</v>
      </c>
      <c r="P243">
        <v>1441.8955030205775</v>
      </c>
      <c r="Q243">
        <v>6459.1483245134223</v>
      </c>
      <c r="R243"/>
      <c r="S243">
        <v>125520.71713680611</v>
      </c>
      <c r="T243">
        <v>38635.653126491401</v>
      </c>
      <c r="U243">
        <v>4306.4635587770026</v>
      </c>
      <c r="V243">
        <v>37637.578074515681</v>
      </c>
      <c r="W243">
        <v>4146.0407483403987</v>
      </c>
      <c r="X243">
        <v>17333.318303281507</v>
      </c>
      <c r="Z243" s="29">
        <f>SUM(Landuse!C235:Q235)</f>
        <v>573.99740642999996</v>
      </c>
      <c r="AA243" s="29">
        <f t="shared" si="31"/>
        <v>218.67819563417069</v>
      </c>
      <c r="AB243" s="29">
        <f t="shared" si="32"/>
        <v>67.30980435397332</v>
      </c>
      <c r="AC243" s="29">
        <f t="shared" si="33"/>
        <v>7.5025836537506789</v>
      </c>
      <c r="AD243" s="29">
        <f t="shared" si="34"/>
        <v>65.570989786529026</v>
      </c>
      <c r="AE243" s="29">
        <f t="shared" si="35"/>
        <v>7.2231001427808996</v>
      </c>
      <c r="AF243" s="29">
        <f t="shared" si="36"/>
        <v>30.197555091906739</v>
      </c>
      <c r="AG243" s="29">
        <f t="shared" si="37"/>
        <v>227579.7709482121</v>
      </c>
      <c r="AH243" s="44">
        <f t="shared" si="38"/>
        <v>396.48222866311136</v>
      </c>
    </row>
    <row r="244" spans="2:34" x14ac:dyDescent="0.3">
      <c r="B244">
        <v>3053</v>
      </c>
      <c r="C244">
        <v>1</v>
      </c>
      <c r="D244">
        <v>201668.1403290786</v>
      </c>
      <c r="E244">
        <v>14411.179053476098</v>
      </c>
      <c r="F244">
        <v>7963.7928000000002</v>
      </c>
      <c r="G244">
        <v>0</v>
      </c>
      <c r="H244">
        <v>4225.5370879658994</v>
      </c>
      <c r="I244">
        <v>0</v>
      </c>
      <c r="J244">
        <v>7649.5659977127279</v>
      </c>
      <c r="K244"/>
      <c r="L244">
        <v>89669.608735140122</v>
      </c>
      <c r="M244">
        <v>45093.705198502081</v>
      </c>
      <c r="N244">
        <v>4420.5763120945639</v>
      </c>
      <c r="O244">
        <v>16226.74195833239</v>
      </c>
      <c r="P244">
        <v>8158.5163326885822</v>
      </c>
      <c r="Q244">
        <v>72349.066731475585</v>
      </c>
      <c r="R244"/>
      <c r="S244">
        <v>306670.06187417923</v>
      </c>
      <c r="T244">
        <v>86071.256986484892</v>
      </c>
      <c r="U244">
        <v>15574.265022429721</v>
      </c>
      <c r="V244">
        <v>42275.206289204209</v>
      </c>
      <c r="W244">
        <v>23459.079448176075</v>
      </c>
      <c r="X244">
        <v>194150.89104591668</v>
      </c>
      <c r="Z244" s="29">
        <f>SUM(Landuse!C236:Q236)</f>
        <v>5752.9794053000005</v>
      </c>
      <c r="AA244" s="29">
        <f t="shared" si="31"/>
        <v>53.306302746652598</v>
      </c>
      <c r="AB244" s="29">
        <f t="shared" si="32"/>
        <v>14.961162021054816</v>
      </c>
      <c r="AC244" s="29">
        <f t="shared" si="33"/>
        <v>2.7071650922445065</v>
      </c>
      <c r="AD244" s="29">
        <f t="shared" si="34"/>
        <v>7.348402160149865</v>
      </c>
      <c r="AE244" s="29">
        <f t="shared" si="35"/>
        <v>4.0777269994333931</v>
      </c>
      <c r="AF244" s="29">
        <f t="shared" si="36"/>
        <v>33.747885637666784</v>
      </c>
      <c r="AG244" s="29">
        <f t="shared" si="37"/>
        <v>668200.76066639076</v>
      </c>
      <c r="AH244" s="44">
        <f t="shared" si="38"/>
        <v>116.14864465720196</v>
      </c>
    </row>
    <row r="245" spans="2:34" x14ac:dyDescent="0.3">
      <c r="B245">
        <v>3053</v>
      </c>
      <c r="C245">
        <v>2</v>
      </c>
      <c r="D245">
        <v>4170.3819787224002</v>
      </c>
      <c r="E245">
        <v>0</v>
      </c>
      <c r="F245">
        <v>0</v>
      </c>
      <c r="G245">
        <v>0</v>
      </c>
      <c r="H245">
        <v>239.94</v>
      </c>
      <c r="I245">
        <v>0</v>
      </c>
      <c r="J245">
        <v>607.60461652519996</v>
      </c>
      <c r="K245"/>
      <c r="L245">
        <v>1859.362894652998</v>
      </c>
      <c r="M245">
        <v>883.65768476007213</v>
      </c>
      <c r="N245">
        <v>91.654817400161861</v>
      </c>
      <c r="O245">
        <v>311.44616433104829</v>
      </c>
      <c r="P245">
        <v>352.98051415558672</v>
      </c>
      <c r="Q245">
        <v>1518.8245199477326</v>
      </c>
      <c r="R245"/>
      <c r="S245">
        <v>6359.0210997132526</v>
      </c>
      <c r="T245">
        <v>1686.6550960552449</v>
      </c>
      <c r="U245">
        <v>322.91183682703229</v>
      </c>
      <c r="V245">
        <v>811.40446300839346</v>
      </c>
      <c r="W245">
        <v>1014.9637002081156</v>
      </c>
      <c r="X245">
        <v>4075.8111640153393</v>
      </c>
      <c r="Z245" s="29">
        <f>SUM(Landuse!C237:Q237)</f>
        <v>130.94022518</v>
      </c>
      <c r="AA245" s="29">
        <f t="shared" si="31"/>
        <v>48.564305513998299</v>
      </c>
      <c r="AB245" s="29">
        <f t="shared" si="32"/>
        <v>12.881107342962375</v>
      </c>
      <c r="AC245" s="29">
        <f t="shared" si="33"/>
        <v>2.4661011265494168</v>
      </c>
      <c r="AD245" s="29">
        <f t="shared" si="34"/>
        <v>6.196754755026407</v>
      </c>
      <c r="AE245" s="29">
        <f t="shared" si="35"/>
        <v>7.7513514186558972</v>
      </c>
      <c r="AF245" s="29">
        <f t="shared" si="36"/>
        <v>31.127265577956901</v>
      </c>
      <c r="AG245" s="29">
        <f t="shared" si="37"/>
        <v>14270.76735982738</v>
      </c>
      <c r="AH245" s="44">
        <f t="shared" si="38"/>
        <v>108.9868857351493</v>
      </c>
    </row>
    <row r="246" spans="2:34" x14ac:dyDescent="0.3">
      <c r="B246">
        <v>3053</v>
      </c>
      <c r="C246">
        <v>5</v>
      </c>
      <c r="D246">
        <v>1222433.8334857377</v>
      </c>
      <c r="E246">
        <v>52575.562186176998</v>
      </c>
      <c r="F246">
        <v>5910.1855999999989</v>
      </c>
      <c r="G246">
        <v>0</v>
      </c>
      <c r="H246">
        <v>61.7925651957</v>
      </c>
      <c r="I246">
        <v>13.49</v>
      </c>
      <c r="J246">
        <v>8884.4764695312497</v>
      </c>
      <c r="K246"/>
      <c r="L246">
        <v>487670.53251901217</v>
      </c>
      <c r="M246">
        <v>248276.19890548338</v>
      </c>
      <c r="N246">
        <v>24929.221815547618</v>
      </c>
      <c r="O246">
        <v>75368.438821846154</v>
      </c>
      <c r="P246">
        <v>23720.924649870827</v>
      </c>
      <c r="Q246">
        <v>429914.02359488147</v>
      </c>
      <c r="R246"/>
      <c r="S246">
        <v>1667833.2212150216</v>
      </c>
      <c r="T246">
        <v>473889.74637487426</v>
      </c>
      <c r="U246">
        <v>87828.88925501029</v>
      </c>
      <c r="V246">
        <v>196355.88629377936</v>
      </c>
      <c r="W246">
        <v>68207.383947485068</v>
      </c>
      <c r="X246">
        <v>1153687.1797375723</v>
      </c>
      <c r="Z246" s="29">
        <f>SUM(Landuse!C238:Q238)</f>
        <v>12806.074576189996</v>
      </c>
      <c r="AA246" s="29">
        <f t="shared" si="31"/>
        <v>130.23766270391559</v>
      </c>
      <c r="AB246" s="29">
        <f t="shared" si="32"/>
        <v>37.005074705403111</v>
      </c>
      <c r="AC246" s="29">
        <f t="shared" si="33"/>
        <v>6.8583771500369268</v>
      </c>
      <c r="AD246" s="29">
        <f t="shared" si="34"/>
        <v>15.333026926054202</v>
      </c>
      <c r="AE246" s="29">
        <f t="shared" si="35"/>
        <v>5.3261741950418822</v>
      </c>
      <c r="AF246" s="29">
        <f t="shared" si="36"/>
        <v>90.089056788923685</v>
      </c>
      <c r="AG246" s="29">
        <f t="shared" si="37"/>
        <v>3647802.3068237426</v>
      </c>
      <c r="AH246" s="44">
        <f t="shared" si="38"/>
        <v>284.8493724693754</v>
      </c>
    </row>
    <row r="247" spans="2:34" x14ac:dyDescent="0.3">
      <c r="B247">
        <v>3053</v>
      </c>
      <c r="C247">
        <v>7</v>
      </c>
      <c r="D247">
        <v>254324.49227772854</v>
      </c>
      <c r="E247">
        <v>5020.6778000000004</v>
      </c>
      <c r="F247">
        <v>8868.0540000000001</v>
      </c>
      <c r="G247">
        <v>0</v>
      </c>
      <c r="H247">
        <v>44.943412137300001</v>
      </c>
      <c r="I247">
        <v>0</v>
      </c>
      <c r="J247">
        <v>595.83340122070308</v>
      </c>
      <c r="K247"/>
      <c r="L247">
        <v>101545.07970874172</v>
      </c>
      <c r="M247">
        <v>51525.002930889714</v>
      </c>
      <c r="N247">
        <v>5226.0644021877843</v>
      </c>
      <c r="O247">
        <v>15746.934382987831</v>
      </c>
      <c r="P247">
        <v>4835.22747344872</v>
      </c>
      <c r="Q247">
        <v>89975.691992830762</v>
      </c>
      <c r="R247"/>
      <c r="S247">
        <v>347284.17260389664</v>
      </c>
      <c r="T247">
        <v>98346.803594247816</v>
      </c>
      <c r="U247">
        <v>18412.10427727985</v>
      </c>
      <c r="V247">
        <v>41025.173209310538</v>
      </c>
      <c r="W247">
        <v>13903.261429429183</v>
      </c>
      <c r="X247">
        <v>241452.46873352115</v>
      </c>
      <c r="Z247" s="29">
        <f>SUM(Landuse!C239:Q239)</f>
        <v>7085.0582085974302</v>
      </c>
      <c r="AA247" s="29">
        <f t="shared" si="31"/>
        <v>49.016417703171641</v>
      </c>
      <c r="AB247" s="29">
        <f t="shared" si="32"/>
        <v>13.880874468315302</v>
      </c>
      <c r="AC247" s="29">
        <f t="shared" si="33"/>
        <v>2.5987230782292672</v>
      </c>
      <c r="AD247" s="29">
        <f t="shared" si="34"/>
        <v>5.7903791333045307</v>
      </c>
      <c r="AE247" s="29">
        <f t="shared" si="35"/>
        <v>1.9623355264122093</v>
      </c>
      <c r="AF247" s="29">
        <f t="shared" si="36"/>
        <v>34.079108685448539</v>
      </c>
      <c r="AG247" s="29">
        <f t="shared" si="37"/>
        <v>760423.98384768527</v>
      </c>
      <c r="AH247" s="44">
        <f t="shared" si="38"/>
        <v>107.3278385948815</v>
      </c>
    </row>
    <row r="248" spans="2:34" x14ac:dyDescent="0.3">
      <c r="B248">
        <v>3053</v>
      </c>
      <c r="C248">
        <v>8</v>
      </c>
      <c r="D248">
        <v>30117.9354678288</v>
      </c>
      <c r="E248">
        <v>5485.6088</v>
      </c>
      <c r="F248">
        <v>14602.862399999998</v>
      </c>
      <c r="G248">
        <v>0</v>
      </c>
      <c r="H248">
        <v>3250.1977381773004</v>
      </c>
      <c r="I248">
        <v>0</v>
      </c>
      <c r="J248">
        <v>3085.5633242187496</v>
      </c>
      <c r="K248"/>
      <c r="L248">
        <v>22271.84818383737</v>
      </c>
      <c r="M248">
        <v>10960.501467438417</v>
      </c>
      <c r="N248">
        <v>984.88700693484896</v>
      </c>
      <c r="O248">
        <v>6223.2632586241934</v>
      </c>
      <c r="P248">
        <v>3692.833982022049</v>
      </c>
      <c r="Q248">
        <v>12408.833831367965</v>
      </c>
      <c r="R248"/>
      <c r="S248">
        <v>76169.720788723804</v>
      </c>
      <c r="T248">
        <v>20920.528360929053</v>
      </c>
      <c r="U248">
        <v>3469.8849607423745</v>
      </c>
      <c r="V248">
        <v>16213.343302428439</v>
      </c>
      <c r="W248">
        <v>10618.411760246019</v>
      </c>
      <c r="X248">
        <v>33299.477851490876</v>
      </c>
      <c r="Z248" s="29">
        <f>SUM(Landuse!C240:Q240)</f>
        <v>823.22186582999996</v>
      </c>
      <c r="AA248" s="29">
        <f t="shared" si="31"/>
        <v>92.526357656847381</v>
      </c>
      <c r="AB248" s="29">
        <f t="shared" si="32"/>
        <v>25.412989170102126</v>
      </c>
      <c r="AC248" s="29">
        <f t="shared" si="33"/>
        <v>4.2150058262166299</v>
      </c>
      <c r="AD248" s="29">
        <f t="shared" si="34"/>
        <v>19.694986218668525</v>
      </c>
      <c r="AE248" s="29">
        <f t="shared" si="35"/>
        <v>12.898602674432341</v>
      </c>
      <c r="AF248" s="29">
        <f t="shared" si="36"/>
        <v>40.450186315103792</v>
      </c>
      <c r="AG248" s="29">
        <f t="shared" si="37"/>
        <v>160691.36702456058</v>
      </c>
      <c r="AH248" s="44">
        <f t="shared" si="38"/>
        <v>195.19812786137081</v>
      </c>
    </row>
    <row r="249" spans="2:34" x14ac:dyDescent="0.3">
      <c r="B249">
        <v>3054</v>
      </c>
      <c r="C249">
        <v>0</v>
      </c>
      <c r="D249">
        <v>36860.667407697299</v>
      </c>
      <c r="E249">
        <v>199432.60218615999</v>
      </c>
      <c r="F249">
        <v>35228.630124339303</v>
      </c>
      <c r="G249">
        <v>28084.793709752998</v>
      </c>
      <c r="H249">
        <v>0</v>
      </c>
      <c r="I249">
        <v>446.72319999999996</v>
      </c>
      <c r="J249">
        <v>10749.856212890625</v>
      </c>
      <c r="K249"/>
      <c r="L249">
        <v>141823.54833260574</v>
      </c>
      <c r="M249">
        <v>79033.558579832723</v>
      </c>
      <c r="N249">
        <v>4659.1435022840851</v>
      </c>
      <c r="O249">
        <v>57904.434657024118</v>
      </c>
      <c r="P249">
        <v>5859.4043730607164</v>
      </c>
      <c r="Q249">
        <v>21523.183396032826</v>
      </c>
      <c r="R249"/>
      <c r="S249">
        <v>485036.53529751161</v>
      </c>
      <c r="T249">
        <v>150852.9339324983</v>
      </c>
      <c r="U249">
        <v>16414.76824720213</v>
      </c>
      <c r="V249">
        <v>150857.26552325179</v>
      </c>
      <c r="W249">
        <v>16848.189928342515</v>
      </c>
      <c r="X249">
        <v>57758.10833875597</v>
      </c>
      <c r="Z249" s="29">
        <f>SUM(Landuse!C241:Q241)</f>
        <v>2244.4587342500004</v>
      </c>
      <c r="AA249" s="29">
        <f t="shared" si="31"/>
        <v>216.10401113459969</v>
      </c>
      <c r="AB249" s="29">
        <f t="shared" si="32"/>
        <v>67.211275320197288</v>
      </c>
      <c r="AC249" s="29">
        <f t="shared" si="33"/>
        <v>7.3134640422280812</v>
      </c>
      <c r="AD249" s="29">
        <f t="shared" si="34"/>
        <v>67.213205224582424</v>
      </c>
      <c r="AE249" s="29">
        <f t="shared" si="35"/>
        <v>7.5065714825772645</v>
      </c>
      <c r="AF249" s="29">
        <f t="shared" si="36"/>
        <v>25.733646806411969</v>
      </c>
      <c r="AG249" s="29">
        <f t="shared" si="37"/>
        <v>877767.80126756232</v>
      </c>
      <c r="AH249" s="44">
        <f t="shared" si="38"/>
        <v>391.0821740105967</v>
      </c>
    </row>
    <row r="250" spans="2:34" x14ac:dyDescent="0.3">
      <c r="B250">
        <v>3054</v>
      </c>
      <c r="C250">
        <v>1</v>
      </c>
      <c r="D250">
        <v>25902.809480920499</v>
      </c>
      <c r="E250">
        <v>6138.2873999999993</v>
      </c>
      <c r="F250">
        <v>0</v>
      </c>
      <c r="G250">
        <v>0</v>
      </c>
      <c r="H250">
        <v>4678.83</v>
      </c>
      <c r="I250">
        <v>0</v>
      </c>
      <c r="J250">
        <v>2442.6171111111112</v>
      </c>
      <c r="K250"/>
      <c r="L250">
        <v>14248.920901955133</v>
      </c>
      <c r="M250">
        <v>7095.5968304862954</v>
      </c>
      <c r="N250">
        <v>631.18019203970823</v>
      </c>
      <c r="O250">
        <v>3695.457968461521</v>
      </c>
      <c r="P250">
        <v>4076.4693475582194</v>
      </c>
      <c r="Q250">
        <v>9414.9187515307312</v>
      </c>
      <c r="R250"/>
      <c r="S250">
        <v>48731.30948468655</v>
      </c>
      <c r="T250">
        <v>13543.507582285802</v>
      </c>
      <c r="U250">
        <v>2223.7298699808575</v>
      </c>
      <c r="V250">
        <v>9627.7027360734319</v>
      </c>
      <c r="W250">
        <v>11721.52072666238</v>
      </c>
      <c r="X250">
        <v>25265.216917295264</v>
      </c>
      <c r="Z250" s="29">
        <f>SUM(Landuse!C242:Q242)</f>
        <v>822.95711598000014</v>
      </c>
      <c r="AA250" s="29">
        <f t="shared" si="31"/>
        <v>59.214883179734045</v>
      </c>
      <c r="AB250" s="29">
        <f t="shared" si="32"/>
        <v>16.457124337709647</v>
      </c>
      <c r="AC250" s="29">
        <f t="shared" si="33"/>
        <v>2.7021212002435613</v>
      </c>
      <c r="AD250" s="29">
        <f t="shared" si="34"/>
        <v>11.698911825567601</v>
      </c>
      <c r="AE250" s="29">
        <f t="shared" si="35"/>
        <v>14.243173184916285</v>
      </c>
      <c r="AF250" s="29">
        <f t="shared" si="36"/>
        <v>30.700526706314147</v>
      </c>
      <c r="AG250" s="29">
        <f t="shared" si="37"/>
        <v>111112.98731698428</v>
      </c>
      <c r="AH250" s="44">
        <f t="shared" si="38"/>
        <v>135.01674043448529</v>
      </c>
    </row>
    <row r="251" spans="2:34" x14ac:dyDescent="0.3">
      <c r="B251">
        <v>3054</v>
      </c>
      <c r="C251">
        <v>2</v>
      </c>
      <c r="D251">
        <v>2317.3243746867001</v>
      </c>
      <c r="E251">
        <v>9704.4577514598004</v>
      </c>
      <c r="F251">
        <v>0</v>
      </c>
      <c r="G251">
        <v>0</v>
      </c>
      <c r="H251">
        <v>0</v>
      </c>
      <c r="I251">
        <v>0</v>
      </c>
      <c r="J251">
        <v>1268.6919031718701</v>
      </c>
      <c r="K251"/>
      <c r="L251">
        <v>6065.9672854739929</v>
      </c>
      <c r="M251">
        <v>3286.4758954380814</v>
      </c>
      <c r="N251">
        <v>198.37211005655277</v>
      </c>
      <c r="O251">
        <v>2235.6777327563145</v>
      </c>
      <c r="P251">
        <v>387.15026689942499</v>
      </c>
      <c r="Q251">
        <v>1116.8307386940039</v>
      </c>
      <c r="R251"/>
      <c r="S251">
        <v>20745.608116321055</v>
      </c>
      <c r="T251">
        <v>6272.9622711405746</v>
      </c>
      <c r="U251">
        <v>698.89073210354275</v>
      </c>
      <c r="V251">
        <v>5824.5664835953712</v>
      </c>
      <c r="W251">
        <v>1113.2157489452757</v>
      </c>
      <c r="X251">
        <v>2997.0487922075204</v>
      </c>
      <c r="Z251" s="29">
        <f>SUM(Landuse!C243:Q243)</f>
        <v>131.83134920000001</v>
      </c>
      <c r="AA251" s="29">
        <f t="shared" si="31"/>
        <v>157.36475612373582</v>
      </c>
      <c r="AB251" s="29">
        <f t="shared" si="32"/>
        <v>47.583236530667122</v>
      </c>
      <c r="AC251" s="29">
        <f t="shared" si="33"/>
        <v>5.301400132401457</v>
      </c>
      <c r="AD251" s="29">
        <f t="shared" si="34"/>
        <v>44.181953070653783</v>
      </c>
      <c r="AE251" s="29">
        <f t="shared" si="35"/>
        <v>8.4442414926394118</v>
      </c>
      <c r="AF251" s="29">
        <f t="shared" si="36"/>
        <v>22.733961310376397</v>
      </c>
      <c r="AG251" s="29">
        <f t="shared" si="37"/>
        <v>37652.292144313338</v>
      </c>
      <c r="AH251" s="44">
        <f t="shared" si="38"/>
        <v>285.60954866047399</v>
      </c>
    </row>
    <row r="252" spans="2:34" x14ac:dyDescent="0.3">
      <c r="B252">
        <v>3054</v>
      </c>
      <c r="C252">
        <v>5</v>
      </c>
      <c r="D252">
        <v>46021.977780192799</v>
      </c>
      <c r="E252">
        <v>0</v>
      </c>
      <c r="F252">
        <v>0</v>
      </c>
      <c r="G252">
        <v>0</v>
      </c>
      <c r="H252">
        <v>0</v>
      </c>
      <c r="I252">
        <v>0</v>
      </c>
      <c r="J252">
        <v>417.36929321289063</v>
      </c>
      <c r="K252"/>
      <c r="L252">
        <v>17352.082201048306</v>
      </c>
      <c r="M252">
        <v>8765.7622379184741</v>
      </c>
      <c r="N252">
        <v>908.75721018984291</v>
      </c>
      <c r="O252">
        <v>2393.9726948639523</v>
      </c>
      <c r="P252">
        <v>884.32636215197545</v>
      </c>
      <c r="Q252">
        <v>16134.446367233137</v>
      </c>
      <c r="R252"/>
      <c r="S252">
        <v>59344.121127585204</v>
      </c>
      <c r="T252">
        <v>16731.38569875975</v>
      </c>
      <c r="U252">
        <v>3201.6697899361411</v>
      </c>
      <c r="V252">
        <v>6236.969182475158</v>
      </c>
      <c r="W252">
        <v>2542.8008649954118</v>
      </c>
      <c r="X252">
        <v>43297.270859861143</v>
      </c>
      <c r="Z252" s="29">
        <f>SUM(Landuse!C244:Q244)</f>
        <v>372.08753378</v>
      </c>
      <c r="AA252" s="29">
        <f t="shared" si="31"/>
        <v>159.48967847622902</v>
      </c>
      <c r="AB252" s="29">
        <f t="shared" si="32"/>
        <v>44.966262451169158</v>
      </c>
      <c r="AC252" s="29">
        <f t="shared" si="33"/>
        <v>8.604614504040752</v>
      </c>
      <c r="AD252" s="29">
        <f t="shared" si="34"/>
        <v>16.76210196862661</v>
      </c>
      <c r="AE252" s="29">
        <f t="shared" si="35"/>
        <v>6.8338781446487937</v>
      </c>
      <c r="AF252" s="29">
        <f t="shared" si="36"/>
        <v>116.36313213723798</v>
      </c>
      <c r="AG252" s="29">
        <f t="shared" si="37"/>
        <v>131354.21752361281</v>
      </c>
      <c r="AH252" s="44">
        <f t="shared" si="38"/>
        <v>353.01966768195234</v>
      </c>
    </row>
    <row r="253" spans="2:34" x14ac:dyDescent="0.3">
      <c r="B253">
        <v>3054</v>
      </c>
      <c r="C253">
        <v>7</v>
      </c>
      <c r="D253">
        <v>57933.448287833409</v>
      </c>
      <c r="E253">
        <v>0</v>
      </c>
      <c r="F253">
        <v>0</v>
      </c>
      <c r="G253">
        <v>0</v>
      </c>
      <c r="H253">
        <v>0</v>
      </c>
      <c r="I253">
        <v>0</v>
      </c>
      <c r="J253">
        <v>1217.08126371105</v>
      </c>
      <c r="K253"/>
      <c r="L253">
        <v>22156.999041827585</v>
      </c>
      <c r="M253">
        <v>11132.983081771426</v>
      </c>
      <c r="N253">
        <v>1155.2597360165878</v>
      </c>
      <c r="O253">
        <v>3073.0161306820041</v>
      </c>
      <c r="P253">
        <v>1252.9744638577533</v>
      </c>
      <c r="Q253">
        <v>20379.297097389099</v>
      </c>
      <c r="R253"/>
      <c r="S253">
        <v>75776.936723050341</v>
      </c>
      <c r="T253">
        <v>21249.747467838755</v>
      </c>
      <c r="U253">
        <v>4070.1302337521211</v>
      </c>
      <c r="V253">
        <v>8006.0674649432121</v>
      </c>
      <c r="W253">
        <v>3602.8153031212228</v>
      </c>
      <c r="X253">
        <v>54688.455139756574</v>
      </c>
      <c r="Z253" s="29">
        <f>SUM(Landuse!C245:Q245)</f>
        <v>1597.4254241100002</v>
      </c>
      <c r="AA253" s="29">
        <f t="shared" si="31"/>
        <v>47.436916665620984</v>
      </c>
      <c r="AB253" s="29">
        <f t="shared" si="32"/>
        <v>13.302497347992301</v>
      </c>
      <c r="AC253" s="29">
        <f t="shared" si="33"/>
        <v>2.5479312976502673</v>
      </c>
      <c r="AD253" s="29">
        <f t="shared" si="34"/>
        <v>5.0118567941309458</v>
      </c>
      <c r="AE253" s="29">
        <f t="shared" si="35"/>
        <v>2.2553887328596378</v>
      </c>
      <c r="AF253" s="29">
        <f t="shared" si="36"/>
        <v>34.23537294094718</v>
      </c>
      <c r="AG253" s="29">
        <f t="shared" si="37"/>
        <v>167394.15233246222</v>
      </c>
      <c r="AH253" s="44">
        <f t="shared" si="38"/>
        <v>104.78996377920132</v>
      </c>
    </row>
    <row r="254" spans="2:34" x14ac:dyDescent="0.3">
      <c r="B254">
        <v>3054</v>
      </c>
      <c r="C254">
        <v>8</v>
      </c>
      <c r="D254">
        <v>5872.1843104811996</v>
      </c>
      <c r="E254">
        <v>0</v>
      </c>
      <c r="F254">
        <v>2196.8999351264001</v>
      </c>
      <c r="G254">
        <v>0</v>
      </c>
      <c r="H254">
        <v>0</v>
      </c>
      <c r="I254">
        <v>0</v>
      </c>
      <c r="J254">
        <v>0</v>
      </c>
      <c r="K254"/>
      <c r="L254">
        <v>3188.7940879249763</v>
      </c>
      <c r="M254">
        <v>1592.963521101924</v>
      </c>
      <c r="N254">
        <v>155.62646078594452</v>
      </c>
      <c r="O254">
        <v>701.4922607517542</v>
      </c>
      <c r="P254">
        <v>155.97922851456494</v>
      </c>
      <c r="Q254">
        <v>2274.228686528435</v>
      </c>
      <c r="R254"/>
      <c r="S254">
        <v>10905.675780703419</v>
      </c>
      <c r="T254">
        <v>3040.5213319976642</v>
      </c>
      <c r="U254">
        <v>548.29225278878471</v>
      </c>
      <c r="V254">
        <v>1827.5837570913302</v>
      </c>
      <c r="W254">
        <v>448.50423346306519</v>
      </c>
      <c r="X254">
        <v>6102.9609071596515</v>
      </c>
      <c r="Z254" s="29">
        <f>SUM(Landuse!C246:Q246)</f>
        <v>129.48210882999999</v>
      </c>
      <c r="AA254" s="29">
        <f t="shared" si="31"/>
        <v>84.225348808781987</v>
      </c>
      <c r="AB254" s="29">
        <f t="shared" si="32"/>
        <v>23.482173401961148</v>
      </c>
      <c r="AC254" s="29">
        <f t="shared" si="33"/>
        <v>4.2345020307682049</v>
      </c>
      <c r="AD254" s="29">
        <f t="shared" si="34"/>
        <v>14.11456589335293</v>
      </c>
      <c r="AE254" s="29">
        <f t="shared" si="35"/>
        <v>3.4638317024316976</v>
      </c>
      <c r="AF254" s="29">
        <f t="shared" si="36"/>
        <v>47.133623033374967</v>
      </c>
      <c r="AG254" s="29">
        <f t="shared" si="37"/>
        <v>22873.538263203911</v>
      </c>
      <c r="AH254" s="44">
        <f t="shared" si="38"/>
        <v>176.6540448706709</v>
      </c>
    </row>
    <row r="255" spans="2:34" x14ac:dyDescent="0.3">
      <c r="B255">
        <v>3055</v>
      </c>
      <c r="C255">
        <v>0</v>
      </c>
      <c r="D255">
        <v>210044.07925140718</v>
      </c>
      <c r="E255">
        <v>2143581.0503565865</v>
      </c>
      <c r="F255">
        <v>158629.0514928966</v>
      </c>
      <c r="G255">
        <v>265154.01441526803</v>
      </c>
      <c r="H255">
        <v>0</v>
      </c>
      <c r="I255">
        <v>0</v>
      </c>
      <c r="J255">
        <v>173989.71373503192</v>
      </c>
      <c r="K255"/>
      <c r="L255">
        <v>1363558.2576868222</v>
      </c>
      <c r="M255">
        <v>762904.68801436399</v>
      </c>
      <c r="N255">
        <v>42395.983139814176</v>
      </c>
      <c r="O255">
        <v>567676.14188937866</v>
      </c>
      <c r="P255">
        <v>65616.963834867405</v>
      </c>
      <c r="Q255">
        <v>149245.87468594377</v>
      </c>
      <c r="R255"/>
      <c r="S255">
        <v>4663369.241288932</v>
      </c>
      <c r="T255">
        <v>1456171.4361067768</v>
      </c>
      <c r="U255">
        <v>149366.56007937354</v>
      </c>
      <c r="V255">
        <v>1478955.2989415606</v>
      </c>
      <c r="W255">
        <v>188675.67398041609</v>
      </c>
      <c r="X255">
        <v>400505.7820959707</v>
      </c>
      <c r="Z255" s="29">
        <f>SUM(Landuse!C247:Q247)</f>
        <v>20488.653932469992</v>
      </c>
      <c r="AA255" s="29">
        <f t="shared" si="31"/>
        <v>227.60739952264612</v>
      </c>
      <c r="AB255" s="29">
        <f t="shared" si="32"/>
        <v>71.072089016012256</v>
      </c>
      <c r="AC255" s="29">
        <f t="shared" si="33"/>
        <v>7.2902085501410383</v>
      </c>
      <c r="AD255" s="29">
        <f t="shared" si="34"/>
        <v>72.184112427109866</v>
      </c>
      <c r="AE255" s="29">
        <f t="shared" si="35"/>
        <v>9.2087881713598971</v>
      </c>
      <c r="AF255" s="29">
        <f t="shared" si="36"/>
        <v>19.547686412978916</v>
      </c>
      <c r="AG255" s="29">
        <f t="shared" si="37"/>
        <v>8337043.9924930288</v>
      </c>
      <c r="AH255" s="44">
        <f t="shared" si="38"/>
        <v>406.91028410024808</v>
      </c>
    </row>
    <row r="256" spans="2:34" x14ac:dyDescent="0.3">
      <c r="B256">
        <v>3055</v>
      </c>
      <c r="C256">
        <v>1</v>
      </c>
      <c r="D256">
        <v>287777.18526174722</v>
      </c>
      <c r="E256">
        <v>264211.13539083692</v>
      </c>
      <c r="F256">
        <v>21361.834788313197</v>
      </c>
      <c r="G256">
        <v>53373.90715888</v>
      </c>
      <c r="H256">
        <v>2655.6001555446001</v>
      </c>
      <c r="I256">
        <v>233.43042799699998</v>
      </c>
      <c r="J256">
        <v>86821.1316355257</v>
      </c>
      <c r="K256"/>
      <c r="L256">
        <v>305408.66169450385</v>
      </c>
      <c r="M256">
        <v>159228.4995590258</v>
      </c>
      <c r="N256">
        <v>11739.734115648393</v>
      </c>
      <c r="O256">
        <v>95286.387268444305</v>
      </c>
      <c r="P256">
        <v>27874.747911539729</v>
      </c>
      <c r="Q256">
        <v>116896.19426968248</v>
      </c>
      <c r="R256"/>
      <c r="S256">
        <v>1044497.6229952031</v>
      </c>
      <c r="T256">
        <v>303922.62167830375</v>
      </c>
      <c r="U256">
        <v>41360.609454864323</v>
      </c>
      <c r="V256">
        <v>248247.71902273258</v>
      </c>
      <c r="W256">
        <v>80151.328892320453</v>
      </c>
      <c r="X256">
        <v>313694.44420852105</v>
      </c>
      <c r="Z256" s="29">
        <f>SUM(Landuse!C248:Q248)</f>
        <v>10651.118390319998</v>
      </c>
      <c r="AA256" s="29">
        <f t="shared" si="31"/>
        <v>98.064596103303913</v>
      </c>
      <c r="AB256" s="29">
        <f t="shared" si="32"/>
        <v>28.534338887314988</v>
      </c>
      <c r="AC256" s="29">
        <f t="shared" si="33"/>
        <v>3.8832175119238066</v>
      </c>
      <c r="AD256" s="29">
        <f t="shared" si="34"/>
        <v>23.307197415845671</v>
      </c>
      <c r="AE256" s="29">
        <f t="shared" si="35"/>
        <v>7.5251561343233195</v>
      </c>
      <c r="AF256" s="29">
        <f t="shared" si="36"/>
        <v>29.451784565047589</v>
      </c>
      <c r="AG256" s="29">
        <f t="shared" si="37"/>
        <v>2031874.346251945</v>
      </c>
      <c r="AH256" s="44">
        <f t="shared" si="38"/>
        <v>190.76629061775927</v>
      </c>
    </row>
    <row r="257" spans="2:34" x14ac:dyDescent="0.3">
      <c r="B257">
        <v>3055</v>
      </c>
      <c r="C257">
        <v>2</v>
      </c>
      <c r="D257">
        <v>38535.595462725891</v>
      </c>
      <c r="E257">
        <v>66215.443405484097</v>
      </c>
      <c r="F257">
        <v>10184.530927574398</v>
      </c>
      <c r="G257">
        <v>10640.058418050001</v>
      </c>
      <c r="H257">
        <v>59.984999999999999</v>
      </c>
      <c r="I257">
        <v>0</v>
      </c>
      <c r="J257">
        <v>224219.89546181232</v>
      </c>
      <c r="K257"/>
      <c r="L257">
        <v>156811.90609287654</v>
      </c>
      <c r="M257">
        <v>62627.911696598734</v>
      </c>
      <c r="N257">
        <v>5639.9164808634114</v>
      </c>
      <c r="O257">
        <v>39598.746922881684</v>
      </c>
      <c r="P257">
        <v>47000.956692846223</v>
      </c>
      <c r="Q257">
        <v>38176.070789580102</v>
      </c>
      <c r="R257"/>
      <c r="S257">
        <v>536296.7188376378</v>
      </c>
      <c r="T257">
        <v>119539.14761353194</v>
      </c>
      <c r="U257">
        <v>19870.158951224312</v>
      </c>
      <c r="V257">
        <v>103165.8233832452</v>
      </c>
      <c r="W257">
        <v>135147.02088417695</v>
      </c>
      <c r="X257">
        <v>102446.63124596189</v>
      </c>
      <c r="Z257" s="29">
        <f>SUM(Landuse!C249:Q249)</f>
        <v>5134.2723109500002</v>
      </c>
      <c r="AA257" s="29">
        <f t="shared" si="31"/>
        <v>104.45428024802335</v>
      </c>
      <c r="AB257" s="29">
        <f t="shared" si="32"/>
        <v>23.282588139820241</v>
      </c>
      <c r="AC257" s="29">
        <f t="shared" si="33"/>
        <v>3.8701022750286715</v>
      </c>
      <c r="AD257" s="29">
        <f t="shared" si="34"/>
        <v>20.09356285275728</v>
      </c>
      <c r="AE257" s="29">
        <f t="shared" si="35"/>
        <v>26.322526874148313</v>
      </c>
      <c r="AF257" s="29">
        <f t="shared" si="36"/>
        <v>19.953486110869346</v>
      </c>
      <c r="AG257" s="29">
        <f t="shared" si="37"/>
        <v>1016465.500915778</v>
      </c>
      <c r="AH257" s="44">
        <f t="shared" si="38"/>
        <v>197.97654650064717</v>
      </c>
    </row>
    <row r="258" spans="2:34" x14ac:dyDescent="0.3">
      <c r="B258">
        <v>3055</v>
      </c>
      <c r="C258">
        <v>5</v>
      </c>
      <c r="D258">
        <v>430070.80318576458</v>
      </c>
      <c r="E258">
        <v>58526.595490399901</v>
      </c>
      <c r="F258">
        <v>2000.3807999999999</v>
      </c>
      <c r="G258">
        <v>3412.6876857399998</v>
      </c>
      <c r="H258">
        <v>0</v>
      </c>
      <c r="I258">
        <v>0</v>
      </c>
      <c r="J258">
        <v>26970.038529862901</v>
      </c>
      <c r="K258"/>
      <c r="L258">
        <v>202875.39509273335</v>
      </c>
      <c r="M258">
        <v>102682.61953299977</v>
      </c>
      <c r="N258">
        <v>9745.9351477117962</v>
      </c>
      <c r="O258">
        <v>37722.745711562733</v>
      </c>
      <c r="P258">
        <v>13558.098596960517</v>
      </c>
      <c r="Q258">
        <v>154395.71160979921</v>
      </c>
      <c r="R258"/>
      <c r="S258">
        <v>693833.85121714801</v>
      </c>
      <c r="T258">
        <v>195992.36955502731</v>
      </c>
      <c r="U258">
        <v>34336.196496957862</v>
      </c>
      <c r="V258">
        <v>98278.314947420164</v>
      </c>
      <c r="W258">
        <v>38985.092286686238</v>
      </c>
      <c r="X258">
        <v>414325.5239762445</v>
      </c>
      <c r="Z258" s="29">
        <f>SUM(Landuse!C250:Q250)</f>
        <v>4754.6619435999992</v>
      </c>
      <c r="AA258" s="29">
        <f t="shared" si="31"/>
        <v>145.92706262767669</v>
      </c>
      <c r="AB258" s="29">
        <f t="shared" si="32"/>
        <v>41.221094555174915</v>
      </c>
      <c r="AC258" s="29">
        <f t="shared" si="33"/>
        <v>7.2215852366067823</v>
      </c>
      <c r="AD258" s="29">
        <f t="shared" si="34"/>
        <v>20.669884865254708</v>
      </c>
      <c r="AE258" s="29">
        <f t="shared" si="35"/>
        <v>8.1993405102463743</v>
      </c>
      <c r="AF258" s="29">
        <f t="shared" si="36"/>
        <v>87.140900634154718</v>
      </c>
      <c r="AG258" s="29">
        <f t="shared" si="37"/>
        <v>1475751.3484794842</v>
      </c>
      <c r="AH258" s="44">
        <f t="shared" si="38"/>
        <v>310.3798684291142</v>
      </c>
    </row>
    <row r="259" spans="2:34" x14ac:dyDescent="0.3">
      <c r="B259">
        <v>3055</v>
      </c>
      <c r="C259">
        <v>7</v>
      </c>
      <c r="D259">
        <v>611942.52137274458</v>
      </c>
      <c r="E259">
        <v>35126.405245610797</v>
      </c>
      <c r="F259">
        <v>3365.3847087027998</v>
      </c>
      <c r="G259">
        <v>0</v>
      </c>
      <c r="H259">
        <v>55.504954291499999</v>
      </c>
      <c r="I259">
        <v>0</v>
      </c>
      <c r="J259">
        <v>14099.673990685202</v>
      </c>
      <c r="K259"/>
      <c r="L259">
        <v>252887.18341081307</v>
      </c>
      <c r="M259">
        <v>128168.83402850607</v>
      </c>
      <c r="N259">
        <v>12763.90641946436</v>
      </c>
      <c r="O259">
        <v>40458.850207909862</v>
      </c>
      <c r="P259">
        <v>13932.991506917371</v>
      </c>
      <c r="Q259">
        <v>216377.72469842408</v>
      </c>
      <c r="R259"/>
      <c r="S259">
        <v>864874.16726498073</v>
      </c>
      <c r="T259">
        <v>244638.4168868901</v>
      </c>
      <c r="U259">
        <v>44968.901623607468</v>
      </c>
      <c r="V259">
        <v>105406.63326966341</v>
      </c>
      <c r="W259">
        <v>40063.063108905277</v>
      </c>
      <c r="X259">
        <v>580656.115559962</v>
      </c>
      <c r="Z259" s="29">
        <f>SUM(Landuse!C251:Q251)</f>
        <v>16280.069622235604</v>
      </c>
      <c r="AA259" s="29">
        <f t="shared" si="31"/>
        <v>53.124721658666651</v>
      </c>
      <c r="AB259" s="29">
        <f t="shared" si="32"/>
        <v>15.026865521063785</v>
      </c>
      <c r="AC259" s="29">
        <f t="shared" si="33"/>
        <v>2.7622057317364388</v>
      </c>
      <c r="AD259" s="29">
        <f t="shared" si="34"/>
        <v>6.4745812343269824</v>
      </c>
      <c r="AE259" s="29">
        <f t="shared" si="35"/>
        <v>2.4608655883256447</v>
      </c>
      <c r="AF259" s="29">
        <f t="shared" si="36"/>
        <v>35.666685034742834</v>
      </c>
      <c r="AG259" s="29">
        <f t="shared" si="37"/>
        <v>1880607.2977140089</v>
      </c>
      <c r="AH259" s="44">
        <f t="shared" si="38"/>
        <v>115.51592476886233</v>
      </c>
    </row>
    <row r="260" spans="2:34" x14ac:dyDescent="0.3">
      <c r="B260">
        <v>3055</v>
      </c>
      <c r="C260">
        <v>8</v>
      </c>
      <c r="D260">
        <v>169476.60101394961</v>
      </c>
      <c r="E260">
        <v>191711.60008589394</v>
      </c>
      <c r="F260">
        <v>11565.040763136003</v>
      </c>
      <c r="G260">
        <v>12224.969215719999</v>
      </c>
      <c r="H260">
        <v>47.951425945799997</v>
      </c>
      <c r="I260">
        <v>15.215199999999999</v>
      </c>
      <c r="J260">
        <v>40256.138231291196</v>
      </c>
      <c r="K260"/>
      <c r="L260">
        <v>183305.84503440541</v>
      </c>
      <c r="M260">
        <v>96460.060918926261</v>
      </c>
      <c r="N260">
        <v>6958.3391787263645</v>
      </c>
      <c r="O260">
        <v>57133.735093623443</v>
      </c>
      <c r="P260">
        <v>13318.868897187887</v>
      </c>
      <c r="Q260">
        <v>68120.666813067175</v>
      </c>
      <c r="R260"/>
      <c r="S260">
        <v>626905.99001766648</v>
      </c>
      <c r="T260">
        <v>184115.24747717293</v>
      </c>
      <c r="U260">
        <v>24515.133510746218</v>
      </c>
      <c r="V260">
        <v>148849.3773647153</v>
      </c>
      <c r="W260">
        <v>38297.208815663027</v>
      </c>
      <c r="X260">
        <v>182803.85301287018</v>
      </c>
      <c r="Z260" s="29">
        <f>SUM(Landuse!C252:Q252)</f>
        <v>4738.5740222499999</v>
      </c>
      <c r="AA260" s="29">
        <f t="shared" si="31"/>
        <v>132.29844824076315</v>
      </c>
      <c r="AB260" s="29">
        <f t="shared" si="32"/>
        <v>38.854568191329037</v>
      </c>
      <c r="AC260" s="29">
        <f t="shared" si="33"/>
        <v>5.1735254943017193</v>
      </c>
      <c r="AD260" s="29">
        <f t="shared" si="34"/>
        <v>31.412272271318805</v>
      </c>
      <c r="AE260" s="29">
        <f t="shared" si="35"/>
        <v>8.0820113046326334</v>
      </c>
      <c r="AF260" s="29">
        <f t="shared" si="36"/>
        <v>38.577819435660118</v>
      </c>
      <c r="AG260" s="29">
        <f t="shared" si="37"/>
        <v>1205486.8101988342</v>
      </c>
      <c r="AH260" s="44">
        <f t="shared" si="38"/>
        <v>254.39864493800548</v>
      </c>
    </row>
    <row r="261" spans="2:34" x14ac:dyDescent="0.3">
      <c r="B261">
        <v>3058</v>
      </c>
      <c r="C261">
        <v>0</v>
      </c>
      <c r="D261">
        <v>61628.062880841797</v>
      </c>
      <c r="E261">
        <v>265864.03949597239</v>
      </c>
      <c r="F261">
        <v>18443.1961733184</v>
      </c>
      <c r="G261">
        <v>22245.947818974</v>
      </c>
      <c r="H261">
        <v>0</v>
      </c>
      <c r="I261">
        <v>309.38599999999997</v>
      </c>
      <c r="J261">
        <v>29455.571986370986</v>
      </c>
      <c r="K261"/>
      <c r="L261">
        <v>181043.41368542504</v>
      </c>
      <c r="M261">
        <v>99289.075565107109</v>
      </c>
      <c r="N261">
        <v>5959.3178604396899</v>
      </c>
      <c r="O261">
        <v>69921.735891653167</v>
      </c>
      <c r="P261">
        <v>10209.240268717545</v>
      </c>
      <c r="Q261">
        <v>31523.421084135018</v>
      </c>
      <c r="R261"/>
      <c r="S261">
        <v>619168.47480415367</v>
      </c>
      <c r="T261">
        <v>189515.04431263125</v>
      </c>
      <c r="U261">
        <v>20995.451533650885</v>
      </c>
      <c r="V261">
        <v>182165.70008380615</v>
      </c>
      <c r="W261">
        <v>29355.751561073117</v>
      </c>
      <c r="X261">
        <v>84594.046181908852</v>
      </c>
      <c r="Z261" s="29">
        <f>SUM(Landuse!C253:Q253)</f>
        <v>3406.7384196900002</v>
      </c>
      <c r="AA261" s="29">
        <f t="shared" si="31"/>
        <v>181.74817039827073</v>
      </c>
      <c r="AB261" s="29">
        <f t="shared" si="32"/>
        <v>55.629467533311924</v>
      </c>
      <c r="AC261" s="29">
        <f t="shared" si="33"/>
        <v>6.1629185887307978</v>
      </c>
      <c r="AD261" s="29">
        <f t="shared" si="34"/>
        <v>53.47217122128869</v>
      </c>
      <c r="AE261" s="29">
        <f t="shared" si="35"/>
        <v>8.6169667126202114</v>
      </c>
      <c r="AF261" s="29">
        <f t="shared" si="36"/>
        <v>24.831388783177129</v>
      </c>
      <c r="AG261" s="29">
        <f t="shared" si="37"/>
        <v>1125794.468477224</v>
      </c>
      <c r="AH261" s="44">
        <f t="shared" si="38"/>
        <v>330.46108323739952</v>
      </c>
    </row>
    <row r="262" spans="2:34" x14ac:dyDescent="0.3">
      <c r="B262">
        <v>3058</v>
      </c>
      <c r="C262">
        <v>1</v>
      </c>
      <c r="D262">
        <v>76911.930235219203</v>
      </c>
      <c r="E262">
        <v>72214.319099999993</v>
      </c>
      <c r="F262">
        <v>5500.6356000000005</v>
      </c>
      <c r="G262">
        <v>22600.719999999998</v>
      </c>
      <c r="H262">
        <v>0</v>
      </c>
      <c r="I262">
        <v>4546.3288000000002</v>
      </c>
      <c r="J262">
        <v>23574.012925221381</v>
      </c>
      <c r="K262"/>
      <c r="L262">
        <v>88077.088155387755</v>
      </c>
      <c r="M262">
        <v>46348.09144816245</v>
      </c>
      <c r="N262">
        <v>3705.4201792999429</v>
      </c>
      <c r="O262">
        <v>28254.307034832331</v>
      </c>
      <c r="P262">
        <v>7283.9703860568561</v>
      </c>
      <c r="Q262">
        <v>31679.06945670124</v>
      </c>
      <c r="R262"/>
      <c r="S262">
        <v>301223.6414914261</v>
      </c>
      <c r="T262">
        <v>88465.529108936636</v>
      </c>
      <c r="U262">
        <v>13054.676996297008</v>
      </c>
      <c r="V262">
        <v>73610.381031707977</v>
      </c>
      <c r="W262">
        <v>20944.401287771743</v>
      </c>
      <c r="X262">
        <v>85011.733259141489</v>
      </c>
      <c r="Z262" s="29">
        <f>SUM(Landuse!C254:Q254)</f>
        <v>3192.8613762499999</v>
      </c>
      <c r="AA262" s="29">
        <f t="shared" si="31"/>
        <v>94.342849875058405</v>
      </c>
      <c r="AB262" s="29">
        <f t="shared" si="32"/>
        <v>27.707287816184166</v>
      </c>
      <c r="AC262" s="29">
        <f t="shared" si="33"/>
        <v>4.0887077320060987</v>
      </c>
      <c r="AD262" s="29">
        <f t="shared" si="34"/>
        <v>23.05467490046906</v>
      </c>
      <c r="AE262" s="29">
        <f t="shared" si="35"/>
        <v>6.5597590435858004</v>
      </c>
      <c r="AF262" s="29">
        <f t="shared" si="36"/>
        <v>26.625563480926115</v>
      </c>
      <c r="AG262" s="29">
        <f t="shared" si="37"/>
        <v>582310.36317528097</v>
      </c>
      <c r="AH262" s="44">
        <f t="shared" si="38"/>
        <v>182.37884284822965</v>
      </c>
    </row>
    <row r="263" spans="2:34" x14ac:dyDescent="0.3">
      <c r="B263">
        <v>3058</v>
      </c>
      <c r="C263">
        <v>2</v>
      </c>
      <c r="D263">
        <v>4157.1417953641994</v>
      </c>
      <c r="E263">
        <v>1916.6103082728002</v>
      </c>
      <c r="F263">
        <v>0</v>
      </c>
      <c r="G263">
        <v>0</v>
      </c>
      <c r="H263">
        <v>0</v>
      </c>
      <c r="I263">
        <v>0</v>
      </c>
      <c r="J263">
        <v>23914.192263727189</v>
      </c>
      <c r="K263"/>
      <c r="L263">
        <v>13314.125172086919</v>
      </c>
      <c r="M263">
        <v>4717.1978396989152</v>
      </c>
      <c r="N263">
        <v>498.15867370075625</v>
      </c>
      <c r="O263">
        <v>2664.3581723763991</v>
      </c>
      <c r="P263">
        <v>4922.3474887491739</v>
      </c>
      <c r="Q263">
        <v>3871.757020752023</v>
      </c>
      <c r="R263"/>
      <c r="S263">
        <v>45534.308088537262</v>
      </c>
      <c r="T263">
        <v>9003.8098605901141</v>
      </c>
      <c r="U263">
        <v>1755.0777680753454</v>
      </c>
      <c r="V263">
        <v>6941.3990593287854</v>
      </c>
      <c r="W263">
        <v>14153.767192624262</v>
      </c>
      <c r="X263">
        <v>10389.976117898677</v>
      </c>
      <c r="Z263" s="29">
        <f>SUM(Landuse!C255:Q255)</f>
        <v>486.40165397999999</v>
      </c>
      <c r="AA263" s="29">
        <f t="shared" si="31"/>
        <v>93.614624284171441</v>
      </c>
      <c r="AB263" s="29">
        <f t="shared" si="32"/>
        <v>18.511059300304797</v>
      </c>
      <c r="AC263" s="29">
        <f t="shared" si="33"/>
        <v>3.6082890625768949</v>
      </c>
      <c r="AD263" s="29">
        <f t="shared" si="34"/>
        <v>14.270919933208541</v>
      </c>
      <c r="AE263" s="29">
        <f t="shared" si="35"/>
        <v>29.098928995842272</v>
      </c>
      <c r="AF263" s="29">
        <f t="shared" si="36"/>
        <v>21.360898000412423</v>
      </c>
      <c r="AG263" s="29">
        <f t="shared" si="37"/>
        <v>87778.33808705445</v>
      </c>
      <c r="AH263" s="44">
        <f t="shared" si="38"/>
        <v>180.46471957651639</v>
      </c>
    </row>
    <row r="264" spans="2:34" x14ac:dyDescent="0.3">
      <c r="B264">
        <v>3058</v>
      </c>
      <c r="C264">
        <v>5</v>
      </c>
      <c r="D264">
        <v>142061.2132067944</v>
      </c>
      <c r="E264">
        <v>21522.143499999998</v>
      </c>
      <c r="F264">
        <v>1308.1728000000001</v>
      </c>
      <c r="G264">
        <v>0</v>
      </c>
      <c r="H264">
        <v>0</v>
      </c>
      <c r="I264">
        <v>0</v>
      </c>
      <c r="J264">
        <v>18083.679128125001</v>
      </c>
      <c r="K264"/>
      <c r="L264">
        <v>72037.398539512724</v>
      </c>
      <c r="M264">
        <v>35651.838429629315</v>
      </c>
      <c r="N264">
        <v>3396.8779949917621</v>
      </c>
      <c r="O264">
        <v>13524.509994881386</v>
      </c>
      <c r="P264">
        <v>6356.3207706891317</v>
      </c>
      <c r="Q264">
        <v>52008.262905215073</v>
      </c>
      <c r="R264"/>
      <c r="S264">
        <v>246367.9030051335</v>
      </c>
      <c r="T264">
        <v>68049.377047402071</v>
      </c>
      <c r="U264">
        <v>11967.642770495328</v>
      </c>
      <c r="V264">
        <v>35235.135399464576</v>
      </c>
      <c r="W264">
        <v>18277.028307247238</v>
      </c>
      <c r="X264">
        <v>139565.73375403183</v>
      </c>
      <c r="Z264" s="29">
        <f>SUM(Landuse!C256:Q256)</f>
        <v>1878.2688432800003</v>
      </c>
      <c r="AA264" s="29">
        <f t="shared" si="31"/>
        <v>131.16753966642173</v>
      </c>
      <c r="AB264" s="29">
        <f t="shared" si="32"/>
        <v>36.229838604237393</v>
      </c>
      <c r="AC264" s="29">
        <f t="shared" si="33"/>
        <v>6.3716346109411921</v>
      </c>
      <c r="AD264" s="29">
        <f t="shared" si="34"/>
        <v>18.759367449195317</v>
      </c>
      <c r="AE264" s="29">
        <f t="shared" si="35"/>
        <v>9.7307839464185886</v>
      </c>
      <c r="AF264" s="29">
        <f t="shared" si="36"/>
        <v>74.305515024308079</v>
      </c>
      <c r="AG264" s="29">
        <f t="shared" si="37"/>
        <v>519462.82028377452</v>
      </c>
      <c r="AH264" s="44">
        <f t="shared" si="38"/>
        <v>276.56467930152229</v>
      </c>
    </row>
    <row r="265" spans="2:34" x14ac:dyDescent="0.3">
      <c r="B265">
        <v>3058</v>
      </c>
      <c r="C265">
        <v>7</v>
      </c>
      <c r="D265">
        <v>166757.29441063921</v>
      </c>
      <c r="E265">
        <v>19107.934799999999</v>
      </c>
      <c r="F265">
        <v>0</v>
      </c>
      <c r="G265">
        <v>0</v>
      </c>
      <c r="H265">
        <v>0</v>
      </c>
      <c r="I265">
        <v>0</v>
      </c>
      <c r="J265">
        <v>9817.3503177917009</v>
      </c>
      <c r="K265"/>
      <c r="L265">
        <v>75750.951345619527</v>
      </c>
      <c r="M265">
        <v>38196.513387795429</v>
      </c>
      <c r="N265">
        <v>3688.8269821759004</v>
      </c>
      <c r="O265">
        <v>13341.569490565622</v>
      </c>
      <c r="P265">
        <v>5060.6616297678338</v>
      </c>
      <c r="Q265">
        <v>59644.056692506594</v>
      </c>
      <c r="R265"/>
      <c r="S265">
        <v>259068.25360201878</v>
      </c>
      <c r="T265">
        <v>72906.449033552883</v>
      </c>
      <c r="U265">
        <v>12996.217005713381</v>
      </c>
      <c r="V265">
        <v>34758.524162380803</v>
      </c>
      <c r="W265">
        <v>14551.477056850727</v>
      </c>
      <c r="X265">
        <v>160056.61545604223</v>
      </c>
      <c r="Z265" s="29">
        <f>SUM(Landuse!C257:Q257)</f>
        <v>4601.676007179999</v>
      </c>
      <c r="AA265" s="29">
        <f t="shared" si="31"/>
        <v>56.298673178597184</v>
      </c>
      <c r="AB265" s="29">
        <f t="shared" si="32"/>
        <v>15.843455497474592</v>
      </c>
      <c r="AC265" s="29">
        <f t="shared" si="33"/>
        <v>2.8242355579652658</v>
      </c>
      <c r="AD265" s="29">
        <f t="shared" si="34"/>
        <v>7.5534488104219086</v>
      </c>
      <c r="AE265" s="29">
        <f t="shared" si="35"/>
        <v>3.1622124274168901</v>
      </c>
      <c r="AF265" s="29">
        <f t="shared" si="36"/>
        <v>34.78224351438601</v>
      </c>
      <c r="AG265" s="29">
        <f t="shared" si="37"/>
        <v>554337.53631655872</v>
      </c>
      <c r="AH265" s="44">
        <f t="shared" si="38"/>
        <v>120.46426898626183</v>
      </c>
    </row>
    <row r="266" spans="2:34" x14ac:dyDescent="0.3">
      <c r="B266">
        <v>3058</v>
      </c>
      <c r="C266">
        <v>8</v>
      </c>
      <c r="D266">
        <v>68418.254653016396</v>
      </c>
      <c r="E266">
        <v>85240.675525000814</v>
      </c>
      <c r="F266">
        <v>2345.6341834043997</v>
      </c>
      <c r="G266">
        <v>14358.73156986</v>
      </c>
      <c r="H266">
        <v>0</v>
      </c>
      <c r="I266">
        <v>0</v>
      </c>
      <c r="J266">
        <v>7167.3999519095751</v>
      </c>
      <c r="K266"/>
      <c r="L266">
        <v>76549.473542482359</v>
      </c>
      <c r="M266">
        <v>41936.458909358844</v>
      </c>
      <c r="N266">
        <v>2841.5008263509899</v>
      </c>
      <c r="O266">
        <v>25950.552360269721</v>
      </c>
      <c r="P266">
        <v>3648.4818401947441</v>
      </c>
      <c r="Q266">
        <v>26604.228404534519</v>
      </c>
      <c r="R266"/>
      <c r="S266">
        <v>261799.19951528966</v>
      </c>
      <c r="T266">
        <v>80044.957849471408</v>
      </c>
      <c r="U266">
        <v>10010.976806341963</v>
      </c>
      <c r="V266">
        <v>67608.455053163503</v>
      </c>
      <c r="W266">
        <v>10490.881168114369</v>
      </c>
      <c r="X266">
        <v>71393.245050420519</v>
      </c>
      <c r="Z266" s="29">
        <f>SUM(Landuse!C258:Q258)</f>
        <v>1993.6833779300005</v>
      </c>
      <c r="AA266" s="29">
        <f t="shared" si="31"/>
        <v>131.31433125911411</v>
      </c>
      <c r="AB266" s="29">
        <f t="shared" si="32"/>
        <v>40.149282847801238</v>
      </c>
      <c r="AC266" s="29">
        <f t="shared" si="33"/>
        <v>5.0213473800118402</v>
      </c>
      <c r="AD266" s="29">
        <f t="shared" si="34"/>
        <v>33.911330054504411</v>
      </c>
      <c r="AE266" s="29">
        <f t="shared" si="35"/>
        <v>5.2620598056080654</v>
      </c>
      <c r="AF266" s="29">
        <f t="shared" si="36"/>
        <v>35.809720761451409</v>
      </c>
      <c r="AG266" s="29">
        <f t="shared" si="37"/>
        <v>501347.71544280142</v>
      </c>
      <c r="AH266" s="44">
        <f t="shared" si="38"/>
        <v>251.46807210849107</v>
      </c>
    </row>
    <row r="267" spans="2:34" x14ac:dyDescent="0.3">
      <c r="B267">
        <v>3059</v>
      </c>
      <c r="C267">
        <v>0</v>
      </c>
      <c r="D267">
        <v>497680.49351302499</v>
      </c>
      <c r="E267">
        <v>10196747.892009897</v>
      </c>
      <c r="F267">
        <v>929240.72342677624</v>
      </c>
      <c r="G267">
        <v>1403764.4961194582</v>
      </c>
      <c r="H267">
        <v>18020.366327063701</v>
      </c>
      <c r="I267">
        <v>61570.492710773193</v>
      </c>
      <c r="J267">
        <v>528301.95808915142</v>
      </c>
      <c r="K267"/>
      <c r="L267">
        <v>6335142.3687639823</v>
      </c>
      <c r="M267">
        <v>3584636.0691896994</v>
      </c>
      <c r="N267">
        <v>197994.95597039114</v>
      </c>
      <c r="O267">
        <v>2727229.2065811395</v>
      </c>
      <c r="P267">
        <v>262333.23517068283</v>
      </c>
      <c r="Q267">
        <v>527990.58652024879</v>
      </c>
      <c r="R267"/>
      <c r="S267">
        <v>21666186.90117282</v>
      </c>
      <c r="T267">
        <v>6842066.5579837626</v>
      </c>
      <c r="U267">
        <v>697561.96922796417</v>
      </c>
      <c r="V267">
        <v>7105195.7073217109</v>
      </c>
      <c r="W267">
        <v>754315.60774213308</v>
      </c>
      <c r="X267">
        <v>1416878.5786446834</v>
      </c>
      <c r="Z267" s="29">
        <f>SUM(Landuse!C259:Q259)</f>
        <v>88093.812936320013</v>
      </c>
      <c r="AA267" s="29">
        <f t="shared" ref="AA267:AA330" si="39">IF(Z267&lt;&gt;0,S267/Z267,"")</f>
        <v>245.94447872104891</v>
      </c>
      <c r="AB267" s="29">
        <f t="shared" ref="AB267:AB330" si="40">IF(Z267&lt;&gt;0,T267/Z267,"")</f>
        <v>77.667957940810865</v>
      </c>
      <c r="AC267" s="29">
        <f t="shared" ref="AC267:AC330" si="41">IF(Z267&lt;&gt;0,U267/Z267,"")</f>
        <v>7.9183991017871795</v>
      </c>
      <c r="AD267" s="29">
        <f t="shared" ref="AD267:AD330" si="42">IF(Z267&lt;&gt;0,V267/Z267,"")</f>
        <v>80.654877686561392</v>
      </c>
      <c r="AE267" s="29">
        <f t="shared" ref="AE267:AE330" si="43">IF(Z267&lt;&gt;0,W267/Z267,"")</f>
        <v>8.5626400152233373</v>
      </c>
      <c r="AF267" s="29">
        <f t="shared" ref="AF267:AF330" si="44">IF(Z267&lt;&gt;0,X267/Z267,"")</f>
        <v>16.083746762884427</v>
      </c>
      <c r="AG267" s="29">
        <f t="shared" ref="AG267:AG330" si="45">SUM(S267:X267)</f>
        <v>38482205.322093077</v>
      </c>
      <c r="AH267" s="44">
        <f t="shared" ref="AH267:AH330" si="46">IF(Z267&lt;&gt;0,AG267/Z267,"")</f>
        <v>436.83210022831616</v>
      </c>
    </row>
    <row r="268" spans="2:34" x14ac:dyDescent="0.3">
      <c r="B268">
        <v>3059</v>
      </c>
      <c r="C268">
        <v>1</v>
      </c>
      <c r="D268">
        <v>221722.33998323191</v>
      </c>
      <c r="E268">
        <v>1449210.0911373773</v>
      </c>
      <c r="F268">
        <v>123540.76054328999</v>
      </c>
      <c r="G268">
        <v>115320.22616883002</v>
      </c>
      <c r="H268">
        <v>203743.8422590608</v>
      </c>
      <c r="I268">
        <v>115497.23218264118</v>
      </c>
      <c r="J268">
        <v>182341.25467394484</v>
      </c>
      <c r="K268"/>
      <c r="L268">
        <v>1041338.0204011532</v>
      </c>
      <c r="M268">
        <v>559261.05112638441</v>
      </c>
      <c r="N268">
        <v>42121.175234745635</v>
      </c>
      <c r="O268">
        <v>428943.25270810648</v>
      </c>
      <c r="P268">
        <v>195635.86477837362</v>
      </c>
      <c r="Q268">
        <v>144076.3826996125</v>
      </c>
      <c r="R268"/>
      <c r="S268">
        <v>3561376.029771944</v>
      </c>
      <c r="T268">
        <v>1067472.7535059524</v>
      </c>
      <c r="U268">
        <v>148398.37610478938</v>
      </c>
      <c r="V268">
        <v>1117517.2774153757</v>
      </c>
      <c r="W268">
        <v>562533.32194238331</v>
      </c>
      <c r="X268">
        <v>386633.29526589118</v>
      </c>
      <c r="Z268" s="29">
        <f>SUM(Landuse!C260:Q260)</f>
        <v>22776.150185199996</v>
      </c>
      <c r="AA268" s="29">
        <f t="shared" si="39"/>
        <v>156.36426704308158</v>
      </c>
      <c r="AB268" s="29">
        <f t="shared" si="40"/>
        <v>46.868006437698988</v>
      </c>
      <c r="AC268" s="29">
        <f t="shared" si="41"/>
        <v>6.51551622632077</v>
      </c>
      <c r="AD268" s="29">
        <f t="shared" si="42"/>
        <v>49.0652401010923</v>
      </c>
      <c r="AE268" s="29">
        <f t="shared" si="43"/>
        <v>24.698349693352434</v>
      </c>
      <c r="AF268" s="29">
        <f t="shared" si="44"/>
        <v>16.975357649210029</v>
      </c>
      <c r="AG268" s="29">
        <f t="shared" si="45"/>
        <v>6843931.0540063372</v>
      </c>
      <c r="AH268" s="44">
        <f t="shared" si="46"/>
        <v>300.48673715075614</v>
      </c>
    </row>
    <row r="269" spans="2:34" x14ac:dyDescent="0.3">
      <c r="B269">
        <v>3059</v>
      </c>
      <c r="C269">
        <v>2</v>
      </c>
      <c r="D269">
        <v>16879.675408704097</v>
      </c>
      <c r="E269">
        <v>220658.97343788482</v>
      </c>
      <c r="F269">
        <v>16862.040258564</v>
      </c>
      <c r="G269">
        <v>21374.15</v>
      </c>
      <c r="H269">
        <v>27328.173116283004</v>
      </c>
      <c r="I269">
        <v>11134.234199999999</v>
      </c>
      <c r="J269">
        <v>67985.242617764496</v>
      </c>
      <c r="K269"/>
      <c r="L269">
        <v>167679.07087669786</v>
      </c>
      <c r="M269">
        <v>86717.721787173694</v>
      </c>
      <c r="N269">
        <v>6117.924706529544</v>
      </c>
      <c r="O269">
        <v>67252.988652262618</v>
      </c>
      <c r="P269">
        <v>35009.263577478101</v>
      </c>
      <c r="Q269">
        <v>19445.519439058542</v>
      </c>
      <c r="R269"/>
      <c r="S269">
        <v>573462.42239830666</v>
      </c>
      <c r="T269">
        <v>165519.84992961417</v>
      </c>
      <c r="U269">
        <v>21554.244071315432</v>
      </c>
      <c r="V269">
        <v>175212.86627596675</v>
      </c>
      <c r="W269">
        <v>100665.98658331631</v>
      </c>
      <c r="X269">
        <v>52182.634780296772</v>
      </c>
      <c r="Z269" s="29">
        <f>SUM(Landuse!C261:Q261)</f>
        <v>3435.6702889200001</v>
      </c>
      <c r="AA269" s="29">
        <f t="shared" si="39"/>
        <v>166.91427703284475</v>
      </c>
      <c r="AB269" s="29">
        <f t="shared" si="40"/>
        <v>48.176872636298633</v>
      </c>
      <c r="AC269" s="29">
        <f t="shared" si="41"/>
        <v>6.2736648917760354</v>
      </c>
      <c r="AD269" s="29">
        <f t="shared" si="42"/>
        <v>50.998160923947317</v>
      </c>
      <c r="AE269" s="29">
        <f t="shared" si="43"/>
        <v>29.300246565557536</v>
      </c>
      <c r="AF269" s="29">
        <f t="shared" si="44"/>
        <v>15.188487366958702</v>
      </c>
      <c r="AG269" s="29">
        <f t="shared" si="45"/>
        <v>1088598.0040388161</v>
      </c>
      <c r="AH269" s="44">
        <f t="shared" si="46"/>
        <v>316.85170941738301</v>
      </c>
    </row>
    <row r="270" spans="2:34" x14ac:dyDescent="0.3">
      <c r="B270">
        <v>3059</v>
      </c>
      <c r="C270">
        <v>5</v>
      </c>
      <c r="D270">
        <v>116661.94523766608</v>
      </c>
      <c r="E270">
        <v>5701.9146595514003</v>
      </c>
      <c r="F270">
        <v>0</v>
      </c>
      <c r="G270">
        <v>2707.8032783100002</v>
      </c>
      <c r="H270">
        <v>0</v>
      </c>
      <c r="I270">
        <v>7.3127819589999996</v>
      </c>
      <c r="J270">
        <v>19082.849060345376</v>
      </c>
      <c r="K270"/>
      <c r="L270">
        <v>56032.748458738883</v>
      </c>
      <c r="M270">
        <v>27114.707653723945</v>
      </c>
      <c r="N270">
        <v>2710.1364873998273</v>
      </c>
      <c r="O270">
        <v>9507.6109246536271</v>
      </c>
      <c r="P270">
        <v>5967.1186904847273</v>
      </c>
      <c r="Q270">
        <v>42829.502802830844</v>
      </c>
      <c r="R270"/>
      <c r="S270">
        <v>191631.99972888696</v>
      </c>
      <c r="T270">
        <v>51754.384792815967</v>
      </c>
      <c r="U270">
        <v>9548.163162852954</v>
      </c>
      <c r="V270">
        <v>24769.988589781602</v>
      </c>
      <c r="W270">
        <v>17157.91275380669</v>
      </c>
      <c r="X270">
        <v>114934.25565648066</v>
      </c>
      <c r="Z270" s="29">
        <f>SUM(Landuse!C262:Q262)</f>
        <v>1368.4118679123026</v>
      </c>
      <c r="AA270" s="29">
        <f t="shared" si="39"/>
        <v>140.03970896660485</v>
      </c>
      <c r="AB270" s="29">
        <f t="shared" si="40"/>
        <v>37.820765813566261</v>
      </c>
      <c r="AC270" s="29">
        <f t="shared" si="41"/>
        <v>6.9775506824710378</v>
      </c>
      <c r="AD270" s="29">
        <f t="shared" si="42"/>
        <v>18.101267001996678</v>
      </c>
      <c r="AE270" s="29">
        <f t="shared" si="43"/>
        <v>12.538558862386518</v>
      </c>
      <c r="AF270" s="29">
        <f t="shared" si="44"/>
        <v>83.990981335048204</v>
      </c>
      <c r="AG270" s="29">
        <f t="shared" si="45"/>
        <v>409796.70468462486</v>
      </c>
      <c r="AH270" s="44">
        <f t="shared" si="46"/>
        <v>299.46883266207357</v>
      </c>
    </row>
    <row r="271" spans="2:34" x14ac:dyDescent="0.3">
      <c r="B271">
        <v>3059</v>
      </c>
      <c r="C271">
        <v>7</v>
      </c>
      <c r="D271">
        <v>497628.22915563924</v>
      </c>
      <c r="E271">
        <v>51916.697737906201</v>
      </c>
      <c r="F271">
        <v>21322.617143422398</v>
      </c>
      <c r="G271">
        <v>3200.7711909987001</v>
      </c>
      <c r="H271">
        <v>0</v>
      </c>
      <c r="I271">
        <v>31.463962683999998</v>
      </c>
      <c r="J271">
        <v>19526.360410357898</v>
      </c>
      <c r="K271"/>
      <c r="L271">
        <v>230252.09256555579</v>
      </c>
      <c r="M271">
        <v>116774.33849417829</v>
      </c>
      <c r="N271">
        <v>11215.323774572036</v>
      </c>
      <c r="O271">
        <v>42647.860243964475</v>
      </c>
      <c r="P271">
        <v>13639.318076582618</v>
      </c>
      <c r="Q271">
        <v>179097.20644615521</v>
      </c>
      <c r="R271"/>
      <c r="S271">
        <v>787462.15657420084</v>
      </c>
      <c r="T271">
        <v>222889.51537060799</v>
      </c>
      <c r="U271">
        <v>39513.043649907981</v>
      </c>
      <c r="V271">
        <v>111109.61733639576</v>
      </c>
      <c r="W271">
        <v>39218.631590586425</v>
      </c>
      <c r="X271">
        <v>480612.72641445091</v>
      </c>
      <c r="Z271" s="29">
        <f>SUM(Landuse!C263:Q263)</f>
        <v>14071.777018235243</v>
      </c>
      <c r="AA271" s="29">
        <f t="shared" si="39"/>
        <v>55.960391893202221</v>
      </c>
      <c r="AB271" s="29">
        <f t="shared" si="40"/>
        <v>15.839471808128524</v>
      </c>
      <c r="AC271" s="29">
        <f t="shared" si="41"/>
        <v>2.8079640260575527</v>
      </c>
      <c r="AD271" s="29">
        <f t="shared" si="42"/>
        <v>7.8959194131922184</v>
      </c>
      <c r="AE271" s="29">
        <f t="shared" si="43"/>
        <v>2.7870418597284505</v>
      </c>
      <c r="AF271" s="29">
        <f t="shared" si="44"/>
        <v>34.154373380962305</v>
      </c>
      <c r="AG271" s="29">
        <f t="shared" si="45"/>
        <v>1680805.6909361498</v>
      </c>
      <c r="AH271" s="44">
        <f t="shared" si="46"/>
        <v>119.44516238127126</v>
      </c>
    </row>
    <row r="272" spans="2:34" x14ac:dyDescent="0.3">
      <c r="B272">
        <v>3059</v>
      </c>
      <c r="C272">
        <v>8</v>
      </c>
      <c r="D272">
        <v>362487.62715139438</v>
      </c>
      <c r="E272">
        <v>756763.91243848356</v>
      </c>
      <c r="F272">
        <v>55780.298072312813</v>
      </c>
      <c r="G272">
        <v>82156.267149029984</v>
      </c>
      <c r="H272">
        <v>101.03075239590001</v>
      </c>
      <c r="I272">
        <v>496.16700322279996</v>
      </c>
      <c r="J272">
        <v>54033.947460508913</v>
      </c>
      <c r="K272"/>
      <c r="L272">
        <v>580860.87235320988</v>
      </c>
      <c r="M272">
        <v>319684.50770609162</v>
      </c>
      <c r="N272">
        <v>20399.448934696749</v>
      </c>
      <c r="O272">
        <v>211571.50293558772</v>
      </c>
      <c r="P272">
        <v>26632.26261097582</v>
      </c>
      <c r="Q272">
        <v>152670.65548678639</v>
      </c>
      <c r="R272"/>
      <c r="S272">
        <v>1986544.1834479778</v>
      </c>
      <c r="T272">
        <v>610188.21354877122</v>
      </c>
      <c r="U272">
        <v>71869.910525298154</v>
      </c>
      <c r="V272">
        <v>551203.00516802794</v>
      </c>
      <c r="W272">
        <v>76578.674234225982</v>
      </c>
      <c r="X272">
        <v>409696.28411845589</v>
      </c>
      <c r="Z272" s="29">
        <f>SUM(Landuse!C264:Q264)</f>
        <v>12491.982349009999</v>
      </c>
      <c r="AA272" s="29">
        <f t="shared" si="39"/>
        <v>159.02553557525746</v>
      </c>
      <c r="AB272" s="29">
        <f t="shared" si="40"/>
        <v>48.846387747027933</v>
      </c>
      <c r="AC272" s="29">
        <f t="shared" si="41"/>
        <v>5.7532830672782618</v>
      </c>
      <c r="AD272" s="29">
        <f t="shared" si="42"/>
        <v>44.124542427944696</v>
      </c>
      <c r="AE272" s="29">
        <f t="shared" si="43"/>
        <v>6.1302259397040304</v>
      </c>
      <c r="AF272" s="29">
        <f t="shared" si="44"/>
        <v>32.796738953999942</v>
      </c>
      <c r="AG272" s="29">
        <f t="shared" si="45"/>
        <v>3706080.2710427572</v>
      </c>
      <c r="AH272" s="44">
        <f t="shared" si="46"/>
        <v>296.67671371121236</v>
      </c>
    </row>
    <row r="273" spans="2:34" x14ac:dyDescent="0.3">
      <c r="B273">
        <v>3060</v>
      </c>
      <c r="C273">
        <v>0</v>
      </c>
      <c r="D273">
        <v>8687.3147403644998</v>
      </c>
      <c r="E273">
        <v>28429.5135291636</v>
      </c>
      <c r="F273">
        <v>21152.737943607601</v>
      </c>
      <c r="G273">
        <v>10127.621570814001</v>
      </c>
      <c r="H273">
        <v>0</v>
      </c>
      <c r="I273">
        <v>0</v>
      </c>
      <c r="J273">
        <v>4408.0029159717496</v>
      </c>
      <c r="K273"/>
      <c r="L273">
        <v>32699.627084737211</v>
      </c>
      <c r="M273">
        <v>17568.004899366028</v>
      </c>
      <c r="N273">
        <v>1146.0957291795849</v>
      </c>
      <c r="O273">
        <v>13218.496587076466</v>
      </c>
      <c r="P273">
        <v>1937.5554969389229</v>
      </c>
      <c r="Q273">
        <v>6235.4109026232281</v>
      </c>
      <c r="R273"/>
      <c r="S273">
        <v>111832.72462980126</v>
      </c>
      <c r="T273">
        <v>33532.402311517922</v>
      </c>
      <c r="U273">
        <v>4037.8442463444708</v>
      </c>
      <c r="V273">
        <v>34437.884788378578</v>
      </c>
      <c r="W273">
        <v>5571.2664514531489</v>
      </c>
      <c r="X273">
        <v>16732.912219516511</v>
      </c>
      <c r="Z273" s="29">
        <f>SUM(Landuse!C265:Q265)</f>
        <v>587.97650109999995</v>
      </c>
      <c r="AA273" s="29">
        <f t="shared" si="39"/>
        <v>190.19930970129255</v>
      </c>
      <c r="AB273" s="29">
        <f t="shared" si="40"/>
        <v>57.030174248094497</v>
      </c>
      <c r="AC273" s="29">
        <f t="shared" si="41"/>
        <v>6.8673564994355711</v>
      </c>
      <c r="AD273" s="29">
        <f t="shared" si="42"/>
        <v>58.570171977879035</v>
      </c>
      <c r="AE273" s="29">
        <f t="shared" si="43"/>
        <v>9.4753216174971211</v>
      </c>
      <c r="AF273" s="29">
        <f t="shared" si="44"/>
        <v>28.458471024287867</v>
      </c>
      <c r="AG273" s="29">
        <f t="shared" si="45"/>
        <v>206145.0346470119</v>
      </c>
      <c r="AH273" s="44">
        <f t="shared" si="46"/>
        <v>350.60080506848664</v>
      </c>
    </row>
    <row r="274" spans="2:34" x14ac:dyDescent="0.3">
      <c r="B274">
        <v>3060</v>
      </c>
      <c r="C274">
        <v>1</v>
      </c>
      <c r="D274">
        <v>15659.346908792999</v>
      </c>
      <c r="E274">
        <v>37025.452918479896</v>
      </c>
      <c r="F274">
        <v>0</v>
      </c>
      <c r="G274">
        <v>4851.0013376800007</v>
      </c>
      <c r="H274">
        <v>5495.4723223665005</v>
      </c>
      <c r="I274">
        <v>0</v>
      </c>
      <c r="J274">
        <v>518.0372314453125</v>
      </c>
      <c r="K274"/>
      <c r="L274">
        <v>26431.162072005329</v>
      </c>
      <c r="M274">
        <v>14762.675905672088</v>
      </c>
      <c r="N274">
        <v>880.27167075226157</v>
      </c>
      <c r="O274">
        <v>10822.82533862635</v>
      </c>
      <c r="P274">
        <v>4387.8663352386466</v>
      </c>
      <c r="Q274">
        <v>6264.5093964700263</v>
      </c>
      <c r="R274"/>
      <c r="S274">
        <v>90394.574286258226</v>
      </c>
      <c r="T274">
        <v>28177.814754674426</v>
      </c>
      <c r="U274">
        <v>3101.3115313774156</v>
      </c>
      <c r="V274">
        <v>28196.490398216458</v>
      </c>
      <c r="W274">
        <v>12616.914739008556</v>
      </c>
      <c r="X274">
        <v>16810.998900709212</v>
      </c>
      <c r="Z274" s="29">
        <f>SUM(Landuse!C266:Q266)</f>
        <v>768.25493001999996</v>
      </c>
      <c r="AA274" s="29">
        <f t="shared" si="39"/>
        <v>117.6622117919959</v>
      </c>
      <c r="AB274" s="29">
        <f t="shared" si="40"/>
        <v>36.67768816523035</v>
      </c>
      <c r="AC274" s="29">
        <f t="shared" si="41"/>
        <v>4.0368260719090721</v>
      </c>
      <c r="AD274" s="29">
        <f t="shared" si="42"/>
        <v>36.701997340234989</v>
      </c>
      <c r="AE274" s="29">
        <f t="shared" si="43"/>
        <v>16.422823005743812</v>
      </c>
      <c r="AF274" s="29">
        <f t="shared" si="44"/>
        <v>21.882057952132598</v>
      </c>
      <c r="AG274" s="29">
        <f t="shared" si="45"/>
        <v>179298.10461024431</v>
      </c>
      <c r="AH274" s="44">
        <f t="shared" si="46"/>
        <v>233.38360432724676</v>
      </c>
    </row>
    <row r="275" spans="2:34" x14ac:dyDescent="0.3">
      <c r="B275">
        <v>3060</v>
      </c>
      <c r="C275">
        <v>2</v>
      </c>
      <c r="D275">
        <v>473.30967909029994</v>
      </c>
      <c r="E275">
        <v>0</v>
      </c>
      <c r="F275">
        <v>0</v>
      </c>
      <c r="G275">
        <v>0</v>
      </c>
      <c r="H275">
        <v>0</v>
      </c>
      <c r="I275">
        <v>0</v>
      </c>
      <c r="J275">
        <v>192.99508338994443</v>
      </c>
      <c r="K275"/>
      <c r="L275">
        <v>264.07299747926811</v>
      </c>
      <c r="M275">
        <v>117.01066192949503</v>
      </c>
      <c r="N275">
        <v>12.42796939808262</v>
      </c>
      <c r="O275">
        <v>40.834616795171932</v>
      </c>
      <c r="P275">
        <v>47.224899968790083</v>
      </c>
      <c r="Q275">
        <v>184.73361690943653</v>
      </c>
      <c r="R275"/>
      <c r="S275">
        <v>903.12965137909691</v>
      </c>
      <c r="T275">
        <v>223.34059063806575</v>
      </c>
      <c r="U275">
        <v>43.785351825466826</v>
      </c>
      <c r="V275">
        <v>106.38561044412553</v>
      </c>
      <c r="W275">
        <v>135.7909496192587</v>
      </c>
      <c r="X275">
        <v>495.73820298498026</v>
      </c>
      <c r="Z275" s="29">
        <f>SUM(Landuse!C267:Q267)</f>
        <v>17.55589264</v>
      </c>
      <c r="AA275" s="29">
        <f t="shared" si="39"/>
        <v>51.443106306162562</v>
      </c>
      <c r="AB275" s="29">
        <f t="shared" si="40"/>
        <v>12.721688108823258</v>
      </c>
      <c r="AC275" s="29">
        <f t="shared" si="41"/>
        <v>2.4940544308014649</v>
      </c>
      <c r="AD275" s="29">
        <f t="shared" si="42"/>
        <v>6.0598234806775135</v>
      </c>
      <c r="AE275" s="29">
        <f t="shared" si="43"/>
        <v>7.7347789943683942</v>
      </c>
      <c r="AF275" s="29">
        <f t="shared" si="44"/>
        <v>28.237709876139927</v>
      </c>
      <c r="AG275" s="29">
        <f t="shared" si="45"/>
        <v>1908.1703568909943</v>
      </c>
      <c r="AH275" s="44">
        <f t="shared" si="46"/>
        <v>108.69116119697314</v>
      </c>
    </row>
    <row r="276" spans="2:34" x14ac:dyDescent="0.3">
      <c r="B276">
        <v>3060</v>
      </c>
      <c r="C276">
        <v>5</v>
      </c>
      <c r="D276">
        <v>40403.746574573204</v>
      </c>
      <c r="E276">
        <v>0</v>
      </c>
      <c r="F276">
        <v>0</v>
      </c>
      <c r="G276">
        <v>0</v>
      </c>
      <c r="H276">
        <v>0</v>
      </c>
      <c r="I276">
        <v>0</v>
      </c>
      <c r="J276">
        <v>2720.6669921875</v>
      </c>
      <c r="K276"/>
      <c r="L276">
        <v>16301.941981857426</v>
      </c>
      <c r="M276">
        <v>8030.7653831588395</v>
      </c>
      <c r="N276">
        <v>836.2687000271128</v>
      </c>
      <c r="O276">
        <v>2304.0084797161062</v>
      </c>
      <c r="P276">
        <v>1252.0804365347067</v>
      </c>
      <c r="Q276">
        <v>14399.348585466512</v>
      </c>
      <c r="R276"/>
      <c r="S276">
        <v>55752.641577952396</v>
      </c>
      <c r="T276">
        <v>15328.482502142941</v>
      </c>
      <c r="U276">
        <v>2946.2833451265219</v>
      </c>
      <c r="V276">
        <v>6002.5872120347776</v>
      </c>
      <c r="W276">
        <v>3600.2446080162608</v>
      </c>
      <c r="X276">
        <v>38641.083909556954</v>
      </c>
      <c r="Z276" s="29">
        <f>SUM(Landuse!C268:Q268)</f>
        <v>438.78205564000007</v>
      </c>
      <c r="AA276" s="29">
        <f t="shared" si="39"/>
        <v>127.06226442335372</v>
      </c>
      <c r="AB276" s="29">
        <f t="shared" si="40"/>
        <v>34.934159920886181</v>
      </c>
      <c r="AC276" s="29">
        <f t="shared" si="41"/>
        <v>6.7146851318455196</v>
      </c>
      <c r="AD276" s="29">
        <f t="shared" si="42"/>
        <v>13.680110968256225</v>
      </c>
      <c r="AE276" s="29">
        <f t="shared" si="43"/>
        <v>8.2050862421094344</v>
      </c>
      <c r="AF276" s="29">
        <f t="shared" si="44"/>
        <v>88.064412418132562</v>
      </c>
      <c r="AG276" s="29">
        <f t="shared" si="45"/>
        <v>122271.32315482985</v>
      </c>
      <c r="AH276" s="44">
        <f t="shared" si="46"/>
        <v>278.66071910458362</v>
      </c>
    </row>
    <row r="277" spans="2:34" x14ac:dyDescent="0.3">
      <c r="B277">
        <v>3060</v>
      </c>
      <c r="C277">
        <v>7</v>
      </c>
      <c r="D277">
        <v>120605.47536666467</v>
      </c>
      <c r="E277">
        <v>0</v>
      </c>
      <c r="F277">
        <v>0</v>
      </c>
      <c r="G277">
        <v>0</v>
      </c>
      <c r="H277">
        <v>0</v>
      </c>
      <c r="I277">
        <v>0</v>
      </c>
      <c r="J277">
        <v>309.35440058593747</v>
      </c>
      <c r="K277"/>
      <c r="L277">
        <v>45117.077447738986</v>
      </c>
      <c r="M277">
        <v>22859.958063744252</v>
      </c>
      <c r="N277">
        <v>2368.6836368991453</v>
      </c>
      <c r="O277">
        <v>6206.2605765599619</v>
      </c>
      <c r="P277">
        <v>2158.9704347002134</v>
      </c>
      <c r="Q277">
        <v>42203.879607608054</v>
      </c>
      <c r="R277"/>
      <c r="S277">
        <v>154300.40487126732</v>
      </c>
      <c r="T277">
        <v>43633.259155429929</v>
      </c>
      <c r="U277">
        <v>8345.180381668486</v>
      </c>
      <c r="V277">
        <v>16169.046554900138</v>
      </c>
      <c r="W277">
        <v>6207.9251776413412</v>
      </c>
      <c r="X277">
        <v>113255.37704340446</v>
      </c>
      <c r="Z277" s="29">
        <f>SUM(Landuse!C269:Q269)</f>
        <v>3190.9706641460821</v>
      </c>
      <c r="AA277" s="29">
        <f t="shared" si="39"/>
        <v>48.355319152568519</v>
      </c>
      <c r="AB277" s="29">
        <f t="shared" si="40"/>
        <v>13.67397690166681</v>
      </c>
      <c r="AC277" s="29">
        <f t="shared" si="41"/>
        <v>2.6152482300872841</v>
      </c>
      <c r="AD277" s="29">
        <f t="shared" si="42"/>
        <v>5.0671247895119862</v>
      </c>
      <c r="AE277" s="29">
        <f t="shared" si="43"/>
        <v>1.9454660763240232</v>
      </c>
      <c r="AF277" s="29">
        <f t="shared" si="44"/>
        <v>35.492453226207296</v>
      </c>
      <c r="AG277" s="29">
        <f t="shared" si="45"/>
        <v>341911.19318431168</v>
      </c>
      <c r="AH277" s="44">
        <f t="shared" si="46"/>
        <v>107.14958837636593</v>
      </c>
    </row>
    <row r="278" spans="2:34" x14ac:dyDescent="0.3">
      <c r="B278">
        <v>3060</v>
      </c>
      <c r="C278">
        <v>8</v>
      </c>
      <c r="D278">
        <v>3433.3924732595997</v>
      </c>
      <c r="E278">
        <v>4134.652482296</v>
      </c>
      <c r="F278">
        <v>0</v>
      </c>
      <c r="G278">
        <v>0</v>
      </c>
      <c r="H278">
        <v>0</v>
      </c>
      <c r="I278">
        <v>0</v>
      </c>
      <c r="J278">
        <v>60.75</v>
      </c>
      <c r="K278"/>
      <c r="L278">
        <v>3278.9663678627985</v>
      </c>
      <c r="M278">
        <v>1794.6788606036141</v>
      </c>
      <c r="N278">
        <v>124.62028819472098</v>
      </c>
      <c r="O278">
        <v>1036.6356564941041</v>
      </c>
      <c r="P278">
        <v>110.52028526034313</v>
      </c>
      <c r="Q278">
        <v>1283.3734971400188</v>
      </c>
      <c r="R278"/>
      <c r="S278">
        <v>11214.064978090772</v>
      </c>
      <c r="T278">
        <v>3425.5394348113305</v>
      </c>
      <c r="U278">
        <v>439.05347594746735</v>
      </c>
      <c r="V278">
        <v>2700.7261431509596</v>
      </c>
      <c r="W278">
        <v>317.79113344044322</v>
      </c>
      <c r="X278">
        <v>3443.9712807801548</v>
      </c>
      <c r="Z278" s="29">
        <f>SUM(Landuse!C270:Q270)</f>
        <v>87.06095212999999</v>
      </c>
      <c r="AA278" s="29">
        <f t="shared" si="39"/>
        <v>128.80705647861345</v>
      </c>
      <c r="AB278" s="29">
        <f t="shared" si="40"/>
        <v>39.346450400591671</v>
      </c>
      <c r="AC278" s="29">
        <f t="shared" si="41"/>
        <v>5.0430585148192471</v>
      </c>
      <c r="AD278" s="29">
        <f t="shared" si="42"/>
        <v>31.021095876808438</v>
      </c>
      <c r="AE278" s="29">
        <f t="shared" si="43"/>
        <v>3.6502143115310224</v>
      </c>
      <c r="AF278" s="29">
        <f t="shared" si="44"/>
        <v>39.558162373845789</v>
      </c>
      <c r="AG278" s="29">
        <f t="shared" si="45"/>
        <v>21541.146446221126</v>
      </c>
      <c r="AH278" s="44">
        <f t="shared" si="46"/>
        <v>247.42603795620963</v>
      </c>
    </row>
    <row r="279" spans="2:34" x14ac:dyDescent="0.3">
      <c r="B279">
        <v>3061</v>
      </c>
      <c r="C279">
        <v>0</v>
      </c>
      <c r="D279">
        <v>40006.367736193999</v>
      </c>
      <c r="E279">
        <v>215216.16164289921</v>
      </c>
      <c r="F279">
        <v>101759.91373090621</v>
      </c>
      <c r="G279">
        <v>11078.900084439001</v>
      </c>
      <c r="H279">
        <v>239.94</v>
      </c>
      <c r="I279">
        <v>1719.2893918507998</v>
      </c>
      <c r="J279">
        <v>66751.514642575028</v>
      </c>
      <c r="K279"/>
      <c r="L279">
        <v>199622.35012750319</v>
      </c>
      <c r="M279">
        <v>102068.14182156413</v>
      </c>
      <c r="N279">
        <v>6991.4706154153027</v>
      </c>
      <c r="O279">
        <v>73979.568724553319</v>
      </c>
      <c r="P279">
        <v>19015.103017922564</v>
      </c>
      <c r="Q279">
        <v>35095.452921905693</v>
      </c>
      <c r="R279"/>
      <c r="S279">
        <v>682708.43743606086</v>
      </c>
      <c r="T279">
        <v>194819.50365765588</v>
      </c>
      <c r="U279">
        <v>24631.859869288117</v>
      </c>
      <c r="V279">
        <v>192737.49080670427</v>
      </c>
      <c r="W279">
        <v>54676.217368764716</v>
      </c>
      <c r="X279">
        <v>94179.70077952159</v>
      </c>
      <c r="Z279" s="29">
        <f>SUM(Landuse!C271:Q271)</f>
        <v>3839.6433060900004</v>
      </c>
      <c r="AA279" s="29">
        <f t="shared" si="39"/>
        <v>177.80517173385019</v>
      </c>
      <c r="AB279" s="29">
        <f t="shared" si="40"/>
        <v>50.738958837310641</v>
      </c>
      <c r="AC279" s="29">
        <f t="shared" si="41"/>
        <v>6.4151427374047731</v>
      </c>
      <c r="AD279" s="29">
        <f t="shared" si="42"/>
        <v>50.196717622443273</v>
      </c>
      <c r="AE279" s="29">
        <f t="shared" si="43"/>
        <v>14.239921005694354</v>
      </c>
      <c r="AF279" s="29">
        <f t="shared" si="44"/>
        <v>24.528242149510238</v>
      </c>
      <c r="AG279" s="29">
        <f t="shared" si="45"/>
        <v>1243753.2099179956</v>
      </c>
      <c r="AH279" s="44">
        <f t="shared" si="46"/>
        <v>323.92415408621355</v>
      </c>
    </row>
    <row r="280" spans="2:34" x14ac:dyDescent="0.3">
      <c r="B280">
        <v>3061</v>
      </c>
      <c r="C280">
        <v>1</v>
      </c>
      <c r="D280">
        <v>307336.43396988383</v>
      </c>
      <c r="E280">
        <v>85923.291816757497</v>
      </c>
      <c r="F280">
        <v>43078.71501533519</v>
      </c>
      <c r="G280">
        <v>6496.9273460900004</v>
      </c>
      <c r="H280">
        <v>35821.708490260797</v>
      </c>
      <c r="I280">
        <v>4525.383452099999</v>
      </c>
      <c r="J280">
        <v>42849.647689986828</v>
      </c>
      <c r="K280"/>
      <c r="L280">
        <v>203791.53565829716</v>
      </c>
      <c r="M280">
        <v>101403.17007734283</v>
      </c>
      <c r="N280">
        <v>9213.8481851742199</v>
      </c>
      <c r="O280">
        <v>53983.257424594565</v>
      </c>
      <c r="P280">
        <v>39601.622803326711</v>
      </c>
      <c r="Q280">
        <v>118038.67363167867</v>
      </c>
      <c r="R280"/>
      <c r="S280">
        <v>696967.05195137626</v>
      </c>
      <c r="T280">
        <v>193550.25879002581</v>
      </c>
      <c r="U280">
        <v>32461.584956632851</v>
      </c>
      <c r="V280">
        <v>140641.50090314774</v>
      </c>
      <c r="W280">
        <v>113870.90222491366</v>
      </c>
      <c r="X280">
        <v>316760.3218508187</v>
      </c>
      <c r="Z280" s="29">
        <f>SUM(Landuse!C272:Q272)</f>
        <v>9498.3980991699973</v>
      </c>
      <c r="AA280" s="29">
        <f t="shared" si="39"/>
        <v>73.377325805314442</v>
      </c>
      <c r="AB280" s="29">
        <f t="shared" si="40"/>
        <v>20.37714746941791</v>
      </c>
      <c r="AC280" s="29">
        <f t="shared" si="41"/>
        <v>3.4175852199192889</v>
      </c>
      <c r="AD280" s="29">
        <f t="shared" si="42"/>
        <v>14.806865266621903</v>
      </c>
      <c r="AE280" s="29">
        <f t="shared" si="43"/>
        <v>11.988432263632337</v>
      </c>
      <c r="AF280" s="29">
        <f t="shared" si="44"/>
        <v>33.348815088988353</v>
      </c>
      <c r="AG280" s="29">
        <f t="shared" si="45"/>
        <v>1494251.6206769152</v>
      </c>
      <c r="AH280" s="44">
        <f t="shared" si="46"/>
        <v>157.31617111389426</v>
      </c>
    </row>
    <row r="281" spans="2:34" x14ac:dyDescent="0.3">
      <c r="B281">
        <v>3061</v>
      </c>
      <c r="C281">
        <v>2</v>
      </c>
      <c r="D281">
        <v>22851.368537592898</v>
      </c>
      <c r="E281">
        <v>76767.734039870993</v>
      </c>
      <c r="F281">
        <v>21045.359680828798</v>
      </c>
      <c r="G281">
        <v>1684.9245662800001</v>
      </c>
      <c r="H281">
        <v>22020.294586140899</v>
      </c>
      <c r="I281">
        <v>2380.9393561873999</v>
      </c>
      <c r="J281">
        <v>30014.940099098134</v>
      </c>
      <c r="K281"/>
      <c r="L281">
        <v>72781.5585085497</v>
      </c>
      <c r="M281">
        <v>36090.115724321229</v>
      </c>
      <c r="N281">
        <v>2627.1413765410257</v>
      </c>
      <c r="O281">
        <v>28312.654058337946</v>
      </c>
      <c r="P281">
        <v>22252.948519982961</v>
      </c>
      <c r="Q281">
        <v>14701.142678266257</v>
      </c>
      <c r="R281"/>
      <c r="S281">
        <v>248912.93009923998</v>
      </c>
      <c r="T281">
        <v>68885.925685326409</v>
      </c>
      <c r="U281">
        <v>9255.7605979329837</v>
      </c>
      <c r="V281">
        <v>73762.391365106683</v>
      </c>
      <c r="W281">
        <v>63986.350703844211</v>
      </c>
      <c r="X281">
        <v>39450.95741140785</v>
      </c>
      <c r="Z281" s="29">
        <f>SUM(Landuse!C273:Q273)</f>
        <v>1984.7531910900002</v>
      </c>
      <c r="AA281" s="29">
        <f t="shared" si="39"/>
        <v>125.41253553170523</v>
      </c>
      <c r="AB281" s="29">
        <f t="shared" si="40"/>
        <v>34.707552553421095</v>
      </c>
      <c r="AC281" s="29">
        <f t="shared" si="41"/>
        <v>4.6634315236192379</v>
      </c>
      <c r="AD281" s="29">
        <f t="shared" si="42"/>
        <v>37.164515818008262</v>
      </c>
      <c r="AE281" s="29">
        <f t="shared" si="43"/>
        <v>32.238945875534156</v>
      </c>
      <c r="AF281" s="29">
        <f t="shared" si="44"/>
        <v>19.8770091860852</v>
      </c>
      <c r="AG281" s="29">
        <f t="shared" si="45"/>
        <v>504254.31586285809</v>
      </c>
      <c r="AH281" s="44">
        <f t="shared" si="46"/>
        <v>254.06399048837315</v>
      </c>
    </row>
    <row r="282" spans="2:34" x14ac:dyDescent="0.3">
      <c r="B282">
        <v>3061</v>
      </c>
      <c r="C282">
        <v>5</v>
      </c>
      <c r="D282">
        <v>1237052.1860158357</v>
      </c>
      <c r="E282">
        <v>128211.86497204631</v>
      </c>
      <c r="F282">
        <v>23373.841142995199</v>
      </c>
      <c r="G282">
        <v>0</v>
      </c>
      <c r="H282">
        <v>1409.8328008632</v>
      </c>
      <c r="I282">
        <v>590.32185095700004</v>
      </c>
      <c r="J282">
        <v>48632.8237282435</v>
      </c>
      <c r="K282"/>
      <c r="L282">
        <v>555592.18749237584</v>
      </c>
      <c r="M282">
        <v>281500.91035741352</v>
      </c>
      <c r="N282">
        <v>27274.433904344743</v>
      </c>
      <c r="O282">
        <v>98676.037139854641</v>
      </c>
      <c r="P282">
        <v>34042.732859099851</v>
      </c>
      <c r="Q282">
        <v>442184.56875785231</v>
      </c>
      <c r="R282"/>
      <c r="S282">
        <v>1900125.2812239253</v>
      </c>
      <c r="T282">
        <v>537306.41761740239</v>
      </c>
      <c r="U282">
        <v>96091.376321414093</v>
      </c>
      <c r="V282">
        <v>257078.70603972051</v>
      </c>
      <c r="W282">
        <v>97886.814490384306</v>
      </c>
      <c r="X282">
        <v>1186615.5557987595</v>
      </c>
      <c r="Z282" s="29">
        <f>SUM(Landuse!C274:Q274)</f>
        <v>13490.690913709999</v>
      </c>
      <c r="AA282" s="29">
        <f t="shared" si="39"/>
        <v>140.84714366207228</v>
      </c>
      <c r="AB282" s="29">
        <f t="shared" si="40"/>
        <v>39.827939210389985</v>
      </c>
      <c r="AC282" s="29">
        <f t="shared" si="41"/>
        <v>7.1227913333749742</v>
      </c>
      <c r="AD282" s="29">
        <f t="shared" si="42"/>
        <v>19.056007411633949</v>
      </c>
      <c r="AE282" s="29">
        <f t="shared" si="43"/>
        <v>7.2558785251618367</v>
      </c>
      <c r="AF282" s="29">
        <f t="shared" si="44"/>
        <v>87.958101137196309</v>
      </c>
      <c r="AG282" s="29">
        <f t="shared" si="45"/>
        <v>4075104.1514916066</v>
      </c>
      <c r="AH282" s="44">
        <f t="shared" si="46"/>
        <v>302.06786127982934</v>
      </c>
    </row>
    <row r="283" spans="2:34" x14ac:dyDescent="0.3">
      <c r="B283">
        <v>3061</v>
      </c>
      <c r="C283">
        <v>7</v>
      </c>
      <c r="D283">
        <v>768718.48682315473</v>
      </c>
      <c r="E283">
        <v>81943.180355257413</v>
      </c>
      <c r="F283">
        <v>65928.684315476814</v>
      </c>
      <c r="G283">
        <v>0</v>
      </c>
      <c r="H283">
        <v>1439.1922779585002</v>
      </c>
      <c r="I283">
        <v>312.8042001032</v>
      </c>
      <c r="J283">
        <v>30941.547493760499</v>
      </c>
      <c r="K283"/>
      <c r="L283">
        <v>370074.41131743015</v>
      </c>
      <c r="M283">
        <v>186941.30993586869</v>
      </c>
      <c r="N283">
        <v>17934.701016084618</v>
      </c>
      <c r="O283">
        <v>71325.729338103061</v>
      </c>
      <c r="P283">
        <v>22951.228850748837</v>
      </c>
      <c r="Q283">
        <v>280056.51500747574</v>
      </c>
      <c r="R283"/>
      <c r="S283">
        <v>1265654.486705611</v>
      </c>
      <c r="T283">
        <v>356818.61710079131</v>
      </c>
      <c r="U283">
        <v>63186.283190798204</v>
      </c>
      <c r="V283">
        <v>185823.49612997315</v>
      </c>
      <c r="W283">
        <v>65994.192949731718</v>
      </c>
      <c r="X283">
        <v>751540.05971801141</v>
      </c>
      <c r="Z283" s="29">
        <f>SUM(Landuse!C275:Q275)</f>
        <v>19780.657106061517</v>
      </c>
      <c r="AA283" s="29">
        <f t="shared" si="39"/>
        <v>63.984451068502075</v>
      </c>
      <c r="AB283" s="29">
        <f t="shared" si="40"/>
        <v>18.038764596523389</v>
      </c>
      <c r="AC283" s="29">
        <f t="shared" si="41"/>
        <v>3.1943470255816533</v>
      </c>
      <c r="AD283" s="29">
        <f t="shared" si="42"/>
        <v>9.394202383349036</v>
      </c>
      <c r="AE283" s="29">
        <f t="shared" si="43"/>
        <v>3.3362993249354029</v>
      </c>
      <c r="AF283" s="29">
        <f t="shared" si="44"/>
        <v>37.993685229380574</v>
      </c>
      <c r="AG283" s="29">
        <f t="shared" si="45"/>
        <v>2689017.1357949167</v>
      </c>
      <c r="AH283" s="44">
        <f t="shared" si="46"/>
        <v>135.94174962827213</v>
      </c>
    </row>
    <row r="284" spans="2:34" x14ac:dyDescent="0.3">
      <c r="B284">
        <v>3061</v>
      </c>
      <c r="C284">
        <v>8</v>
      </c>
      <c r="D284">
        <v>235855.30752020521</v>
      </c>
      <c r="E284">
        <v>143592.24741917721</v>
      </c>
      <c r="F284">
        <v>85920.398298464817</v>
      </c>
      <c r="G284">
        <v>9148.3581462700004</v>
      </c>
      <c r="H284">
        <v>6073.6291274213991</v>
      </c>
      <c r="I284">
        <v>509.72941028099996</v>
      </c>
      <c r="J284">
        <v>29655.348401230371</v>
      </c>
      <c r="K284"/>
      <c r="L284">
        <v>213771.17178348749</v>
      </c>
      <c r="M284">
        <v>110055.18477734775</v>
      </c>
      <c r="N284">
        <v>8812.8383740907739</v>
      </c>
      <c r="O284">
        <v>63609.484530766989</v>
      </c>
      <c r="P284">
        <v>17646.730355202653</v>
      </c>
      <c r="Q284">
        <v>96859.608502154311</v>
      </c>
      <c r="R284"/>
      <c r="S284">
        <v>731097.40749952721</v>
      </c>
      <c r="T284">
        <v>210064.5322882192</v>
      </c>
      <c r="U284">
        <v>31048.775260910428</v>
      </c>
      <c r="V284">
        <v>165720.51785831663</v>
      </c>
      <c r="W284">
        <v>50741.584930653262</v>
      </c>
      <c r="X284">
        <v>259925.66520378616</v>
      </c>
      <c r="Z284" s="29">
        <f>SUM(Landuse!C276:Q276)</f>
        <v>6231.6445782700002</v>
      </c>
      <c r="AA284" s="29">
        <f t="shared" si="39"/>
        <v>117.3201389002341</v>
      </c>
      <c r="AB284" s="29">
        <f t="shared" si="40"/>
        <v>33.709324986332312</v>
      </c>
      <c r="AC284" s="29">
        <f t="shared" si="41"/>
        <v>4.9824367983339064</v>
      </c>
      <c r="AD284" s="29">
        <f t="shared" si="42"/>
        <v>26.593384102198456</v>
      </c>
      <c r="AE284" s="29">
        <f t="shared" si="43"/>
        <v>8.1425672297793188</v>
      </c>
      <c r="AF284" s="29">
        <f t="shared" si="44"/>
        <v>41.710604951726161</v>
      </c>
      <c r="AG284" s="29">
        <f t="shared" si="45"/>
        <v>1448598.4830414129</v>
      </c>
      <c r="AH284" s="44">
        <f t="shared" si="46"/>
        <v>232.45845696860425</v>
      </c>
    </row>
    <row r="285" spans="2:34" x14ac:dyDescent="0.3">
      <c r="B285">
        <v>3062</v>
      </c>
      <c r="C285">
        <v>0</v>
      </c>
      <c r="D285">
        <v>101143.65371573472</v>
      </c>
      <c r="E285">
        <v>434375.29037455143</v>
      </c>
      <c r="F285">
        <v>94022.721400073424</v>
      </c>
      <c r="G285">
        <v>18094.166639109</v>
      </c>
      <c r="H285">
        <v>634.25758195349999</v>
      </c>
      <c r="I285">
        <v>257.3186</v>
      </c>
      <c r="J285">
        <v>152685.65292887771</v>
      </c>
      <c r="K285"/>
      <c r="L285">
        <v>364677.82156843529</v>
      </c>
      <c r="M285">
        <v>186054.26859418279</v>
      </c>
      <c r="N285">
        <v>12380.555252807741</v>
      </c>
      <c r="O285">
        <v>130210.39822040097</v>
      </c>
      <c r="P285">
        <v>39592.349039780369</v>
      </c>
      <c r="Q285">
        <v>68297.668564692562</v>
      </c>
      <c r="R285"/>
      <c r="S285">
        <v>1247198.1497640486</v>
      </c>
      <c r="T285">
        <v>355125.50355108856</v>
      </c>
      <c r="U285">
        <v>43618.305627824535</v>
      </c>
      <c r="V285">
        <v>339234.54627564625</v>
      </c>
      <c r="W285">
        <v>113844.23635247487</v>
      </c>
      <c r="X285">
        <v>183278.84252340943</v>
      </c>
      <c r="Z285" s="29">
        <f>SUM(Landuse!C277:Q277)</f>
        <v>7042.8540698500001</v>
      </c>
      <c r="AA285" s="29">
        <f t="shared" si="39"/>
        <v>177.08703565266569</v>
      </c>
      <c r="AB285" s="29">
        <f t="shared" si="40"/>
        <v>50.423521491288277</v>
      </c>
      <c r="AC285" s="29">
        <f t="shared" si="41"/>
        <v>6.1932712498689506</v>
      </c>
      <c r="AD285" s="29">
        <f t="shared" si="42"/>
        <v>48.167197972749037</v>
      </c>
      <c r="AE285" s="29">
        <f t="shared" si="43"/>
        <v>16.164503086871363</v>
      </c>
      <c r="AF285" s="29">
        <f t="shared" si="44"/>
        <v>26.023376418945585</v>
      </c>
      <c r="AG285" s="29">
        <f t="shared" si="45"/>
        <v>2282299.5840944923</v>
      </c>
      <c r="AH285" s="44">
        <f t="shared" si="46"/>
        <v>324.05890587238889</v>
      </c>
    </row>
    <row r="286" spans="2:34" x14ac:dyDescent="0.3">
      <c r="B286">
        <v>3062</v>
      </c>
      <c r="C286">
        <v>1</v>
      </c>
      <c r="D286">
        <v>572716.57293562801</v>
      </c>
      <c r="E286">
        <v>74228.756948663096</v>
      </c>
      <c r="F286">
        <v>31701.200500414801</v>
      </c>
      <c r="G286">
        <v>2255.5820773699998</v>
      </c>
      <c r="H286">
        <v>8907.078825062099</v>
      </c>
      <c r="I286">
        <v>985.74980000000005</v>
      </c>
      <c r="J286">
        <v>85791.946524113941</v>
      </c>
      <c r="K286"/>
      <c r="L286">
        <v>304792.84086442681</v>
      </c>
      <c r="M286">
        <v>149081.78945381305</v>
      </c>
      <c r="N286">
        <v>14346.618698867755</v>
      </c>
      <c r="O286">
        <v>60229.14896616109</v>
      </c>
      <c r="P286">
        <v>34667.844571318696</v>
      </c>
      <c r="Q286">
        <v>213468.64505666457</v>
      </c>
      <c r="R286"/>
      <c r="S286">
        <v>1042391.5157563396</v>
      </c>
      <c r="T286">
        <v>284555.39316628204</v>
      </c>
      <c r="U286">
        <v>50545.002736541952</v>
      </c>
      <c r="V286">
        <v>156913.79721856015</v>
      </c>
      <c r="W286">
        <v>99684.266958815497</v>
      </c>
      <c r="X286">
        <v>572849.51306891115</v>
      </c>
      <c r="Z286" s="29">
        <f>SUM(Landuse!C278:Q278)</f>
        <v>16758.068814809994</v>
      </c>
      <c r="AA286" s="29">
        <f t="shared" si="39"/>
        <v>62.202365157679921</v>
      </c>
      <c r="AB286" s="29">
        <f t="shared" si="40"/>
        <v>16.98020197379816</v>
      </c>
      <c r="AC286" s="29">
        <f t="shared" si="41"/>
        <v>3.0161591586181249</v>
      </c>
      <c r="AD286" s="29">
        <f t="shared" si="42"/>
        <v>9.3634773166635465</v>
      </c>
      <c r="AE286" s="29">
        <f t="shared" si="43"/>
        <v>5.9484340385760452</v>
      </c>
      <c r="AF286" s="29">
        <f t="shared" si="44"/>
        <v>34.183504042103806</v>
      </c>
      <c r="AG286" s="29">
        <f t="shared" si="45"/>
        <v>2206939.4889054503</v>
      </c>
      <c r="AH286" s="44">
        <f t="shared" si="46"/>
        <v>131.69414168743958</v>
      </c>
    </row>
    <row r="287" spans="2:34" x14ac:dyDescent="0.3">
      <c r="B287">
        <v>3062</v>
      </c>
      <c r="C287">
        <v>2</v>
      </c>
      <c r="D287">
        <v>21148.133535718291</v>
      </c>
      <c r="E287">
        <v>0</v>
      </c>
      <c r="F287">
        <v>2504.2341441168001</v>
      </c>
      <c r="G287">
        <v>0</v>
      </c>
      <c r="H287">
        <v>695.39886361080005</v>
      </c>
      <c r="I287">
        <v>0</v>
      </c>
      <c r="J287">
        <v>13400.476917591477</v>
      </c>
      <c r="K287"/>
      <c r="L287">
        <v>15187.723224177933</v>
      </c>
      <c r="M287">
        <v>6481.5364572177987</v>
      </c>
      <c r="N287">
        <v>679.53563461858494</v>
      </c>
      <c r="O287">
        <v>2823.6948336027167</v>
      </c>
      <c r="P287">
        <v>3593.9042506654246</v>
      </c>
      <c r="Q287">
        <v>8981.8490607549084</v>
      </c>
      <c r="R287"/>
      <c r="S287">
        <v>51942.013426688529</v>
      </c>
      <c r="T287">
        <v>12371.438266620757</v>
      </c>
      <c r="U287">
        <v>2394.0923803937753</v>
      </c>
      <c r="V287">
        <v>7356.5156760884856</v>
      </c>
      <c r="W287">
        <v>10333.948221405868</v>
      </c>
      <c r="X287">
        <v>24103.06141000762</v>
      </c>
      <c r="Z287" s="29">
        <f>SUM(Landuse!C279:Q279)</f>
        <v>895.52655121999965</v>
      </c>
      <c r="AA287" s="29">
        <f t="shared" si="39"/>
        <v>58.001645351471204</v>
      </c>
      <c r="AB287" s="29">
        <f t="shared" si="40"/>
        <v>13.81470850838182</v>
      </c>
      <c r="AC287" s="29">
        <f t="shared" si="41"/>
        <v>2.673390729880917</v>
      </c>
      <c r="AD287" s="29">
        <f t="shared" si="42"/>
        <v>8.2147376491143778</v>
      </c>
      <c r="AE287" s="29">
        <f t="shared" si="43"/>
        <v>11.539521868254665</v>
      </c>
      <c r="AF287" s="29">
        <f t="shared" si="44"/>
        <v>26.914960117230894</v>
      </c>
      <c r="AG287" s="29">
        <f t="shared" si="45"/>
        <v>108501.06938120503</v>
      </c>
      <c r="AH287" s="44">
        <f t="shared" si="46"/>
        <v>121.15896422433387</v>
      </c>
    </row>
    <row r="288" spans="2:34" x14ac:dyDescent="0.3">
      <c r="B288">
        <v>3062</v>
      </c>
      <c r="C288">
        <v>5</v>
      </c>
      <c r="D288">
        <v>3351984.9254041128</v>
      </c>
      <c r="E288">
        <v>179918.22443091992</v>
      </c>
      <c r="F288">
        <v>57899.472520665608</v>
      </c>
      <c r="G288">
        <v>2384.3000000000002</v>
      </c>
      <c r="H288">
        <v>134.63221992839999</v>
      </c>
      <c r="I288">
        <v>434.37800000000004</v>
      </c>
      <c r="J288">
        <v>118664.0535877142</v>
      </c>
      <c r="K288"/>
      <c r="L288">
        <v>1417206.5451879862</v>
      </c>
      <c r="M288">
        <v>713946.31893836171</v>
      </c>
      <c r="N288">
        <v>71222.848044266706</v>
      </c>
      <c r="O288">
        <v>230422.88140748031</v>
      </c>
      <c r="P288">
        <v>85470.188028699471</v>
      </c>
      <c r="Q288">
        <v>1193151.2045565464</v>
      </c>
      <c r="R288"/>
      <c r="S288">
        <v>4846846.3845429132</v>
      </c>
      <c r="T288">
        <v>1362723.6178840296</v>
      </c>
      <c r="U288">
        <v>250927.35263019736</v>
      </c>
      <c r="V288">
        <v>600316.12447328027</v>
      </c>
      <c r="W288">
        <v>245761.83335960275</v>
      </c>
      <c r="X288">
        <v>3201857.0519636292</v>
      </c>
      <c r="Z288" s="29">
        <f>SUM(Landuse!C280:Q280)</f>
        <v>35578.302400636931</v>
      </c>
      <c r="AA288" s="29">
        <f t="shared" si="39"/>
        <v>136.23040048296807</v>
      </c>
      <c r="AB288" s="29">
        <f t="shared" si="40"/>
        <v>38.302097793728173</v>
      </c>
      <c r="AC288" s="29">
        <f t="shared" si="41"/>
        <v>7.0528197159206005</v>
      </c>
      <c r="AD288" s="29">
        <f t="shared" si="42"/>
        <v>16.873096352751595</v>
      </c>
      <c r="AE288" s="29">
        <f t="shared" si="43"/>
        <v>6.9076323707677254</v>
      </c>
      <c r="AF288" s="29">
        <f t="shared" si="44"/>
        <v>89.99465505432066</v>
      </c>
      <c r="AG288" s="29">
        <f t="shared" si="45"/>
        <v>10508432.364853652</v>
      </c>
      <c r="AH288" s="44">
        <f t="shared" si="46"/>
        <v>295.36070177045684</v>
      </c>
    </row>
    <row r="289" spans="2:34" x14ac:dyDescent="0.3">
      <c r="B289">
        <v>3062</v>
      </c>
      <c r="C289">
        <v>7</v>
      </c>
      <c r="D289">
        <v>1771064.6264484639</v>
      </c>
      <c r="E289">
        <v>213764.98036572261</v>
      </c>
      <c r="F289">
        <v>98934.121856399142</v>
      </c>
      <c r="G289">
        <v>0</v>
      </c>
      <c r="H289">
        <v>603.72959105970006</v>
      </c>
      <c r="I289">
        <v>553.64912218840004</v>
      </c>
      <c r="J289">
        <v>107023.55405950428</v>
      </c>
      <c r="K289"/>
      <c r="L289">
        <v>856257.95415272797</v>
      </c>
      <c r="M289">
        <v>430896.46212692739</v>
      </c>
      <c r="N289">
        <v>41250.30191419131</v>
      </c>
      <c r="O289">
        <v>162379.09081859226</v>
      </c>
      <c r="P289">
        <v>57245.108856450344</v>
      </c>
      <c r="Q289">
        <v>643915.7435744484</v>
      </c>
      <c r="R289"/>
      <c r="S289">
        <v>2928402.2032023296</v>
      </c>
      <c r="T289">
        <v>822460.69519090885</v>
      </c>
      <c r="U289">
        <v>145330.17618294482</v>
      </c>
      <c r="V289">
        <v>423042.99772786204</v>
      </c>
      <c r="W289">
        <v>164603.15845692588</v>
      </c>
      <c r="X289">
        <v>1727967.2153543397</v>
      </c>
      <c r="Z289" s="29">
        <f>SUM(Landuse!C281:Q281)</f>
        <v>48401.226460474274</v>
      </c>
      <c r="AA289" s="29">
        <f t="shared" si="39"/>
        <v>60.502644609506753</v>
      </c>
      <c r="AB289" s="29">
        <f t="shared" si="40"/>
        <v>16.992558977044766</v>
      </c>
      <c r="AC289" s="29">
        <f t="shared" si="41"/>
        <v>3.0026135040529458</v>
      </c>
      <c r="AD289" s="29">
        <f t="shared" si="42"/>
        <v>8.7403363233642466</v>
      </c>
      <c r="AE289" s="29">
        <f t="shared" si="43"/>
        <v>3.4008055269290582</v>
      </c>
      <c r="AF289" s="29">
        <f t="shared" si="44"/>
        <v>35.700897306092926</v>
      </c>
      <c r="AG289" s="29">
        <f t="shared" si="45"/>
        <v>6211806.4461153112</v>
      </c>
      <c r="AH289" s="44">
        <f t="shared" si="46"/>
        <v>128.33985624699071</v>
      </c>
    </row>
    <row r="290" spans="2:34" x14ac:dyDescent="0.3">
      <c r="B290">
        <v>3062</v>
      </c>
      <c r="C290">
        <v>8</v>
      </c>
      <c r="D290">
        <v>396248.60106862558</v>
      </c>
      <c r="E290">
        <v>359164.41656544397</v>
      </c>
      <c r="F290">
        <v>90795.021276923595</v>
      </c>
      <c r="G290">
        <v>14957.107706149998</v>
      </c>
      <c r="H290">
        <v>4497.5271634433993</v>
      </c>
      <c r="I290">
        <v>430.93070833539997</v>
      </c>
      <c r="J290">
        <v>91493.833071178116</v>
      </c>
      <c r="K290"/>
      <c r="L290">
        <v>408858.56794051552</v>
      </c>
      <c r="M290">
        <v>211082.28923185685</v>
      </c>
      <c r="N290">
        <v>16058.203083776454</v>
      </c>
      <c r="O290">
        <v>123850.09623387475</v>
      </c>
      <c r="P290">
        <v>34086.272503931919</v>
      </c>
      <c r="Q290">
        <v>163652.00856614448</v>
      </c>
      <c r="R290"/>
      <c r="S290">
        <v>1398296.302356563</v>
      </c>
      <c r="T290">
        <v>402896.98710262979</v>
      </c>
      <c r="U290">
        <v>56575.137030545338</v>
      </c>
      <c r="V290">
        <v>322664.17871618923</v>
      </c>
      <c r="W290">
        <v>98012.008820530886</v>
      </c>
      <c r="X290">
        <v>439165.0745475057</v>
      </c>
      <c r="Z290" s="29">
        <f>SUM(Landuse!C282:Q282)</f>
        <v>11471.292992530001</v>
      </c>
      <c r="AA290" s="29">
        <f t="shared" si="39"/>
        <v>121.89526527368105</v>
      </c>
      <c r="AB290" s="29">
        <f t="shared" si="40"/>
        <v>35.122194800969041</v>
      </c>
      <c r="AC290" s="29">
        <f t="shared" si="41"/>
        <v>4.9318884163613061</v>
      </c>
      <c r="AD290" s="29">
        <f t="shared" si="42"/>
        <v>28.127969438694063</v>
      </c>
      <c r="AE290" s="29">
        <f t="shared" si="43"/>
        <v>8.5441117129826072</v>
      </c>
      <c r="AF290" s="29">
        <f t="shared" si="44"/>
        <v>38.28383381310946</v>
      </c>
      <c r="AG290" s="29">
        <f t="shared" si="45"/>
        <v>2717609.6885739639</v>
      </c>
      <c r="AH290" s="44">
        <f t="shared" si="46"/>
        <v>236.90526345579752</v>
      </c>
    </row>
    <row r="291" spans="2:34" x14ac:dyDescent="0.3">
      <c r="B291">
        <v>3063</v>
      </c>
      <c r="C291">
        <v>0</v>
      </c>
      <c r="D291">
        <v>20676.400495201502</v>
      </c>
      <c r="E291">
        <v>263744.02074047999</v>
      </c>
      <c r="F291">
        <v>39780.200840133606</v>
      </c>
      <c r="G291">
        <v>52034.810179374006</v>
      </c>
      <c r="H291">
        <v>1901.5763354379001</v>
      </c>
      <c r="I291">
        <v>0</v>
      </c>
      <c r="J291">
        <v>16894.192014030479</v>
      </c>
      <c r="K291"/>
      <c r="L291">
        <v>181456.00548590772</v>
      </c>
      <c r="M291">
        <v>102203.53336659173</v>
      </c>
      <c r="N291">
        <v>5656.9838772849253</v>
      </c>
      <c r="O291">
        <v>78338.395187170172</v>
      </c>
      <c r="P291">
        <v>9032.7559802436208</v>
      </c>
      <c r="Q291">
        <v>18343.52670745927</v>
      </c>
      <c r="R291"/>
      <c r="S291">
        <v>620579.53876180435</v>
      </c>
      <c r="T291">
        <v>195077.92820748096</v>
      </c>
      <c r="U291">
        <v>19930.289607578838</v>
      </c>
      <c r="V291">
        <v>204093.4542132307</v>
      </c>
      <c r="W291">
        <v>25972.876873152309</v>
      </c>
      <c r="X291">
        <v>49225.404225268176</v>
      </c>
      <c r="Z291" s="29">
        <f>SUM(Landuse!C283:Q283)</f>
        <v>2651.8723914500001</v>
      </c>
      <c r="AA291" s="29">
        <f t="shared" si="39"/>
        <v>234.01561129511276</v>
      </c>
      <c r="AB291" s="29">
        <f t="shared" si="40"/>
        <v>73.56233612010854</v>
      </c>
      <c r="AC291" s="29">
        <f t="shared" si="41"/>
        <v>7.515553792043999</v>
      </c>
      <c r="AD291" s="29">
        <f t="shared" si="42"/>
        <v>76.962019315580932</v>
      </c>
      <c r="AE291" s="29">
        <f t="shared" si="43"/>
        <v>9.7941654194569931</v>
      </c>
      <c r="AF291" s="29">
        <f t="shared" si="44"/>
        <v>18.562508657647939</v>
      </c>
      <c r="AG291" s="29">
        <f t="shared" si="45"/>
        <v>1114879.4918885154</v>
      </c>
      <c r="AH291" s="44">
        <f t="shared" si="46"/>
        <v>420.41219459995119</v>
      </c>
    </row>
    <row r="292" spans="2:34" x14ac:dyDescent="0.3">
      <c r="B292">
        <v>3063</v>
      </c>
      <c r="C292">
        <v>1</v>
      </c>
      <c r="D292">
        <v>8720.0531973500983</v>
      </c>
      <c r="E292">
        <v>6537.7074000000002</v>
      </c>
      <c r="F292">
        <v>0</v>
      </c>
      <c r="G292">
        <v>3594.94</v>
      </c>
      <c r="H292">
        <v>0</v>
      </c>
      <c r="I292">
        <v>0</v>
      </c>
      <c r="J292">
        <v>806.55858861130002</v>
      </c>
      <c r="K292"/>
      <c r="L292">
        <v>8257.0327017583877</v>
      </c>
      <c r="M292">
        <v>4569.9325535786375</v>
      </c>
      <c r="N292">
        <v>317.9115869017798</v>
      </c>
      <c r="O292">
        <v>2811.270556486239</v>
      </c>
      <c r="P292">
        <v>415.1722150513051</v>
      </c>
      <c r="Q292">
        <v>3287.9395721850474</v>
      </c>
      <c r="R292"/>
      <c r="S292">
        <v>28239.051840013686</v>
      </c>
      <c r="T292">
        <v>8722.7216636666162</v>
      </c>
      <c r="U292">
        <v>1120.0438491612674</v>
      </c>
      <c r="V292">
        <v>7324.1469554024688</v>
      </c>
      <c r="W292">
        <v>1193.7903388806733</v>
      </c>
      <c r="X292">
        <v>8823.2844801457413</v>
      </c>
      <c r="Z292" s="29">
        <f>SUM(Landuse!C284:Q284)</f>
        <v>258.55908524</v>
      </c>
      <c r="AA292" s="29">
        <f t="shared" si="39"/>
        <v>109.21701634967343</v>
      </c>
      <c r="AB292" s="29">
        <f t="shared" si="40"/>
        <v>33.735893115378261</v>
      </c>
      <c r="AC292" s="29">
        <f t="shared" si="41"/>
        <v>4.331868083929904</v>
      </c>
      <c r="AD292" s="29">
        <f t="shared" si="42"/>
        <v>28.326782439704413</v>
      </c>
      <c r="AE292" s="29">
        <f t="shared" si="43"/>
        <v>4.6170891182283222</v>
      </c>
      <c r="AF292" s="29">
        <f t="shared" si="44"/>
        <v>34.124828651663051</v>
      </c>
      <c r="AG292" s="29">
        <f t="shared" si="45"/>
        <v>55423.039127270451</v>
      </c>
      <c r="AH292" s="44">
        <f t="shared" si="46"/>
        <v>214.35347775857738</v>
      </c>
    </row>
    <row r="293" spans="2:34" x14ac:dyDescent="0.3">
      <c r="B293">
        <v>3063</v>
      </c>
      <c r="C293">
        <v>2</v>
      </c>
      <c r="D293">
        <v>1889.3961627747001</v>
      </c>
      <c r="E293">
        <v>9493.4657999999999</v>
      </c>
      <c r="F293">
        <v>0</v>
      </c>
      <c r="G293">
        <v>3518.82</v>
      </c>
      <c r="H293">
        <v>0</v>
      </c>
      <c r="I293">
        <v>0</v>
      </c>
      <c r="J293">
        <v>30755.004615730548</v>
      </c>
      <c r="K293"/>
      <c r="L293">
        <v>20674.483168728104</v>
      </c>
      <c r="M293">
        <v>8331.6723994018303</v>
      </c>
      <c r="N293">
        <v>712.49542264925969</v>
      </c>
      <c r="O293">
        <v>5626.1630972254998</v>
      </c>
      <c r="P293">
        <v>6374.6818926456444</v>
      </c>
      <c r="Q293">
        <v>3937.1905978549103</v>
      </c>
      <c r="R293"/>
      <c r="S293">
        <v>70706.732437050116</v>
      </c>
      <c r="T293">
        <v>15902.829742186261</v>
      </c>
      <c r="U293">
        <v>2510.2139983982865</v>
      </c>
      <c r="V293">
        <v>14657.730193939651</v>
      </c>
      <c r="W293">
        <v>18329.824060932213</v>
      </c>
      <c r="X293">
        <v>10565.569085061588</v>
      </c>
      <c r="Z293" s="29">
        <f>SUM(Landuse!C285:Q285)</f>
        <v>605.59436605999997</v>
      </c>
      <c r="AA293" s="29">
        <f t="shared" si="39"/>
        <v>116.75592838993612</v>
      </c>
      <c r="AB293" s="29">
        <f t="shared" si="40"/>
        <v>26.259870688114475</v>
      </c>
      <c r="AC293" s="29">
        <f t="shared" si="41"/>
        <v>4.1450418614851916</v>
      </c>
      <c r="AD293" s="29">
        <f t="shared" si="42"/>
        <v>24.203874764065127</v>
      </c>
      <c r="AE293" s="29">
        <f t="shared" si="43"/>
        <v>30.26749436291183</v>
      </c>
      <c r="AF293" s="29">
        <f t="shared" si="44"/>
        <v>17.446610598115758</v>
      </c>
      <c r="AG293" s="29">
        <f t="shared" si="45"/>
        <v>132672.89951756812</v>
      </c>
      <c r="AH293" s="44">
        <f t="shared" si="46"/>
        <v>219.07882066462849</v>
      </c>
    </row>
    <row r="294" spans="2:34" x14ac:dyDescent="0.3">
      <c r="B294">
        <v>3063</v>
      </c>
      <c r="C294">
        <v>7</v>
      </c>
      <c r="D294">
        <v>15530.140620769202</v>
      </c>
      <c r="E294">
        <v>2253.0787999999998</v>
      </c>
      <c r="F294">
        <v>0</v>
      </c>
      <c r="G294">
        <v>0</v>
      </c>
      <c r="H294">
        <v>0</v>
      </c>
      <c r="I294">
        <v>0</v>
      </c>
      <c r="J294">
        <v>137.11677320519999</v>
      </c>
      <c r="K294"/>
      <c r="L294">
        <v>6927.8322339317156</v>
      </c>
      <c r="M294">
        <v>3576.7938666868326</v>
      </c>
      <c r="N294">
        <v>337.30107007188263</v>
      </c>
      <c r="O294">
        <v>1273.7074559499877</v>
      </c>
      <c r="P294">
        <v>318.67767839897192</v>
      </c>
      <c r="Q294">
        <v>5486.0238889350094</v>
      </c>
      <c r="R294"/>
      <c r="S294">
        <v>23693.186240046467</v>
      </c>
      <c r="T294">
        <v>6827.0979892224914</v>
      </c>
      <c r="U294">
        <v>1188.3555190023519</v>
      </c>
      <c r="V294">
        <v>3318.364560837384</v>
      </c>
      <c r="W294">
        <v>916.32898324518783</v>
      </c>
      <c r="X294">
        <v>14721.909686673767</v>
      </c>
      <c r="Z294" s="29">
        <f>SUM(Landuse!C286:Q286)</f>
        <v>437.75516445000005</v>
      </c>
      <c r="AA294" s="29">
        <f t="shared" si="39"/>
        <v>54.124287191025658</v>
      </c>
      <c r="AB294" s="29">
        <f t="shared" si="40"/>
        <v>15.59569947689852</v>
      </c>
      <c r="AC294" s="29">
        <f t="shared" si="41"/>
        <v>2.7146579081377911</v>
      </c>
      <c r="AD294" s="29">
        <f t="shared" si="42"/>
        <v>7.5804121351865952</v>
      </c>
      <c r="AE294" s="29">
        <f t="shared" si="43"/>
        <v>2.0932453975648069</v>
      </c>
      <c r="AF294" s="29">
        <f t="shared" si="44"/>
        <v>33.630464885938061</v>
      </c>
      <c r="AG294" s="29">
        <f t="shared" si="45"/>
        <v>50665.242979027644</v>
      </c>
      <c r="AH294" s="44">
        <f t="shared" si="46"/>
        <v>115.73876699475142</v>
      </c>
    </row>
    <row r="295" spans="2:34" x14ac:dyDescent="0.3">
      <c r="B295">
        <v>3063</v>
      </c>
      <c r="C295">
        <v>8</v>
      </c>
      <c r="D295">
        <v>621.79199999999992</v>
      </c>
      <c r="E295">
        <v>0</v>
      </c>
      <c r="F295">
        <v>0</v>
      </c>
      <c r="G295">
        <v>0</v>
      </c>
      <c r="H295">
        <v>0</v>
      </c>
      <c r="I295">
        <v>0</v>
      </c>
      <c r="J295">
        <v>15.1875</v>
      </c>
      <c r="K295"/>
      <c r="L295">
        <v>238.7721416168817</v>
      </c>
      <c r="M295">
        <v>119.79126013241</v>
      </c>
      <c r="N295">
        <v>12.433950593898542</v>
      </c>
      <c r="O295">
        <v>33.164837605801701</v>
      </c>
      <c r="P295">
        <v>13.87734056250039</v>
      </c>
      <c r="Q295">
        <v>218.93996948850756</v>
      </c>
      <c r="R295"/>
      <c r="S295">
        <v>816.60072432973539</v>
      </c>
      <c r="T295">
        <v>228.64797403993362</v>
      </c>
      <c r="U295">
        <v>43.806424355881774</v>
      </c>
      <c r="V295">
        <v>86.403688117643057</v>
      </c>
      <c r="W295">
        <v>39.903043826819243</v>
      </c>
      <c r="X295">
        <v>587.53197632149477</v>
      </c>
      <c r="Z295" s="29">
        <f>SUM(Landuse!C287:Q287)</f>
        <v>10.35</v>
      </c>
      <c r="AA295" s="29">
        <f t="shared" si="39"/>
        <v>78.898620708186996</v>
      </c>
      <c r="AB295" s="29">
        <f t="shared" si="40"/>
        <v>22.091591694679575</v>
      </c>
      <c r="AC295" s="29">
        <f t="shared" si="41"/>
        <v>4.2325047686842296</v>
      </c>
      <c r="AD295" s="29">
        <f t="shared" si="42"/>
        <v>8.3481824268254172</v>
      </c>
      <c r="AE295" s="29">
        <f t="shared" si="43"/>
        <v>3.8553665533158692</v>
      </c>
      <c r="AF295" s="29">
        <f t="shared" si="44"/>
        <v>56.766374523815919</v>
      </c>
      <c r="AG295" s="29">
        <f t="shared" si="45"/>
        <v>1802.8938309915077</v>
      </c>
      <c r="AH295" s="44">
        <f t="shared" si="46"/>
        <v>174.19264067550799</v>
      </c>
    </row>
    <row r="296" spans="2:34" x14ac:dyDescent="0.3">
      <c r="B296">
        <v>3064</v>
      </c>
      <c r="C296">
        <v>0</v>
      </c>
      <c r="D296">
        <v>18403.1369246418</v>
      </c>
      <c r="E296">
        <v>380123.38771322719</v>
      </c>
      <c r="F296">
        <v>62185.210236359089</v>
      </c>
      <c r="G296">
        <v>58372.858968731998</v>
      </c>
      <c r="H296">
        <v>0</v>
      </c>
      <c r="I296">
        <v>24994.953304659801</v>
      </c>
      <c r="J296">
        <v>16816.212083666229</v>
      </c>
      <c r="K296"/>
      <c r="L296">
        <v>260796.12727711734</v>
      </c>
      <c r="M296">
        <v>146130.7951140613</v>
      </c>
      <c r="N296">
        <v>10142.332783013013</v>
      </c>
      <c r="O296">
        <v>109979.49369832799</v>
      </c>
      <c r="P296">
        <v>10124.545582639659</v>
      </c>
      <c r="Q296">
        <v>23722.464776126766</v>
      </c>
      <c r="R296"/>
      <c r="S296">
        <v>891922.75528774131</v>
      </c>
      <c r="T296">
        <v>278922.77125011111</v>
      </c>
      <c r="U296">
        <v>35732.756897816638</v>
      </c>
      <c r="V296">
        <v>286527.37534237996</v>
      </c>
      <c r="W296">
        <v>29112.219613777903</v>
      </c>
      <c r="X296">
        <v>63659.945900679464</v>
      </c>
      <c r="Z296" s="29">
        <f>SUM(Landuse!C288:Q288)</f>
        <v>4011.0241156500001</v>
      </c>
      <c r="AA296" s="29">
        <f t="shared" si="39"/>
        <v>222.3678366349593</v>
      </c>
      <c r="AB296" s="29">
        <f t="shared" si="40"/>
        <v>69.539041204420869</v>
      </c>
      <c r="AC296" s="29">
        <f t="shared" si="41"/>
        <v>8.9086367639617201</v>
      </c>
      <c r="AD296" s="29">
        <f t="shared" si="42"/>
        <v>71.434967001176261</v>
      </c>
      <c r="AE296" s="29">
        <f t="shared" si="43"/>
        <v>7.2580515036519966</v>
      </c>
      <c r="AF296" s="29">
        <f t="shared" si="44"/>
        <v>15.871244865443337</v>
      </c>
      <c r="AG296" s="29">
        <f t="shared" si="45"/>
        <v>1585877.8242925066</v>
      </c>
      <c r="AH296" s="44">
        <f t="shared" si="46"/>
        <v>395.3797779736135</v>
      </c>
    </row>
    <row r="297" spans="2:34" x14ac:dyDescent="0.3">
      <c r="B297">
        <v>3064</v>
      </c>
      <c r="C297">
        <v>1</v>
      </c>
      <c r="D297">
        <v>71097.385041120098</v>
      </c>
      <c r="E297">
        <v>810654.18311113329</v>
      </c>
      <c r="F297">
        <v>275486.66548022156</v>
      </c>
      <c r="G297">
        <v>174563.70452504</v>
      </c>
      <c r="H297">
        <v>110961.5231067939</v>
      </c>
      <c r="I297">
        <v>145879.20459383418</v>
      </c>
      <c r="J297">
        <v>99249.51973441313</v>
      </c>
      <c r="K297"/>
      <c r="L297">
        <v>740950.07394097582</v>
      </c>
      <c r="M297">
        <v>397184.95054782549</v>
      </c>
      <c r="N297">
        <v>35634.284992877299</v>
      </c>
      <c r="O297">
        <v>310381.16321140178</v>
      </c>
      <c r="P297">
        <v>114508.83116834141</v>
      </c>
      <c r="Q297">
        <v>89232.881731134374</v>
      </c>
      <c r="R297"/>
      <c r="S297">
        <v>2534049.2528781374</v>
      </c>
      <c r="T297">
        <v>758114.8588096454</v>
      </c>
      <c r="U297">
        <v>125544.2184869558</v>
      </c>
      <c r="V297">
        <v>808629.83689140086</v>
      </c>
      <c r="W297">
        <v>329259.83822976059</v>
      </c>
      <c r="X297">
        <v>239459.11511195105</v>
      </c>
      <c r="Z297" s="29">
        <f>SUM(Landuse!C289:Q289)</f>
        <v>15614.316858000002</v>
      </c>
      <c r="AA297" s="29">
        <f t="shared" si="39"/>
        <v>162.2901133570769</v>
      </c>
      <c r="AB297" s="29">
        <f t="shared" si="40"/>
        <v>48.552547364326408</v>
      </c>
      <c r="AC297" s="29">
        <f t="shared" si="41"/>
        <v>8.0403273245113613</v>
      </c>
      <c r="AD297" s="29">
        <f t="shared" si="42"/>
        <v>51.787717915888138</v>
      </c>
      <c r="AE297" s="29">
        <f t="shared" si="43"/>
        <v>21.087047305631188</v>
      </c>
      <c r="AF297" s="29">
        <f t="shared" si="44"/>
        <v>15.335868824082691</v>
      </c>
      <c r="AG297" s="29">
        <f t="shared" si="45"/>
        <v>4795057.1204078505</v>
      </c>
      <c r="AH297" s="44">
        <f t="shared" si="46"/>
        <v>307.09362209151669</v>
      </c>
    </row>
    <row r="298" spans="2:34" x14ac:dyDescent="0.3">
      <c r="B298">
        <v>3064</v>
      </c>
      <c r="C298">
        <v>2</v>
      </c>
      <c r="D298">
        <v>1617.0627023016998</v>
      </c>
      <c r="E298">
        <v>5471.9377962311992</v>
      </c>
      <c r="F298">
        <v>7640.9764539444004</v>
      </c>
      <c r="G298">
        <v>0</v>
      </c>
      <c r="H298">
        <v>1094.1263999999999</v>
      </c>
      <c r="I298">
        <v>2498.0649214095997</v>
      </c>
      <c r="J298">
        <v>5972.5647149582137</v>
      </c>
      <c r="K298"/>
      <c r="L298">
        <v>10734.52306646674</v>
      </c>
      <c r="M298">
        <v>4948.9699598912312</v>
      </c>
      <c r="N298">
        <v>589.96615946996337</v>
      </c>
      <c r="O298">
        <v>3558.9924699894414</v>
      </c>
      <c r="P298">
        <v>2261.78843158576</v>
      </c>
      <c r="Q298">
        <v>2200.4929014419772</v>
      </c>
      <c r="R298"/>
      <c r="S298">
        <v>36712.068887316251</v>
      </c>
      <c r="T298">
        <v>9446.1979418435913</v>
      </c>
      <c r="U298">
        <v>2078.527475413412</v>
      </c>
      <c r="V298">
        <v>9272.1719022140915</v>
      </c>
      <c r="W298">
        <v>6503.5690740660102</v>
      </c>
      <c r="X298">
        <v>5905.0887158065898</v>
      </c>
      <c r="Z298" s="29">
        <f>SUM(Landuse!C290:Q290)</f>
        <v>290.92470213000001</v>
      </c>
      <c r="AA298" s="29">
        <f t="shared" si="39"/>
        <v>126.19096494223245</v>
      </c>
      <c r="AB298" s="29">
        <f t="shared" si="40"/>
        <v>32.469562992359954</v>
      </c>
      <c r="AC298" s="29">
        <f t="shared" si="41"/>
        <v>7.144554794403879</v>
      </c>
      <c r="AD298" s="29">
        <f t="shared" si="42"/>
        <v>31.871380581738336</v>
      </c>
      <c r="AE298" s="29">
        <f t="shared" si="43"/>
        <v>22.354819052662926</v>
      </c>
      <c r="AF298" s="29">
        <f t="shared" si="44"/>
        <v>20.2976532160129</v>
      </c>
      <c r="AG298" s="29">
        <f t="shared" si="45"/>
        <v>69917.623996659939</v>
      </c>
      <c r="AH298" s="44">
        <f t="shared" si="46"/>
        <v>240.32893557941043</v>
      </c>
    </row>
    <row r="299" spans="2:34" x14ac:dyDescent="0.3">
      <c r="B299">
        <v>3064</v>
      </c>
      <c r="C299">
        <v>5</v>
      </c>
      <c r="D299">
        <v>7912.4600000000009</v>
      </c>
      <c r="E299">
        <v>6249.76</v>
      </c>
      <c r="F299">
        <v>0</v>
      </c>
      <c r="G299">
        <v>0</v>
      </c>
      <c r="H299">
        <v>0</v>
      </c>
      <c r="I299">
        <v>0</v>
      </c>
      <c r="J299">
        <v>4454.8800292968754</v>
      </c>
      <c r="K299"/>
      <c r="L299">
        <v>7951.2730165270214</v>
      </c>
      <c r="M299">
        <v>3848.8666046948347</v>
      </c>
      <c r="N299">
        <v>312.98812584019265</v>
      </c>
      <c r="O299">
        <v>2081.3291466263736</v>
      </c>
      <c r="P299">
        <v>1096.0037377153819</v>
      </c>
      <c r="Q299">
        <v>3326.6393978930705</v>
      </c>
      <c r="R299"/>
      <c r="S299">
        <v>27193.353716522412</v>
      </c>
      <c r="T299">
        <v>7346.4086657131247</v>
      </c>
      <c r="U299">
        <v>1102.6978557913581</v>
      </c>
      <c r="V299">
        <v>5422.4451991227588</v>
      </c>
      <c r="W299">
        <v>3151.4601074641864</v>
      </c>
      <c r="X299">
        <v>8927.1366234279922</v>
      </c>
      <c r="Z299" s="29">
        <f>SUM(Landuse!C291:Q291)</f>
        <v>206</v>
      </c>
      <c r="AA299" s="29">
        <f t="shared" si="39"/>
        <v>132.00657143942919</v>
      </c>
      <c r="AB299" s="29">
        <f t="shared" si="40"/>
        <v>35.662177988898662</v>
      </c>
      <c r="AC299" s="29">
        <f t="shared" si="41"/>
        <v>5.3529022125794077</v>
      </c>
      <c r="AD299" s="29">
        <f t="shared" si="42"/>
        <v>26.322549510304654</v>
      </c>
      <c r="AE299" s="29">
        <f t="shared" si="43"/>
        <v>15.298350036233915</v>
      </c>
      <c r="AF299" s="29">
        <f t="shared" si="44"/>
        <v>43.335614676834915</v>
      </c>
      <c r="AG299" s="29">
        <f t="shared" si="45"/>
        <v>53143.502168041836</v>
      </c>
      <c r="AH299" s="44">
        <f t="shared" si="46"/>
        <v>257.97816586428075</v>
      </c>
    </row>
    <row r="300" spans="2:34" x14ac:dyDescent="0.3">
      <c r="B300">
        <v>3064</v>
      </c>
      <c r="C300">
        <v>7</v>
      </c>
      <c r="D300">
        <v>14802.100547674587</v>
      </c>
      <c r="E300">
        <v>0</v>
      </c>
      <c r="F300">
        <v>308.32</v>
      </c>
      <c r="G300">
        <v>0</v>
      </c>
      <c r="H300">
        <v>0</v>
      </c>
      <c r="I300">
        <v>0</v>
      </c>
      <c r="J300">
        <v>450.36344704313393</v>
      </c>
      <c r="K300"/>
      <c r="L300">
        <v>5864.5901227551794</v>
      </c>
      <c r="M300">
        <v>2931.9948045688798</v>
      </c>
      <c r="N300">
        <v>303.13755548960097</v>
      </c>
      <c r="O300">
        <v>853.36132738928006</v>
      </c>
      <c r="P300">
        <v>355.86950839113473</v>
      </c>
      <c r="Q300">
        <v>5251.8306761236454</v>
      </c>
      <c r="R300"/>
      <c r="S300">
        <v>20056.898219822713</v>
      </c>
      <c r="T300">
        <v>5596.3571233767125</v>
      </c>
      <c r="U300">
        <v>1067.9930158720779</v>
      </c>
      <c r="V300">
        <v>2223.2451990207437</v>
      </c>
      <c r="W300">
        <v>1023.2707431229527</v>
      </c>
      <c r="X300">
        <v>14093.445174298087</v>
      </c>
      <c r="Z300" s="29">
        <f>SUM(Landuse!C292:Q292)</f>
        <v>414.26298993515815</v>
      </c>
      <c r="AA300" s="29">
        <f t="shared" si="39"/>
        <v>48.415858300453266</v>
      </c>
      <c r="AB300" s="29">
        <f t="shared" si="40"/>
        <v>13.50918923327588</v>
      </c>
      <c r="AC300" s="29">
        <f t="shared" si="41"/>
        <v>2.5780555874403452</v>
      </c>
      <c r="AD300" s="29">
        <f t="shared" si="42"/>
        <v>5.3667483049082749</v>
      </c>
      <c r="AE300" s="29">
        <f t="shared" si="43"/>
        <v>2.4700993523054486</v>
      </c>
      <c r="AF300" s="29">
        <f t="shared" si="44"/>
        <v>34.020526855425928</v>
      </c>
      <c r="AG300" s="29">
        <f t="shared" si="45"/>
        <v>44061.209475513286</v>
      </c>
      <c r="AH300" s="44">
        <f t="shared" si="46"/>
        <v>106.36047763380913</v>
      </c>
    </row>
    <row r="301" spans="2:34" x14ac:dyDescent="0.3">
      <c r="B301">
        <v>3064</v>
      </c>
      <c r="C301">
        <v>8</v>
      </c>
      <c r="D301">
        <v>13419.500626864801</v>
      </c>
      <c r="E301">
        <v>61076.402799999996</v>
      </c>
      <c r="F301">
        <v>18071.180400000001</v>
      </c>
      <c r="G301">
        <v>15035.890000000001</v>
      </c>
      <c r="H301">
        <v>320.3823287889</v>
      </c>
      <c r="I301">
        <v>3607.7313999999997</v>
      </c>
      <c r="J301">
        <v>4104.6535412921876</v>
      </c>
      <c r="K301"/>
      <c r="L301">
        <v>52351.601537516908</v>
      </c>
      <c r="M301">
        <v>28935.356524461644</v>
      </c>
      <c r="N301">
        <v>2037.037108723727</v>
      </c>
      <c r="O301">
        <v>21307.199895425867</v>
      </c>
      <c r="P301">
        <v>2551.9736084108422</v>
      </c>
      <c r="Q301">
        <v>8452.5724224069018</v>
      </c>
      <c r="R301"/>
      <c r="S301">
        <v>179042.47725830783</v>
      </c>
      <c r="T301">
        <v>55229.493705370427</v>
      </c>
      <c r="U301">
        <v>7176.7465488578246</v>
      </c>
      <c r="V301">
        <v>55511.221743555107</v>
      </c>
      <c r="W301">
        <v>7337.9704333606196</v>
      </c>
      <c r="X301">
        <v>22682.731672701593</v>
      </c>
      <c r="Z301" s="29">
        <f>SUM(Landuse!C293:Q293)</f>
        <v>1086.5527680599996</v>
      </c>
      <c r="AA301" s="29">
        <f t="shared" si="39"/>
        <v>164.78028727309916</v>
      </c>
      <c r="AB301" s="29">
        <f t="shared" si="40"/>
        <v>50.83001519013262</v>
      </c>
      <c r="AC301" s="29">
        <f t="shared" si="41"/>
        <v>6.6050602969533125</v>
      </c>
      <c r="AD301" s="29">
        <f t="shared" si="42"/>
        <v>51.089301297964916</v>
      </c>
      <c r="AE301" s="29">
        <f t="shared" si="43"/>
        <v>6.7534413873541537</v>
      </c>
      <c r="AF301" s="29">
        <f t="shared" si="44"/>
        <v>20.87586755054776</v>
      </c>
      <c r="AG301" s="29">
        <f t="shared" si="45"/>
        <v>326980.6413621534</v>
      </c>
      <c r="AH301" s="44">
        <f t="shared" si="46"/>
        <v>300.93397299605192</v>
      </c>
    </row>
    <row r="302" spans="2:34" x14ac:dyDescent="0.3">
      <c r="B302">
        <v>3065</v>
      </c>
      <c r="C302">
        <v>0</v>
      </c>
      <c r="D302">
        <v>77414.66748316132</v>
      </c>
      <c r="E302">
        <v>1190642.1526534432</v>
      </c>
      <c r="F302">
        <v>259433.77133603155</v>
      </c>
      <c r="G302">
        <v>168350.75106864303</v>
      </c>
      <c r="H302">
        <v>3379.0215085811997</v>
      </c>
      <c r="I302">
        <v>75811.112560059802</v>
      </c>
      <c r="J302">
        <v>125078.28475949545</v>
      </c>
      <c r="K302"/>
      <c r="L302">
        <v>879565.78023173334</v>
      </c>
      <c r="M302">
        <v>481433.7055486085</v>
      </c>
      <c r="N302">
        <v>34107.837508708544</v>
      </c>
      <c r="O302">
        <v>360123.04351550556</v>
      </c>
      <c r="P302">
        <v>50265.947428595398</v>
      </c>
      <c r="Q302">
        <v>94613.447136264018</v>
      </c>
      <c r="R302"/>
      <c r="S302">
        <v>3008114.9683925281</v>
      </c>
      <c r="T302">
        <v>918922.14245474001</v>
      </c>
      <c r="U302">
        <v>120166.34556205633</v>
      </c>
      <c r="V302">
        <v>938221.36281007633</v>
      </c>
      <c r="W302">
        <v>144535.20789565748</v>
      </c>
      <c r="X302">
        <v>253898.02379357858</v>
      </c>
      <c r="Z302" s="29">
        <f>SUM(Landuse!C294:Q294)</f>
        <v>14136.044704089998</v>
      </c>
      <c r="AA302" s="29">
        <f t="shared" si="39"/>
        <v>212.7974996798211</v>
      </c>
      <c r="AB302" s="29">
        <f t="shared" si="40"/>
        <v>65.005605294164582</v>
      </c>
      <c r="AC302" s="29">
        <f t="shared" si="41"/>
        <v>8.5007049763565377</v>
      </c>
      <c r="AD302" s="29">
        <f t="shared" si="42"/>
        <v>66.370854255902259</v>
      </c>
      <c r="AE302" s="29">
        <f t="shared" si="43"/>
        <v>10.224586220630652</v>
      </c>
      <c r="AF302" s="29">
        <f t="shared" si="44"/>
        <v>17.961037129439607</v>
      </c>
      <c r="AG302" s="29">
        <f t="shared" si="45"/>
        <v>5383858.0509086363</v>
      </c>
      <c r="AH302" s="44">
        <f t="shared" si="46"/>
        <v>380.86028755631469</v>
      </c>
    </row>
    <row r="303" spans="2:34" x14ac:dyDescent="0.3">
      <c r="B303">
        <v>3065</v>
      </c>
      <c r="C303">
        <v>1</v>
      </c>
      <c r="D303">
        <v>288829.1689110591</v>
      </c>
      <c r="E303">
        <v>1374057.984401552</v>
      </c>
      <c r="F303">
        <v>429285.09026787482</v>
      </c>
      <c r="G303">
        <v>207566.90206385002</v>
      </c>
      <c r="H303">
        <v>137926.76051369339</v>
      </c>
      <c r="I303">
        <v>240527.34889948738</v>
      </c>
      <c r="J303">
        <v>188567.10067042621</v>
      </c>
      <c r="K303"/>
      <c r="L303">
        <v>1264168.1259658234</v>
      </c>
      <c r="M303">
        <v>671656.51216509868</v>
      </c>
      <c r="N303">
        <v>61575.092283667633</v>
      </c>
      <c r="O303">
        <v>496304.64921921573</v>
      </c>
      <c r="P303">
        <v>166078.06697927671</v>
      </c>
      <c r="Q303">
        <v>206977.9091148607</v>
      </c>
      <c r="R303"/>
      <c r="S303">
        <v>4323454.990803116</v>
      </c>
      <c r="T303">
        <v>1282004.2178997672</v>
      </c>
      <c r="U303">
        <v>216937.05487735796</v>
      </c>
      <c r="V303">
        <v>1293012.5765178383</v>
      </c>
      <c r="W303">
        <v>477542.53457288205</v>
      </c>
      <c r="X303">
        <v>555431.4284470022</v>
      </c>
      <c r="Z303" s="29">
        <f>SUM(Landuse!C295:Q295)</f>
        <v>28050.176309910003</v>
      </c>
      <c r="AA303" s="29">
        <f t="shared" si="39"/>
        <v>154.13289895349638</v>
      </c>
      <c r="AB303" s="29">
        <f t="shared" si="40"/>
        <v>45.703962917582118</v>
      </c>
      <c r="AC303" s="29">
        <f t="shared" si="41"/>
        <v>7.7338927385178344</v>
      </c>
      <c r="AD303" s="29">
        <f t="shared" si="42"/>
        <v>46.096415303493927</v>
      </c>
      <c r="AE303" s="29">
        <f t="shared" si="43"/>
        <v>17.024582280581544</v>
      </c>
      <c r="AF303" s="29">
        <f t="shared" si="44"/>
        <v>19.801352487426996</v>
      </c>
      <c r="AG303" s="29">
        <f t="shared" si="45"/>
        <v>8148382.8031179626</v>
      </c>
      <c r="AH303" s="44">
        <f t="shared" si="46"/>
        <v>290.49310468109877</v>
      </c>
    </row>
    <row r="304" spans="2:34" x14ac:dyDescent="0.3">
      <c r="B304">
        <v>3065</v>
      </c>
      <c r="C304">
        <v>2</v>
      </c>
      <c r="D304">
        <v>1696.1582185628999</v>
      </c>
      <c r="E304">
        <v>1420.6374000000001</v>
      </c>
      <c r="F304">
        <v>1522.5743999999997</v>
      </c>
      <c r="G304">
        <v>0</v>
      </c>
      <c r="H304">
        <v>103.36978709099999</v>
      </c>
      <c r="I304">
        <v>0</v>
      </c>
      <c r="J304">
        <v>3390.8090587467332</v>
      </c>
      <c r="K304"/>
      <c r="L304">
        <v>3552.7743418072127</v>
      </c>
      <c r="M304">
        <v>1531.6666176334713</v>
      </c>
      <c r="N304">
        <v>136.07741779062312</v>
      </c>
      <c r="O304">
        <v>969.46952941613199</v>
      </c>
      <c r="P304">
        <v>833.19948416929606</v>
      </c>
      <c r="Q304">
        <v>1110.3614735838971</v>
      </c>
      <c r="R304"/>
      <c r="S304">
        <v>12150.488248980668</v>
      </c>
      <c r="T304">
        <v>2923.5227064093592</v>
      </c>
      <c r="U304">
        <v>479.41843294067803</v>
      </c>
      <c r="V304">
        <v>2525.7395755972602</v>
      </c>
      <c r="W304">
        <v>2395.7901287752356</v>
      </c>
      <c r="X304">
        <v>2979.6883252065954</v>
      </c>
      <c r="Z304" s="29">
        <f>SUM(Landuse!C296:Q296)</f>
        <v>112.93283688</v>
      </c>
      <c r="AA304" s="29">
        <f t="shared" si="39"/>
        <v>107.59039252588258</v>
      </c>
      <c r="AB304" s="29">
        <f t="shared" si="40"/>
        <v>25.887268815498114</v>
      </c>
      <c r="AC304" s="29">
        <f t="shared" si="41"/>
        <v>4.2451641717820099</v>
      </c>
      <c r="AD304" s="29">
        <f t="shared" si="42"/>
        <v>22.364970591158148</v>
      </c>
      <c r="AE304" s="29">
        <f t="shared" si="43"/>
        <v>21.21429156447164</v>
      </c>
      <c r="AF304" s="29">
        <f t="shared" si="44"/>
        <v>26.384605288652654</v>
      </c>
      <c r="AG304" s="29">
        <f t="shared" si="45"/>
        <v>23454.647417909797</v>
      </c>
      <c r="AH304" s="44">
        <f t="shared" si="46"/>
        <v>207.68669295744516</v>
      </c>
    </row>
    <row r="305" spans="2:34" x14ac:dyDescent="0.3">
      <c r="B305">
        <v>3065</v>
      </c>
      <c r="C305">
        <v>5</v>
      </c>
      <c r="D305">
        <v>40523.842047652601</v>
      </c>
      <c r="E305">
        <v>19436.195200000002</v>
      </c>
      <c r="F305">
        <v>1955.5711999999999</v>
      </c>
      <c r="G305">
        <v>1322.1</v>
      </c>
      <c r="H305">
        <v>0</v>
      </c>
      <c r="I305">
        <v>1813.3257999999998</v>
      </c>
      <c r="J305">
        <v>8764.2170598204502</v>
      </c>
      <c r="K305"/>
      <c r="L305">
        <v>30680.940005809523</v>
      </c>
      <c r="M305">
        <v>15473.334508892833</v>
      </c>
      <c r="N305">
        <v>1432.6776723684975</v>
      </c>
      <c r="O305">
        <v>7720.8915704839792</v>
      </c>
      <c r="P305">
        <v>2769.3883469598291</v>
      </c>
      <c r="Q305">
        <v>15738.019202958387</v>
      </c>
      <c r="R305"/>
      <c r="S305">
        <v>104928.81481986857</v>
      </c>
      <c r="T305">
        <v>29534.263043813928</v>
      </c>
      <c r="U305">
        <v>5047.5096878516251</v>
      </c>
      <c r="V305">
        <v>20115.0843907505</v>
      </c>
      <c r="W305">
        <v>7963.1269467317625</v>
      </c>
      <c r="X305">
        <v>42233.446671714926</v>
      </c>
      <c r="Z305" s="29">
        <f>SUM(Landuse!C297:Q297)</f>
        <v>777.2318898100001</v>
      </c>
      <c r="AA305" s="29">
        <f t="shared" si="39"/>
        <v>135.00322901768629</v>
      </c>
      <c r="AB305" s="29">
        <f t="shared" si="40"/>
        <v>37.999293944351393</v>
      </c>
      <c r="AC305" s="29">
        <f t="shared" si="41"/>
        <v>6.4942133152636403</v>
      </c>
      <c r="AD305" s="29">
        <f t="shared" si="42"/>
        <v>25.880415683494121</v>
      </c>
      <c r="AE305" s="29">
        <f t="shared" si="43"/>
        <v>10.245496937443477</v>
      </c>
      <c r="AF305" s="29">
        <f t="shared" si="44"/>
        <v>54.338283368737216</v>
      </c>
      <c r="AG305" s="29">
        <f t="shared" si="45"/>
        <v>209822.2455607313</v>
      </c>
      <c r="AH305" s="44">
        <f t="shared" si="46"/>
        <v>269.96093226697616</v>
      </c>
    </row>
    <row r="306" spans="2:34" x14ac:dyDescent="0.3">
      <c r="B306">
        <v>3065</v>
      </c>
      <c r="C306">
        <v>7</v>
      </c>
      <c r="D306">
        <v>46730.063346800402</v>
      </c>
      <c r="E306">
        <v>582.19999999999993</v>
      </c>
      <c r="F306">
        <v>672.13760000000002</v>
      </c>
      <c r="G306">
        <v>0</v>
      </c>
      <c r="H306">
        <v>0</v>
      </c>
      <c r="I306">
        <v>0</v>
      </c>
      <c r="J306">
        <v>742.66579421939855</v>
      </c>
      <c r="K306"/>
      <c r="L306">
        <v>18346.888849474912</v>
      </c>
      <c r="M306">
        <v>9253.5405504972041</v>
      </c>
      <c r="N306">
        <v>948.28447478811199</v>
      </c>
      <c r="O306">
        <v>2701.2320844111591</v>
      </c>
      <c r="P306">
        <v>984.28767928170794</v>
      </c>
      <c r="Q306">
        <v>16492.833102566703</v>
      </c>
      <c r="R306"/>
      <c r="S306">
        <v>62746.359865204198</v>
      </c>
      <c r="T306">
        <v>17662.417919545023</v>
      </c>
      <c r="U306">
        <v>3340.929481660241</v>
      </c>
      <c r="V306">
        <v>7037.4659248747048</v>
      </c>
      <c r="W306">
        <v>2830.2306358834157</v>
      </c>
      <c r="X306">
        <v>44259.012415730831</v>
      </c>
      <c r="Z306" s="29">
        <f>SUM(Landuse!C298:Q298)</f>
        <v>1231.0201335200002</v>
      </c>
      <c r="AA306" s="29">
        <f t="shared" si="39"/>
        <v>50.971026514234318</v>
      </c>
      <c r="AB306" s="29">
        <f t="shared" si="40"/>
        <v>14.347789640971023</v>
      </c>
      <c r="AC306" s="29">
        <f t="shared" si="41"/>
        <v>2.713951941717744</v>
      </c>
      <c r="AD306" s="29">
        <f t="shared" si="42"/>
        <v>5.7167756507374525</v>
      </c>
      <c r="AE306" s="29">
        <f t="shared" si="43"/>
        <v>2.2990937018963336</v>
      </c>
      <c r="AF306" s="29">
        <f t="shared" si="44"/>
        <v>35.953118239565953</v>
      </c>
      <c r="AG306" s="29">
        <f t="shared" si="45"/>
        <v>137876.41624289841</v>
      </c>
      <c r="AH306" s="44">
        <f t="shared" si="46"/>
        <v>112.00175568912282</v>
      </c>
    </row>
    <row r="307" spans="2:34" x14ac:dyDescent="0.3">
      <c r="B307">
        <v>3065</v>
      </c>
      <c r="C307">
        <v>8</v>
      </c>
      <c r="D307">
        <v>25993.747575989997</v>
      </c>
      <c r="E307">
        <v>45799.059814841195</v>
      </c>
      <c r="F307">
        <v>18577.840400000001</v>
      </c>
      <c r="G307">
        <v>2669</v>
      </c>
      <c r="H307">
        <v>0</v>
      </c>
      <c r="I307">
        <v>3735.1805109891993</v>
      </c>
      <c r="J307">
        <v>11890.611157659674</v>
      </c>
      <c r="K307"/>
      <c r="L307">
        <v>48306.820003603752</v>
      </c>
      <c r="M307">
        <v>24883.435804270528</v>
      </c>
      <c r="N307">
        <v>2070.34276133716</v>
      </c>
      <c r="O307">
        <v>16260.627322747712</v>
      </c>
      <c r="P307">
        <v>3870.3316989100881</v>
      </c>
      <c r="Q307">
        <v>13273.88186861081</v>
      </c>
      <c r="R307"/>
      <c r="S307">
        <v>165209.32441232484</v>
      </c>
      <c r="T307">
        <v>47495.511588327245</v>
      </c>
      <c r="U307">
        <v>7294.0866927497891</v>
      </c>
      <c r="V307">
        <v>42363.487151408161</v>
      </c>
      <c r="W307">
        <v>11128.790470363056</v>
      </c>
      <c r="X307">
        <v>35620.860210873172</v>
      </c>
      <c r="Z307" s="29">
        <f>SUM(Landuse!C299:Q299)</f>
        <v>1237.5338341999998</v>
      </c>
      <c r="AA307" s="29">
        <f t="shared" si="39"/>
        <v>133.49883441297905</v>
      </c>
      <c r="AB307" s="29">
        <f t="shared" si="40"/>
        <v>38.379162068753118</v>
      </c>
      <c r="AC307" s="29">
        <f t="shared" si="41"/>
        <v>5.8940503210282174</v>
      </c>
      <c r="AD307" s="29">
        <f t="shared" si="42"/>
        <v>34.232184996213796</v>
      </c>
      <c r="AE307" s="29">
        <f t="shared" si="43"/>
        <v>8.9927161284905246</v>
      </c>
      <c r="AF307" s="29">
        <f t="shared" si="44"/>
        <v>28.783746534009047</v>
      </c>
      <c r="AG307" s="29">
        <f t="shared" si="45"/>
        <v>309112.06052604626</v>
      </c>
      <c r="AH307" s="44">
        <f t="shared" si="46"/>
        <v>249.78069446147376</v>
      </c>
    </row>
    <row r="308" spans="2:34" x14ac:dyDescent="0.3">
      <c r="B308">
        <v>3067</v>
      </c>
      <c r="C308">
        <v>0</v>
      </c>
      <c r="D308">
        <v>375218.98133345437</v>
      </c>
      <c r="E308">
        <v>3379557.3411527425</v>
      </c>
      <c r="F308">
        <v>292460.31747945538</v>
      </c>
      <c r="G308">
        <v>648094.53876363905</v>
      </c>
      <c r="H308">
        <v>10211.7012470973</v>
      </c>
      <c r="I308">
        <v>0</v>
      </c>
      <c r="J308">
        <v>243531.64699649179</v>
      </c>
      <c r="K308"/>
      <c r="L308">
        <v>2270158.1476293979</v>
      </c>
      <c r="M308">
        <v>1280926.6617299495</v>
      </c>
      <c r="N308">
        <v>70848.217257816155</v>
      </c>
      <c r="O308">
        <v>964584.01910796086</v>
      </c>
      <c r="P308">
        <v>108286.28276216466</v>
      </c>
      <c r="Q308">
        <v>254271.19848559183</v>
      </c>
      <c r="R308"/>
      <c r="S308">
        <v>7763940.8648925405</v>
      </c>
      <c r="T308">
        <v>2444930.3377771894</v>
      </c>
      <c r="U308">
        <v>249607.47966752984</v>
      </c>
      <c r="V308">
        <v>2513011.4533015885</v>
      </c>
      <c r="W308">
        <v>311367.46031715587</v>
      </c>
      <c r="X308">
        <v>682344.38927204034</v>
      </c>
      <c r="Z308" s="29">
        <f>SUM(Landuse!C300:Q300)</f>
        <v>35721.677499200006</v>
      </c>
      <c r="AA308" s="29">
        <f t="shared" si="39"/>
        <v>217.34536025264813</v>
      </c>
      <c r="AB308" s="29">
        <f t="shared" si="40"/>
        <v>68.443883628699808</v>
      </c>
      <c r="AC308" s="29">
        <f t="shared" si="41"/>
        <v>6.9875632148887705</v>
      </c>
      <c r="AD308" s="29">
        <f t="shared" si="42"/>
        <v>70.34976040410946</v>
      </c>
      <c r="AE308" s="29">
        <f t="shared" si="43"/>
        <v>8.7164848382086486</v>
      </c>
      <c r="AF308" s="29">
        <f t="shared" si="44"/>
        <v>19.101689423385046</v>
      </c>
      <c r="AG308" s="29">
        <f t="shared" si="45"/>
        <v>13965201.985228043</v>
      </c>
      <c r="AH308" s="44">
        <f t="shared" si="46"/>
        <v>390.94474176193984</v>
      </c>
    </row>
    <row r="309" spans="2:34" x14ac:dyDescent="0.3">
      <c r="B309">
        <v>3067</v>
      </c>
      <c r="C309">
        <v>1</v>
      </c>
      <c r="D309">
        <v>266614.09572626039</v>
      </c>
      <c r="E309">
        <v>282313.08899206354</v>
      </c>
      <c r="F309">
        <v>13559.8898224368</v>
      </c>
      <c r="G309">
        <v>71019.451291770005</v>
      </c>
      <c r="H309">
        <v>19318.301007052498</v>
      </c>
      <c r="I309">
        <v>0</v>
      </c>
      <c r="J309">
        <v>39086.353190130561</v>
      </c>
      <c r="K309"/>
      <c r="L309">
        <v>290276.60406320216</v>
      </c>
      <c r="M309">
        <v>157161.55176542583</v>
      </c>
      <c r="N309">
        <v>10844.82952768462</v>
      </c>
      <c r="O309">
        <v>100191.22462515002</v>
      </c>
      <c r="P309">
        <v>28979.257562331317</v>
      </c>
      <c r="Q309">
        <v>104457.71248591982</v>
      </c>
      <c r="R309"/>
      <c r="S309">
        <v>992745.9858961514</v>
      </c>
      <c r="T309">
        <v>299977.39708570356</v>
      </c>
      <c r="U309">
        <v>38207.744253871519</v>
      </c>
      <c r="V309">
        <v>261026.19369141085</v>
      </c>
      <c r="W309">
        <v>83327.246987303093</v>
      </c>
      <c r="X309">
        <v>280315.40518734045</v>
      </c>
      <c r="Z309" s="29">
        <f>SUM(Landuse!C301:Q301)</f>
        <v>9150.2178132500012</v>
      </c>
      <c r="AA309" s="29">
        <f t="shared" si="39"/>
        <v>108.49424638379674</v>
      </c>
      <c r="AB309" s="29">
        <f t="shared" si="40"/>
        <v>32.783634576580283</v>
      </c>
      <c r="AC309" s="29">
        <f t="shared" si="41"/>
        <v>4.175610355257847</v>
      </c>
      <c r="AD309" s="29">
        <f t="shared" si="42"/>
        <v>28.526773790393388</v>
      </c>
      <c r="AE309" s="29">
        <f t="shared" si="43"/>
        <v>9.106586169636401</v>
      </c>
      <c r="AF309" s="29">
        <f t="shared" si="44"/>
        <v>30.634834154595627</v>
      </c>
      <c r="AG309" s="29">
        <f t="shared" si="45"/>
        <v>1955599.9731017807</v>
      </c>
      <c r="AH309" s="44">
        <f t="shared" si="46"/>
        <v>213.72168543026027</v>
      </c>
    </row>
    <row r="310" spans="2:34" x14ac:dyDescent="0.3">
      <c r="B310">
        <v>3067</v>
      </c>
      <c r="C310">
        <v>2</v>
      </c>
      <c r="D310">
        <v>3825.9476</v>
      </c>
      <c r="E310">
        <v>0</v>
      </c>
      <c r="F310">
        <v>0</v>
      </c>
      <c r="G310">
        <v>0</v>
      </c>
      <c r="H310">
        <v>11.997</v>
      </c>
      <c r="I310">
        <v>0</v>
      </c>
      <c r="J310">
        <v>244.67160000000001</v>
      </c>
      <c r="K310"/>
      <c r="L310">
        <v>1539.2220273881308</v>
      </c>
      <c r="M310">
        <v>759.02353346560312</v>
      </c>
      <c r="N310">
        <v>78.977098353735343</v>
      </c>
      <c r="O310">
        <v>219.33764905701943</v>
      </c>
      <c r="P310">
        <v>123.83073840671248</v>
      </c>
      <c r="Q310">
        <v>1362.2251533287988</v>
      </c>
      <c r="R310"/>
      <c r="S310">
        <v>5264.1393336674073</v>
      </c>
      <c r="T310">
        <v>1448.7633987964659</v>
      </c>
      <c r="U310">
        <v>278.24658452299559</v>
      </c>
      <c r="V310">
        <v>571.43599033527164</v>
      </c>
      <c r="W310">
        <v>356.06414352204513</v>
      </c>
      <c r="X310">
        <v>3655.5720657124316</v>
      </c>
      <c r="Z310" s="29">
        <f>SUM(Landuse!C302:Q302)</f>
        <v>120.29</v>
      </c>
      <c r="AA310" s="29">
        <f t="shared" si="39"/>
        <v>43.762069446067066</v>
      </c>
      <c r="AB310" s="29">
        <f t="shared" si="40"/>
        <v>12.043922178040285</v>
      </c>
      <c r="AC310" s="29">
        <f t="shared" si="41"/>
        <v>2.3131314699725296</v>
      </c>
      <c r="AD310" s="29">
        <f t="shared" si="42"/>
        <v>4.7504862443700357</v>
      </c>
      <c r="AE310" s="29">
        <f t="shared" si="43"/>
        <v>2.9600477472944142</v>
      </c>
      <c r="AF310" s="29">
        <f t="shared" si="44"/>
        <v>30.389658871996271</v>
      </c>
      <c r="AG310" s="29">
        <f t="shared" si="45"/>
        <v>11574.221516556618</v>
      </c>
      <c r="AH310" s="44">
        <f t="shared" si="46"/>
        <v>96.219315957740605</v>
      </c>
    </row>
    <row r="311" spans="2:34" x14ac:dyDescent="0.3">
      <c r="B311">
        <v>3067</v>
      </c>
      <c r="C311">
        <v>5</v>
      </c>
      <c r="D311">
        <v>84591.360172893008</v>
      </c>
      <c r="E311">
        <v>25174.234643039301</v>
      </c>
      <c r="F311">
        <v>3109.5343431679999</v>
      </c>
      <c r="G311">
        <v>7014.8942944099999</v>
      </c>
      <c r="H311">
        <v>0</v>
      </c>
      <c r="I311">
        <v>0</v>
      </c>
      <c r="J311">
        <v>35702.228766821288</v>
      </c>
      <c r="K311"/>
      <c r="L311">
        <v>64130.390829094133</v>
      </c>
      <c r="M311">
        <v>30654.542647154984</v>
      </c>
      <c r="N311">
        <v>2728.6751014577376</v>
      </c>
      <c r="O311">
        <v>15016.841334332978</v>
      </c>
      <c r="P311">
        <v>9073.0303396364125</v>
      </c>
      <c r="Q311">
        <v>33988.771968655339</v>
      </c>
      <c r="R311"/>
      <c r="S311">
        <v>219325.93663550192</v>
      </c>
      <c r="T311">
        <v>58510.93864147766</v>
      </c>
      <c r="U311">
        <v>9613.477110198799</v>
      </c>
      <c r="V311">
        <v>39123.076391511022</v>
      </c>
      <c r="W311">
        <v>26088.682168893938</v>
      </c>
      <c r="X311">
        <v>91209.889241045676</v>
      </c>
      <c r="Z311" s="29">
        <f>SUM(Landuse!C303:Q303)</f>
        <v>1755.84048338</v>
      </c>
      <c r="AA311" s="29">
        <f t="shared" si="39"/>
        <v>124.91222221582373</v>
      </c>
      <c r="AB311" s="29">
        <f t="shared" si="40"/>
        <v>33.323607238422859</v>
      </c>
      <c r="AC311" s="29">
        <f t="shared" si="41"/>
        <v>5.4751426460408386</v>
      </c>
      <c r="AD311" s="29">
        <f t="shared" si="42"/>
        <v>22.281680347293818</v>
      </c>
      <c r="AE311" s="29">
        <f t="shared" si="43"/>
        <v>14.858230241207972</v>
      </c>
      <c r="AF311" s="29">
        <f t="shared" si="44"/>
        <v>51.946569238149849</v>
      </c>
      <c r="AG311" s="29">
        <f t="shared" si="45"/>
        <v>443872.00018862903</v>
      </c>
      <c r="AH311" s="44">
        <f t="shared" si="46"/>
        <v>252.79745192693909</v>
      </c>
    </row>
    <row r="312" spans="2:34" x14ac:dyDescent="0.3">
      <c r="B312">
        <v>3067</v>
      </c>
      <c r="C312">
        <v>7</v>
      </c>
      <c r="D312">
        <v>583558.83747311786</v>
      </c>
      <c r="E312">
        <v>151738.92392581239</v>
      </c>
      <c r="F312">
        <v>18424.100241468397</v>
      </c>
      <c r="G312">
        <v>6942.6522000000004</v>
      </c>
      <c r="H312">
        <v>0</v>
      </c>
      <c r="I312">
        <v>0</v>
      </c>
      <c r="J312">
        <v>37323.81773214</v>
      </c>
      <c r="K312"/>
      <c r="L312">
        <v>318210.03319203039</v>
      </c>
      <c r="M312">
        <v>163408.74213530391</v>
      </c>
      <c r="N312">
        <v>14540.289616545262</v>
      </c>
      <c r="O312">
        <v>69683.620967364448</v>
      </c>
      <c r="P312">
        <v>19629.554940053033</v>
      </c>
      <c r="Q312">
        <v>212516.09072124158</v>
      </c>
      <c r="R312"/>
      <c r="S312">
        <v>1088278.3135167439</v>
      </c>
      <c r="T312">
        <v>311901.53428849729</v>
      </c>
      <c r="U312">
        <v>51227.330556739107</v>
      </c>
      <c r="V312">
        <v>181545.34403385525</v>
      </c>
      <c r="W312">
        <v>56443.01857017789</v>
      </c>
      <c r="X312">
        <v>570293.30493317347</v>
      </c>
      <c r="Z312" s="29">
        <f>SUM(Landuse!C304:Q304)</f>
        <v>16779.131691127841</v>
      </c>
      <c r="AA312" s="29">
        <f t="shared" si="39"/>
        <v>64.859036423927918</v>
      </c>
      <c r="AB312" s="29">
        <f t="shared" si="40"/>
        <v>18.588657627225061</v>
      </c>
      <c r="AC312" s="29">
        <f t="shared" si="41"/>
        <v>3.0530382322361858</v>
      </c>
      <c r="AD312" s="29">
        <f t="shared" si="42"/>
        <v>10.819710302997946</v>
      </c>
      <c r="AE312" s="29">
        <f t="shared" si="43"/>
        <v>3.3638819701273808</v>
      </c>
      <c r="AF312" s="29">
        <f t="shared" si="44"/>
        <v>33.988248941077366</v>
      </c>
      <c r="AG312" s="29">
        <f t="shared" si="45"/>
        <v>2259688.845899187</v>
      </c>
      <c r="AH312" s="44">
        <f t="shared" si="46"/>
        <v>134.67257349759186</v>
      </c>
    </row>
    <row r="313" spans="2:34" x14ac:dyDescent="0.3">
      <c r="B313">
        <v>3067</v>
      </c>
      <c r="C313">
        <v>8</v>
      </c>
      <c r="D313">
        <v>813820.26456471975</v>
      </c>
      <c r="E313">
        <v>1058501.6641802317</v>
      </c>
      <c r="F313">
        <v>139338.13655417881</v>
      </c>
      <c r="G313">
        <v>172129.68485208001</v>
      </c>
      <c r="H313">
        <v>3839.04</v>
      </c>
      <c r="I313">
        <v>1070.6797387468</v>
      </c>
      <c r="J313">
        <v>90689.442738477199</v>
      </c>
      <c r="K313"/>
      <c r="L313">
        <v>986466.61805168795</v>
      </c>
      <c r="M313">
        <v>537058.90281376161</v>
      </c>
      <c r="N313">
        <v>36673.539608696388</v>
      </c>
      <c r="O313">
        <v>339865.8675501559</v>
      </c>
      <c r="P313">
        <v>50213.926990627588</v>
      </c>
      <c r="Q313">
        <v>329110.05761350488</v>
      </c>
      <c r="R313"/>
      <c r="S313">
        <v>3373715.8337367726</v>
      </c>
      <c r="T313">
        <v>1025095.0689786831</v>
      </c>
      <c r="U313">
        <v>129205.6476015865</v>
      </c>
      <c r="V313">
        <v>885445.74741107016</v>
      </c>
      <c r="W313">
        <v>144385.62780812048</v>
      </c>
      <c r="X313">
        <v>883176.71290756878</v>
      </c>
      <c r="Z313" s="29">
        <f>SUM(Landuse!C305:Q305)</f>
        <v>24952.132067039998</v>
      </c>
      <c r="AA313" s="29">
        <f t="shared" si="39"/>
        <v>135.20751752485361</v>
      </c>
      <c r="AB313" s="29">
        <f t="shared" si="40"/>
        <v>41.08246406457431</v>
      </c>
      <c r="AC313" s="29">
        <f t="shared" si="41"/>
        <v>5.1781405795081543</v>
      </c>
      <c r="AD313" s="29">
        <f t="shared" si="42"/>
        <v>35.485775124630784</v>
      </c>
      <c r="AE313" s="29">
        <f t="shared" si="43"/>
        <v>5.7865046329585468</v>
      </c>
      <c r="AF313" s="29">
        <f t="shared" si="44"/>
        <v>35.394839628721861</v>
      </c>
      <c r="AG313" s="29">
        <f t="shared" si="45"/>
        <v>6441024.6384438016</v>
      </c>
      <c r="AH313" s="44">
        <f t="shared" si="46"/>
        <v>258.13524155524726</v>
      </c>
    </row>
    <row r="314" spans="2:34" x14ac:dyDescent="0.3">
      <c r="B314">
        <v>3069</v>
      </c>
      <c r="C314">
        <v>0</v>
      </c>
      <c r="D314">
        <v>56641.841561612004</v>
      </c>
      <c r="E314">
        <v>3441580.6987816081</v>
      </c>
      <c r="F314">
        <v>285570.66959372157</v>
      </c>
      <c r="G314">
        <v>289365.65632151102</v>
      </c>
      <c r="H314">
        <v>15506.071480358101</v>
      </c>
      <c r="I314">
        <v>59550.174958381802</v>
      </c>
      <c r="J314">
        <v>104112.77503209862</v>
      </c>
      <c r="K314"/>
      <c r="L314">
        <v>1992045.718611466</v>
      </c>
      <c r="M314">
        <v>1129601.5632066724</v>
      </c>
      <c r="N314">
        <v>64423.642248641125</v>
      </c>
      <c r="O314">
        <v>860293.41976750642</v>
      </c>
      <c r="P314">
        <v>76159.115728180055</v>
      </c>
      <c r="Q314">
        <v>129804.42816682464</v>
      </c>
      <c r="R314"/>
      <c r="S314">
        <v>6812796.3576512132</v>
      </c>
      <c r="T314">
        <v>2156093.0957238399</v>
      </c>
      <c r="U314">
        <v>226972.86671545502</v>
      </c>
      <c r="V314">
        <v>2241305.2406518892</v>
      </c>
      <c r="W314">
        <v>218988.68295596621</v>
      </c>
      <c r="X314">
        <v>348334.07711851894</v>
      </c>
      <c r="Z314" s="29">
        <f>SUM(Landuse!C306:Q306)</f>
        <v>25800.646829219997</v>
      </c>
      <c r="AA314" s="29">
        <f t="shared" si="39"/>
        <v>264.05525422469327</v>
      </c>
      <c r="AB314" s="29">
        <f t="shared" si="40"/>
        <v>83.567404724210277</v>
      </c>
      <c r="AC314" s="29">
        <f t="shared" si="41"/>
        <v>8.7971773815531442</v>
      </c>
      <c r="AD314" s="29">
        <f t="shared" si="42"/>
        <v>86.870118237250722</v>
      </c>
      <c r="AE314" s="29">
        <f t="shared" si="43"/>
        <v>8.4877206531099461</v>
      </c>
      <c r="AF314" s="29">
        <f t="shared" si="44"/>
        <v>13.50098233676918</v>
      </c>
      <c r="AG314" s="29">
        <f t="shared" si="45"/>
        <v>12004490.320816882</v>
      </c>
      <c r="AH314" s="44">
        <f t="shared" si="46"/>
        <v>465.27865755758654</v>
      </c>
    </row>
    <row r="315" spans="2:34" x14ac:dyDescent="0.3">
      <c r="B315">
        <v>3069</v>
      </c>
      <c r="C315">
        <v>1</v>
      </c>
      <c r="D315">
        <v>117584.10920405462</v>
      </c>
      <c r="E315">
        <v>2710253.1919157943</v>
      </c>
      <c r="F315">
        <v>197244.7999863312</v>
      </c>
      <c r="G315">
        <v>178690.62115124005</v>
      </c>
      <c r="H315">
        <v>421901.68487773137</v>
      </c>
      <c r="I315">
        <v>229093.51369383337</v>
      </c>
      <c r="J315">
        <v>271887.79570783669</v>
      </c>
      <c r="K315"/>
      <c r="L315">
        <v>1785477.9980711699</v>
      </c>
      <c r="M315">
        <v>966494.11670574441</v>
      </c>
      <c r="N315">
        <v>72023.488340919212</v>
      </c>
      <c r="O315">
        <v>774137.92761438177</v>
      </c>
      <c r="P315">
        <v>372727.88054121449</v>
      </c>
      <c r="Q315">
        <v>155794.30526339173</v>
      </c>
      <c r="R315"/>
      <c r="S315">
        <v>6106334.753403401</v>
      </c>
      <c r="T315">
        <v>1844766.6504385883</v>
      </c>
      <c r="U315">
        <v>253748.11247854269</v>
      </c>
      <c r="V315">
        <v>2016846.0600551965</v>
      </c>
      <c r="W315">
        <v>1071745.4749870135</v>
      </c>
      <c r="X315">
        <v>418078.69200346962</v>
      </c>
      <c r="Z315" s="29">
        <f>SUM(Landuse!C307:Q307)</f>
        <v>34274.300092400008</v>
      </c>
      <c r="AA315" s="29">
        <f t="shared" si="39"/>
        <v>178.16074250798258</v>
      </c>
      <c r="AB315" s="29">
        <f t="shared" si="40"/>
        <v>53.823612603766847</v>
      </c>
      <c r="AC315" s="29">
        <f t="shared" si="41"/>
        <v>7.4034513263425872</v>
      </c>
      <c r="AD315" s="29">
        <f t="shared" si="42"/>
        <v>58.844266830190136</v>
      </c>
      <c r="AE315" s="29">
        <f t="shared" si="43"/>
        <v>31.269653124868992</v>
      </c>
      <c r="AF315" s="29">
        <f t="shared" si="44"/>
        <v>12.198022742298814</v>
      </c>
      <c r="AG315" s="29">
        <f t="shared" si="45"/>
        <v>11711519.743366212</v>
      </c>
      <c r="AH315" s="44">
        <f t="shared" si="46"/>
        <v>341.69974913544996</v>
      </c>
    </row>
    <row r="316" spans="2:34" x14ac:dyDescent="0.3">
      <c r="B316">
        <v>3069</v>
      </c>
      <c r="C316">
        <v>2</v>
      </c>
      <c r="D316">
        <v>2554.9930997760998</v>
      </c>
      <c r="E316">
        <v>69476.187704477401</v>
      </c>
      <c r="F316">
        <v>7136.3643438851996</v>
      </c>
      <c r="G316">
        <v>9644.9103208300003</v>
      </c>
      <c r="H316">
        <v>7779.9135856373996</v>
      </c>
      <c r="I316">
        <v>4377.969364779</v>
      </c>
      <c r="J316">
        <v>11523.607322350155</v>
      </c>
      <c r="K316"/>
      <c r="L316">
        <v>49672.205297077278</v>
      </c>
      <c r="M316">
        <v>26766.124749372764</v>
      </c>
      <c r="N316">
        <v>1866.4126320146647</v>
      </c>
      <c r="O316">
        <v>21205.701784978439</v>
      </c>
      <c r="P316">
        <v>8537.2828176598559</v>
      </c>
      <c r="Q316">
        <v>4446.2184606322353</v>
      </c>
      <c r="R316"/>
      <c r="S316">
        <v>169878.9421160043</v>
      </c>
      <c r="T316">
        <v>51089.037631622785</v>
      </c>
      <c r="U316">
        <v>6575.6143362298262</v>
      </c>
      <c r="V316">
        <v>55246.790746368628</v>
      </c>
      <c r="W316">
        <v>24548.188386727328</v>
      </c>
      <c r="X316">
        <v>11931.560625660422</v>
      </c>
      <c r="Z316" s="29">
        <f>SUM(Landuse!C308:Q308)</f>
        <v>944.14674662000004</v>
      </c>
      <c r="AA316" s="29">
        <f t="shared" si="39"/>
        <v>179.92853624096333</v>
      </c>
      <c r="AB316" s="29">
        <f t="shared" si="40"/>
        <v>54.111331543024519</v>
      </c>
      <c r="AC316" s="29">
        <f t="shared" si="41"/>
        <v>6.9646104906575266</v>
      </c>
      <c r="AD316" s="29">
        <f t="shared" si="42"/>
        <v>58.515046463009568</v>
      </c>
      <c r="AE316" s="29">
        <f t="shared" si="43"/>
        <v>26.00039503881008</v>
      </c>
      <c r="AF316" s="29">
        <f t="shared" si="44"/>
        <v>12.637400561273802</v>
      </c>
      <c r="AG316" s="29">
        <f t="shared" si="45"/>
        <v>319270.13384261326</v>
      </c>
      <c r="AH316" s="44">
        <f t="shared" si="46"/>
        <v>338.15732033773878</v>
      </c>
    </row>
    <row r="317" spans="2:34" hidden="1" x14ac:dyDescent="0.3">
      <c r="B317">
        <v>3069</v>
      </c>
      <c r="C317">
        <v>5</v>
      </c>
      <c r="D317">
        <v>0</v>
      </c>
      <c r="E317">
        <v>0</v>
      </c>
      <c r="F317">
        <v>0</v>
      </c>
      <c r="G317">
        <v>0</v>
      </c>
      <c r="H317">
        <v>0</v>
      </c>
      <c r="I317">
        <v>0</v>
      </c>
      <c r="J317">
        <v>0</v>
      </c>
      <c r="K317"/>
      <c r="L317">
        <v>0</v>
      </c>
      <c r="M317">
        <v>0</v>
      </c>
      <c r="N317">
        <v>0</v>
      </c>
      <c r="O317">
        <v>0</v>
      </c>
      <c r="P317">
        <v>0</v>
      </c>
      <c r="Q317">
        <v>0</v>
      </c>
      <c r="R317"/>
      <c r="S317">
        <v>0</v>
      </c>
      <c r="T317">
        <v>0</v>
      </c>
      <c r="U317">
        <v>0</v>
      </c>
      <c r="V317">
        <v>0</v>
      </c>
      <c r="W317">
        <v>0</v>
      </c>
      <c r="X317">
        <v>0</v>
      </c>
      <c r="Z317" s="29">
        <f>SUM(Landuse!C309:Q309)</f>
        <v>0</v>
      </c>
      <c r="AA317" s="29" t="str">
        <f t="shared" si="39"/>
        <v/>
      </c>
      <c r="AB317" s="29" t="str">
        <f t="shared" si="40"/>
        <v/>
      </c>
      <c r="AC317" s="29" t="str">
        <f t="shared" si="41"/>
        <v/>
      </c>
      <c r="AD317" s="29" t="str">
        <f t="shared" si="42"/>
        <v/>
      </c>
      <c r="AE317" s="29" t="str">
        <f t="shared" si="43"/>
        <v/>
      </c>
      <c r="AF317" s="29" t="str">
        <f t="shared" si="44"/>
        <v/>
      </c>
      <c r="AG317" s="29">
        <f t="shared" si="45"/>
        <v>0</v>
      </c>
      <c r="AH317" s="44" t="str">
        <f t="shared" si="46"/>
        <v/>
      </c>
    </row>
    <row r="318" spans="2:34" x14ac:dyDescent="0.3">
      <c r="B318">
        <v>3069</v>
      </c>
      <c r="C318">
        <v>7</v>
      </c>
      <c r="D318">
        <v>107660.47738449778</v>
      </c>
      <c r="E318">
        <v>14792.449813800002</v>
      </c>
      <c r="F318">
        <v>1314.2295516608001</v>
      </c>
      <c r="G318">
        <v>0</v>
      </c>
      <c r="H318">
        <v>0</v>
      </c>
      <c r="I318">
        <v>0</v>
      </c>
      <c r="J318">
        <v>1068.2641470242249</v>
      </c>
      <c r="K318"/>
      <c r="L318">
        <v>48283.097452364003</v>
      </c>
      <c r="M318">
        <v>24873.517144573158</v>
      </c>
      <c r="N318">
        <v>2353.2028895934336</v>
      </c>
      <c r="O318">
        <v>8908.5116256125311</v>
      </c>
      <c r="P318">
        <v>2257.5109719214483</v>
      </c>
      <c r="Q318">
        <v>38159.580812918211</v>
      </c>
      <c r="R318"/>
      <c r="S318">
        <v>165128.1932870849</v>
      </c>
      <c r="T318">
        <v>47476.579644189675</v>
      </c>
      <c r="U318">
        <v>8290.6396964133146</v>
      </c>
      <c r="V318">
        <v>23209.167167975815</v>
      </c>
      <c r="W318">
        <v>6491.2696237726523</v>
      </c>
      <c r="X318">
        <v>102402.37989889042</v>
      </c>
      <c r="Z318" s="29">
        <f>SUM(Landuse!C310:Q310)</f>
        <v>2881.6446683029394</v>
      </c>
      <c r="AA318" s="29">
        <f t="shared" si="39"/>
        <v>57.303454205661076</v>
      </c>
      <c r="AB318" s="29">
        <f t="shared" si="40"/>
        <v>16.475514891344886</v>
      </c>
      <c r="AC318" s="29">
        <f t="shared" si="41"/>
        <v>2.8770513545987768</v>
      </c>
      <c r="AD318" s="29">
        <f t="shared" si="42"/>
        <v>8.0541391599277841</v>
      </c>
      <c r="AE318" s="29">
        <f t="shared" si="43"/>
        <v>2.2526266666998525</v>
      </c>
      <c r="AF318" s="29">
        <f t="shared" si="44"/>
        <v>35.536088479360401</v>
      </c>
      <c r="AG318" s="29">
        <f t="shared" si="45"/>
        <v>352998.2293183268</v>
      </c>
      <c r="AH318" s="44">
        <f t="shared" si="46"/>
        <v>122.49887475759279</v>
      </c>
    </row>
    <row r="319" spans="2:34" x14ac:dyDescent="0.3">
      <c r="B319">
        <v>3069</v>
      </c>
      <c r="C319">
        <v>8</v>
      </c>
      <c r="D319">
        <v>20583.226209257999</v>
      </c>
      <c r="E319">
        <v>153227.09901315041</v>
      </c>
      <c r="F319">
        <v>8157.1405734392001</v>
      </c>
      <c r="G319">
        <v>6679.9112179700005</v>
      </c>
      <c r="H319">
        <v>1876.6657310462999</v>
      </c>
      <c r="I319">
        <v>0</v>
      </c>
      <c r="J319">
        <v>14426.196960221687</v>
      </c>
      <c r="K319"/>
      <c r="L319">
        <v>94026.11052310378</v>
      </c>
      <c r="M319">
        <v>51793.586018454851</v>
      </c>
      <c r="N319">
        <v>2960.6357304631379</v>
      </c>
      <c r="O319">
        <v>37593.111559410805</v>
      </c>
      <c r="P319">
        <v>6209.2639785965021</v>
      </c>
      <c r="Q319">
        <v>12367.531895056531</v>
      </c>
      <c r="R319"/>
      <c r="S319">
        <v>321569.29798901494</v>
      </c>
      <c r="T319">
        <v>98859.453505145138</v>
      </c>
      <c r="U319">
        <v>10430.704561066595</v>
      </c>
      <c r="V319">
        <v>97940.58168350179</v>
      </c>
      <c r="W319">
        <v>17854.179736696169</v>
      </c>
      <c r="X319">
        <v>33188.642866341055</v>
      </c>
      <c r="Z319" s="29">
        <f>SUM(Landuse!C311:Q311)</f>
        <v>1586.6736663099998</v>
      </c>
      <c r="AA319" s="29">
        <f t="shared" si="39"/>
        <v>202.66883154168869</v>
      </c>
      <c r="AB319" s="29">
        <f t="shared" si="40"/>
        <v>62.306103393683131</v>
      </c>
      <c r="AC319" s="29">
        <f t="shared" si="41"/>
        <v>6.5739444616387006</v>
      </c>
      <c r="AD319" s="29">
        <f t="shared" si="42"/>
        <v>61.726985052493106</v>
      </c>
      <c r="AE319" s="29">
        <f t="shared" si="43"/>
        <v>11.252584646607396</v>
      </c>
      <c r="AF319" s="29">
        <f t="shared" si="44"/>
        <v>20.917119613842985</v>
      </c>
      <c r="AG319" s="29">
        <f t="shared" si="45"/>
        <v>579842.86034176569</v>
      </c>
      <c r="AH319" s="44">
        <f t="shared" si="46"/>
        <v>365.44556870995399</v>
      </c>
    </row>
    <row r="320" spans="2:34" x14ac:dyDescent="0.3">
      <c r="B320">
        <v>3070</v>
      </c>
      <c r="C320">
        <v>0</v>
      </c>
      <c r="D320">
        <v>38756.162069246799</v>
      </c>
      <c r="E320">
        <v>101015.93508831998</v>
      </c>
      <c r="F320">
        <v>16231.822200000001</v>
      </c>
      <c r="G320">
        <v>3963.708304578</v>
      </c>
      <c r="H320">
        <v>59.984999999999999</v>
      </c>
      <c r="I320">
        <v>0</v>
      </c>
      <c r="J320">
        <v>20549.665858206125</v>
      </c>
      <c r="K320"/>
      <c r="L320">
        <v>80997.911692511771</v>
      </c>
      <c r="M320">
        <v>42699.260389510084</v>
      </c>
      <c r="N320">
        <v>2820.5488743948158</v>
      </c>
      <c r="O320">
        <v>28662.953270688609</v>
      </c>
      <c r="P320">
        <v>6249.6064515692451</v>
      </c>
      <c r="Q320">
        <v>19146.997841676366</v>
      </c>
      <c r="R320"/>
      <c r="S320">
        <v>277012.85798839026</v>
      </c>
      <c r="T320">
        <v>81500.932290665689</v>
      </c>
      <c r="U320">
        <v>9937.1603558466086</v>
      </c>
      <c r="V320">
        <v>74675.018897059621</v>
      </c>
      <c r="W320">
        <v>17970.180886906724</v>
      </c>
      <c r="X320">
        <v>51381.54311807378</v>
      </c>
      <c r="Z320" s="29">
        <f>SUM(Landuse!C312:Q312)</f>
        <v>1518.2369631999998</v>
      </c>
      <c r="AA320" s="29">
        <f t="shared" si="39"/>
        <v>182.45693175887914</v>
      </c>
      <c r="AB320" s="29">
        <f t="shared" si="40"/>
        <v>53.681298944853474</v>
      </c>
      <c r="AC320" s="29">
        <f t="shared" si="41"/>
        <v>6.5451972232990423</v>
      </c>
      <c r="AD320" s="29">
        <f t="shared" si="42"/>
        <v>49.185351632900904</v>
      </c>
      <c r="AE320" s="29">
        <f t="shared" si="43"/>
        <v>11.836216165512685</v>
      </c>
      <c r="AF320" s="29">
        <f t="shared" si="44"/>
        <v>33.842900919614358</v>
      </c>
      <c r="AG320" s="29">
        <f t="shared" si="45"/>
        <v>512477.69353694271</v>
      </c>
      <c r="AH320" s="44">
        <f t="shared" si="46"/>
        <v>337.54789664505961</v>
      </c>
    </row>
    <row r="321" spans="2:34" x14ac:dyDescent="0.3">
      <c r="B321">
        <v>3070</v>
      </c>
      <c r="C321">
        <v>1</v>
      </c>
      <c r="D321">
        <v>224428.20088956723</v>
      </c>
      <c r="E321">
        <v>27938.402123818203</v>
      </c>
      <c r="F321">
        <v>2275.8907954955998</v>
      </c>
      <c r="G321">
        <v>2220.6336795900002</v>
      </c>
      <c r="H321">
        <v>8756.3664633744011</v>
      </c>
      <c r="I321">
        <v>0</v>
      </c>
      <c r="J321">
        <v>13141.391352898723</v>
      </c>
      <c r="K321"/>
      <c r="L321">
        <v>105989.06647438204</v>
      </c>
      <c r="M321">
        <v>53429.541696392524</v>
      </c>
      <c r="N321">
        <v>5063.3279938843134</v>
      </c>
      <c r="O321">
        <v>21068.867747380431</v>
      </c>
      <c r="P321">
        <v>12653.052157577245</v>
      </c>
      <c r="Q321">
        <v>80557.029235127586</v>
      </c>
      <c r="R321"/>
      <c r="S321">
        <v>362482.60734238656</v>
      </c>
      <c r="T321">
        <v>101982.03482673834</v>
      </c>
      <c r="U321">
        <v>17838.762755093641</v>
      </c>
      <c r="V321">
        <v>54890.299764895288</v>
      </c>
      <c r="W321">
        <v>36382.712704419188</v>
      </c>
      <c r="X321">
        <v>216177.20466334195</v>
      </c>
      <c r="Z321" s="29">
        <f>SUM(Landuse!C313:Q313)</f>
        <v>7015.1203292100008</v>
      </c>
      <c r="AA321" s="29">
        <f t="shared" si="39"/>
        <v>51.671616498587859</v>
      </c>
      <c r="AB321" s="29">
        <f t="shared" si="40"/>
        <v>14.537460519686185</v>
      </c>
      <c r="AC321" s="29">
        <f t="shared" si="41"/>
        <v>2.5429018916205148</v>
      </c>
      <c r="AD321" s="29">
        <f t="shared" si="42"/>
        <v>7.8245699558907909</v>
      </c>
      <c r="AE321" s="29">
        <f t="shared" si="43"/>
        <v>5.1863276746553515</v>
      </c>
      <c r="AF321" s="29">
        <f t="shared" si="44"/>
        <v>30.815894028675412</v>
      </c>
      <c r="AG321" s="29">
        <f t="shared" si="45"/>
        <v>789753.62205687503</v>
      </c>
      <c r="AH321" s="44">
        <f t="shared" si="46"/>
        <v>112.57877056911612</v>
      </c>
    </row>
    <row r="322" spans="2:34" x14ac:dyDescent="0.3">
      <c r="B322">
        <v>3070</v>
      </c>
      <c r="C322">
        <v>2</v>
      </c>
      <c r="D322">
        <v>8996.3878843169005</v>
      </c>
      <c r="E322">
        <v>5397.8231999999998</v>
      </c>
      <c r="F322">
        <v>1670.2296000000001</v>
      </c>
      <c r="G322">
        <v>0</v>
      </c>
      <c r="H322">
        <v>0</v>
      </c>
      <c r="I322">
        <v>0</v>
      </c>
      <c r="J322">
        <v>1080.0922233652291</v>
      </c>
      <c r="K322"/>
      <c r="L322">
        <v>7177.6310039192413</v>
      </c>
      <c r="M322">
        <v>3705.8866592607601</v>
      </c>
      <c r="N322">
        <v>298.32820585116804</v>
      </c>
      <c r="O322">
        <v>1975.1917448190145</v>
      </c>
      <c r="P322">
        <v>465.95644816609331</v>
      </c>
      <c r="Q322">
        <v>3521.5388456658507</v>
      </c>
      <c r="R322"/>
      <c r="S322">
        <v>24547.498033403805</v>
      </c>
      <c r="T322">
        <v>7073.4999842641982</v>
      </c>
      <c r="U322">
        <v>1051.0490518804256</v>
      </c>
      <c r="V322">
        <v>5145.9275489420825</v>
      </c>
      <c r="W322">
        <v>1339.8158306212663</v>
      </c>
      <c r="X322">
        <v>9450.1551385096809</v>
      </c>
      <c r="Z322" s="29">
        <f>SUM(Landuse!C314:Q314)</f>
        <v>302.52484812000006</v>
      </c>
      <c r="AA322" s="29">
        <f t="shared" si="39"/>
        <v>81.142088611731978</v>
      </c>
      <c r="AB322" s="29">
        <f t="shared" si="40"/>
        <v>23.381550402294263</v>
      </c>
      <c r="AC322" s="29">
        <f t="shared" si="41"/>
        <v>3.4742569359575866</v>
      </c>
      <c r="AD322" s="29">
        <f t="shared" si="42"/>
        <v>17.009933501068613</v>
      </c>
      <c r="AE322" s="29">
        <f t="shared" si="43"/>
        <v>4.4287794505058722</v>
      </c>
      <c r="AF322" s="29">
        <f t="shared" si="44"/>
        <v>31.237616338745056</v>
      </c>
      <c r="AG322" s="29">
        <f t="shared" si="45"/>
        <v>48607.945587621456</v>
      </c>
      <c r="AH322" s="44">
        <f t="shared" si="46"/>
        <v>160.67422524030337</v>
      </c>
    </row>
    <row r="323" spans="2:34" x14ac:dyDescent="0.3">
      <c r="B323">
        <v>3070</v>
      </c>
      <c r="C323">
        <v>5</v>
      </c>
      <c r="D323">
        <v>1486722.3999339573</v>
      </c>
      <c r="E323">
        <v>54156.411932810202</v>
      </c>
      <c r="F323">
        <v>5836.4360602591996</v>
      </c>
      <c r="G323">
        <v>0</v>
      </c>
      <c r="H323">
        <v>0</v>
      </c>
      <c r="I323">
        <v>0</v>
      </c>
      <c r="J323">
        <v>8522.8938136891011</v>
      </c>
      <c r="K323"/>
      <c r="L323">
        <v>586772.33093956346</v>
      </c>
      <c r="M323">
        <v>298635.49219707435</v>
      </c>
      <c r="N323">
        <v>30121.711251161905</v>
      </c>
      <c r="O323">
        <v>89179.869592142626</v>
      </c>
      <c r="P323">
        <v>28213.882056368628</v>
      </c>
      <c r="Q323">
        <v>522314.85570440465</v>
      </c>
      <c r="R323"/>
      <c r="S323">
        <v>2006761.3718133071</v>
      </c>
      <c r="T323">
        <v>570011.53666639968</v>
      </c>
      <c r="U323">
        <v>106122.70456030604</v>
      </c>
      <c r="V323">
        <v>232338.53065101735</v>
      </c>
      <c r="W323">
        <v>81126.478603702912</v>
      </c>
      <c r="X323">
        <v>1401647.5847284412</v>
      </c>
      <c r="Z323" s="29">
        <f>SUM(Landuse!C315:Q315)</f>
        <v>15434.385903355616</v>
      </c>
      <c r="AA323" s="29">
        <f t="shared" si="39"/>
        <v>130.01886724738517</v>
      </c>
      <c r="AB323" s="29">
        <f t="shared" si="40"/>
        <v>36.931274119722019</v>
      </c>
      <c r="AC323" s="29">
        <f t="shared" si="41"/>
        <v>6.8757322270420698</v>
      </c>
      <c r="AD323" s="29">
        <f t="shared" si="42"/>
        <v>15.053305787858021</v>
      </c>
      <c r="AE323" s="29">
        <f t="shared" si="43"/>
        <v>5.2562168078268057</v>
      </c>
      <c r="AF323" s="29">
        <f t="shared" si="44"/>
        <v>90.813304365009202</v>
      </c>
      <c r="AG323" s="29">
        <f t="shared" si="45"/>
        <v>4398008.2070231745</v>
      </c>
      <c r="AH323" s="44">
        <f t="shared" si="46"/>
        <v>284.9487005548433</v>
      </c>
    </row>
    <row r="324" spans="2:34" x14ac:dyDescent="0.3">
      <c r="B324">
        <v>3070</v>
      </c>
      <c r="C324">
        <v>7</v>
      </c>
      <c r="D324">
        <v>256541.93202366092</v>
      </c>
      <c r="E324">
        <v>2592.3999999999996</v>
      </c>
      <c r="F324">
        <v>0</v>
      </c>
      <c r="G324">
        <v>0</v>
      </c>
      <c r="H324">
        <v>0</v>
      </c>
      <c r="I324">
        <v>0</v>
      </c>
      <c r="J324">
        <v>925.27309075319988</v>
      </c>
      <c r="K324"/>
      <c r="L324">
        <v>97326.352186434146</v>
      </c>
      <c r="M324">
        <v>49376.423047106473</v>
      </c>
      <c r="N324">
        <v>5078.1563735672489</v>
      </c>
      <c r="O324">
        <v>13760.791722836158</v>
      </c>
      <c r="P324">
        <v>4670.5606920221671</v>
      </c>
      <c r="Q324">
        <v>89847.321092447935</v>
      </c>
      <c r="R324"/>
      <c r="S324">
        <v>332856.12447760475</v>
      </c>
      <c r="T324">
        <v>94245.766198473066</v>
      </c>
      <c r="U324">
        <v>17891.005064405981</v>
      </c>
      <c r="V324">
        <v>35850.715459670588</v>
      </c>
      <c r="W324">
        <v>13429.77691944746</v>
      </c>
      <c r="X324">
        <v>241107.98157121683</v>
      </c>
      <c r="Z324" s="29">
        <f>SUM(Landuse!C316:Q316)</f>
        <v>6948.8527638788128</v>
      </c>
      <c r="AA324" s="29">
        <f t="shared" si="39"/>
        <v>47.900874545484861</v>
      </c>
      <c r="AB324" s="29">
        <f t="shared" si="40"/>
        <v>13.562780706532855</v>
      </c>
      <c r="AC324" s="29">
        <f t="shared" si="41"/>
        <v>2.574670333699705</v>
      </c>
      <c r="AD324" s="29">
        <f t="shared" si="42"/>
        <v>5.1592279586103809</v>
      </c>
      <c r="AE324" s="29">
        <f t="shared" si="43"/>
        <v>1.9326610270485902</v>
      </c>
      <c r="AF324" s="29">
        <f t="shared" si="44"/>
        <v>34.697523427828628</v>
      </c>
      <c r="AG324" s="29">
        <f t="shared" si="45"/>
        <v>735381.36969081871</v>
      </c>
      <c r="AH324" s="44">
        <f t="shared" si="46"/>
        <v>105.82773799920503</v>
      </c>
    </row>
    <row r="325" spans="2:34" x14ac:dyDescent="0.3">
      <c r="B325">
        <v>3070</v>
      </c>
      <c r="C325">
        <v>8</v>
      </c>
      <c r="D325">
        <v>27220.927132976394</v>
      </c>
      <c r="E325">
        <v>7758.1049455419998</v>
      </c>
      <c r="F325">
        <v>2422.7560000000003</v>
      </c>
      <c r="G325">
        <v>0</v>
      </c>
      <c r="H325">
        <v>0</v>
      </c>
      <c r="I325">
        <v>0</v>
      </c>
      <c r="J325">
        <v>957.48898103930014</v>
      </c>
      <c r="K325"/>
      <c r="L325">
        <v>15385.703993744904</v>
      </c>
      <c r="M325">
        <v>7950.0307105591801</v>
      </c>
      <c r="N325">
        <v>699.54086778628766</v>
      </c>
      <c r="O325">
        <v>3524.0465928307053</v>
      </c>
      <c r="P325">
        <v>798.45434330088437</v>
      </c>
      <c r="Q325">
        <v>10001.500551335732</v>
      </c>
      <c r="R325"/>
      <c r="S325">
        <v>52619.107658607572</v>
      </c>
      <c r="T325">
        <v>15174.382617858519</v>
      </c>
      <c r="U325">
        <v>2464.5734175239036</v>
      </c>
      <c r="V325">
        <v>9181.1281073699793</v>
      </c>
      <c r="W325">
        <v>2295.8836032707959</v>
      </c>
      <c r="X325">
        <v>26839.32677452598</v>
      </c>
      <c r="Z325" s="29">
        <f>SUM(Landuse!C317:Q317)</f>
        <v>669.80789170999981</v>
      </c>
      <c r="AA325" s="29">
        <f t="shared" si="39"/>
        <v>78.558506565625166</v>
      </c>
      <c r="AB325" s="29">
        <f t="shared" si="40"/>
        <v>22.654828056920572</v>
      </c>
      <c r="AC325" s="29">
        <f t="shared" si="41"/>
        <v>3.6795228124767538</v>
      </c>
      <c r="AD325" s="29">
        <f t="shared" si="42"/>
        <v>13.707106501732653</v>
      </c>
      <c r="AE325" s="29">
        <f t="shared" si="43"/>
        <v>3.4276747582198124</v>
      </c>
      <c r="AF325" s="29">
        <f t="shared" si="44"/>
        <v>40.070185954372633</v>
      </c>
      <c r="AG325" s="29">
        <f t="shared" si="45"/>
        <v>108574.40217915675</v>
      </c>
      <c r="AH325" s="44">
        <f t="shared" si="46"/>
        <v>162.09782464934759</v>
      </c>
    </row>
    <row r="326" spans="2:34" x14ac:dyDescent="0.3">
      <c r="B326">
        <v>3071</v>
      </c>
      <c r="C326">
        <v>0</v>
      </c>
      <c r="D326">
        <v>71474.753539570986</v>
      </c>
      <c r="E326">
        <v>1442374.9951327459</v>
      </c>
      <c r="F326">
        <v>151245.52155511916</v>
      </c>
      <c r="G326">
        <v>137999.156603913</v>
      </c>
      <c r="H326">
        <v>13830.768346074299</v>
      </c>
      <c r="I326">
        <v>1268.000927501</v>
      </c>
      <c r="J326">
        <v>66185.928430540691</v>
      </c>
      <c r="K326"/>
      <c r="L326">
        <v>873743.11488541379</v>
      </c>
      <c r="M326">
        <v>492079.02998578228</v>
      </c>
      <c r="N326">
        <v>26769.811018658387</v>
      </c>
      <c r="O326">
        <v>374288.72009825247</v>
      </c>
      <c r="P326">
        <v>42427.712927184577</v>
      </c>
      <c r="Q326">
        <v>75070.735620173669</v>
      </c>
      <c r="R326"/>
      <c r="S326">
        <v>2988201.452908115</v>
      </c>
      <c r="T326">
        <v>939241.08611446235</v>
      </c>
      <c r="U326">
        <v>94313.524294165923</v>
      </c>
      <c r="V326">
        <v>975126.91669757525</v>
      </c>
      <c r="W326">
        <v>121997.07002795581</v>
      </c>
      <c r="X326">
        <v>201454.57115880467</v>
      </c>
      <c r="Z326" s="29">
        <f>SUM(Landuse!C318:Q318)</f>
        <v>12073.05955283</v>
      </c>
      <c r="AA326" s="29">
        <f t="shared" si="39"/>
        <v>247.50987434727446</v>
      </c>
      <c r="AB326" s="29">
        <f t="shared" si="40"/>
        <v>77.796442733051734</v>
      </c>
      <c r="AC326" s="29">
        <f t="shared" si="41"/>
        <v>7.8118992026390073</v>
      </c>
      <c r="AD326" s="29">
        <f t="shared" si="42"/>
        <v>80.768831830122082</v>
      </c>
      <c r="AE326" s="29">
        <f t="shared" si="43"/>
        <v>10.104900874058799</v>
      </c>
      <c r="AF326" s="29">
        <f t="shared" si="44"/>
        <v>16.686289856955312</v>
      </c>
      <c r="AG326" s="29">
        <f t="shared" si="45"/>
        <v>5320334.6212010793</v>
      </c>
      <c r="AH326" s="44">
        <f t="shared" si="46"/>
        <v>440.67823884410143</v>
      </c>
    </row>
    <row r="327" spans="2:34" x14ac:dyDescent="0.3">
      <c r="B327">
        <v>3071</v>
      </c>
      <c r="C327">
        <v>1</v>
      </c>
      <c r="D327">
        <v>44187.589321853287</v>
      </c>
      <c r="E327">
        <v>150908.25153005909</v>
      </c>
      <c r="F327">
        <v>7733.4459467339993</v>
      </c>
      <c r="G327">
        <v>1682.21485517</v>
      </c>
      <c r="H327">
        <v>32493.575252830502</v>
      </c>
      <c r="I327">
        <v>837.58699999999999</v>
      </c>
      <c r="J327">
        <v>4766.6935775511474</v>
      </c>
      <c r="K327"/>
      <c r="L327">
        <v>99066.773763676494</v>
      </c>
      <c r="M327">
        <v>53994.16371011977</v>
      </c>
      <c r="N327">
        <v>3246.0350350171311</v>
      </c>
      <c r="O327">
        <v>41995.062854653093</v>
      </c>
      <c r="P327">
        <v>24728.243754096849</v>
      </c>
      <c r="Q327">
        <v>19579.078366634669</v>
      </c>
      <c r="R327"/>
      <c r="S327">
        <v>338808.36627177359</v>
      </c>
      <c r="T327">
        <v>103059.74015677981</v>
      </c>
      <c r="U327">
        <v>11436.203412919906</v>
      </c>
      <c r="V327">
        <v>109408.89735397061</v>
      </c>
      <c r="W327">
        <v>71103.839372967617</v>
      </c>
      <c r="X327">
        <v>52541.044169215136</v>
      </c>
      <c r="Z327" s="29">
        <f>SUM(Landuse!C319:Q319)</f>
        <v>2287.3174892999996</v>
      </c>
      <c r="AA327" s="29">
        <f t="shared" si="39"/>
        <v>148.12476530114802</v>
      </c>
      <c r="AB327" s="29">
        <f t="shared" si="40"/>
        <v>45.057033244790055</v>
      </c>
      <c r="AC327" s="29">
        <f t="shared" si="41"/>
        <v>4.9998321030718786</v>
      </c>
      <c r="AD327" s="29">
        <f t="shared" si="42"/>
        <v>47.832842561551708</v>
      </c>
      <c r="AE327" s="29">
        <f t="shared" si="43"/>
        <v>31.086125868223007</v>
      </c>
      <c r="AF327" s="29">
        <f t="shared" si="44"/>
        <v>22.970595212514446</v>
      </c>
      <c r="AG327" s="29">
        <f t="shared" si="45"/>
        <v>686358.09073762666</v>
      </c>
      <c r="AH327" s="44">
        <f t="shared" si="46"/>
        <v>300.07119429129909</v>
      </c>
    </row>
    <row r="328" spans="2:34" x14ac:dyDescent="0.3">
      <c r="B328">
        <v>3071</v>
      </c>
      <c r="C328">
        <v>2</v>
      </c>
      <c r="D328">
        <v>95.173468634399995</v>
      </c>
      <c r="E328">
        <v>15230.563879641601</v>
      </c>
      <c r="F328">
        <v>7085.5320000000002</v>
      </c>
      <c r="G328">
        <v>0</v>
      </c>
      <c r="H328">
        <v>0</v>
      </c>
      <c r="I328">
        <v>0</v>
      </c>
      <c r="J328">
        <v>1150.2222049662669</v>
      </c>
      <c r="K328"/>
      <c r="L328">
        <v>11039.57879624998</v>
      </c>
      <c r="M328">
        <v>5923.0199011973446</v>
      </c>
      <c r="N328">
        <v>358.94966413725882</v>
      </c>
      <c r="O328">
        <v>4547.0932137745231</v>
      </c>
      <c r="P328">
        <v>549.97929274788441</v>
      </c>
      <c r="Q328">
        <v>1142.8706851352729</v>
      </c>
      <c r="R328"/>
      <c r="S328">
        <v>37755.359483174929</v>
      </c>
      <c r="T328">
        <v>11305.386545813395</v>
      </c>
      <c r="U328">
        <v>1264.6263302119007</v>
      </c>
      <c r="V328">
        <v>11846.45100798249</v>
      </c>
      <c r="W328">
        <v>1581.4159581601944</v>
      </c>
      <c r="X328">
        <v>3066.9277696810591</v>
      </c>
      <c r="Z328" s="29">
        <f>SUM(Landuse!C320:Q320)</f>
        <v>185.32271975</v>
      </c>
      <c r="AA328" s="29">
        <f t="shared" si="39"/>
        <v>203.72763541408651</v>
      </c>
      <c r="AB328" s="29">
        <f t="shared" si="40"/>
        <v>61.003780653901153</v>
      </c>
      <c r="AC328" s="29">
        <f t="shared" si="41"/>
        <v>6.823914153201935</v>
      </c>
      <c r="AD328" s="29">
        <f t="shared" si="42"/>
        <v>63.923360416700824</v>
      </c>
      <c r="AE328" s="29">
        <f t="shared" si="43"/>
        <v>8.5333085996877305</v>
      </c>
      <c r="AF328" s="29">
        <f t="shared" si="44"/>
        <v>16.549119146418413</v>
      </c>
      <c r="AG328" s="29">
        <f t="shared" si="45"/>
        <v>66820.167095023964</v>
      </c>
      <c r="AH328" s="44">
        <f t="shared" si="46"/>
        <v>360.56111838399653</v>
      </c>
    </row>
    <row r="329" spans="2:34" x14ac:dyDescent="0.3">
      <c r="B329">
        <v>3071</v>
      </c>
      <c r="C329">
        <v>5</v>
      </c>
      <c r="D329">
        <v>35993.571734231802</v>
      </c>
      <c r="E329">
        <v>25004.826197345901</v>
      </c>
      <c r="F329">
        <v>0</v>
      </c>
      <c r="G329">
        <v>0</v>
      </c>
      <c r="H329">
        <v>0</v>
      </c>
      <c r="I329">
        <v>0</v>
      </c>
      <c r="J329">
        <v>330.21063232421875</v>
      </c>
      <c r="K329"/>
      <c r="L329">
        <v>25492.614733915972</v>
      </c>
      <c r="M329">
        <v>13729.379061373829</v>
      </c>
      <c r="N329">
        <v>1051.521814025888</v>
      </c>
      <c r="O329">
        <v>7046.3401705028482</v>
      </c>
      <c r="P329">
        <v>925.60680733568302</v>
      </c>
      <c r="Q329">
        <v>13083.145976747699</v>
      </c>
      <c r="R329"/>
      <c r="S329">
        <v>87184.742389992622</v>
      </c>
      <c r="T329">
        <v>26205.540402025454</v>
      </c>
      <c r="U329">
        <v>3704.6480486490268</v>
      </c>
      <c r="V329">
        <v>18357.68911940766</v>
      </c>
      <c r="W329">
        <v>2661.4990698810961</v>
      </c>
      <c r="X329">
        <v>35109.014722981752</v>
      </c>
      <c r="Z329" s="29">
        <f>SUM(Landuse!C321:Q321)</f>
        <v>429.21612755999996</v>
      </c>
      <c r="AA329" s="29">
        <f t="shared" si="39"/>
        <v>203.1255043598172</v>
      </c>
      <c r="AB329" s="29">
        <f t="shared" si="40"/>
        <v>61.054416922770898</v>
      </c>
      <c r="AC329" s="29">
        <f t="shared" si="41"/>
        <v>8.6311948940715322</v>
      </c>
      <c r="AD329" s="29">
        <f t="shared" si="42"/>
        <v>42.770268730970379</v>
      </c>
      <c r="AE329" s="29">
        <f t="shared" si="43"/>
        <v>6.2008365925370459</v>
      </c>
      <c r="AF329" s="29">
        <f t="shared" si="44"/>
        <v>81.797985836573389</v>
      </c>
      <c r="AG329" s="29">
        <f t="shared" si="45"/>
        <v>173223.13375293763</v>
      </c>
      <c r="AH329" s="44">
        <f t="shared" si="46"/>
        <v>403.5802073367405</v>
      </c>
    </row>
    <row r="330" spans="2:34" x14ac:dyDescent="0.3">
      <c r="B330">
        <v>3071</v>
      </c>
      <c r="C330">
        <v>7</v>
      </c>
      <c r="D330">
        <v>42156.751868449501</v>
      </c>
      <c r="E330">
        <v>6794.5199999999995</v>
      </c>
      <c r="F330">
        <v>0</v>
      </c>
      <c r="G330">
        <v>0</v>
      </c>
      <c r="H330">
        <v>0</v>
      </c>
      <c r="I330">
        <v>0</v>
      </c>
      <c r="J330">
        <v>841.25518798828125</v>
      </c>
      <c r="K330"/>
      <c r="L330">
        <v>19341.946247448304</v>
      </c>
      <c r="M330">
        <v>9962.5188948649611</v>
      </c>
      <c r="N330">
        <v>932.51402006737658</v>
      </c>
      <c r="O330">
        <v>3638.1857954763568</v>
      </c>
      <c r="P330">
        <v>966.16102272922751</v>
      </c>
      <c r="Q330">
        <v>14951.201075851552</v>
      </c>
      <c r="R330"/>
      <c r="S330">
        <v>66149.456166273201</v>
      </c>
      <c r="T330">
        <v>19015.65906500665</v>
      </c>
      <c r="U330">
        <v>3285.3681195199765</v>
      </c>
      <c r="V330">
        <v>9478.4926892386429</v>
      </c>
      <c r="W330">
        <v>2778.1090663658483</v>
      </c>
      <c r="X330">
        <v>40121.996623079918</v>
      </c>
      <c r="Z330" s="29">
        <f>SUM(Landuse!C322:Q322)</f>
        <v>942.84269734999998</v>
      </c>
      <c r="AA330" s="29">
        <f t="shared" si="39"/>
        <v>70.159589030276322</v>
      </c>
      <c r="AB330" s="29">
        <f t="shared" si="40"/>
        <v>20.168432251162358</v>
      </c>
      <c r="AC330" s="29">
        <f t="shared" si="41"/>
        <v>3.4845347254149539</v>
      </c>
      <c r="AD330" s="29">
        <f t="shared" si="42"/>
        <v>10.053100815098171</v>
      </c>
      <c r="AE330" s="29">
        <f t="shared" si="43"/>
        <v>2.9465244564911393</v>
      </c>
      <c r="AF330" s="29">
        <f t="shared" si="44"/>
        <v>42.554284755928826</v>
      </c>
      <c r="AG330" s="29">
        <f t="shared" si="45"/>
        <v>140829.08172948426</v>
      </c>
      <c r="AH330" s="44">
        <f t="shared" si="46"/>
        <v>149.3664660343718</v>
      </c>
    </row>
    <row r="331" spans="2:34" x14ac:dyDescent="0.3">
      <c r="B331">
        <v>3071</v>
      </c>
      <c r="C331">
        <v>8</v>
      </c>
      <c r="D331">
        <v>4483.6848</v>
      </c>
      <c r="E331">
        <v>5505.3263999999999</v>
      </c>
      <c r="F331">
        <v>0</v>
      </c>
      <c r="G331">
        <v>0</v>
      </c>
      <c r="H331">
        <v>0</v>
      </c>
      <c r="I331">
        <v>0</v>
      </c>
      <c r="J331">
        <v>5415.8012000000008</v>
      </c>
      <c r="K331"/>
      <c r="L331">
        <v>6753.7063264935559</v>
      </c>
      <c r="M331">
        <v>3132.3685444712451</v>
      </c>
      <c r="N331">
        <v>251.34082728761959</v>
      </c>
      <c r="O331">
        <v>1834.1791436265817</v>
      </c>
      <c r="P331">
        <v>1223.6269154603137</v>
      </c>
      <c r="Q331">
        <v>2209.5906426606848</v>
      </c>
      <c r="R331"/>
      <c r="S331">
        <v>23097.675636607961</v>
      </c>
      <c r="T331">
        <v>5978.8144882031547</v>
      </c>
      <c r="U331">
        <v>885.50640884183122</v>
      </c>
      <c r="V331">
        <v>4778.5502393074612</v>
      </c>
      <c r="W331">
        <v>3518.4290689837408</v>
      </c>
      <c r="X331">
        <v>5929.502777299228</v>
      </c>
      <c r="Z331" s="29">
        <f>SUM(Landuse!C323:Q323)</f>
        <v>207.97</v>
      </c>
      <c r="AA331" s="29">
        <f t="shared" ref="AA331:AA394" si="47">IF(Z331&lt;&gt;0,S331/Z331,"")</f>
        <v>111.06253611870925</v>
      </c>
      <c r="AB331" s="29">
        <f t="shared" ref="AB331:AB394" si="48">IF(Z331&lt;&gt;0,T331/Z331,"")</f>
        <v>28.748446834654782</v>
      </c>
      <c r="AC331" s="29">
        <f t="shared" ref="AC331:AC394" si="49">IF(Z331&lt;&gt;0,U331/Z331,"")</f>
        <v>4.2578564641142052</v>
      </c>
      <c r="AD331" s="29">
        <f t="shared" ref="AD331:AD394" si="50">IF(Z331&lt;&gt;0,V331/Z331,"")</f>
        <v>22.977113234156182</v>
      </c>
      <c r="AE331" s="29">
        <f t="shared" ref="AE331:AE394" si="51">IF(Z331&lt;&gt;0,W331/Z331,"")</f>
        <v>16.917964461142187</v>
      </c>
      <c r="AF331" s="29">
        <f t="shared" ref="AF331:AF394" si="52">IF(Z331&lt;&gt;0,X331/Z331,"")</f>
        <v>28.511337102943827</v>
      </c>
      <c r="AG331" s="29">
        <f t="shared" ref="AG331:AG394" si="53">SUM(S331:X331)</f>
        <v>44188.478619243382</v>
      </c>
      <c r="AH331" s="44">
        <f t="shared" ref="AH331:AH394" si="54">IF(Z331&lt;&gt;0,AG331/Z331,"")</f>
        <v>212.47525421572044</v>
      </c>
    </row>
    <row r="332" spans="2:34" x14ac:dyDescent="0.3">
      <c r="B332">
        <v>3072</v>
      </c>
      <c r="C332">
        <v>0</v>
      </c>
      <c r="D332">
        <v>166828.85590524599</v>
      </c>
      <c r="E332">
        <v>1513399.7896737873</v>
      </c>
      <c r="F332">
        <v>115852.47285285628</v>
      </c>
      <c r="G332">
        <v>216364.533743457</v>
      </c>
      <c r="H332">
        <v>6873.4243446173987</v>
      </c>
      <c r="I332">
        <v>0</v>
      </c>
      <c r="J332">
        <v>148558.61429628319</v>
      </c>
      <c r="K332"/>
      <c r="L332">
        <v>996193.87340055895</v>
      </c>
      <c r="M332">
        <v>555051.77451257489</v>
      </c>
      <c r="N332">
        <v>31149.751434615144</v>
      </c>
      <c r="O332">
        <v>413600.9175966116</v>
      </c>
      <c r="P332">
        <v>56779.806565173596</v>
      </c>
      <c r="Q332">
        <v>115101.56730671287</v>
      </c>
      <c r="R332"/>
      <c r="S332">
        <v>3406983.0470299115</v>
      </c>
      <c r="T332">
        <v>1059438.423047642</v>
      </c>
      <c r="U332">
        <v>109744.62377183566</v>
      </c>
      <c r="V332">
        <v>1077546.1985961003</v>
      </c>
      <c r="W332">
        <v>163265.22359556583</v>
      </c>
      <c r="X332">
        <v>308878.50891458319</v>
      </c>
      <c r="Z332" s="29">
        <f>SUM(Landuse!C324:Q324)</f>
        <v>14722.801441959999</v>
      </c>
      <c r="AA332" s="29">
        <f t="shared" si="47"/>
        <v>231.40861204036935</v>
      </c>
      <c r="AB332" s="29">
        <f t="shared" si="48"/>
        <v>71.959024050154028</v>
      </c>
      <c r="AC332" s="29">
        <f t="shared" si="49"/>
        <v>7.4540585366493755</v>
      </c>
      <c r="AD332" s="29">
        <f t="shared" si="50"/>
        <v>73.18893777410409</v>
      </c>
      <c r="AE332" s="29">
        <f t="shared" si="51"/>
        <v>11.089277012882873</v>
      </c>
      <c r="AF332" s="29">
        <f t="shared" si="52"/>
        <v>20.97960161537458</v>
      </c>
      <c r="AG332" s="29">
        <f t="shared" si="53"/>
        <v>6125856.0249556396</v>
      </c>
      <c r="AH332" s="44">
        <f t="shared" si="54"/>
        <v>416.07951102953439</v>
      </c>
    </row>
    <row r="333" spans="2:34" x14ac:dyDescent="0.3">
      <c r="B333">
        <v>3072</v>
      </c>
      <c r="C333">
        <v>1</v>
      </c>
      <c r="D333">
        <v>159439.63005023019</v>
      </c>
      <c r="E333">
        <v>334266.09347799781</v>
      </c>
      <c r="F333">
        <v>15987.823671211199</v>
      </c>
      <c r="G333">
        <v>49111.24</v>
      </c>
      <c r="H333">
        <v>21037.815264991499</v>
      </c>
      <c r="I333">
        <v>0</v>
      </c>
      <c r="J333">
        <v>23913.949123979248</v>
      </c>
      <c r="K333"/>
      <c r="L333">
        <v>260219.72207031705</v>
      </c>
      <c r="M333">
        <v>143453.51063958832</v>
      </c>
      <c r="N333">
        <v>8976.5995496696014</v>
      </c>
      <c r="O333">
        <v>99171.242713456842</v>
      </c>
      <c r="P333">
        <v>25483.243519425625</v>
      </c>
      <c r="Q333">
        <v>66452.233095952412</v>
      </c>
      <c r="R333"/>
      <c r="S333">
        <v>889951.44948048424</v>
      </c>
      <c r="T333">
        <v>273812.58482799499</v>
      </c>
      <c r="U333">
        <v>31625.727171427465</v>
      </c>
      <c r="V333">
        <v>258368.85521651484</v>
      </c>
      <c r="W333">
        <v>73274.773248191632</v>
      </c>
      <c r="X333">
        <v>178326.56107998118</v>
      </c>
      <c r="Z333" s="29">
        <f>SUM(Landuse!C325:Q325)</f>
        <v>7101.7123868900007</v>
      </c>
      <c r="AA333" s="29">
        <f t="shared" si="47"/>
        <v>125.3150509338233</v>
      </c>
      <c r="AB333" s="29">
        <f t="shared" si="48"/>
        <v>38.555853843569082</v>
      </c>
      <c r="AC333" s="29">
        <f t="shared" si="49"/>
        <v>4.4532537293131753</v>
      </c>
      <c r="AD333" s="29">
        <f t="shared" si="50"/>
        <v>36.381205143349995</v>
      </c>
      <c r="AE333" s="29">
        <f t="shared" si="51"/>
        <v>10.31790211378587</v>
      </c>
      <c r="AF333" s="29">
        <f t="shared" si="52"/>
        <v>25.110360905234348</v>
      </c>
      <c r="AG333" s="29">
        <f t="shared" si="53"/>
        <v>1705359.9510245945</v>
      </c>
      <c r="AH333" s="44">
        <f t="shared" si="54"/>
        <v>240.13362666907577</v>
      </c>
    </row>
    <row r="334" spans="2:34" x14ac:dyDescent="0.3">
      <c r="B334">
        <v>3072</v>
      </c>
      <c r="C334">
        <v>2</v>
      </c>
      <c r="D334">
        <v>20815.4338233159</v>
      </c>
      <c r="E334">
        <v>59968.992598582212</v>
      </c>
      <c r="F334">
        <v>3355.7999999999997</v>
      </c>
      <c r="G334">
        <v>5190</v>
      </c>
      <c r="H334">
        <v>11.997</v>
      </c>
      <c r="I334">
        <v>25.361199999999997</v>
      </c>
      <c r="J334">
        <v>69740.167106871988</v>
      </c>
      <c r="K334"/>
      <c r="L334">
        <v>71729.805055024088</v>
      </c>
      <c r="M334">
        <v>32547.016692228543</v>
      </c>
      <c r="N334">
        <v>2493.1448041542621</v>
      </c>
      <c r="O334">
        <v>21444.108563224789</v>
      </c>
      <c r="P334">
        <v>15161.31418013053</v>
      </c>
      <c r="Q334">
        <v>15732.362434007886</v>
      </c>
      <c r="R334"/>
      <c r="S334">
        <v>245315.93328818236</v>
      </c>
      <c r="T334">
        <v>62123.14170079046</v>
      </c>
      <c r="U334">
        <v>8783.6732538600063</v>
      </c>
      <c r="V334">
        <v>55867.907157598282</v>
      </c>
      <c r="W334">
        <v>43594.994406689126</v>
      </c>
      <c r="X334">
        <v>42218.266562533187</v>
      </c>
      <c r="Z334" s="29">
        <f>SUM(Landuse!C326:Q326)</f>
        <v>2104.7544205700001</v>
      </c>
      <c r="AA334" s="29">
        <f t="shared" si="47"/>
        <v>116.55323342746419</v>
      </c>
      <c r="AB334" s="29">
        <f t="shared" si="48"/>
        <v>29.515624765366475</v>
      </c>
      <c r="AC334" s="29">
        <f t="shared" si="49"/>
        <v>4.1732532631912713</v>
      </c>
      <c r="AD334" s="29">
        <f t="shared" si="50"/>
        <v>26.543670183844245</v>
      </c>
      <c r="AE334" s="29">
        <f t="shared" si="51"/>
        <v>20.712627554374219</v>
      </c>
      <c r="AF334" s="29">
        <f t="shared" si="52"/>
        <v>20.058523764069268</v>
      </c>
      <c r="AG334" s="29">
        <f t="shared" si="53"/>
        <v>457903.91636965342</v>
      </c>
      <c r="AH334" s="44">
        <f t="shared" si="54"/>
        <v>217.55693295830966</v>
      </c>
    </row>
    <row r="335" spans="2:34" x14ac:dyDescent="0.3">
      <c r="B335">
        <v>3072</v>
      </c>
      <c r="C335">
        <v>5</v>
      </c>
      <c r="D335">
        <v>84546.260055725405</v>
      </c>
      <c r="E335">
        <v>12384.295137613102</v>
      </c>
      <c r="F335">
        <v>1749.5808</v>
      </c>
      <c r="G335">
        <v>0</v>
      </c>
      <c r="H335">
        <v>0</v>
      </c>
      <c r="I335">
        <v>0</v>
      </c>
      <c r="J335">
        <v>11777.500484925749</v>
      </c>
      <c r="K335"/>
      <c r="L335">
        <v>43572.130179505097</v>
      </c>
      <c r="M335">
        <v>21458.748869859261</v>
      </c>
      <c r="N335">
        <v>2050.3342772019428</v>
      </c>
      <c r="O335">
        <v>8225.4615225145717</v>
      </c>
      <c r="P335">
        <v>4007.8992070633972</v>
      </c>
      <c r="Q335">
        <v>31143.062422119991</v>
      </c>
      <c r="R335"/>
      <c r="S335">
        <v>149016.68521390742</v>
      </c>
      <c r="T335">
        <v>40958.743142877771</v>
      </c>
      <c r="U335">
        <v>7223.5942020384809</v>
      </c>
      <c r="V335">
        <v>21429.630395376764</v>
      </c>
      <c r="W335">
        <v>11524.353458982163</v>
      </c>
      <c r="X335">
        <v>83573.342301631666</v>
      </c>
      <c r="Z335" s="29">
        <f>SUM(Landuse!C327:Q327)</f>
        <v>1048.7375276100001</v>
      </c>
      <c r="AA335" s="29">
        <f t="shared" si="47"/>
        <v>142.09149695778129</v>
      </c>
      <c r="AB335" s="29">
        <f t="shared" si="48"/>
        <v>39.055285106674781</v>
      </c>
      <c r="AC335" s="29">
        <f t="shared" si="49"/>
        <v>6.8878952186449833</v>
      </c>
      <c r="AD335" s="29">
        <f t="shared" si="50"/>
        <v>20.433740408063208</v>
      </c>
      <c r="AE335" s="29">
        <f t="shared" si="51"/>
        <v>10.988787142236975</v>
      </c>
      <c r="AF335" s="29">
        <f t="shared" si="52"/>
        <v>79.68947434549186</v>
      </c>
      <c r="AG335" s="29">
        <f t="shared" si="53"/>
        <v>313726.34871481429</v>
      </c>
      <c r="AH335" s="44">
        <f t="shared" si="54"/>
        <v>299.14667917889312</v>
      </c>
    </row>
    <row r="336" spans="2:34" x14ac:dyDescent="0.3">
      <c r="B336">
        <v>3072</v>
      </c>
      <c r="C336">
        <v>7</v>
      </c>
      <c r="D336">
        <v>622458.44580490235</v>
      </c>
      <c r="E336">
        <v>42138.500011217198</v>
      </c>
      <c r="F336">
        <v>6072.5616764655997</v>
      </c>
      <c r="G336">
        <v>824.01498818100004</v>
      </c>
      <c r="H336">
        <v>301.27231348739997</v>
      </c>
      <c r="I336">
        <v>0</v>
      </c>
      <c r="J336">
        <v>14983.396945062701</v>
      </c>
      <c r="K336"/>
      <c r="L336">
        <v>262161.55877974414</v>
      </c>
      <c r="M336">
        <v>133045.07095199369</v>
      </c>
      <c r="N336">
        <v>13140.199767660906</v>
      </c>
      <c r="O336">
        <v>43280.809044369489</v>
      </c>
      <c r="P336">
        <v>14596.810348529545</v>
      </c>
      <c r="Q336">
        <v>220553.74284701835</v>
      </c>
      <c r="R336"/>
      <c r="S336">
        <v>896592.53102672496</v>
      </c>
      <c r="T336">
        <v>253945.7878274894</v>
      </c>
      <c r="U336">
        <v>46294.63200743917</v>
      </c>
      <c r="V336">
        <v>112758.62618711495</v>
      </c>
      <c r="W336">
        <v>41971.814444265343</v>
      </c>
      <c r="X336">
        <v>591862.58554225916</v>
      </c>
      <c r="Z336" s="29">
        <f>SUM(Landuse!C328:Q328)</f>
        <v>16908.885255590412</v>
      </c>
      <c r="AA336" s="29">
        <f t="shared" si="47"/>
        <v>53.0249343746829</v>
      </c>
      <c r="AB336" s="29">
        <f t="shared" si="48"/>
        <v>15.018481939460196</v>
      </c>
      <c r="AC336" s="29">
        <f t="shared" si="49"/>
        <v>2.7378878801092608</v>
      </c>
      <c r="AD336" s="29">
        <f t="shared" si="50"/>
        <v>6.668602009102564</v>
      </c>
      <c r="AE336" s="29">
        <f t="shared" si="51"/>
        <v>2.4822342697244713</v>
      </c>
      <c r="AF336" s="29">
        <f t="shared" si="52"/>
        <v>35.003051744441734</v>
      </c>
      <c r="AG336" s="29">
        <f t="shared" si="53"/>
        <v>1943425.9770352929</v>
      </c>
      <c r="AH336" s="44">
        <f t="shared" si="54"/>
        <v>114.93519221752113</v>
      </c>
    </row>
    <row r="337" spans="2:34" x14ac:dyDescent="0.3">
      <c r="B337">
        <v>3072</v>
      </c>
      <c r="C337">
        <v>8</v>
      </c>
      <c r="D337">
        <v>265028.1801395904</v>
      </c>
      <c r="E337">
        <v>270064.955897604</v>
      </c>
      <c r="F337">
        <v>21410.075310618402</v>
      </c>
      <c r="G337">
        <v>8632.8506464499987</v>
      </c>
      <c r="H337">
        <v>3161.1024303740996</v>
      </c>
      <c r="I337">
        <v>55.986313291999998</v>
      </c>
      <c r="J337">
        <v>25334.966091350136</v>
      </c>
      <c r="K337"/>
      <c r="L337">
        <v>252864.71872746461</v>
      </c>
      <c r="M337">
        <v>135218.57308486541</v>
      </c>
      <c r="N337">
        <v>9795.9066394412512</v>
      </c>
      <c r="O337">
        <v>78407.875822372283</v>
      </c>
      <c r="P337">
        <v>14944.918555103994</v>
      </c>
      <c r="Q337">
        <v>102456.1240000315</v>
      </c>
      <c r="R337"/>
      <c r="S337">
        <v>864797.33804792899</v>
      </c>
      <c r="T337">
        <v>258094.3948185443</v>
      </c>
      <c r="U337">
        <v>34512.252558614658</v>
      </c>
      <c r="V337">
        <v>204274.47072251007</v>
      </c>
      <c r="W337">
        <v>42972.768262531572</v>
      </c>
      <c r="X337">
        <v>274944.08243780455</v>
      </c>
      <c r="Z337" s="29">
        <f>SUM(Landuse!C329:Q329)</f>
        <v>6527.9442294899991</v>
      </c>
      <c r="AA337" s="29">
        <f t="shared" si="47"/>
        <v>132.47621420250584</v>
      </c>
      <c r="AB337" s="29">
        <f t="shared" si="48"/>
        <v>39.536856588419127</v>
      </c>
      <c r="AC337" s="29">
        <f t="shared" si="49"/>
        <v>5.2868485614055185</v>
      </c>
      <c r="AD337" s="29">
        <f t="shared" si="50"/>
        <v>31.292312486326065</v>
      </c>
      <c r="AE337" s="29">
        <f t="shared" si="51"/>
        <v>6.5828945149993805</v>
      </c>
      <c r="AF337" s="29">
        <f t="shared" si="52"/>
        <v>42.118019513056531</v>
      </c>
      <c r="AG337" s="29">
        <f t="shared" si="53"/>
        <v>1679595.3068479341</v>
      </c>
      <c r="AH337" s="44">
        <f t="shared" si="54"/>
        <v>257.29314586671245</v>
      </c>
    </row>
    <row r="338" spans="2:34" x14ac:dyDescent="0.3">
      <c r="B338">
        <v>3074</v>
      </c>
      <c r="C338">
        <v>0</v>
      </c>
      <c r="D338">
        <v>174755.84053533859</v>
      </c>
      <c r="E338">
        <v>1205554.5245967705</v>
      </c>
      <c r="F338">
        <v>138179.10974980856</v>
      </c>
      <c r="G338">
        <v>234279.988343181</v>
      </c>
      <c r="H338">
        <v>5867.2409765616003</v>
      </c>
      <c r="I338">
        <v>4650.7663892689998</v>
      </c>
      <c r="J338">
        <v>163399.65991914331</v>
      </c>
      <c r="K338"/>
      <c r="L338">
        <v>879003.90218181652</v>
      </c>
      <c r="M338">
        <v>485005.27743532928</v>
      </c>
      <c r="N338">
        <v>28444.173910095207</v>
      </c>
      <c r="O338">
        <v>360591.28903785424</v>
      </c>
      <c r="P338">
        <v>57257.995353148261</v>
      </c>
      <c r="Q338">
        <v>116384.49259182905</v>
      </c>
      <c r="R338"/>
      <c r="S338">
        <v>3006193.3454618123</v>
      </c>
      <c r="T338">
        <v>925739.27314636169</v>
      </c>
      <c r="U338">
        <v>100212.52242787373</v>
      </c>
      <c r="V338">
        <v>939441.27350454091</v>
      </c>
      <c r="W338">
        <v>164640.21241839605</v>
      </c>
      <c r="X338">
        <v>312321.27740495105</v>
      </c>
      <c r="Z338" s="29">
        <f>SUM(Landuse!C330:Q330)</f>
        <v>14016.068951750003</v>
      </c>
      <c r="AA338" s="29">
        <f t="shared" si="47"/>
        <v>214.4819175626607</v>
      </c>
      <c r="AB338" s="29">
        <f t="shared" si="48"/>
        <v>66.048424585609411</v>
      </c>
      <c r="AC338" s="29">
        <f t="shared" si="49"/>
        <v>7.1498308671891557</v>
      </c>
      <c r="AD338" s="29">
        <f t="shared" si="50"/>
        <v>67.026016833860197</v>
      </c>
      <c r="AE338" s="29">
        <f t="shared" si="51"/>
        <v>11.746532710788326</v>
      </c>
      <c r="AF338" s="29">
        <f t="shared" si="52"/>
        <v>22.283086540178271</v>
      </c>
      <c r="AG338" s="29">
        <f t="shared" si="53"/>
        <v>5448547.9043639358</v>
      </c>
      <c r="AH338" s="44">
        <f t="shared" si="54"/>
        <v>388.73580910028608</v>
      </c>
    </row>
    <row r="339" spans="2:34" x14ac:dyDescent="0.3">
      <c r="B339">
        <v>3074</v>
      </c>
      <c r="C339">
        <v>1</v>
      </c>
      <c r="D339">
        <v>281038.04904629907</v>
      </c>
      <c r="E339">
        <v>663945.03336526686</v>
      </c>
      <c r="F339">
        <v>92635.332686280002</v>
      </c>
      <c r="G339">
        <v>180512.60620792999</v>
      </c>
      <c r="H339">
        <v>217635.50203127193</v>
      </c>
      <c r="I339">
        <v>20757.275558408401</v>
      </c>
      <c r="J339">
        <v>276583.9367307619</v>
      </c>
      <c r="K339"/>
      <c r="L339">
        <v>701227.28772439295</v>
      </c>
      <c r="M339">
        <v>358236.73300504318</v>
      </c>
      <c r="N339">
        <v>25066.218754071979</v>
      </c>
      <c r="O339">
        <v>282983.92051818356</v>
      </c>
      <c r="P339">
        <v>214855.05431384448</v>
      </c>
      <c r="Q339">
        <v>150738.52131068183</v>
      </c>
      <c r="R339"/>
      <c r="S339">
        <v>2398197.3240174237</v>
      </c>
      <c r="T339">
        <v>683773.61702138605</v>
      </c>
      <c r="U339">
        <v>88311.547279033606</v>
      </c>
      <c r="V339">
        <v>737252.3484476133</v>
      </c>
      <c r="W339">
        <v>617796.37172457157</v>
      </c>
      <c r="X339">
        <v>404511.34409285401</v>
      </c>
      <c r="Z339" s="29">
        <f>SUM(Landuse!C331:Q331)</f>
        <v>18468.508368409999</v>
      </c>
      <c r="AA339" s="29">
        <f t="shared" si="47"/>
        <v>129.85333066310275</v>
      </c>
      <c r="AB339" s="29">
        <f t="shared" si="48"/>
        <v>37.023759763455864</v>
      </c>
      <c r="AC339" s="29">
        <f t="shared" si="49"/>
        <v>4.7817368634972537</v>
      </c>
      <c r="AD339" s="29">
        <f t="shared" si="50"/>
        <v>39.919431160378288</v>
      </c>
      <c r="AE339" s="29">
        <f t="shared" si="51"/>
        <v>33.451341028780618</v>
      </c>
      <c r="AF339" s="29">
        <f t="shared" si="52"/>
        <v>21.902762043563968</v>
      </c>
      <c r="AG339" s="29">
        <f t="shared" si="53"/>
        <v>4929842.5525828833</v>
      </c>
      <c r="AH339" s="44">
        <f t="shared" si="54"/>
        <v>266.93236152277876</v>
      </c>
    </row>
    <row r="340" spans="2:34" x14ac:dyDescent="0.3">
      <c r="B340">
        <v>3074</v>
      </c>
      <c r="C340">
        <v>2</v>
      </c>
      <c r="D340">
        <v>8890.8715725824986</v>
      </c>
      <c r="E340">
        <v>128136.98143114471</v>
      </c>
      <c r="F340">
        <v>729.64679999999998</v>
      </c>
      <c r="G340">
        <v>25723.317150229996</v>
      </c>
      <c r="H340">
        <v>29124.1839460968</v>
      </c>
      <c r="I340">
        <v>0</v>
      </c>
      <c r="J340">
        <v>45233.79918808135</v>
      </c>
      <c r="K340"/>
      <c r="L340">
        <v>99601.998073008901</v>
      </c>
      <c r="M340">
        <v>51716.472249075938</v>
      </c>
      <c r="N340">
        <v>2992.7764877131854</v>
      </c>
      <c r="O340">
        <v>43260.832620750574</v>
      </c>
      <c r="P340">
        <v>29934.636940963315</v>
      </c>
      <c r="Q340">
        <v>10332.083716623449</v>
      </c>
      <c r="R340"/>
      <c r="S340">
        <v>340638.83340969041</v>
      </c>
      <c r="T340">
        <v>98712.264911256221</v>
      </c>
      <c r="U340">
        <v>10543.940627156955</v>
      </c>
      <c r="V340">
        <v>112706.58201018906</v>
      </c>
      <c r="W340">
        <v>86074.354406415325</v>
      </c>
      <c r="X340">
        <v>27726.456616070525</v>
      </c>
      <c r="Z340" s="29">
        <f>SUM(Landuse!C332:Q332)</f>
        <v>1986.2584966100003</v>
      </c>
      <c r="AA340" s="29">
        <f t="shared" si="47"/>
        <v>171.49773505868833</v>
      </c>
      <c r="AB340" s="29">
        <f t="shared" si="48"/>
        <v>49.697592271968148</v>
      </c>
      <c r="AC340" s="29">
        <f t="shared" si="49"/>
        <v>5.3084433094446553</v>
      </c>
      <c r="AD340" s="29">
        <f t="shared" si="50"/>
        <v>56.743159162087082</v>
      </c>
      <c r="AE340" s="29">
        <f t="shared" si="51"/>
        <v>43.334920682942673</v>
      </c>
      <c r="AF340" s="29">
        <f t="shared" si="52"/>
        <v>13.959138079656801</v>
      </c>
      <c r="AG340" s="29">
        <f t="shared" si="53"/>
        <v>676402.43198077846</v>
      </c>
      <c r="AH340" s="44">
        <f t="shared" si="54"/>
        <v>340.54098856478765</v>
      </c>
    </row>
    <row r="341" spans="2:34" x14ac:dyDescent="0.3">
      <c r="B341">
        <v>3074</v>
      </c>
      <c r="C341">
        <v>5</v>
      </c>
      <c r="D341">
        <v>1666478.1882381416</v>
      </c>
      <c r="E341">
        <v>238549.94328332972</v>
      </c>
      <c r="F341">
        <v>14298.1346443232</v>
      </c>
      <c r="G341">
        <v>2345.88</v>
      </c>
      <c r="H341">
        <v>3316.4210750031002</v>
      </c>
      <c r="I341">
        <v>485.50009925700004</v>
      </c>
      <c r="J341">
        <v>120027.65285204659</v>
      </c>
      <c r="K341"/>
      <c r="L341">
        <v>797769.23805710021</v>
      </c>
      <c r="M341">
        <v>401938.10708440124</v>
      </c>
      <c r="N341">
        <v>38211.312939356307</v>
      </c>
      <c r="O341">
        <v>148955.99893118927</v>
      </c>
      <c r="P341">
        <v>58016.29328364454</v>
      </c>
      <c r="Q341">
        <v>600610.76989640947</v>
      </c>
      <c r="R341"/>
      <c r="S341">
        <v>2728370.7941552829</v>
      </c>
      <c r="T341">
        <v>767187.30375413829</v>
      </c>
      <c r="U341">
        <v>134623.4229560344</v>
      </c>
      <c r="V341">
        <v>388072.08489544882</v>
      </c>
      <c r="W341">
        <v>166820.62987072434</v>
      </c>
      <c r="X341">
        <v>1611757.0193401119</v>
      </c>
      <c r="Z341" s="29">
        <f>SUM(Landuse!C333:Q333)</f>
        <v>18727.688503880006</v>
      </c>
      <c r="AA341" s="29">
        <f t="shared" si="47"/>
        <v>145.6864681185838</v>
      </c>
      <c r="AB341" s="29">
        <f t="shared" si="48"/>
        <v>40.965402836297294</v>
      </c>
      <c r="AC341" s="29">
        <f t="shared" si="49"/>
        <v>7.1884697851602501</v>
      </c>
      <c r="AD341" s="29">
        <f t="shared" si="50"/>
        <v>20.721835736164021</v>
      </c>
      <c r="AE341" s="29">
        <f t="shared" si="51"/>
        <v>8.9076999457868169</v>
      </c>
      <c r="AF341" s="29">
        <f t="shared" si="52"/>
        <v>86.062784470501398</v>
      </c>
      <c r="AG341" s="29">
        <f t="shared" si="53"/>
        <v>5796831.2549717408</v>
      </c>
      <c r="AH341" s="44">
        <f t="shared" si="54"/>
        <v>309.5326608924936</v>
      </c>
    </row>
    <row r="342" spans="2:34" x14ac:dyDescent="0.3">
      <c r="B342">
        <v>3074</v>
      </c>
      <c r="C342">
        <v>7</v>
      </c>
      <c r="D342">
        <v>445134.25429921609</v>
      </c>
      <c r="E342">
        <v>59441.968142481797</v>
      </c>
      <c r="F342">
        <v>18335.308429551202</v>
      </c>
      <c r="G342">
        <v>140.27427851580001</v>
      </c>
      <c r="H342">
        <v>2726.178257007</v>
      </c>
      <c r="I342">
        <v>391.338693251</v>
      </c>
      <c r="J342">
        <v>26144.482435631224</v>
      </c>
      <c r="K342"/>
      <c r="L342">
        <v>215108.72232559658</v>
      </c>
      <c r="M342">
        <v>108516.35930366108</v>
      </c>
      <c r="N342">
        <v>10339.258938945408</v>
      </c>
      <c r="O342">
        <v>41287.3972889078</v>
      </c>
      <c r="P342">
        <v>15829.129511227542</v>
      </c>
      <c r="Q342">
        <v>161232.93716731571</v>
      </c>
      <c r="R342"/>
      <c r="S342">
        <v>735671.83035354025</v>
      </c>
      <c r="T342">
        <v>207127.34533008398</v>
      </c>
      <c r="U342">
        <v>36426.553345566739</v>
      </c>
      <c r="V342">
        <v>107565.23040884572</v>
      </c>
      <c r="W342">
        <v>45515.237287878786</v>
      </c>
      <c r="X342">
        <v>432673.42387660674</v>
      </c>
      <c r="Z342" s="29">
        <f>SUM(Landuse!C334:Q334)</f>
        <v>11791.70592272105</v>
      </c>
      <c r="AA342" s="29">
        <f t="shared" si="47"/>
        <v>62.388922788177609</v>
      </c>
      <c r="AB342" s="29">
        <f t="shared" si="48"/>
        <v>17.56551144402076</v>
      </c>
      <c r="AC342" s="29">
        <f t="shared" si="49"/>
        <v>3.0891673846256302</v>
      </c>
      <c r="AD342" s="29">
        <f t="shared" si="50"/>
        <v>9.122109312578921</v>
      </c>
      <c r="AE342" s="29">
        <f t="shared" si="51"/>
        <v>3.859936601724181</v>
      </c>
      <c r="AF342" s="29">
        <f t="shared" si="52"/>
        <v>36.693030398841827</v>
      </c>
      <c r="AG342" s="29">
        <f t="shared" si="53"/>
        <v>1564979.620602522</v>
      </c>
      <c r="AH342" s="44">
        <f t="shared" si="54"/>
        <v>132.71867792996892</v>
      </c>
    </row>
    <row r="343" spans="2:34" x14ac:dyDescent="0.3">
      <c r="B343">
        <v>3074</v>
      </c>
      <c r="C343">
        <v>8</v>
      </c>
      <c r="D343">
        <v>234743.83897790516</v>
      </c>
      <c r="E343">
        <v>369109.93353412306</v>
      </c>
      <c r="F343">
        <v>51905.302892642947</v>
      </c>
      <c r="G343">
        <v>68674.688184700077</v>
      </c>
      <c r="H343">
        <v>28113.661582342538</v>
      </c>
      <c r="I343">
        <v>1994.127249999432</v>
      </c>
      <c r="J343">
        <v>59964.293320028002</v>
      </c>
      <c r="K343"/>
      <c r="L343">
        <v>347690.72338207596</v>
      </c>
      <c r="M343">
        <v>186479.14963359083</v>
      </c>
      <c r="N343">
        <v>12618.103936588415</v>
      </c>
      <c r="O343">
        <v>126541.93071269193</v>
      </c>
      <c r="P343">
        <v>40204.873566790782</v>
      </c>
      <c r="Q343">
        <v>100971.06451000327</v>
      </c>
      <c r="R343"/>
      <c r="S343">
        <v>1189102.2739666998</v>
      </c>
      <c r="T343">
        <v>355936.48248862749</v>
      </c>
      <c r="U343">
        <v>44455.220522112744</v>
      </c>
      <c r="V343">
        <v>329677.16124716203</v>
      </c>
      <c r="W343">
        <v>115605.49550268588</v>
      </c>
      <c r="X343">
        <v>270958.88074452907</v>
      </c>
      <c r="Z343" s="29">
        <f>SUM(Landuse!C335:Q335)</f>
        <v>8005.7786135216311</v>
      </c>
      <c r="AA343" s="29">
        <f t="shared" si="47"/>
        <v>148.53049670375913</v>
      </c>
      <c r="AB343" s="29">
        <f t="shared" si="48"/>
        <v>44.459945705650227</v>
      </c>
      <c r="AC343" s="29">
        <f t="shared" si="49"/>
        <v>5.5528915634799834</v>
      </c>
      <c r="AD343" s="29">
        <f t="shared" si="50"/>
        <v>41.179899815158841</v>
      </c>
      <c r="AE343" s="29">
        <f t="shared" si="51"/>
        <v>14.440256355256947</v>
      </c>
      <c r="AF343" s="29">
        <f t="shared" si="52"/>
        <v>33.8454126481694</v>
      </c>
      <c r="AG343" s="29">
        <f t="shared" si="53"/>
        <v>2305735.5144718173</v>
      </c>
      <c r="AH343" s="44">
        <f t="shared" si="54"/>
        <v>288.00890279147455</v>
      </c>
    </row>
    <row r="344" spans="2:34" x14ac:dyDescent="0.3">
      <c r="B344">
        <v>3075</v>
      </c>
      <c r="C344">
        <v>0</v>
      </c>
      <c r="D344">
        <v>229722.544828474</v>
      </c>
      <c r="E344">
        <v>2234025.1343342299</v>
      </c>
      <c r="F344">
        <v>202517.23953117689</v>
      </c>
      <c r="G344">
        <v>389176.11266994895</v>
      </c>
      <c r="H344">
        <v>25980.0244013421</v>
      </c>
      <c r="I344">
        <v>3685.5951234409995</v>
      </c>
      <c r="J344">
        <v>209737.67606389252</v>
      </c>
      <c r="K344"/>
      <c r="L344">
        <v>1507579.7752613924</v>
      </c>
      <c r="M344">
        <v>842735.73716315674</v>
      </c>
      <c r="N344">
        <v>47313.642399333025</v>
      </c>
      <c r="O344">
        <v>636257.96215273102</v>
      </c>
      <c r="P344">
        <v>93649.070402262019</v>
      </c>
      <c r="Q344">
        <v>167308.13957362995</v>
      </c>
      <c r="R344"/>
      <c r="S344">
        <v>5155922.8313939618</v>
      </c>
      <c r="T344">
        <v>1608546.5562380606</v>
      </c>
      <c r="U344">
        <v>166692.11294636218</v>
      </c>
      <c r="V344">
        <v>1657630.1436372672</v>
      </c>
      <c r="W344">
        <v>269279.47352536826</v>
      </c>
      <c r="X344">
        <v>448976.41179002321</v>
      </c>
      <c r="Z344" s="29">
        <f>SUM(Landuse!C336:Q336)</f>
        <v>23287.961842280009</v>
      </c>
      <c r="AA344" s="29">
        <f t="shared" si="47"/>
        <v>221.39862931384687</v>
      </c>
      <c r="AB344" s="29">
        <f t="shared" si="48"/>
        <v>69.072019575268072</v>
      </c>
      <c r="AC344" s="29">
        <f t="shared" si="49"/>
        <v>7.1578661144887112</v>
      </c>
      <c r="AD344" s="29">
        <f t="shared" si="50"/>
        <v>71.179700261608502</v>
      </c>
      <c r="AE344" s="29">
        <f t="shared" si="51"/>
        <v>11.563033096201794</v>
      </c>
      <c r="AF344" s="29">
        <f t="shared" si="52"/>
        <v>19.279334740874265</v>
      </c>
      <c r="AG344" s="29">
        <f t="shared" si="53"/>
        <v>9307047.529531043</v>
      </c>
      <c r="AH344" s="44">
        <f t="shared" si="54"/>
        <v>399.65058310228818</v>
      </c>
    </row>
    <row r="345" spans="2:34" x14ac:dyDescent="0.3">
      <c r="B345">
        <v>3075</v>
      </c>
      <c r="C345">
        <v>1</v>
      </c>
      <c r="D345">
        <v>345945.11813358334</v>
      </c>
      <c r="E345">
        <v>1141882.1918792676</v>
      </c>
      <c r="F345">
        <v>158309.44966893358</v>
      </c>
      <c r="G345">
        <v>251120.34194632998</v>
      </c>
      <c r="H345">
        <v>299806.13298858388</v>
      </c>
      <c r="I345">
        <v>14856.132199250998</v>
      </c>
      <c r="J345">
        <v>172676.09751154896</v>
      </c>
      <c r="K345"/>
      <c r="L345">
        <v>972776.24999144289</v>
      </c>
      <c r="M345">
        <v>522775.58751703968</v>
      </c>
      <c r="N345">
        <v>32665.729053176496</v>
      </c>
      <c r="O345">
        <v>421814.84662387549</v>
      </c>
      <c r="P345">
        <v>255682.14055501309</v>
      </c>
      <c r="Q345">
        <v>178880.91058695037</v>
      </c>
      <c r="R345"/>
      <c r="S345">
        <v>3326894.7749707345</v>
      </c>
      <c r="T345">
        <v>997832.21940552397</v>
      </c>
      <c r="U345">
        <v>115085.6099991177</v>
      </c>
      <c r="V345">
        <v>1098945.7836122504</v>
      </c>
      <c r="W345">
        <v>735190.98377329018</v>
      </c>
      <c r="X345">
        <v>480032.28998739895</v>
      </c>
      <c r="Z345" s="29">
        <f>SUM(Landuse!C337:Q337)</f>
        <v>23742.315931410001</v>
      </c>
      <c r="AA345" s="29">
        <f t="shared" si="47"/>
        <v>140.12511604099262</v>
      </c>
      <c r="AB345" s="29">
        <f t="shared" si="48"/>
        <v>42.027585779255737</v>
      </c>
      <c r="AC345" s="29">
        <f t="shared" si="49"/>
        <v>4.8472781817743691</v>
      </c>
      <c r="AD345" s="29">
        <f t="shared" si="50"/>
        <v>46.286376897141494</v>
      </c>
      <c r="AE345" s="29">
        <f t="shared" si="51"/>
        <v>30.965428389429611</v>
      </c>
      <c r="AF345" s="29">
        <f t="shared" si="52"/>
        <v>20.21842735873707</v>
      </c>
      <c r="AG345" s="29">
        <f t="shared" si="53"/>
        <v>6753981.6617483161</v>
      </c>
      <c r="AH345" s="44">
        <f t="shared" si="54"/>
        <v>284.47021264733092</v>
      </c>
    </row>
    <row r="346" spans="2:34" x14ac:dyDescent="0.3">
      <c r="B346">
        <v>3075</v>
      </c>
      <c r="C346">
        <v>2</v>
      </c>
      <c r="D346">
        <v>20380.331520811604</v>
      </c>
      <c r="E346">
        <v>13825.675665631199</v>
      </c>
      <c r="F346">
        <v>7181.5565256767995</v>
      </c>
      <c r="G346">
        <v>5254.01</v>
      </c>
      <c r="H346">
        <v>2467.2705717140998</v>
      </c>
      <c r="I346">
        <v>0</v>
      </c>
      <c r="J346">
        <v>10126.813621603944</v>
      </c>
      <c r="K346"/>
      <c r="L346">
        <v>24568.972203248813</v>
      </c>
      <c r="M346">
        <v>12231.578318550177</v>
      </c>
      <c r="N346">
        <v>951.14787868160636</v>
      </c>
      <c r="O346">
        <v>7930.4311450772793</v>
      </c>
      <c r="P346">
        <v>4385.3647306314888</v>
      </c>
      <c r="Q346">
        <v>9168.1636292482744</v>
      </c>
      <c r="R346"/>
      <c r="S346">
        <v>84025.884935110938</v>
      </c>
      <c r="T346">
        <v>23346.658168183094</v>
      </c>
      <c r="U346">
        <v>3351.0176258195279</v>
      </c>
      <c r="V346">
        <v>20660.993653646936</v>
      </c>
      <c r="W346">
        <v>12609.721600105089</v>
      </c>
      <c r="X346">
        <v>24603.042143996623</v>
      </c>
      <c r="Z346" s="29">
        <f>SUM(Landuse!C338:Q338)</f>
        <v>772.94484261000002</v>
      </c>
      <c r="AA346" s="29">
        <f t="shared" si="47"/>
        <v>108.70877235092357</v>
      </c>
      <c r="AB346" s="29">
        <f t="shared" si="48"/>
        <v>30.204817835834856</v>
      </c>
      <c r="AC346" s="29">
        <f t="shared" si="49"/>
        <v>4.335390368223635</v>
      </c>
      <c r="AD346" s="29">
        <f t="shared" si="50"/>
        <v>26.730230301920425</v>
      </c>
      <c r="AE346" s="29">
        <f t="shared" si="51"/>
        <v>16.313869897269626</v>
      </c>
      <c r="AF346" s="29">
        <f t="shared" si="52"/>
        <v>31.830268846764824</v>
      </c>
      <c r="AG346" s="29">
        <f t="shared" si="53"/>
        <v>168597.31812686223</v>
      </c>
      <c r="AH346" s="44">
        <f t="shared" si="54"/>
        <v>218.12334960093696</v>
      </c>
    </row>
    <row r="347" spans="2:34" x14ac:dyDescent="0.3">
      <c r="B347">
        <v>3075</v>
      </c>
      <c r="C347">
        <v>5</v>
      </c>
      <c r="D347">
        <v>337134.92972788983</v>
      </c>
      <c r="E347">
        <v>95786.99502131631</v>
      </c>
      <c r="F347">
        <v>6881.1315656512006</v>
      </c>
      <c r="G347">
        <v>6368.3066830300004</v>
      </c>
      <c r="H347">
        <v>1450.9339662023999</v>
      </c>
      <c r="I347">
        <v>250.6963418178</v>
      </c>
      <c r="J347">
        <v>21731.554954412401</v>
      </c>
      <c r="K347"/>
      <c r="L347">
        <v>187367.22413592684</v>
      </c>
      <c r="M347">
        <v>96604.96847228978</v>
      </c>
      <c r="N347">
        <v>8498.2160700377517</v>
      </c>
      <c r="O347">
        <v>42183.573465809219</v>
      </c>
      <c r="P347">
        <v>12344.604480850301</v>
      </c>
      <c r="Q347">
        <v>122605.96163540601</v>
      </c>
      <c r="R347"/>
      <c r="S347">
        <v>640795.90654486977</v>
      </c>
      <c r="T347">
        <v>184391.83542242894</v>
      </c>
      <c r="U347">
        <v>29940.319982832105</v>
      </c>
      <c r="V347">
        <v>109900.02027900344</v>
      </c>
      <c r="W347">
        <v>35495.799170281767</v>
      </c>
      <c r="X347">
        <v>329016.77622746112</v>
      </c>
      <c r="Z347" s="29">
        <f>SUM(Landuse!C339:Q339)</f>
        <v>4155.2266175300001</v>
      </c>
      <c r="AA347" s="29">
        <f t="shared" si="47"/>
        <v>154.21443052985143</v>
      </c>
      <c r="AB347" s="29">
        <f t="shared" si="48"/>
        <v>44.375879439287324</v>
      </c>
      <c r="AC347" s="29">
        <f t="shared" si="49"/>
        <v>7.2054601923563899</v>
      </c>
      <c r="AD347" s="29">
        <f t="shared" si="50"/>
        <v>26.448622516846392</v>
      </c>
      <c r="AE347" s="29">
        <f t="shared" si="51"/>
        <v>8.54244604145841</v>
      </c>
      <c r="AF347" s="29">
        <f t="shared" si="52"/>
        <v>79.181427756409406</v>
      </c>
      <c r="AG347" s="29">
        <f t="shared" si="53"/>
        <v>1329540.6576268771</v>
      </c>
      <c r="AH347" s="44">
        <f t="shared" si="54"/>
        <v>319.96826647620935</v>
      </c>
    </row>
    <row r="348" spans="2:34" x14ac:dyDescent="0.3">
      <c r="B348">
        <v>3075</v>
      </c>
      <c r="C348">
        <v>7</v>
      </c>
      <c r="D348">
        <v>631167.66625759192</v>
      </c>
      <c r="E348">
        <v>134808.96931160722</v>
      </c>
      <c r="F348">
        <v>22422.686449925601</v>
      </c>
      <c r="G348">
        <v>4626.3817323009007</v>
      </c>
      <c r="H348">
        <v>77.521927871700001</v>
      </c>
      <c r="I348">
        <v>177.2586</v>
      </c>
      <c r="J348">
        <v>29484.008647395403</v>
      </c>
      <c r="K348"/>
      <c r="L348">
        <v>325268.99501327699</v>
      </c>
      <c r="M348">
        <v>166916.88250441841</v>
      </c>
      <c r="N348">
        <v>15176.945161573416</v>
      </c>
      <c r="O348">
        <v>68099.3994079681</v>
      </c>
      <c r="P348">
        <v>18843.513148057918</v>
      </c>
      <c r="Q348">
        <v>228458.75769139788</v>
      </c>
      <c r="R348"/>
      <c r="S348">
        <v>1112419.9629454073</v>
      </c>
      <c r="T348">
        <v>318597.59197383351</v>
      </c>
      <c r="U348">
        <v>53470.350807094153</v>
      </c>
      <c r="V348">
        <v>177418.00328959114</v>
      </c>
      <c r="W348">
        <v>54182.826141057223</v>
      </c>
      <c r="X348">
        <v>613075.930027597</v>
      </c>
      <c r="Z348" s="29">
        <f>SUM(Landuse!C340:Q340)</f>
        <v>17160.05024964027</v>
      </c>
      <c r="AA348" s="29">
        <f t="shared" si="47"/>
        <v>64.82614833652525</v>
      </c>
      <c r="AB348" s="29">
        <f t="shared" si="48"/>
        <v>18.566238871037825</v>
      </c>
      <c r="AC348" s="29">
        <f t="shared" si="49"/>
        <v>3.1159786847486104</v>
      </c>
      <c r="AD348" s="29">
        <f t="shared" si="50"/>
        <v>10.339014205002716</v>
      </c>
      <c r="AE348" s="29">
        <f t="shared" si="51"/>
        <v>3.1574981047735027</v>
      </c>
      <c r="AF348" s="29">
        <f t="shared" si="52"/>
        <v>35.726930930196374</v>
      </c>
      <c r="AG348" s="29">
        <f t="shared" si="53"/>
        <v>2329164.6651845803</v>
      </c>
      <c r="AH348" s="44">
        <f t="shared" si="54"/>
        <v>135.73180913228427</v>
      </c>
    </row>
    <row r="349" spans="2:34" x14ac:dyDescent="0.3">
      <c r="B349">
        <v>3075</v>
      </c>
      <c r="C349">
        <v>8</v>
      </c>
      <c r="D349">
        <v>313873.75856898003</v>
      </c>
      <c r="E349">
        <v>489701.38476315024</v>
      </c>
      <c r="F349">
        <v>68531.790135314805</v>
      </c>
      <c r="G349">
        <v>43948.306278900003</v>
      </c>
      <c r="H349">
        <v>21924.737243050498</v>
      </c>
      <c r="I349">
        <v>883.96013360199993</v>
      </c>
      <c r="J349">
        <v>72583.811565790194</v>
      </c>
      <c r="K349"/>
      <c r="L349">
        <v>436228.44067620434</v>
      </c>
      <c r="M349">
        <v>232637.2378938082</v>
      </c>
      <c r="N349">
        <v>15908.264533887635</v>
      </c>
      <c r="O349">
        <v>151904.57813897936</v>
      </c>
      <c r="P349">
        <v>41291.65469097194</v>
      </c>
      <c r="Q349">
        <v>133477.57275493615</v>
      </c>
      <c r="R349"/>
      <c r="S349">
        <v>1491901.2671126188</v>
      </c>
      <c r="T349">
        <v>444039.34871266957</v>
      </c>
      <c r="U349">
        <v>56046.884027275548</v>
      </c>
      <c r="V349">
        <v>395753.95933392015</v>
      </c>
      <c r="W349">
        <v>118730.43681496763</v>
      </c>
      <c r="X349">
        <v>358191.07081505383</v>
      </c>
      <c r="Z349" s="29">
        <f>SUM(Landuse!C341:Q341)</f>
        <v>10254.454757827323</v>
      </c>
      <c r="AA349" s="29">
        <f t="shared" si="47"/>
        <v>145.48811246876255</v>
      </c>
      <c r="AB349" s="29">
        <f t="shared" si="48"/>
        <v>43.302092524590847</v>
      </c>
      <c r="AC349" s="29">
        <f t="shared" si="49"/>
        <v>5.465613272562778</v>
      </c>
      <c r="AD349" s="29">
        <f t="shared" si="50"/>
        <v>38.593369289755493</v>
      </c>
      <c r="AE349" s="29">
        <f t="shared" si="51"/>
        <v>11.578425144870774</v>
      </c>
      <c r="AF349" s="29">
        <f t="shared" si="52"/>
        <v>34.930289252253338</v>
      </c>
      <c r="AG349" s="29">
        <f t="shared" si="53"/>
        <v>2864662.9668165054</v>
      </c>
      <c r="AH349" s="44">
        <f t="shared" si="54"/>
        <v>279.35790195279577</v>
      </c>
    </row>
    <row r="350" spans="2:34" x14ac:dyDescent="0.3">
      <c r="B350">
        <v>3076</v>
      </c>
      <c r="C350">
        <v>0</v>
      </c>
      <c r="D350">
        <v>63612.099383612614</v>
      </c>
      <c r="E350">
        <v>921237.54947346507</v>
      </c>
      <c r="F350">
        <v>28757.898084910499</v>
      </c>
      <c r="G350">
        <v>217663.69885058701</v>
      </c>
      <c r="H350">
        <v>5425.3273102046996</v>
      </c>
      <c r="I350">
        <v>1576.3593999999998</v>
      </c>
      <c r="J350">
        <v>91450.578655573147</v>
      </c>
      <c r="K350"/>
      <c r="L350">
        <v>611045.09851918393</v>
      </c>
      <c r="M350">
        <v>346192.53930173873</v>
      </c>
      <c r="N350">
        <v>18688.751800553338</v>
      </c>
      <c r="O350">
        <v>265210.92348360037</v>
      </c>
      <c r="P350">
        <v>34892.28567120857</v>
      </c>
      <c r="Q350">
        <v>53693.912382067909</v>
      </c>
      <c r="R350"/>
      <c r="S350">
        <v>2089774.236935609</v>
      </c>
      <c r="T350">
        <v>660784.62361601472</v>
      </c>
      <c r="U350">
        <v>65842.90213108348</v>
      </c>
      <c r="V350">
        <v>690948.7147333544</v>
      </c>
      <c r="W350">
        <v>100329.62714184984</v>
      </c>
      <c r="X350">
        <v>144089.22469465071</v>
      </c>
      <c r="Z350" s="29">
        <f>SUM(Landuse!C342:Q342)</f>
        <v>8928.4523884199971</v>
      </c>
      <c r="AA350" s="29">
        <f t="shared" si="47"/>
        <v>234.05783511216339</v>
      </c>
      <c r="AB350" s="29">
        <f t="shared" si="48"/>
        <v>74.008864567955541</v>
      </c>
      <c r="AC350" s="29">
        <f t="shared" si="49"/>
        <v>7.3745033592249705</v>
      </c>
      <c r="AD350" s="29">
        <f t="shared" si="50"/>
        <v>77.387287815915272</v>
      </c>
      <c r="AE350" s="29">
        <f t="shared" si="51"/>
        <v>11.237068058062908</v>
      </c>
      <c r="AF350" s="29">
        <f t="shared" si="52"/>
        <v>16.138208328414365</v>
      </c>
      <c r="AG350" s="29">
        <f t="shared" si="53"/>
        <v>3751769.3292525616</v>
      </c>
      <c r="AH350" s="44">
        <f t="shared" si="54"/>
        <v>420.20376724173639</v>
      </c>
    </row>
    <row r="351" spans="2:34" x14ac:dyDescent="0.3">
      <c r="B351">
        <v>3076</v>
      </c>
      <c r="C351">
        <v>1</v>
      </c>
      <c r="D351">
        <v>111981.32368435401</v>
      </c>
      <c r="E351">
        <v>380831.15335136553</v>
      </c>
      <c r="F351">
        <v>15765.355419447598</v>
      </c>
      <c r="G351">
        <v>89067.448641070005</v>
      </c>
      <c r="H351">
        <v>109679.3686219698</v>
      </c>
      <c r="I351">
        <v>5904.6735974859994</v>
      </c>
      <c r="J351">
        <v>43341.890138858333</v>
      </c>
      <c r="K351"/>
      <c r="L351">
        <v>303723.52245905908</v>
      </c>
      <c r="M351">
        <v>165597.18318808934</v>
      </c>
      <c r="N351">
        <v>10071.151160641601</v>
      </c>
      <c r="O351">
        <v>135849.79320125704</v>
      </c>
      <c r="P351">
        <v>87880.854569922521</v>
      </c>
      <c r="Q351">
        <v>53448.708875581615</v>
      </c>
      <c r="R351"/>
      <c r="S351">
        <v>1038734.4468099821</v>
      </c>
      <c r="T351">
        <v>316078.65549476986</v>
      </c>
      <c r="U351">
        <v>35481.974788591244</v>
      </c>
      <c r="V351">
        <v>353926.74923137092</v>
      </c>
      <c r="W351">
        <v>252693.48803890092</v>
      </c>
      <c r="X351">
        <v>143431.21372888953</v>
      </c>
      <c r="Z351" s="29">
        <f>SUM(Landuse!C343:Q343)</f>
        <v>7626.6764022699999</v>
      </c>
      <c r="AA351" s="29">
        <f t="shared" si="47"/>
        <v>136.19752458630782</v>
      </c>
      <c r="AB351" s="29">
        <f t="shared" si="48"/>
        <v>41.443826750102097</v>
      </c>
      <c r="AC351" s="29">
        <f t="shared" si="49"/>
        <v>4.6523508953428792</v>
      </c>
      <c r="AD351" s="29">
        <f t="shared" si="50"/>
        <v>46.406420118471047</v>
      </c>
      <c r="AE351" s="29">
        <f t="shared" si="51"/>
        <v>33.132845122901685</v>
      </c>
      <c r="AF351" s="29">
        <f t="shared" si="52"/>
        <v>18.806516254734333</v>
      </c>
      <c r="AG351" s="29">
        <f t="shared" si="53"/>
        <v>2140346.5280925045</v>
      </c>
      <c r="AH351" s="44">
        <f t="shared" si="54"/>
        <v>280.63948372785984</v>
      </c>
    </row>
    <row r="352" spans="2:34" x14ac:dyDescent="0.3">
      <c r="B352">
        <v>3076</v>
      </c>
      <c r="C352">
        <v>2</v>
      </c>
      <c r="D352">
        <v>11094.993475681</v>
      </c>
      <c r="E352">
        <v>9087.9641999999985</v>
      </c>
      <c r="F352">
        <v>0</v>
      </c>
      <c r="G352">
        <v>5494.4800000000005</v>
      </c>
      <c r="H352">
        <v>0</v>
      </c>
      <c r="I352">
        <v>0</v>
      </c>
      <c r="J352">
        <v>3712.5148786174391</v>
      </c>
      <c r="K352"/>
      <c r="L352">
        <v>12481.430572449288</v>
      </c>
      <c r="M352">
        <v>6666.701831564691</v>
      </c>
      <c r="N352">
        <v>470.31660413817804</v>
      </c>
      <c r="O352">
        <v>4208.3064057888387</v>
      </c>
      <c r="P352">
        <v>1088.3774362781371</v>
      </c>
      <c r="Q352">
        <v>4474.8197040793048</v>
      </c>
      <c r="R352"/>
      <c r="S352">
        <v>42686.492557776561</v>
      </c>
      <c r="T352">
        <v>12724.867119944156</v>
      </c>
      <c r="U352">
        <v>1656.9865375373392</v>
      </c>
      <c r="V352">
        <v>10963.816512873545</v>
      </c>
      <c r="W352">
        <v>3129.5313640485183</v>
      </c>
      <c r="X352">
        <v>12008.312920487937</v>
      </c>
      <c r="Z352" s="29">
        <f>SUM(Landuse!C344:Q344)</f>
        <v>404.53578051999995</v>
      </c>
      <c r="AA352" s="29">
        <f t="shared" si="47"/>
        <v>105.5196959411262</v>
      </c>
      <c r="AB352" s="29">
        <f t="shared" si="48"/>
        <v>31.455479917220938</v>
      </c>
      <c r="AC352" s="29">
        <f t="shared" si="49"/>
        <v>4.0960197276181827</v>
      </c>
      <c r="AD352" s="29">
        <f t="shared" si="50"/>
        <v>27.102217012251412</v>
      </c>
      <c r="AE352" s="29">
        <f t="shared" si="51"/>
        <v>7.7361052217080628</v>
      </c>
      <c r="AF352" s="29">
        <f t="shared" si="52"/>
        <v>29.684179987866994</v>
      </c>
      <c r="AG352" s="29">
        <f t="shared" si="53"/>
        <v>83170.007012668051</v>
      </c>
      <c r="AH352" s="44">
        <f t="shared" si="54"/>
        <v>205.59369780779178</v>
      </c>
    </row>
    <row r="353" spans="2:34" x14ac:dyDescent="0.3">
      <c r="B353">
        <v>3076</v>
      </c>
      <c r="C353">
        <v>5</v>
      </c>
      <c r="D353">
        <v>800230.36612959544</v>
      </c>
      <c r="E353">
        <v>107342.49771273238</v>
      </c>
      <c r="F353">
        <v>10363.3717759264</v>
      </c>
      <c r="G353">
        <v>3645.3799999999997</v>
      </c>
      <c r="H353">
        <v>0</v>
      </c>
      <c r="I353">
        <v>0</v>
      </c>
      <c r="J353">
        <v>55811.560139286797</v>
      </c>
      <c r="K353"/>
      <c r="L353">
        <v>381174.5780873202</v>
      </c>
      <c r="M353">
        <v>192132.64089550864</v>
      </c>
      <c r="N353">
        <v>18293.799775796339</v>
      </c>
      <c r="O353">
        <v>70853.852230427074</v>
      </c>
      <c r="P353">
        <v>26483.413918038168</v>
      </c>
      <c r="Q353">
        <v>288454.89085045049</v>
      </c>
      <c r="R353"/>
      <c r="S353">
        <v>1303617.0570586352</v>
      </c>
      <c r="T353">
        <v>366727.41433007526</v>
      </c>
      <c r="U353">
        <v>64451.434804101358</v>
      </c>
      <c r="V353">
        <v>184594.12413888704</v>
      </c>
      <c r="W353">
        <v>76150.673214066133</v>
      </c>
      <c r="X353">
        <v>774077.35324390943</v>
      </c>
      <c r="Z353" s="29">
        <f>SUM(Landuse!C345:Q345)</f>
        <v>9227.7572169739196</v>
      </c>
      <c r="AA353" s="29">
        <f t="shared" si="47"/>
        <v>141.27127821056104</v>
      </c>
      <c r="AB353" s="29">
        <f t="shared" si="48"/>
        <v>39.741771018368539</v>
      </c>
      <c r="AC353" s="29">
        <f t="shared" si="49"/>
        <v>6.9845178290502394</v>
      </c>
      <c r="AD353" s="29">
        <f t="shared" si="50"/>
        <v>20.004224189962102</v>
      </c>
      <c r="AE353" s="29">
        <f t="shared" si="51"/>
        <v>8.2523490186750283</v>
      </c>
      <c r="AF353" s="29">
        <f t="shared" si="52"/>
        <v>83.88575198099484</v>
      </c>
      <c r="AG353" s="29">
        <f t="shared" si="53"/>
        <v>2769618.0567896743</v>
      </c>
      <c r="AH353" s="44">
        <f t="shared" si="54"/>
        <v>300.13989224761178</v>
      </c>
    </row>
    <row r="354" spans="2:34" x14ac:dyDescent="0.3">
      <c r="B354">
        <v>3076</v>
      </c>
      <c r="C354">
        <v>7</v>
      </c>
      <c r="D354">
        <v>230091.09173804015</v>
      </c>
      <c r="E354">
        <v>63399.9097962136</v>
      </c>
      <c r="F354">
        <v>11494.352672707999</v>
      </c>
      <c r="G354">
        <v>907.21624227300003</v>
      </c>
      <c r="H354">
        <v>121.4781356718</v>
      </c>
      <c r="I354">
        <v>133.01139999999998</v>
      </c>
      <c r="J354">
        <v>8314.2804860877004</v>
      </c>
      <c r="K354"/>
      <c r="L354">
        <v>125491.31478757948</v>
      </c>
      <c r="M354">
        <v>64950.156797611249</v>
      </c>
      <c r="N354">
        <v>5745.5096138066983</v>
      </c>
      <c r="O354">
        <v>27991.081766557367</v>
      </c>
      <c r="P354">
        <v>6646.5279795063507</v>
      </c>
      <c r="Q354">
        <v>83636.749525933119</v>
      </c>
      <c r="R354"/>
      <c r="S354">
        <v>429180.2965735218</v>
      </c>
      <c r="T354">
        <v>123971.66328273654</v>
      </c>
      <c r="U354">
        <v>20242.177285690792</v>
      </c>
      <c r="V354">
        <v>72924.605504776584</v>
      </c>
      <c r="W354">
        <v>19111.493017552355</v>
      </c>
      <c r="X354">
        <v>224441.72645532733</v>
      </c>
      <c r="Z354" s="29">
        <f>SUM(Landuse!C346:Q346)</f>
        <v>6341.1451768647003</v>
      </c>
      <c r="AA354" s="29">
        <f t="shared" si="47"/>
        <v>67.681827903792708</v>
      </c>
      <c r="AB354" s="29">
        <f t="shared" si="48"/>
        <v>19.550358779836795</v>
      </c>
      <c r="AC354" s="29">
        <f t="shared" si="49"/>
        <v>3.1921958449308492</v>
      </c>
      <c r="AD354" s="29">
        <f t="shared" si="50"/>
        <v>11.500226452918595</v>
      </c>
      <c r="AE354" s="29">
        <f t="shared" si="51"/>
        <v>3.0138866852125585</v>
      </c>
      <c r="AF354" s="29">
        <f t="shared" si="52"/>
        <v>35.394510012827006</v>
      </c>
      <c r="AG354" s="29">
        <f t="shared" si="53"/>
        <v>889871.96211960539</v>
      </c>
      <c r="AH354" s="44">
        <f t="shared" si="54"/>
        <v>140.33300567951852</v>
      </c>
    </row>
    <row r="355" spans="2:34" x14ac:dyDescent="0.3">
      <c r="B355">
        <v>3076</v>
      </c>
      <c r="C355">
        <v>8</v>
      </c>
      <c r="D355">
        <v>146456.54462883601</v>
      </c>
      <c r="E355">
        <v>391553.1131925279</v>
      </c>
      <c r="F355">
        <v>38043.659684156002</v>
      </c>
      <c r="G355">
        <v>42624.438972020005</v>
      </c>
      <c r="H355">
        <v>22260.102459580798</v>
      </c>
      <c r="I355">
        <v>697.82439999999997</v>
      </c>
      <c r="J355">
        <v>38543.790696630902</v>
      </c>
      <c r="K355"/>
      <c r="L355">
        <v>297088.60490067722</v>
      </c>
      <c r="M355">
        <v>162049.08850778118</v>
      </c>
      <c r="N355">
        <v>10136.463559950706</v>
      </c>
      <c r="O355">
        <v>114233.74025401997</v>
      </c>
      <c r="P355">
        <v>30040.403236714592</v>
      </c>
      <c r="Q355">
        <v>66631.173574607936</v>
      </c>
      <c r="R355"/>
      <c r="S355">
        <v>1016043.0287603161</v>
      </c>
      <c r="T355">
        <v>309306.33621657209</v>
      </c>
      <c r="U355">
        <v>35712.07886196913</v>
      </c>
      <c r="V355">
        <v>297610.87880899315</v>
      </c>
      <c r="W355">
        <v>86378.475870881506</v>
      </c>
      <c r="X355">
        <v>178806.75322266764</v>
      </c>
      <c r="Z355" s="29">
        <f>SUM(Landuse!C347:Q347)</f>
        <v>6291.1279959600006</v>
      </c>
      <c r="AA355" s="29">
        <f t="shared" si="47"/>
        <v>161.50411013935698</v>
      </c>
      <c r="AB355" s="29">
        <f t="shared" si="48"/>
        <v>49.165481359654521</v>
      </c>
      <c r="AC355" s="29">
        <f t="shared" si="49"/>
        <v>5.6765780134981361</v>
      </c>
      <c r="AD355" s="29">
        <f t="shared" si="50"/>
        <v>47.30644154754301</v>
      </c>
      <c r="AE355" s="29">
        <f t="shared" si="51"/>
        <v>13.73020481006769</v>
      </c>
      <c r="AF355" s="29">
        <f t="shared" si="52"/>
        <v>28.422049803706539</v>
      </c>
      <c r="AG355" s="29">
        <f t="shared" si="53"/>
        <v>1923857.5517413993</v>
      </c>
      <c r="AH355" s="44">
        <f t="shared" si="54"/>
        <v>305.80486567382684</v>
      </c>
    </row>
    <row r="356" spans="2:34" x14ac:dyDescent="0.3">
      <c r="B356">
        <v>3077</v>
      </c>
      <c r="C356">
        <v>0</v>
      </c>
      <c r="D356">
        <v>229763.1559586956</v>
      </c>
      <c r="E356">
        <v>1453473.9905545467</v>
      </c>
      <c r="F356">
        <v>117334.64961972268</v>
      </c>
      <c r="G356">
        <v>161272.83393688503</v>
      </c>
      <c r="H356">
        <v>1551.1475873321999</v>
      </c>
      <c r="I356">
        <v>75.156989615399993</v>
      </c>
      <c r="J356">
        <v>165641.35472076427</v>
      </c>
      <c r="K356"/>
      <c r="L356">
        <v>975592.93949778145</v>
      </c>
      <c r="M356">
        <v>537623.0313888971</v>
      </c>
      <c r="N356">
        <v>31194.396570250159</v>
      </c>
      <c r="O356">
        <v>390718.02573401073</v>
      </c>
      <c r="P356">
        <v>56699.317044244934</v>
      </c>
      <c r="Q356">
        <v>137284.57913237734</v>
      </c>
      <c r="R356"/>
      <c r="S356">
        <v>3336527.8530824124</v>
      </c>
      <c r="T356">
        <v>1026171.8324726156</v>
      </c>
      <c r="U356">
        <v>109901.91438854544</v>
      </c>
      <c r="V356">
        <v>1017929.8580843036</v>
      </c>
      <c r="W356">
        <v>163033.78322219232</v>
      </c>
      <c r="X356">
        <v>368407.28663910861</v>
      </c>
      <c r="Z356" s="29">
        <f>SUM(Landuse!C348:Q348)</f>
        <v>15510.19736154</v>
      </c>
      <c r="AA356" s="29">
        <f t="shared" si="47"/>
        <v>215.11833636339557</v>
      </c>
      <c r="AB356" s="29">
        <f t="shared" si="48"/>
        <v>66.16110733814206</v>
      </c>
      <c r="AC356" s="29">
        <f t="shared" si="49"/>
        <v>7.0857843924710275</v>
      </c>
      <c r="AD356" s="29">
        <f t="shared" si="50"/>
        <v>65.629716653923595</v>
      </c>
      <c r="AE356" s="29">
        <f t="shared" si="51"/>
        <v>10.511393209377239</v>
      </c>
      <c r="AF356" s="29">
        <f t="shared" si="52"/>
        <v>23.752585350888769</v>
      </c>
      <c r="AG356" s="29">
        <f t="shared" si="53"/>
        <v>6021972.5278891772</v>
      </c>
      <c r="AH356" s="44">
        <f t="shared" si="54"/>
        <v>388.25892330819823</v>
      </c>
    </row>
    <row r="357" spans="2:34" x14ac:dyDescent="0.3">
      <c r="B357">
        <v>3077</v>
      </c>
      <c r="C357">
        <v>1</v>
      </c>
      <c r="D357">
        <v>270996.87766302878</v>
      </c>
      <c r="E357">
        <v>248335.07293354414</v>
      </c>
      <c r="F357">
        <v>26583.1017584004</v>
      </c>
      <c r="G357">
        <v>36782.51661726999</v>
      </c>
      <c r="H357">
        <v>52219.9407614472</v>
      </c>
      <c r="I357">
        <v>17117.209520073196</v>
      </c>
      <c r="J357">
        <v>72535.235789519065</v>
      </c>
      <c r="K357"/>
      <c r="L357">
        <v>294496.66383644746</v>
      </c>
      <c r="M357">
        <v>151731.33848876524</v>
      </c>
      <c r="N357">
        <v>12507.954072127985</v>
      </c>
      <c r="O357">
        <v>97479.068192810635</v>
      </c>
      <c r="P357">
        <v>57539.425752765244</v>
      </c>
      <c r="Q357">
        <v>110815.50470036619</v>
      </c>
      <c r="R357"/>
      <c r="S357">
        <v>1007178.5903206503</v>
      </c>
      <c r="T357">
        <v>289612.640400276</v>
      </c>
      <c r="U357">
        <v>44067.14823013627</v>
      </c>
      <c r="V357">
        <v>253960.2667813657</v>
      </c>
      <c r="W357">
        <v>165449.44020375871</v>
      </c>
      <c r="X357">
        <v>297376.73132857372</v>
      </c>
      <c r="Z357" s="29">
        <f>SUM(Landuse!C349:Q349)</f>
        <v>10471.956227370001</v>
      </c>
      <c r="AA357" s="29">
        <f t="shared" si="47"/>
        <v>96.178647852656269</v>
      </c>
      <c r="AB357" s="29">
        <f t="shared" si="48"/>
        <v>27.65602091071873</v>
      </c>
      <c r="AC357" s="29">
        <f t="shared" si="49"/>
        <v>4.2081104306910948</v>
      </c>
      <c r="AD357" s="29">
        <f t="shared" si="50"/>
        <v>24.251463744434215</v>
      </c>
      <c r="AE357" s="29">
        <f t="shared" si="51"/>
        <v>15.799286839199366</v>
      </c>
      <c r="AF357" s="29">
        <f t="shared" si="52"/>
        <v>28.397438345983133</v>
      </c>
      <c r="AG357" s="29">
        <f t="shared" si="53"/>
        <v>2057644.8172647608</v>
      </c>
      <c r="AH357" s="44">
        <f t="shared" si="54"/>
        <v>196.49096812368282</v>
      </c>
    </row>
    <row r="358" spans="2:34" x14ac:dyDescent="0.3">
      <c r="B358">
        <v>3077</v>
      </c>
      <c r="C358">
        <v>2</v>
      </c>
      <c r="D358">
        <v>56716.215458590494</v>
      </c>
      <c r="E358">
        <v>81958.509899072102</v>
      </c>
      <c r="F358">
        <v>7150.2261162635996</v>
      </c>
      <c r="G358">
        <v>21807.712270169999</v>
      </c>
      <c r="H358">
        <v>2903.5185708420004</v>
      </c>
      <c r="I358">
        <v>55.613531666399993</v>
      </c>
      <c r="J358">
        <v>120823.61517692286</v>
      </c>
      <c r="K358"/>
      <c r="L358">
        <v>127898.86873338751</v>
      </c>
      <c r="M358">
        <v>58254.44604656216</v>
      </c>
      <c r="N358">
        <v>4610.557024619955</v>
      </c>
      <c r="O358">
        <v>37822.903335782001</v>
      </c>
      <c r="P358">
        <v>28490.385773015438</v>
      </c>
      <c r="Q358">
        <v>34338.250110160399</v>
      </c>
      <c r="R358"/>
      <c r="S358">
        <v>437414.13106818526</v>
      </c>
      <c r="T358">
        <v>111191.42625799413</v>
      </c>
      <c r="U358">
        <v>16243.591770149302</v>
      </c>
      <c r="V358">
        <v>98539.253602646131</v>
      </c>
      <c r="W358">
        <v>81921.540155586321</v>
      </c>
      <c r="X358">
        <v>92147.724318118737</v>
      </c>
      <c r="Z358" s="29">
        <f>SUM(Landuse!C350:Q350)</f>
        <v>3968.3705194399995</v>
      </c>
      <c r="AA358" s="29">
        <f t="shared" si="47"/>
        <v>110.22512361822288</v>
      </c>
      <c r="AB358" s="29">
        <f t="shared" si="48"/>
        <v>28.019416461566955</v>
      </c>
      <c r="AC358" s="29">
        <f t="shared" si="49"/>
        <v>4.0932649032080635</v>
      </c>
      <c r="AD358" s="29">
        <f t="shared" si="50"/>
        <v>24.831162594301198</v>
      </c>
      <c r="AE358" s="29">
        <f t="shared" si="51"/>
        <v>20.643621797479426</v>
      </c>
      <c r="AF358" s="29">
        <f t="shared" si="52"/>
        <v>23.220544519900891</v>
      </c>
      <c r="AG358" s="29">
        <f t="shared" si="53"/>
        <v>837457.66717267991</v>
      </c>
      <c r="AH358" s="44">
        <f t="shared" si="54"/>
        <v>211.03313389467942</v>
      </c>
    </row>
    <row r="359" spans="2:34" x14ac:dyDescent="0.3">
      <c r="B359">
        <v>3077</v>
      </c>
      <c r="C359">
        <v>5</v>
      </c>
      <c r="D359">
        <v>886667.96653100918</v>
      </c>
      <c r="E359">
        <v>126525.63166001759</v>
      </c>
      <c r="F359">
        <v>9975.645500831999</v>
      </c>
      <c r="G359">
        <v>0</v>
      </c>
      <c r="H359">
        <v>2538.8322976088998</v>
      </c>
      <c r="I359">
        <v>288.68599999999998</v>
      </c>
      <c r="J359">
        <v>99065.500732087792</v>
      </c>
      <c r="K359"/>
      <c r="L359">
        <v>440899.2803547855</v>
      </c>
      <c r="M359">
        <v>218960.21711220499</v>
      </c>
      <c r="N359">
        <v>20931.42461259025</v>
      </c>
      <c r="O359">
        <v>82450.646983529252</v>
      </c>
      <c r="P359">
        <v>38531.995414039287</v>
      </c>
      <c r="Q359">
        <v>323288.6982444062</v>
      </c>
      <c r="R359"/>
      <c r="S359">
        <v>1507875.5388133663</v>
      </c>
      <c r="T359">
        <v>417933.74560640793</v>
      </c>
      <c r="U359">
        <v>73744.129995355092</v>
      </c>
      <c r="V359">
        <v>214807.02157324911</v>
      </c>
      <c r="W359">
        <v>110795.2849334827</v>
      </c>
      <c r="X359">
        <v>867554.92039981147</v>
      </c>
      <c r="Z359" s="29">
        <f>SUM(Landuse!C351:Q351)</f>
        <v>10547.316102579996</v>
      </c>
      <c r="AA359" s="29">
        <f t="shared" si="47"/>
        <v>142.96296082797048</v>
      </c>
      <c r="AB359" s="29">
        <f t="shared" si="48"/>
        <v>39.624653470296245</v>
      </c>
      <c r="AC359" s="29">
        <f t="shared" si="49"/>
        <v>6.9917436130805273</v>
      </c>
      <c r="AD359" s="29">
        <f t="shared" si="50"/>
        <v>20.366036201447002</v>
      </c>
      <c r="AE359" s="29">
        <f t="shared" si="51"/>
        <v>10.504595089018038</v>
      </c>
      <c r="AF359" s="29">
        <f t="shared" si="52"/>
        <v>82.253619021392311</v>
      </c>
      <c r="AG359" s="29">
        <f t="shared" si="53"/>
        <v>3192710.6413216731</v>
      </c>
      <c r="AH359" s="44">
        <f t="shared" si="54"/>
        <v>302.70360822320464</v>
      </c>
    </row>
    <row r="360" spans="2:34" x14ac:dyDescent="0.3">
      <c r="B360">
        <v>3077</v>
      </c>
      <c r="C360">
        <v>7</v>
      </c>
      <c r="D360">
        <v>860254.68236494227</v>
      </c>
      <c r="E360">
        <v>99546.042846149794</v>
      </c>
      <c r="F360">
        <v>15450.8977626548</v>
      </c>
      <c r="G360">
        <v>1260.7749000000001</v>
      </c>
      <c r="H360">
        <v>596.55606648930006</v>
      </c>
      <c r="I360">
        <v>256.96430250219998</v>
      </c>
      <c r="J360">
        <v>30996.357289411178</v>
      </c>
      <c r="K360"/>
      <c r="L360">
        <v>390081.91767005838</v>
      </c>
      <c r="M360">
        <v>198339.72747540896</v>
      </c>
      <c r="N360">
        <v>19048.053726819195</v>
      </c>
      <c r="O360">
        <v>70623.520588321422</v>
      </c>
      <c r="P360">
        <v>22937.581915548482</v>
      </c>
      <c r="Q360">
        <v>307331.47415599308</v>
      </c>
      <c r="R360"/>
      <c r="S360">
        <v>1334080.1584315996</v>
      </c>
      <c r="T360">
        <v>378575.00462686259</v>
      </c>
      <c r="U360">
        <v>67108.769526568518</v>
      </c>
      <c r="V360">
        <v>183994.04571834204</v>
      </c>
      <c r="W360">
        <v>65954.952415787266</v>
      </c>
      <c r="X360">
        <v>824733.23084183224</v>
      </c>
      <c r="Z360" s="29">
        <f>SUM(Landuse!C352:Q352)</f>
        <v>22969.03030053596</v>
      </c>
      <c r="AA360" s="29">
        <f t="shared" si="47"/>
        <v>58.081692652060724</v>
      </c>
      <c r="AB360" s="29">
        <f t="shared" si="48"/>
        <v>16.481975933395365</v>
      </c>
      <c r="AC360" s="29">
        <f t="shared" si="49"/>
        <v>2.9217066915098546</v>
      </c>
      <c r="AD360" s="29">
        <f t="shared" si="50"/>
        <v>8.0105273627528248</v>
      </c>
      <c r="AE360" s="29">
        <f t="shared" si="51"/>
        <v>2.8714730901917207</v>
      </c>
      <c r="AF360" s="29">
        <f t="shared" si="52"/>
        <v>35.906314722506501</v>
      </c>
      <c r="AG360" s="29">
        <f t="shared" si="53"/>
        <v>2854446.1615609922</v>
      </c>
      <c r="AH360" s="44">
        <f t="shared" si="54"/>
        <v>124.27369045241699</v>
      </c>
    </row>
    <row r="361" spans="2:34" x14ac:dyDescent="0.3">
      <c r="B361">
        <v>3077</v>
      </c>
      <c r="C361">
        <v>8</v>
      </c>
      <c r="D361">
        <v>381444.4795140035</v>
      </c>
      <c r="E361">
        <v>430752.32157122489</v>
      </c>
      <c r="F361">
        <v>42054.319577608803</v>
      </c>
      <c r="G361">
        <v>38474.811656910002</v>
      </c>
      <c r="H361">
        <v>6902.1043008354</v>
      </c>
      <c r="I361">
        <v>438.43179086979995</v>
      </c>
      <c r="J361">
        <v>65846.818962648395</v>
      </c>
      <c r="K361"/>
      <c r="L361">
        <v>413915.12093772029</v>
      </c>
      <c r="M361">
        <v>220294.64264797902</v>
      </c>
      <c r="N361">
        <v>15718.723498659307</v>
      </c>
      <c r="O361">
        <v>133434.70175202013</v>
      </c>
      <c r="P361">
        <v>29958.400996062057</v>
      </c>
      <c r="Q361">
        <v>152591.69754165984</v>
      </c>
      <c r="R361"/>
      <c r="S361">
        <v>1415589.7136070034</v>
      </c>
      <c r="T361">
        <v>420480.79031505052</v>
      </c>
      <c r="U361">
        <v>55379.106319831568</v>
      </c>
      <c r="V361">
        <v>347634.75978050299</v>
      </c>
      <c r="W361">
        <v>86142.685808086797</v>
      </c>
      <c r="X361">
        <v>409484.39810397045</v>
      </c>
      <c r="Z361" s="29">
        <f>SUM(Landuse!C353:Q353)</f>
        <v>10493.028707679998</v>
      </c>
      <c r="AA361" s="29">
        <f t="shared" si="47"/>
        <v>134.90763754138146</v>
      </c>
      <c r="AB361" s="29">
        <f t="shared" si="48"/>
        <v>40.072394923240289</v>
      </c>
      <c r="AC361" s="29">
        <f t="shared" si="49"/>
        <v>5.2777046420638118</v>
      </c>
      <c r="AD361" s="29">
        <f t="shared" si="50"/>
        <v>33.130068492623501</v>
      </c>
      <c r="AE361" s="29">
        <f t="shared" si="51"/>
        <v>8.2095158802946688</v>
      </c>
      <c r="AF361" s="29">
        <f t="shared" si="52"/>
        <v>39.024423692299912</v>
      </c>
      <c r="AG361" s="29">
        <f t="shared" si="53"/>
        <v>2734711.453934446</v>
      </c>
      <c r="AH361" s="44">
        <f t="shared" si="54"/>
        <v>260.62174517190368</v>
      </c>
    </row>
    <row r="362" spans="2:34" x14ac:dyDescent="0.3">
      <c r="B362">
        <v>3078</v>
      </c>
      <c r="C362">
        <v>0</v>
      </c>
      <c r="D362">
        <v>312147.80701611278</v>
      </c>
      <c r="E362">
        <v>3990298.58863283</v>
      </c>
      <c r="F362">
        <v>403431.88078168465</v>
      </c>
      <c r="G362">
        <v>376728.53587241407</v>
      </c>
      <c r="H362">
        <v>6393.0497610941993</v>
      </c>
      <c r="I362">
        <v>10046.006650218</v>
      </c>
      <c r="J362">
        <v>451008.71524772985</v>
      </c>
      <c r="K362"/>
      <c r="L362">
        <v>2571848.0030180132</v>
      </c>
      <c r="M362">
        <v>1416812.5046614588</v>
      </c>
      <c r="N362">
        <v>80978.184805157347</v>
      </c>
      <c r="O362">
        <v>1054839.3305598265</v>
      </c>
      <c r="P362">
        <v>152308.54638292073</v>
      </c>
      <c r="Q362">
        <v>273268.01453470672</v>
      </c>
      <c r="R362"/>
      <c r="S362">
        <v>8795720.1703216042</v>
      </c>
      <c r="T362">
        <v>2704298.3638974195</v>
      </c>
      <c r="U362">
        <v>285296.67223259399</v>
      </c>
      <c r="V362">
        <v>2748151.8111209045</v>
      </c>
      <c r="W362">
        <v>437949.5173549141</v>
      </c>
      <c r="X362">
        <v>733322.91504432156</v>
      </c>
      <c r="Z362" s="29">
        <f>SUM(Landuse!C354:Q354)</f>
        <v>38469.469488750008</v>
      </c>
      <c r="AA362" s="29">
        <f t="shared" si="47"/>
        <v>228.64157700157057</v>
      </c>
      <c r="AB362" s="29">
        <f t="shared" si="48"/>
        <v>70.297261694452615</v>
      </c>
      <c r="AC362" s="29">
        <f t="shared" si="49"/>
        <v>7.4161842111190541</v>
      </c>
      <c r="AD362" s="29">
        <f t="shared" si="50"/>
        <v>71.437216255986385</v>
      </c>
      <c r="AE362" s="29">
        <f t="shared" si="51"/>
        <v>11.384339923974981</v>
      </c>
      <c r="AF362" s="29">
        <f t="shared" si="52"/>
        <v>19.062464983011377</v>
      </c>
      <c r="AG362" s="29">
        <f t="shared" si="53"/>
        <v>15704739.449971758</v>
      </c>
      <c r="AH362" s="44">
        <f t="shared" si="54"/>
        <v>408.23904407011497</v>
      </c>
    </row>
    <row r="363" spans="2:34" x14ac:dyDescent="0.3">
      <c r="B363">
        <v>3078</v>
      </c>
      <c r="C363">
        <v>1</v>
      </c>
      <c r="D363">
        <v>169013.11581045357</v>
      </c>
      <c r="E363">
        <v>123069.7196869224</v>
      </c>
      <c r="F363">
        <v>3752.2565936591996</v>
      </c>
      <c r="G363">
        <v>18511.739132119998</v>
      </c>
      <c r="H363">
        <v>14336.447651035201</v>
      </c>
      <c r="I363">
        <v>6884.041050618599</v>
      </c>
      <c r="J363">
        <v>19756.60957432328</v>
      </c>
      <c r="K363"/>
      <c r="L363">
        <v>145239.32491005634</v>
      </c>
      <c r="M363">
        <v>76705.68360233026</v>
      </c>
      <c r="N363">
        <v>6287.2960449743377</v>
      </c>
      <c r="O363">
        <v>44713.820572900826</v>
      </c>
      <c r="P363">
        <v>17987.954988977232</v>
      </c>
      <c r="Q363">
        <v>64389.849379893269</v>
      </c>
      <c r="R363"/>
      <c r="S363">
        <v>496718.49119239266</v>
      </c>
      <c r="T363">
        <v>146409.67240543981</v>
      </c>
      <c r="U363">
        <v>22150.961314930439</v>
      </c>
      <c r="V363">
        <v>116492.02246216706</v>
      </c>
      <c r="W363">
        <v>51722.745654855025</v>
      </c>
      <c r="X363">
        <v>172792.09250642499</v>
      </c>
      <c r="Z363" s="29">
        <f>SUM(Landuse!C355:Q355)</f>
        <v>5592.7982948400013</v>
      </c>
      <c r="AA363" s="29">
        <f t="shared" si="47"/>
        <v>88.81394697367729</v>
      </c>
      <c r="AB363" s="29">
        <f t="shared" si="48"/>
        <v>26.178250079306373</v>
      </c>
      <c r="AC363" s="29">
        <f t="shared" si="49"/>
        <v>3.9606222408140921</v>
      </c>
      <c r="AD363" s="29">
        <f t="shared" si="50"/>
        <v>20.828933267563812</v>
      </c>
      <c r="AE363" s="29">
        <f t="shared" si="51"/>
        <v>9.2480978086721279</v>
      </c>
      <c r="AF363" s="29">
        <f t="shared" si="52"/>
        <v>30.895462950245413</v>
      </c>
      <c r="AG363" s="29">
        <f t="shared" si="53"/>
        <v>1006285.98553621</v>
      </c>
      <c r="AH363" s="44">
        <f t="shared" si="54"/>
        <v>179.92531332027912</v>
      </c>
    </row>
    <row r="364" spans="2:34" x14ac:dyDescent="0.3">
      <c r="B364">
        <v>3078</v>
      </c>
      <c r="C364">
        <v>2</v>
      </c>
      <c r="D364">
        <v>6927.3426010278999</v>
      </c>
      <c r="E364">
        <v>33379.9566990288</v>
      </c>
      <c r="F364">
        <v>4583.0639999999994</v>
      </c>
      <c r="G364">
        <v>1111.83403509</v>
      </c>
      <c r="H364">
        <v>479.88</v>
      </c>
      <c r="I364">
        <v>0</v>
      </c>
      <c r="J364">
        <v>4640.6581710382325</v>
      </c>
      <c r="K364"/>
      <c r="L364">
        <v>23212.966450857082</v>
      </c>
      <c r="M364">
        <v>12480.354627052286</v>
      </c>
      <c r="N364">
        <v>764.82382208458262</v>
      </c>
      <c r="O364">
        <v>8878.589630578319</v>
      </c>
      <c r="P364">
        <v>1809.5924101666089</v>
      </c>
      <c r="Q364">
        <v>3976.4085654460582</v>
      </c>
      <c r="R364"/>
      <c r="S364">
        <v>79388.345261931216</v>
      </c>
      <c r="T364">
        <v>23821.502483747237</v>
      </c>
      <c r="U364">
        <v>2694.5737523008556</v>
      </c>
      <c r="V364">
        <v>23131.211992753084</v>
      </c>
      <c r="W364">
        <v>5203.3201121171687</v>
      </c>
      <c r="X364">
        <v>10670.811677631462</v>
      </c>
      <c r="Z364" s="29">
        <f>SUM(Landuse!C356:Q356)</f>
        <v>492.98290524000004</v>
      </c>
      <c r="AA364" s="29">
        <f t="shared" si="47"/>
        <v>161.03671023497742</v>
      </c>
      <c r="AB364" s="29">
        <f t="shared" si="48"/>
        <v>48.321153189176322</v>
      </c>
      <c r="AC364" s="29">
        <f t="shared" si="49"/>
        <v>5.4658563687701296</v>
      </c>
      <c r="AD364" s="29">
        <f t="shared" si="50"/>
        <v>46.920921084458421</v>
      </c>
      <c r="AE364" s="29">
        <f t="shared" si="51"/>
        <v>10.554767836389832</v>
      </c>
      <c r="AF364" s="29">
        <f t="shared" si="52"/>
        <v>21.645398986880824</v>
      </c>
      <c r="AG364" s="29">
        <f t="shared" si="53"/>
        <v>144909.76528048102</v>
      </c>
      <c r="AH364" s="44">
        <f t="shared" si="54"/>
        <v>293.94480770065292</v>
      </c>
    </row>
    <row r="365" spans="2:34" x14ac:dyDescent="0.3">
      <c r="B365">
        <v>3078</v>
      </c>
      <c r="C365">
        <v>5</v>
      </c>
      <c r="D365">
        <v>595482.150755401</v>
      </c>
      <c r="E365">
        <v>182759.0332970591</v>
      </c>
      <c r="F365">
        <v>6252.1097993023986</v>
      </c>
      <c r="G365">
        <v>750.20473321999998</v>
      </c>
      <c r="H365">
        <v>2250.1552481180997</v>
      </c>
      <c r="I365">
        <v>645.63139999999999</v>
      </c>
      <c r="J365">
        <v>51993.918821681596</v>
      </c>
      <c r="K365"/>
      <c r="L365">
        <v>336521.97528613068</v>
      </c>
      <c r="M365">
        <v>172096.76425345818</v>
      </c>
      <c r="N365">
        <v>15197.883073020954</v>
      </c>
      <c r="O365">
        <v>74616.924995301786</v>
      </c>
      <c r="P365">
        <v>24220.394230444865</v>
      </c>
      <c r="Q365">
        <v>217479.26221642568</v>
      </c>
      <c r="R365"/>
      <c r="S365">
        <v>1150905.1554785669</v>
      </c>
      <c r="T365">
        <v>328484.5358658607</v>
      </c>
      <c r="U365">
        <v>53544.117791052311</v>
      </c>
      <c r="V365">
        <v>194397.98235175983</v>
      </c>
      <c r="W365">
        <v>69643.563774163471</v>
      </c>
      <c r="X365">
        <v>583612.12453564489</v>
      </c>
      <c r="Z365" s="29">
        <f>SUM(Landuse!C357:Q357)</f>
        <v>7516.0183651600009</v>
      </c>
      <c r="AA365" s="29">
        <f t="shared" si="47"/>
        <v>153.12697489052323</v>
      </c>
      <c r="AB365" s="29">
        <f t="shared" si="48"/>
        <v>43.704594627991959</v>
      </c>
      <c r="AC365" s="29">
        <f t="shared" si="49"/>
        <v>7.1240003935132039</v>
      </c>
      <c r="AD365" s="29">
        <f t="shared" si="50"/>
        <v>25.864490067357824</v>
      </c>
      <c r="AE365" s="29">
        <f t="shared" si="51"/>
        <v>9.2660183079104144</v>
      </c>
      <c r="AF365" s="29">
        <f t="shared" si="52"/>
        <v>77.649108368460048</v>
      </c>
      <c r="AG365" s="29">
        <f t="shared" si="53"/>
        <v>2380587.479797048</v>
      </c>
      <c r="AH365" s="44">
        <f t="shared" si="54"/>
        <v>316.73518665575665</v>
      </c>
    </row>
    <row r="366" spans="2:34" x14ac:dyDescent="0.3">
      <c r="B366">
        <v>3078</v>
      </c>
      <c r="C366">
        <v>7</v>
      </c>
      <c r="D366">
        <v>587748.26517311262</v>
      </c>
      <c r="E366">
        <v>93942.630415930209</v>
      </c>
      <c r="F366">
        <v>18830.057805829201</v>
      </c>
      <c r="G366">
        <v>2308.7053182402001</v>
      </c>
      <c r="H366">
        <v>0</v>
      </c>
      <c r="I366">
        <v>74.7346</v>
      </c>
      <c r="J366">
        <v>26134.941953842124</v>
      </c>
      <c r="K366"/>
      <c r="L366">
        <v>285402.1671618027</v>
      </c>
      <c r="M366">
        <v>145528.34695493846</v>
      </c>
      <c r="N366">
        <v>13609.234413156501</v>
      </c>
      <c r="O366">
        <v>55844.428364212828</v>
      </c>
      <c r="P366">
        <v>16863.384349059594</v>
      </c>
      <c r="Q366">
        <v>211791.77402378421</v>
      </c>
      <c r="R366"/>
      <c r="S366">
        <v>976075.4116933652</v>
      </c>
      <c r="T366">
        <v>277772.86639983015</v>
      </c>
      <c r="U366">
        <v>47947.102038024066</v>
      </c>
      <c r="V366">
        <v>145490.37232871639</v>
      </c>
      <c r="W366">
        <v>48489.143991129444</v>
      </c>
      <c r="X366">
        <v>568349.57934604562</v>
      </c>
      <c r="Z366" s="29">
        <f>SUM(Landuse!C358:Q358)</f>
        <v>16453.995850074945</v>
      </c>
      <c r="AA366" s="29">
        <f t="shared" si="47"/>
        <v>59.321481577310557</v>
      </c>
      <c r="AB366" s="29">
        <f t="shared" si="48"/>
        <v>16.881787799804563</v>
      </c>
      <c r="AC366" s="29">
        <f t="shared" si="49"/>
        <v>2.9140096104865418</v>
      </c>
      <c r="AD366" s="29">
        <f t="shared" si="50"/>
        <v>8.842251672748155</v>
      </c>
      <c r="AE366" s="29">
        <f t="shared" si="51"/>
        <v>2.9469524869795434</v>
      </c>
      <c r="AF366" s="29">
        <f t="shared" si="52"/>
        <v>34.541735911733376</v>
      </c>
      <c r="AG366" s="29">
        <f t="shared" si="53"/>
        <v>2064124.4757971107</v>
      </c>
      <c r="AH366" s="44">
        <f t="shared" si="54"/>
        <v>125.44821905906272</v>
      </c>
    </row>
    <row r="367" spans="2:34" x14ac:dyDescent="0.3">
      <c r="B367">
        <v>3078</v>
      </c>
      <c r="C367">
        <v>8</v>
      </c>
      <c r="D367">
        <v>325673.86642011721</v>
      </c>
      <c r="E367">
        <v>512072.379973742</v>
      </c>
      <c r="F367">
        <v>78746.449611877615</v>
      </c>
      <c r="G367">
        <v>29370.740304570001</v>
      </c>
      <c r="H367">
        <v>1538.5593883689</v>
      </c>
      <c r="I367">
        <v>167.92896005339998</v>
      </c>
      <c r="J367">
        <v>110421.91001054256</v>
      </c>
      <c r="K367"/>
      <c r="L367">
        <v>464167.63351338432</v>
      </c>
      <c r="M367">
        <v>243693.17458386134</v>
      </c>
      <c r="N367">
        <v>16999.082904110983</v>
      </c>
      <c r="O367">
        <v>154493.87132634266</v>
      </c>
      <c r="P367">
        <v>36021.414068483813</v>
      </c>
      <c r="Q367">
        <v>142616.65827308845</v>
      </c>
      <c r="R367"/>
      <c r="S367">
        <v>1587453.3066157743</v>
      </c>
      <c r="T367">
        <v>465142.03619170783</v>
      </c>
      <c r="U367">
        <v>59889.978951960526</v>
      </c>
      <c r="V367">
        <v>402499.79308909399</v>
      </c>
      <c r="W367">
        <v>103576.33422665905</v>
      </c>
      <c r="X367">
        <v>382716.08097558108</v>
      </c>
      <c r="Z367" s="29">
        <f>SUM(Landuse!C359:Q359)</f>
        <v>11199.845210850002</v>
      </c>
      <c r="AA367" s="29">
        <f t="shared" si="47"/>
        <v>141.73886127264575</v>
      </c>
      <c r="AB367" s="29">
        <f t="shared" si="48"/>
        <v>41.531112924765708</v>
      </c>
      <c r="AC367" s="29">
        <f t="shared" si="49"/>
        <v>5.3473934527185509</v>
      </c>
      <c r="AD367" s="29">
        <f t="shared" si="50"/>
        <v>35.937978205195805</v>
      </c>
      <c r="AE367" s="29">
        <f t="shared" si="51"/>
        <v>9.2480147963400476</v>
      </c>
      <c r="AF367" s="29">
        <f t="shared" si="52"/>
        <v>34.171550925080616</v>
      </c>
      <c r="AG367" s="29">
        <f t="shared" si="53"/>
        <v>3001277.5300507764</v>
      </c>
      <c r="AH367" s="44">
        <f t="shared" si="54"/>
        <v>267.97491157674642</v>
      </c>
    </row>
    <row r="368" spans="2:34" x14ac:dyDescent="0.3">
      <c r="B368">
        <v>3080</v>
      </c>
      <c r="C368">
        <v>0</v>
      </c>
      <c r="D368">
        <v>313353.07341678604</v>
      </c>
      <c r="E368">
        <v>1960077.3564421094</v>
      </c>
      <c r="F368">
        <v>176441.50350361259</v>
      </c>
      <c r="G368">
        <v>182410.07956073104</v>
      </c>
      <c r="H368">
        <v>8068.4361077696994</v>
      </c>
      <c r="I368">
        <v>1826.5618865647996</v>
      </c>
      <c r="J368">
        <v>285922.59578017943</v>
      </c>
      <c r="K368"/>
      <c r="L368">
        <v>1340287.3015417864</v>
      </c>
      <c r="M368">
        <v>729335.00945822906</v>
      </c>
      <c r="N368">
        <v>43226.057494521781</v>
      </c>
      <c r="O368">
        <v>527874.36767803784</v>
      </c>
      <c r="P368">
        <v>93197.516114162237</v>
      </c>
      <c r="Q368">
        <v>194179.35441101558</v>
      </c>
      <c r="R368"/>
      <c r="S368">
        <v>4583782.5712729096</v>
      </c>
      <c r="T368">
        <v>1392096.319253111</v>
      </c>
      <c r="U368">
        <v>152291.01994067454</v>
      </c>
      <c r="V368">
        <v>1375260.5326242384</v>
      </c>
      <c r="W368">
        <v>267981.06980982324</v>
      </c>
      <c r="X368">
        <v>521086.12294259266</v>
      </c>
      <c r="Z368" s="29">
        <f>SUM(Landuse!C360:Q360)</f>
        <v>22007.110052469998</v>
      </c>
      <c r="AA368" s="29">
        <f t="shared" si="47"/>
        <v>208.28643835306502</v>
      </c>
      <c r="AB368" s="29">
        <f t="shared" si="48"/>
        <v>63.256661866734618</v>
      </c>
      <c r="AC368" s="29">
        <f t="shared" si="49"/>
        <v>6.9200826268227775</v>
      </c>
      <c r="AD368" s="29">
        <f t="shared" si="50"/>
        <v>62.491646079167225</v>
      </c>
      <c r="AE368" s="29">
        <f t="shared" si="51"/>
        <v>12.177022297380024</v>
      </c>
      <c r="AF368" s="29">
        <f t="shared" si="52"/>
        <v>23.678080479454312</v>
      </c>
      <c r="AG368" s="29">
        <f t="shared" si="53"/>
        <v>8292497.6358433496</v>
      </c>
      <c r="AH368" s="44">
        <f t="shared" si="54"/>
        <v>376.809931702624</v>
      </c>
    </row>
    <row r="369" spans="2:34" x14ac:dyDescent="0.3">
      <c r="B369">
        <v>3080</v>
      </c>
      <c r="C369">
        <v>1</v>
      </c>
      <c r="D369">
        <v>630751.06416940573</v>
      </c>
      <c r="E369">
        <v>476370.67782957864</v>
      </c>
      <c r="F369">
        <v>34411.672171693193</v>
      </c>
      <c r="G369">
        <v>31502.285031490002</v>
      </c>
      <c r="H369">
        <v>63266.066896158009</v>
      </c>
      <c r="I369">
        <v>6682.762894592599</v>
      </c>
      <c r="J369">
        <v>234421.44836640111</v>
      </c>
      <c r="K369"/>
      <c r="L369">
        <v>608395.43643962417</v>
      </c>
      <c r="M369">
        <v>303727.98231007234</v>
      </c>
      <c r="N369">
        <v>24364.400089243773</v>
      </c>
      <c r="O369">
        <v>178185.63162279472</v>
      </c>
      <c r="P369">
        <v>105736.87471704313</v>
      </c>
      <c r="Q369">
        <v>256995.65218054116</v>
      </c>
      <c r="R369"/>
      <c r="S369">
        <v>2080712.3926235146</v>
      </c>
      <c r="T369">
        <v>579731.67439488124</v>
      </c>
      <c r="U369">
        <v>85838.94888641742</v>
      </c>
      <c r="V369">
        <v>464223.46235423465</v>
      </c>
      <c r="W369">
        <v>304036.86693013296</v>
      </c>
      <c r="X369">
        <v>689655.54249604768</v>
      </c>
      <c r="Z369" s="29">
        <f>SUM(Landuse!C361:Q361)</f>
        <v>22897.670692059997</v>
      </c>
      <c r="AA369" s="29">
        <f t="shared" si="47"/>
        <v>90.870046154739356</v>
      </c>
      <c r="AB369" s="29">
        <f t="shared" si="48"/>
        <v>25.318368937671426</v>
      </c>
      <c r="AC369" s="29">
        <f t="shared" si="49"/>
        <v>3.7488070311091932</v>
      </c>
      <c r="AD369" s="29">
        <f t="shared" si="50"/>
        <v>20.273829098049212</v>
      </c>
      <c r="AE369" s="29">
        <f t="shared" si="51"/>
        <v>13.278069678745135</v>
      </c>
      <c r="AF369" s="29">
        <f t="shared" si="52"/>
        <v>30.119026156454982</v>
      </c>
      <c r="AG369" s="29">
        <f t="shared" si="53"/>
        <v>4204198.8876852281</v>
      </c>
      <c r="AH369" s="44">
        <f t="shared" si="54"/>
        <v>183.6081470567693</v>
      </c>
    </row>
    <row r="370" spans="2:34" x14ac:dyDescent="0.3">
      <c r="B370">
        <v>3080</v>
      </c>
      <c r="C370">
        <v>2</v>
      </c>
      <c r="D370">
        <v>53933.845933455697</v>
      </c>
      <c r="E370">
        <v>70018.801767801604</v>
      </c>
      <c r="F370">
        <v>3708.6981792624001</v>
      </c>
      <c r="G370">
        <v>7750.8864881099998</v>
      </c>
      <c r="H370">
        <v>4315.208548095</v>
      </c>
      <c r="I370">
        <v>206.89399999999998</v>
      </c>
      <c r="J370">
        <v>87938.39965373624</v>
      </c>
      <c r="K370"/>
      <c r="L370">
        <v>98971.199106181171</v>
      </c>
      <c r="M370">
        <v>45150.155132204593</v>
      </c>
      <c r="N370">
        <v>3632.5710706793134</v>
      </c>
      <c r="O370">
        <v>28353.48693222331</v>
      </c>
      <c r="P370">
        <v>22378.371928594919</v>
      </c>
      <c r="Q370">
        <v>29386.950400577622</v>
      </c>
      <c r="R370"/>
      <c r="S370">
        <v>338481.5009431396</v>
      </c>
      <c r="T370">
        <v>86179.004103941552</v>
      </c>
      <c r="U370">
        <v>12798.020116242409</v>
      </c>
      <c r="V370">
        <v>73868.772434782746</v>
      </c>
      <c r="W370">
        <v>64346.99442720112</v>
      </c>
      <c r="X370">
        <v>78860.763008462076</v>
      </c>
      <c r="Z370" s="29">
        <f>SUM(Landuse!C362:Q362)</f>
        <v>3265.6342701199997</v>
      </c>
      <c r="AA370" s="29">
        <f t="shared" si="47"/>
        <v>103.64954337973116</v>
      </c>
      <c r="AB370" s="29">
        <f t="shared" si="48"/>
        <v>26.38966797123145</v>
      </c>
      <c r="AC370" s="29">
        <f t="shared" si="49"/>
        <v>3.9189998198335085</v>
      </c>
      <c r="AD370" s="29">
        <f t="shared" si="50"/>
        <v>22.620038352325459</v>
      </c>
      <c r="AE370" s="29">
        <f t="shared" si="51"/>
        <v>19.704286856604003</v>
      </c>
      <c r="AF370" s="29">
        <f t="shared" si="52"/>
        <v>24.148681844144246</v>
      </c>
      <c r="AG370" s="29">
        <f t="shared" si="53"/>
        <v>654535.05503376946</v>
      </c>
      <c r="AH370" s="44">
        <f t="shared" si="54"/>
        <v>200.43121822386982</v>
      </c>
    </row>
    <row r="371" spans="2:34" x14ac:dyDescent="0.3">
      <c r="B371">
        <v>3080</v>
      </c>
      <c r="C371">
        <v>5</v>
      </c>
      <c r="D371">
        <v>4118622.042925722</v>
      </c>
      <c r="E371">
        <v>634699.51544628746</v>
      </c>
      <c r="F371">
        <v>29659.255605935992</v>
      </c>
      <c r="G371">
        <v>2038.52</v>
      </c>
      <c r="H371">
        <v>4405.1774114546997</v>
      </c>
      <c r="I371">
        <v>1173.5434411451999</v>
      </c>
      <c r="J371">
        <v>269172.98341527523</v>
      </c>
      <c r="K371"/>
      <c r="L371">
        <v>1976065.3444273164</v>
      </c>
      <c r="M371">
        <v>999430.85739807051</v>
      </c>
      <c r="N371">
        <v>94449.662650505546</v>
      </c>
      <c r="O371">
        <v>372373.03842377424</v>
      </c>
      <c r="P371">
        <v>135581.38807240876</v>
      </c>
      <c r="Q371">
        <v>1481870.7472737445</v>
      </c>
      <c r="R371"/>
      <c r="S371">
        <v>6758143.4779414218</v>
      </c>
      <c r="T371">
        <v>1907633.6661328452</v>
      </c>
      <c r="U371">
        <v>332758.43997387559</v>
      </c>
      <c r="V371">
        <v>970136.02954469062</v>
      </c>
      <c r="W371">
        <v>389852.0790772849</v>
      </c>
      <c r="X371">
        <v>3976644.6064315122</v>
      </c>
      <c r="Z371" s="29">
        <f>SUM(Landuse!C363:Q363)</f>
        <v>46482.115549096976</v>
      </c>
      <c r="AA371" s="29">
        <f t="shared" si="47"/>
        <v>145.3923384963642</v>
      </c>
      <c r="AB371" s="29">
        <f t="shared" si="48"/>
        <v>41.040164450301262</v>
      </c>
      <c r="AC371" s="29">
        <f t="shared" si="49"/>
        <v>7.1588488613948256</v>
      </c>
      <c r="AD371" s="29">
        <f t="shared" si="50"/>
        <v>20.871167718689126</v>
      </c>
      <c r="AE371" s="29">
        <f t="shared" si="51"/>
        <v>8.3871414730575591</v>
      </c>
      <c r="AF371" s="29">
        <f t="shared" si="52"/>
        <v>85.552143215838797</v>
      </c>
      <c r="AG371" s="29">
        <f t="shared" si="53"/>
        <v>14335168.29910163</v>
      </c>
      <c r="AH371" s="44">
        <f t="shared" si="54"/>
        <v>308.40180421564577</v>
      </c>
    </row>
    <row r="372" spans="2:34" x14ac:dyDescent="0.3">
      <c r="B372">
        <v>3080</v>
      </c>
      <c r="C372">
        <v>7</v>
      </c>
      <c r="D372">
        <v>1927596.4763582246</v>
      </c>
      <c r="E372">
        <v>209069.74365785261</v>
      </c>
      <c r="F372">
        <v>31146.574425360002</v>
      </c>
      <c r="G372">
        <v>4233.6685600308001</v>
      </c>
      <c r="H372">
        <v>639.97936035120006</v>
      </c>
      <c r="I372">
        <v>219.03136410420001</v>
      </c>
      <c r="J372">
        <v>72314.320900342747</v>
      </c>
      <c r="K372"/>
      <c r="L372">
        <v>867459.23533849698</v>
      </c>
      <c r="M372">
        <v>440514.77861134923</v>
      </c>
      <c r="N372">
        <v>42456.035666545613</v>
      </c>
      <c r="O372">
        <v>155170.62146812823</v>
      </c>
      <c r="P372">
        <v>51306.755573436938</v>
      </c>
      <c r="Q372">
        <v>688312.36796830932</v>
      </c>
      <c r="R372"/>
      <c r="S372">
        <v>2966710.5848576594</v>
      </c>
      <c r="T372">
        <v>840819.36823105451</v>
      </c>
      <c r="U372">
        <v>149578.13293787686</v>
      </c>
      <c r="V372">
        <v>404262.91669848515</v>
      </c>
      <c r="W372">
        <v>147527.95804341629</v>
      </c>
      <c r="X372">
        <v>1847106.8888139972</v>
      </c>
      <c r="Z372" s="29">
        <f>SUM(Landuse!C364:Q364)</f>
        <v>51709.208859357641</v>
      </c>
      <c r="AA372" s="29">
        <f t="shared" si="47"/>
        <v>57.372964125727165</v>
      </c>
      <c r="AB372" s="29">
        <f t="shared" si="48"/>
        <v>16.260534376342413</v>
      </c>
      <c r="AC372" s="29">
        <f t="shared" si="49"/>
        <v>2.8926788136463282</v>
      </c>
      <c r="AD372" s="29">
        <f t="shared" si="50"/>
        <v>7.8180062239596042</v>
      </c>
      <c r="AE372" s="29">
        <f t="shared" si="51"/>
        <v>2.8530306554229683</v>
      </c>
      <c r="AF372" s="29">
        <f t="shared" si="52"/>
        <v>35.721043302710143</v>
      </c>
      <c r="AG372" s="29">
        <f t="shared" si="53"/>
        <v>6356005.8495824896</v>
      </c>
      <c r="AH372" s="44">
        <f t="shared" si="54"/>
        <v>122.91825749780863</v>
      </c>
    </row>
    <row r="373" spans="2:34" x14ac:dyDescent="0.3">
      <c r="B373">
        <v>3080</v>
      </c>
      <c r="C373">
        <v>8</v>
      </c>
      <c r="D373">
        <v>499341.33259830752</v>
      </c>
      <c r="E373">
        <v>577824.17096955306</v>
      </c>
      <c r="F373">
        <v>47271.280923944018</v>
      </c>
      <c r="G373">
        <v>25486.198416429997</v>
      </c>
      <c r="H373">
        <v>23158.168001052298</v>
      </c>
      <c r="I373">
        <v>816.46657042859999</v>
      </c>
      <c r="J373">
        <v>95414.168341410463</v>
      </c>
      <c r="K373"/>
      <c r="L373">
        <v>540387.85161763115</v>
      </c>
      <c r="M373">
        <v>285378.55793286511</v>
      </c>
      <c r="N373">
        <v>20487.893376283391</v>
      </c>
      <c r="O373">
        <v>173113.68892651636</v>
      </c>
      <c r="P373">
        <v>50034.331695940549</v>
      </c>
      <c r="Q373">
        <v>199909.46227188932</v>
      </c>
      <c r="R373"/>
      <c r="S373">
        <v>1848126.4525322984</v>
      </c>
      <c r="T373">
        <v>544707.76109761826</v>
      </c>
      <c r="U373">
        <v>72181.511790785313</v>
      </c>
      <c r="V373">
        <v>451009.63148647454</v>
      </c>
      <c r="W373">
        <v>143869.21770182441</v>
      </c>
      <c r="X373">
        <v>536463.03929048323</v>
      </c>
      <c r="Z373" s="29">
        <f>SUM(Landuse!C365:Q365)</f>
        <v>13693.09457485667</v>
      </c>
      <c r="AA373" s="29">
        <f t="shared" si="47"/>
        <v>134.9677709760245</v>
      </c>
      <c r="AB373" s="29">
        <f t="shared" si="48"/>
        <v>39.77974139591597</v>
      </c>
      <c r="AC373" s="29">
        <f t="shared" si="49"/>
        <v>5.2713805046906907</v>
      </c>
      <c r="AD373" s="29">
        <f t="shared" si="50"/>
        <v>32.937012814811105</v>
      </c>
      <c r="AE373" s="29">
        <f t="shared" si="51"/>
        <v>10.506698607486273</v>
      </c>
      <c r="AF373" s="29">
        <f t="shared" si="52"/>
        <v>39.177633394538837</v>
      </c>
      <c r="AG373" s="29">
        <f t="shared" si="53"/>
        <v>3596357.6138994843</v>
      </c>
      <c r="AH373" s="44">
        <f t="shared" si="54"/>
        <v>262.64023769346738</v>
      </c>
    </row>
    <row r="374" spans="2:34" x14ac:dyDescent="0.3">
      <c r="B374">
        <v>3081</v>
      </c>
      <c r="C374">
        <v>0</v>
      </c>
      <c r="D374">
        <v>61999.921970192401</v>
      </c>
      <c r="E374">
        <v>237348.21334972998</v>
      </c>
      <c r="F374">
        <v>36756.043804537199</v>
      </c>
      <c r="G374">
        <v>24294.249354276006</v>
      </c>
      <c r="H374">
        <v>0</v>
      </c>
      <c r="I374">
        <v>68.133630102999987</v>
      </c>
      <c r="J374">
        <v>32671.729212415219</v>
      </c>
      <c r="K374"/>
      <c r="L374">
        <v>178125.15733787138</v>
      </c>
      <c r="M374">
        <v>96516.492959709896</v>
      </c>
      <c r="N374">
        <v>5970.3487474595595</v>
      </c>
      <c r="O374">
        <v>68171.163786318197</v>
      </c>
      <c r="P374">
        <v>11064.856403571797</v>
      </c>
      <c r="Q374">
        <v>33290.272086322977</v>
      </c>
      <c r="R374"/>
      <c r="S374">
        <v>609188.03809552011</v>
      </c>
      <c r="T374">
        <v>184222.96044205746</v>
      </c>
      <c r="U374">
        <v>21034.314782637197</v>
      </c>
      <c r="V374">
        <v>177604.96958921908</v>
      </c>
      <c r="W374">
        <v>31815.998751394382</v>
      </c>
      <c r="X374">
        <v>89335.443851810298</v>
      </c>
      <c r="Z374" s="29">
        <f>SUM(Landuse!C366:Q366)</f>
        <v>3351.6020407599999</v>
      </c>
      <c r="AA374" s="29">
        <f t="shared" si="47"/>
        <v>181.76025395824809</v>
      </c>
      <c r="AB374" s="29">
        <f t="shared" si="48"/>
        <v>54.965642758793514</v>
      </c>
      <c r="AC374" s="29">
        <f t="shared" si="49"/>
        <v>6.275898667810667</v>
      </c>
      <c r="AD374" s="29">
        <f t="shared" si="50"/>
        <v>52.991067384881376</v>
      </c>
      <c r="AE374" s="29">
        <f t="shared" si="51"/>
        <v>9.4927734153604568</v>
      </c>
      <c r="AF374" s="29">
        <f t="shared" si="52"/>
        <v>26.654549903410622</v>
      </c>
      <c r="AG374" s="29">
        <f t="shared" si="53"/>
        <v>1113201.7255126385</v>
      </c>
      <c r="AH374" s="44">
        <f t="shared" si="54"/>
        <v>332.14018608850466</v>
      </c>
    </row>
    <row r="375" spans="2:34" x14ac:dyDescent="0.3">
      <c r="B375">
        <v>3081</v>
      </c>
      <c r="C375">
        <v>1</v>
      </c>
      <c r="D375">
        <v>247261.35343567957</v>
      </c>
      <c r="E375">
        <v>22934.828495890502</v>
      </c>
      <c r="F375">
        <v>18321.735168139199</v>
      </c>
      <c r="G375">
        <v>289.60814149999999</v>
      </c>
      <c r="H375">
        <v>17889.243110865002</v>
      </c>
      <c r="I375">
        <v>587.37477898099996</v>
      </c>
      <c r="J375">
        <v>12346.701045716778</v>
      </c>
      <c r="K375"/>
      <c r="L375">
        <v>119603.49748029772</v>
      </c>
      <c r="M375">
        <v>59688.161723002115</v>
      </c>
      <c r="N375">
        <v>5759.3771535304813</v>
      </c>
      <c r="O375">
        <v>25342.907329490394</v>
      </c>
      <c r="P375">
        <v>19234.414675710912</v>
      </c>
      <c r="Q375">
        <v>90002.48581474043</v>
      </c>
      <c r="R375"/>
      <c r="S375">
        <v>409043.96138261823</v>
      </c>
      <c r="T375">
        <v>113927.98804392859</v>
      </c>
      <c r="U375">
        <v>20291.034430917844</v>
      </c>
      <c r="V375">
        <v>66025.369607374727</v>
      </c>
      <c r="W375">
        <v>55306.828302685914</v>
      </c>
      <c r="X375">
        <v>241524.37075843039</v>
      </c>
      <c r="Z375" s="29">
        <f>SUM(Landuse!C367:Q367)</f>
        <v>7009.7675981199991</v>
      </c>
      <c r="AA375" s="29">
        <f t="shared" si="47"/>
        <v>58.353426937053193</v>
      </c>
      <c r="AB375" s="29">
        <f t="shared" si="48"/>
        <v>16.252748247243428</v>
      </c>
      <c r="AC375" s="29">
        <f t="shared" si="49"/>
        <v>2.894680051355746</v>
      </c>
      <c r="AD375" s="29">
        <f t="shared" si="50"/>
        <v>9.4190525838663408</v>
      </c>
      <c r="AE375" s="29">
        <f t="shared" si="51"/>
        <v>7.8899660407456382</v>
      </c>
      <c r="AF375" s="29">
        <f t="shared" si="52"/>
        <v>34.455403460623515</v>
      </c>
      <c r="AG375" s="29">
        <f t="shared" si="53"/>
        <v>906119.55252595572</v>
      </c>
      <c r="AH375" s="44">
        <f t="shared" si="54"/>
        <v>129.26527732088786</v>
      </c>
    </row>
    <row r="376" spans="2:34" x14ac:dyDescent="0.3">
      <c r="B376">
        <v>3081</v>
      </c>
      <c r="C376">
        <v>2</v>
      </c>
      <c r="D376">
        <v>31497.057232802297</v>
      </c>
      <c r="E376">
        <v>14017.670064602402</v>
      </c>
      <c r="F376">
        <v>7347.3098283348018</v>
      </c>
      <c r="G376">
        <v>0</v>
      </c>
      <c r="H376">
        <v>29.9252832084</v>
      </c>
      <c r="I376">
        <v>0</v>
      </c>
      <c r="J376">
        <v>7008.5813969802957</v>
      </c>
      <c r="K376"/>
      <c r="L376">
        <v>24952.501565999803</v>
      </c>
      <c r="M376">
        <v>12422.522180495982</v>
      </c>
      <c r="N376">
        <v>1058.3484449128205</v>
      </c>
      <c r="O376">
        <v>6461.9178385351606</v>
      </c>
      <c r="P376">
        <v>2294.3789070003318</v>
      </c>
      <c r="Q376">
        <v>12710.874868984092</v>
      </c>
      <c r="R376"/>
      <c r="S376">
        <v>85337.55535571932</v>
      </c>
      <c r="T376">
        <v>23711.11653635629</v>
      </c>
      <c r="U376">
        <v>3728.6991567257051</v>
      </c>
      <c r="V376">
        <v>16835.105306378882</v>
      </c>
      <c r="W376">
        <v>6597.2800529778242</v>
      </c>
      <c r="X376">
        <v>34110.014037164881</v>
      </c>
      <c r="Z376" s="29">
        <f>SUM(Landuse!C368:Q368)</f>
        <v>1024.8140870300001</v>
      </c>
      <c r="AA376" s="29">
        <f t="shared" si="47"/>
        <v>83.27125518252285</v>
      </c>
      <c r="AB376" s="29">
        <f t="shared" si="48"/>
        <v>23.13699317412113</v>
      </c>
      <c r="AC376" s="29">
        <f t="shared" si="49"/>
        <v>3.6384152051732599</v>
      </c>
      <c r="AD376" s="29">
        <f t="shared" si="50"/>
        <v>16.427472572287208</v>
      </c>
      <c r="AE376" s="29">
        <f t="shared" si="51"/>
        <v>6.4375384145014172</v>
      </c>
      <c r="AF376" s="29">
        <f t="shared" si="52"/>
        <v>33.284099495566707</v>
      </c>
      <c r="AG376" s="29">
        <f t="shared" si="53"/>
        <v>170319.77044532291</v>
      </c>
      <c r="AH376" s="44">
        <f t="shared" si="54"/>
        <v>166.19577404417257</v>
      </c>
    </row>
    <row r="377" spans="2:34" x14ac:dyDescent="0.3">
      <c r="B377">
        <v>3081</v>
      </c>
      <c r="C377">
        <v>5</v>
      </c>
      <c r="D377">
        <v>718818.39871160523</v>
      </c>
      <c r="E377">
        <v>70745.638688481937</v>
      </c>
      <c r="F377">
        <v>14238.493518953423</v>
      </c>
      <c r="G377">
        <v>2724.43</v>
      </c>
      <c r="H377">
        <v>0</v>
      </c>
      <c r="I377">
        <v>212.33260000000001</v>
      </c>
      <c r="J377">
        <v>40139.003396761997</v>
      </c>
      <c r="K377"/>
      <c r="L377">
        <v>327732.0492734299</v>
      </c>
      <c r="M377">
        <v>165081.75823520697</v>
      </c>
      <c r="N377">
        <v>16024.521469251384</v>
      </c>
      <c r="O377">
        <v>58248.296763465449</v>
      </c>
      <c r="P377">
        <v>21650.853268170424</v>
      </c>
      <c r="Q377">
        <v>258140.81790627842</v>
      </c>
      <c r="R377"/>
      <c r="S377">
        <v>1120843.6085151304</v>
      </c>
      <c r="T377">
        <v>315094.85357870423</v>
      </c>
      <c r="U377">
        <v>56456.47232396363</v>
      </c>
      <c r="V377">
        <v>151753.12259192127</v>
      </c>
      <c r="W377">
        <v>62255.079995829918</v>
      </c>
      <c r="X377">
        <v>692728.62907603534</v>
      </c>
      <c r="Z377" s="29">
        <f>SUM(Landuse!C369:Q369)</f>
        <v>7801.343375088014</v>
      </c>
      <c r="AA377" s="29">
        <f t="shared" si="47"/>
        <v>143.67315404861091</v>
      </c>
      <c r="AB377" s="29">
        <f t="shared" si="48"/>
        <v>40.389819859089251</v>
      </c>
      <c r="AC377" s="29">
        <f t="shared" si="49"/>
        <v>7.2367629021747417</v>
      </c>
      <c r="AD377" s="29">
        <f t="shared" si="50"/>
        <v>19.452178335915026</v>
      </c>
      <c r="AE377" s="29">
        <f t="shared" si="51"/>
        <v>7.9800461282897395</v>
      </c>
      <c r="AF377" s="29">
        <f t="shared" si="52"/>
        <v>88.796069570289873</v>
      </c>
      <c r="AG377" s="29">
        <f t="shared" si="53"/>
        <v>2399131.7660815846</v>
      </c>
      <c r="AH377" s="44">
        <f t="shared" si="54"/>
        <v>307.52803084436954</v>
      </c>
    </row>
    <row r="378" spans="2:34" x14ac:dyDescent="0.3">
      <c r="B378">
        <v>3081</v>
      </c>
      <c r="C378">
        <v>7</v>
      </c>
      <c r="D378">
        <v>723728.85966718174</v>
      </c>
      <c r="E378">
        <v>64851.156017738002</v>
      </c>
      <c r="F378">
        <v>55141.930939948805</v>
      </c>
      <c r="G378">
        <v>1339.0839000000001</v>
      </c>
      <c r="H378">
        <v>1735.9658999999999</v>
      </c>
      <c r="I378">
        <v>300.17532723839997</v>
      </c>
      <c r="J378">
        <v>36729.591045592475</v>
      </c>
      <c r="K378"/>
      <c r="L378">
        <v>343466.52511109947</v>
      </c>
      <c r="M378">
        <v>172571.89043071069</v>
      </c>
      <c r="N378">
        <v>16730.987289629247</v>
      </c>
      <c r="O378">
        <v>64420.622185545501</v>
      </c>
      <c r="P378">
        <v>23124.144191653282</v>
      </c>
      <c r="Q378">
        <v>263512.59358906117</v>
      </c>
      <c r="R378"/>
      <c r="S378">
        <v>1174655.5158799603</v>
      </c>
      <c r="T378">
        <v>329391.41870290611</v>
      </c>
      <c r="U378">
        <v>58945.44324971149</v>
      </c>
      <c r="V378">
        <v>167833.75856755799</v>
      </c>
      <c r="W378">
        <v>66491.395450121767</v>
      </c>
      <c r="X378">
        <v>707143.95027405338</v>
      </c>
      <c r="Z378" s="29">
        <f>SUM(Landuse!C370:Q370)</f>
        <v>18872.688949398595</v>
      </c>
      <c r="AA378" s="29">
        <f t="shared" si="47"/>
        <v>62.24102559150122</v>
      </c>
      <c r="AB378" s="29">
        <f t="shared" si="48"/>
        <v>17.453337973516629</v>
      </c>
      <c r="AC378" s="29">
        <f t="shared" si="49"/>
        <v>3.1233198092627852</v>
      </c>
      <c r="AD378" s="29">
        <f t="shared" si="50"/>
        <v>8.8929436084891478</v>
      </c>
      <c r="AE378" s="29">
        <f t="shared" si="51"/>
        <v>3.5231543119477213</v>
      </c>
      <c r="AF378" s="29">
        <f t="shared" si="52"/>
        <v>37.469167863151135</v>
      </c>
      <c r="AG378" s="29">
        <f t="shared" si="53"/>
        <v>2504461.4821243109</v>
      </c>
      <c r="AH378" s="44">
        <f t="shared" si="54"/>
        <v>132.70294915786863</v>
      </c>
    </row>
    <row r="379" spans="2:34" x14ac:dyDescent="0.3">
      <c r="B379">
        <v>3081</v>
      </c>
      <c r="C379">
        <v>8</v>
      </c>
      <c r="D379">
        <v>309757.78179712081</v>
      </c>
      <c r="E379">
        <v>229371.2593027408</v>
      </c>
      <c r="F379">
        <v>51399.200842578401</v>
      </c>
      <c r="G379">
        <v>26825.393900209998</v>
      </c>
      <c r="H379">
        <v>12827.855354220001</v>
      </c>
      <c r="I379">
        <v>420.14699999999999</v>
      </c>
      <c r="J379">
        <v>63378.861170037031</v>
      </c>
      <c r="K379"/>
      <c r="L379">
        <v>290071.1343560809</v>
      </c>
      <c r="M379">
        <v>150009.05862536951</v>
      </c>
      <c r="N379">
        <v>11555.028714449967</v>
      </c>
      <c r="O379">
        <v>87655.496397563111</v>
      </c>
      <c r="P379">
        <v>30330.684400742644</v>
      </c>
      <c r="Q379">
        <v>124359.09687270083</v>
      </c>
      <c r="R379"/>
      <c r="S379">
        <v>992043.27949779667</v>
      </c>
      <c r="T379">
        <v>286325.29037941527</v>
      </c>
      <c r="U379">
        <v>40709.868314740117</v>
      </c>
      <c r="V379">
        <v>228367.11165464323</v>
      </c>
      <c r="W379">
        <v>87213.153232739409</v>
      </c>
      <c r="X379">
        <v>333721.36723079887</v>
      </c>
      <c r="Z379" s="29">
        <f>SUM(Landuse!C371:Q371)</f>
        <v>8123.6044183626764</v>
      </c>
      <c r="AA379" s="29">
        <f t="shared" si="47"/>
        <v>122.1186099676853</v>
      </c>
      <c r="AB379" s="29">
        <f t="shared" si="48"/>
        <v>35.246089744621578</v>
      </c>
      <c r="AC379" s="29">
        <f t="shared" si="49"/>
        <v>5.0113060924925303</v>
      </c>
      <c r="AD379" s="29">
        <f t="shared" si="50"/>
        <v>28.111549983704268</v>
      </c>
      <c r="AE379" s="29">
        <f t="shared" si="51"/>
        <v>10.735770569477992</v>
      </c>
      <c r="AF379" s="29">
        <f t="shared" si="52"/>
        <v>41.080455182732898</v>
      </c>
      <c r="AG379" s="29">
        <f t="shared" si="53"/>
        <v>1968380.0703101333</v>
      </c>
      <c r="AH379" s="44">
        <f t="shared" si="54"/>
        <v>242.30378154071454</v>
      </c>
    </row>
    <row r="380" spans="2:34" x14ac:dyDescent="0.3">
      <c r="B380">
        <v>3084</v>
      </c>
      <c r="C380">
        <v>0</v>
      </c>
      <c r="D380">
        <v>10784.434914006202</v>
      </c>
      <c r="E380">
        <v>412901.11440434918</v>
      </c>
      <c r="F380">
        <v>16187.710323955504</v>
      </c>
      <c r="G380">
        <v>70614.216678951008</v>
      </c>
      <c r="H380">
        <v>4512.4619864040005</v>
      </c>
      <c r="I380">
        <v>414.25474207039991</v>
      </c>
      <c r="J380">
        <v>37244.942586360376</v>
      </c>
      <c r="K380"/>
      <c r="L380">
        <v>255756.22739211918</v>
      </c>
      <c r="M380">
        <v>144447.95027551867</v>
      </c>
      <c r="N380">
        <v>7664.5412247596541</v>
      </c>
      <c r="O380">
        <v>111544.42154457531</v>
      </c>
      <c r="P380">
        <v>15717.715979687828</v>
      </c>
      <c r="Q380">
        <v>17528.279219436055</v>
      </c>
      <c r="R380"/>
      <c r="S380">
        <v>874686.29768104758</v>
      </c>
      <c r="T380">
        <v>275710.691649888</v>
      </c>
      <c r="U380">
        <v>27003.175125187481</v>
      </c>
      <c r="V380">
        <v>290604.45056165115</v>
      </c>
      <c r="W380">
        <v>45194.877705154177</v>
      </c>
      <c r="X380">
        <v>47037.663133733244</v>
      </c>
      <c r="Z380" s="29">
        <f>SUM(Landuse!C372:Q372)</f>
        <v>3322.83683406</v>
      </c>
      <c r="AA380" s="29">
        <f t="shared" si="47"/>
        <v>263.23480247819282</v>
      </c>
      <c r="AB380" s="29">
        <f t="shared" si="48"/>
        <v>82.974489997154507</v>
      </c>
      <c r="AC380" s="29">
        <f t="shared" si="49"/>
        <v>8.126542612143167</v>
      </c>
      <c r="AD380" s="29">
        <f t="shared" si="50"/>
        <v>87.456732025742241</v>
      </c>
      <c r="AE380" s="29">
        <f t="shared" si="51"/>
        <v>13.60129310048996</v>
      </c>
      <c r="AF380" s="29">
        <f t="shared" si="52"/>
        <v>14.155875079866739</v>
      </c>
      <c r="AG380" s="29">
        <f t="shared" si="53"/>
        <v>1560237.1558566615</v>
      </c>
      <c r="AH380" s="44">
        <f t="shared" si="54"/>
        <v>469.54973529358938</v>
      </c>
    </row>
    <row r="381" spans="2:34" x14ac:dyDescent="0.3">
      <c r="B381">
        <v>3084</v>
      </c>
      <c r="C381">
        <v>1</v>
      </c>
      <c r="D381">
        <v>17545.384407319099</v>
      </c>
      <c r="E381">
        <v>14501.255999999999</v>
      </c>
      <c r="F381">
        <v>1962.6635999999999</v>
      </c>
      <c r="G381">
        <v>0</v>
      </c>
      <c r="H381">
        <v>3326.9628161087999</v>
      </c>
      <c r="I381">
        <v>0</v>
      </c>
      <c r="J381">
        <v>1063.1175537109375</v>
      </c>
      <c r="K381"/>
      <c r="L381">
        <v>15225.128896472494</v>
      </c>
      <c r="M381">
        <v>8001.2867270145225</v>
      </c>
      <c r="N381">
        <v>595.03817077787858</v>
      </c>
      <c r="O381">
        <v>4980.3068962364086</v>
      </c>
      <c r="P381">
        <v>2890.021547062639</v>
      </c>
      <c r="Q381">
        <v>6707.6021395748912</v>
      </c>
      <c r="R381"/>
      <c r="S381">
        <v>52069.940825935926</v>
      </c>
      <c r="T381">
        <v>15272.21600158716</v>
      </c>
      <c r="U381">
        <v>2096.3968306126676</v>
      </c>
      <c r="V381">
        <v>12975.093950626791</v>
      </c>
      <c r="W381">
        <v>8309.9968566393836</v>
      </c>
      <c r="X381">
        <v>18000.05156961341</v>
      </c>
      <c r="Z381" s="29">
        <f>SUM(Landuse!C373:Q373)</f>
        <v>503.78946491000005</v>
      </c>
      <c r="AA381" s="29">
        <f t="shared" si="47"/>
        <v>103.35654961589562</v>
      </c>
      <c r="AB381" s="29">
        <f t="shared" si="48"/>
        <v>30.314679177174693</v>
      </c>
      <c r="AC381" s="29">
        <f t="shared" si="49"/>
        <v>4.1612557955875085</v>
      </c>
      <c r="AD381" s="29">
        <f t="shared" si="50"/>
        <v>25.75499261967445</v>
      </c>
      <c r="AE381" s="29">
        <f t="shared" si="51"/>
        <v>16.494979421858158</v>
      </c>
      <c r="AF381" s="29">
        <f t="shared" si="52"/>
        <v>35.729313182102857</v>
      </c>
      <c r="AG381" s="29">
        <f t="shared" si="53"/>
        <v>108723.69603501532</v>
      </c>
      <c r="AH381" s="44">
        <f t="shared" si="54"/>
        <v>215.81176981229325</v>
      </c>
    </row>
    <row r="382" spans="2:34" x14ac:dyDescent="0.3">
      <c r="B382">
        <v>3084</v>
      </c>
      <c r="C382">
        <v>5</v>
      </c>
      <c r="D382">
        <v>3179.9466000000002</v>
      </c>
      <c r="E382">
        <v>0</v>
      </c>
      <c r="F382">
        <v>0</v>
      </c>
      <c r="G382">
        <v>0</v>
      </c>
      <c r="H382">
        <v>0</v>
      </c>
      <c r="I382">
        <v>0</v>
      </c>
      <c r="J382">
        <v>0</v>
      </c>
      <c r="K382"/>
      <c r="L382">
        <v>1185.8795444079228</v>
      </c>
      <c r="M382">
        <v>601.57652158499582</v>
      </c>
      <c r="N382">
        <v>62.320728083539663</v>
      </c>
      <c r="O382">
        <v>162.93664674776505</v>
      </c>
      <c r="P382">
        <v>55.276376801362105</v>
      </c>
      <c r="Q382">
        <v>1111.9567823744146</v>
      </c>
      <c r="R382"/>
      <c r="S382">
        <v>4055.7080418750961</v>
      </c>
      <c r="T382">
        <v>1148.2411382797131</v>
      </c>
      <c r="U382">
        <v>219.56402673296111</v>
      </c>
      <c r="V382">
        <v>424.49558703901732</v>
      </c>
      <c r="W382">
        <v>158.94224661840462</v>
      </c>
      <c r="X382">
        <v>2983.9693842052129</v>
      </c>
      <c r="Z382" s="29">
        <f>SUM(Landuse!C374:Q374)</f>
        <v>33.270000000000003</v>
      </c>
      <c r="AA382" s="29">
        <f t="shared" si="47"/>
        <v>121.90285668395238</v>
      </c>
      <c r="AB382" s="29">
        <f t="shared" si="48"/>
        <v>34.512808484511964</v>
      </c>
      <c r="AC382" s="29">
        <f t="shared" si="49"/>
        <v>6.5994597755624014</v>
      </c>
      <c r="AD382" s="29">
        <f t="shared" si="50"/>
        <v>12.759109920018554</v>
      </c>
      <c r="AE382" s="29">
        <f t="shared" si="51"/>
        <v>4.7773443528225012</v>
      </c>
      <c r="AF382" s="29">
        <f t="shared" si="52"/>
        <v>89.689491560120615</v>
      </c>
      <c r="AG382" s="29">
        <f t="shared" si="53"/>
        <v>8990.9204247504058</v>
      </c>
      <c r="AH382" s="44">
        <f t="shared" si="54"/>
        <v>270.24107077698841</v>
      </c>
    </row>
    <row r="383" spans="2:34" x14ac:dyDescent="0.3">
      <c r="B383">
        <v>3084</v>
      </c>
      <c r="C383">
        <v>7</v>
      </c>
      <c r="D383">
        <v>14115.525104165699</v>
      </c>
      <c r="E383">
        <v>0</v>
      </c>
      <c r="F383">
        <v>0</v>
      </c>
      <c r="G383">
        <v>0</v>
      </c>
      <c r="H383">
        <v>0</v>
      </c>
      <c r="I383">
        <v>0</v>
      </c>
      <c r="J383">
        <v>0</v>
      </c>
      <c r="K383"/>
      <c r="L383">
        <v>5264.0231378748986</v>
      </c>
      <c r="M383">
        <v>2670.3493991093083</v>
      </c>
      <c r="N383">
        <v>276.63665854423101</v>
      </c>
      <c r="O383">
        <v>723.26256282311658</v>
      </c>
      <c r="P383">
        <v>245.36735440996057</v>
      </c>
      <c r="Q383">
        <v>4935.8859914041832</v>
      </c>
      <c r="R383"/>
      <c r="S383">
        <v>18002.959131532152</v>
      </c>
      <c r="T383">
        <v>5096.9493050679184</v>
      </c>
      <c r="U383">
        <v>974.62691081693663</v>
      </c>
      <c r="V383">
        <v>1884.3014896718091</v>
      </c>
      <c r="W383">
        <v>705.53174454394468</v>
      </c>
      <c r="X383">
        <v>13245.598134512869</v>
      </c>
      <c r="Z383" s="29">
        <f>SUM(Landuse!C375:Q375)</f>
        <v>376.16267085999993</v>
      </c>
      <c r="AA383" s="29">
        <f t="shared" si="47"/>
        <v>47.859504746637889</v>
      </c>
      <c r="AB383" s="29">
        <f t="shared" si="48"/>
        <v>13.54985409215392</v>
      </c>
      <c r="AC383" s="29">
        <f t="shared" si="49"/>
        <v>2.5909719020994322</v>
      </c>
      <c r="AD383" s="29">
        <f t="shared" si="50"/>
        <v>5.0092729439735066</v>
      </c>
      <c r="AE383" s="29">
        <f t="shared" si="51"/>
        <v>1.8756027623127154</v>
      </c>
      <c r="AF383" s="29">
        <f t="shared" si="52"/>
        <v>35.212420478167573</v>
      </c>
      <c r="AG383" s="29">
        <f t="shared" si="53"/>
        <v>39909.966716145631</v>
      </c>
      <c r="AH383" s="44">
        <f t="shared" si="54"/>
        <v>106.09762692534504</v>
      </c>
    </row>
    <row r="384" spans="2:34" x14ac:dyDescent="0.3">
      <c r="B384">
        <v>3084</v>
      </c>
      <c r="C384">
        <v>8</v>
      </c>
      <c r="D384">
        <v>17742.561755954401</v>
      </c>
      <c r="E384">
        <v>29889.160353346</v>
      </c>
      <c r="F384">
        <v>0</v>
      </c>
      <c r="G384">
        <v>2590.5273478300001</v>
      </c>
      <c r="H384">
        <v>0</v>
      </c>
      <c r="I384">
        <v>0</v>
      </c>
      <c r="J384">
        <v>0</v>
      </c>
      <c r="K384"/>
      <c r="L384">
        <v>21962.13201949454</v>
      </c>
      <c r="M384">
        <v>12298.944826313767</v>
      </c>
      <c r="N384">
        <v>787.25290285541769</v>
      </c>
      <c r="O384">
        <v>7772.5550296659394</v>
      </c>
      <c r="P384">
        <v>615.74962311388367</v>
      </c>
      <c r="Q384">
        <v>6785.6150556868515</v>
      </c>
      <c r="R384"/>
      <c r="S384">
        <v>75110.491506671329</v>
      </c>
      <c r="T384">
        <v>23475.241968881615</v>
      </c>
      <c r="U384">
        <v>2773.5943196370076</v>
      </c>
      <c r="V384">
        <v>20249.682167688079</v>
      </c>
      <c r="W384">
        <v>1770.5326237978923</v>
      </c>
      <c r="X384">
        <v>18209.401570387337</v>
      </c>
      <c r="Z384" s="29">
        <f>SUM(Landuse!C376:Q376)</f>
        <v>602.2462813300001</v>
      </c>
      <c r="AA384" s="29">
        <f t="shared" si="47"/>
        <v>124.71723584709795</v>
      </c>
      <c r="AB384" s="29">
        <f t="shared" si="48"/>
        <v>38.979471848358969</v>
      </c>
      <c r="AC384" s="29">
        <f t="shared" si="49"/>
        <v>4.6054154348812331</v>
      </c>
      <c r="AD384" s="29">
        <f t="shared" si="50"/>
        <v>33.623590207927393</v>
      </c>
      <c r="AE384" s="29">
        <f t="shared" si="51"/>
        <v>2.9398813719328407</v>
      </c>
      <c r="AF384" s="29">
        <f t="shared" si="52"/>
        <v>30.235805740757275</v>
      </c>
      <c r="AG384" s="29">
        <f t="shared" si="53"/>
        <v>141588.94415706326</v>
      </c>
      <c r="AH384" s="44">
        <f t="shared" si="54"/>
        <v>235.10140045095568</v>
      </c>
    </row>
    <row r="385" spans="2:34" x14ac:dyDescent="0.3">
      <c r="B385">
        <v>3085</v>
      </c>
      <c r="C385">
        <v>0</v>
      </c>
      <c r="D385">
        <v>9629.9546330346002</v>
      </c>
      <c r="E385">
        <v>10834.955881399999</v>
      </c>
      <c r="F385">
        <v>12180.7331089785</v>
      </c>
      <c r="G385">
        <v>5548.2834924000008</v>
      </c>
      <c r="H385">
        <v>0</v>
      </c>
      <c r="I385">
        <v>0</v>
      </c>
      <c r="J385">
        <v>393.86851330640621</v>
      </c>
      <c r="K385"/>
      <c r="L385">
        <v>16823.443182769759</v>
      </c>
      <c r="M385">
        <v>9085.3358916703964</v>
      </c>
      <c r="N385">
        <v>636.67094073584224</v>
      </c>
      <c r="O385">
        <v>6444.8402609391933</v>
      </c>
      <c r="P385">
        <v>708.08991276214215</v>
      </c>
      <c r="Q385">
        <v>4889.4154402421755</v>
      </c>
      <c r="R385"/>
      <c r="S385">
        <v>57536.175685072572</v>
      </c>
      <c r="T385">
        <v>17341.362323149118</v>
      </c>
      <c r="U385">
        <v>2243.0744914346678</v>
      </c>
      <c r="V385">
        <v>16790.613435019663</v>
      </c>
      <c r="W385">
        <v>2036.0488160553912</v>
      </c>
      <c r="X385">
        <v>13120.893016353086</v>
      </c>
      <c r="Z385" s="29">
        <f>SUM(Landuse!C377:Q377)</f>
        <v>388.45861984999999</v>
      </c>
      <c r="AA385" s="29">
        <f t="shared" si="47"/>
        <v>148.11404032504075</v>
      </c>
      <c r="AB385" s="29">
        <f t="shared" si="48"/>
        <v>44.641466135686059</v>
      </c>
      <c r="AC385" s="29">
        <f t="shared" si="49"/>
        <v>5.7742945498308469</v>
      </c>
      <c r="AD385" s="29">
        <f t="shared" si="50"/>
        <v>43.223686068552723</v>
      </c>
      <c r="AE385" s="29">
        <f t="shared" si="51"/>
        <v>5.2413531635405448</v>
      </c>
      <c r="AF385" s="29">
        <f t="shared" si="52"/>
        <v>33.77681005358977</v>
      </c>
      <c r="AG385" s="29">
        <f t="shared" si="53"/>
        <v>109068.16776708451</v>
      </c>
      <c r="AH385" s="44">
        <f t="shared" si="54"/>
        <v>280.77165029624069</v>
      </c>
    </row>
    <row r="386" spans="2:34" x14ac:dyDescent="0.3">
      <c r="B386">
        <v>3085</v>
      </c>
      <c r="C386">
        <v>1</v>
      </c>
      <c r="D386">
        <v>95218.169720235397</v>
      </c>
      <c r="E386">
        <v>3762.9992717183995</v>
      </c>
      <c r="F386">
        <v>2518.9365127547999</v>
      </c>
      <c r="G386">
        <v>0</v>
      </c>
      <c r="H386">
        <v>723.66508888739997</v>
      </c>
      <c r="I386">
        <v>327.44027386720001</v>
      </c>
      <c r="J386">
        <v>4300.275029822139</v>
      </c>
      <c r="K386"/>
      <c r="L386">
        <v>40643.734539210724</v>
      </c>
      <c r="M386">
        <v>20312.521888238956</v>
      </c>
      <c r="N386">
        <v>2066.2191468839733</v>
      </c>
      <c r="O386">
        <v>6653.7844454807382</v>
      </c>
      <c r="P386">
        <v>3105.7219628717307</v>
      </c>
      <c r="Q386">
        <v>34069.503914599198</v>
      </c>
      <c r="R386"/>
      <c r="S386">
        <v>139001.57212410067</v>
      </c>
      <c r="T386">
        <v>38770.916778519459</v>
      </c>
      <c r="U386">
        <v>7279.5586629613326</v>
      </c>
      <c r="V386">
        <v>17334.971540122056</v>
      </c>
      <c r="W386">
        <v>8930.2239892610032</v>
      </c>
      <c r="X386">
        <v>91426.535839944394</v>
      </c>
      <c r="Z386" s="29">
        <f>SUM(Landuse!C378:Q378)</f>
        <v>2975.6324151300009</v>
      </c>
      <c r="AA386" s="29">
        <f t="shared" si="47"/>
        <v>46.713287372905533</v>
      </c>
      <c r="AB386" s="29">
        <f t="shared" si="48"/>
        <v>13.029471174390878</v>
      </c>
      <c r="AC386" s="29">
        <f t="shared" si="49"/>
        <v>2.4463904297948371</v>
      </c>
      <c r="AD386" s="29">
        <f t="shared" si="50"/>
        <v>5.8256427951181324</v>
      </c>
      <c r="AE386" s="29">
        <f t="shared" si="51"/>
        <v>3.0011179955743477</v>
      </c>
      <c r="AF386" s="29">
        <f t="shared" si="52"/>
        <v>30.725077255871373</v>
      </c>
      <c r="AG386" s="29">
        <f t="shared" si="53"/>
        <v>302743.77893490891</v>
      </c>
      <c r="AH386" s="44">
        <f t="shared" si="54"/>
        <v>101.74098702365509</v>
      </c>
    </row>
    <row r="387" spans="2:34" x14ac:dyDescent="0.3">
      <c r="B387">
        <v>3085</v>
      </c>
      <c r="C387">
        <v>2</v>
      </c>
      <c r="D387">
        <v>149.16743820809998</v>
      </c>
      <c r="E387">
        <v>0</v>
      </c>
      <c r="F387">
        <v>0</v>
      </c>
      <c r="G387">
        <v>0</v>
      </c>
      <c r="H387">
        <v>0</v>
      </c>
      <c r="I387">
        <v>0</v>
      </c>
      <c r="J387">
        <v>130.26201111111112</v>
      </c>
      <c r="K387"/>
      <c r="L387">
        <v>114.72967889756677</v>
      </c>
      <c r="M387">
        <v>46.760636250837216</v>
      </c>
      <c r="N387">
        <v>5.0508495665304762</v>
      </c>
      <c r="O387">
        <v>18.835717544017726</v>
      </c>
      <c r="P387">
        <v>28.914274113053988</v>
      </c>
      <c r="Q387">
        <v>65.138292947204917</v>
      </c>
      <c r="R387"/>
      <c r="S387">
        <v>392.37550182967834</v>
      </c>
      <c r="T387">
        <v>89.252961624698003</v>
      </c>
      <c r="U387">
        <v>17.794799633330516</v>
      </c>
      <c r="V387">
        <v>49.072318203078503</v>
      </c>
      <c r="W387">
        <v>83.140392927416571</v>
      </c>
      <c r="X387">
        <v>174.80056327261283</v>
      </c>
      <c r="Z387" s="29">
        <f>SUM(Landuse!C379:Q379)</f>
        <v>6.9982001300000007</v>
      </c>
      <c r="AA387" s="29">
        <f t="shared" si="47"/>
        <v>56.06805957829593</v>
      </c>
      <c r="AB387" s="29">
        <f t="shared" si="48"/>
        <v>12.753702375856175</v>
      </c>
      <c r="AC387" s="29">
        <f t="shared" si="49"/>
        <v>2.5427680407491455</v>
      </c>
      <c r="AD387" s="29">
        <f t="shared" si="50"/>
        <v>7.0121341618560571</v>
      </c>
      <c r="AE387" s="29">
        <f t="shared" si="51"/>
        <v>11.880253691375437</v>
      </c>
      <c r="AF387" s="29">
        <f t="shared" si="52"/>
        <v>24.977931471732976</v>
      </c>
      <c r="AG387" s="29">
        <f t="shared" si="53"/>
        <v>806.43653749081477</v>
      </c>
      <c r="AH387" s="44">
        <f t="shared" si="54"/>
        <v>115.23484931986572</v>
      </c>
    </row>
    <row r="388" spans="2:34" x14ac:dyDescent="0.3">
      <c r="B388">
        <v>3085</v>
      </c>
      <c r="C388">
        <v>5</v>
      </c>
      <c r="D388">
        <v>398777.8325991708</v>
      </c>
      <c r="E388">
        <v>5364.7381000000005</v>
      </c>
      <c r="F388">
        <v>8224.2776799391995</v>
      </c>
      <c r="G388">
        <v>0</v>
      </c>
      <c r="H388">
        <v>191.952</v>
      </c>
      <c r="I388">
        <v>0</v>
      </c>
      <c r="J388">
        <v>6514.9895526115997</v>
      </c>
      <c r="K388"/>
      <c r="L388">
        <v>157989.56904208803</v>
      </c>
      <c r="M388">
        <v>79653.299446131248</v>
      </c>
      <c r="N388">
        <v>8146.5472693334505</v>
      </c>
      <c r="O388">
        <v>23638.849389250579</v>
      </c>
      <c r="P388">
        <v>8626.3238163672722</v>
      </c>
      <c r="Q388">
        <v>141019.20096855101</v>
      </c>
      <c r="R388"/>
      <c r="S388">
        <v>540324.32612394099</v>
      </c>
      <c r="T388">
        <v>152035.84571881965</v>
      </c>
      <c r="U388">
        <v>28701.345081006759</v>
      </c>
      <c r="V388">
        <v>61585.821536826748</v>
      </c>
      <c r="W388">
        <v>24804.21776482062</v>
      </c>
      <c r="X388">
        <v>378429.25637513574</v>
      </c>
      <c r="Z388" s="29">
        <f>SUM(Landuse!C380:Q380)</f>
        <v>4130.4148449100003</v>
      </c>
      <c r="AA388" s="29">
        <f t="shared" si="47"/>
        <v>130.8159946185053</v>
      </c>
      <c r="AB388" s="29">
        <f t="shared" si="48"/>
        <v>36.808856114338418</v>
      </c>
      <c r="AC388" s="29">
        <f t="shared" si="49"/>
        <v>6.9487802457363452</v>
      </c>
      <c r="AD388" s="29">
        <f t="shared" si="50"/>
        <v>14.910323502425014</v>
      </c>
      <c r="AE388" s="29">
        <f t="shared" si="51"/>
        <v>6.0052606569016653</v>
      </c>
      <c r="AF388" s="29">
        <f t="shared" si="52"/>
        <v>91.620156953842624</v>
      </c>
      <c r="AG388" s="29">
        <f t="shared" si="53"/>
        <v>1185880.8126005507</v>
      </c>
      <c r="AH388" s="44">
        <f t="shared" si="54"/>
        <v>287.10937209174944</v>
      </c>
    </row>
    <row r="389" spans="2:34" x14ac:dyDescent="0.3">
      <c r="B389">
        <v>3085</v>
      </c>
      <c r="C389">
        <v>7</v>
      </c>
      <c r="D389">
        <v>179617.49545376736</v>
      </c>
      <c r="E389">
        <v>10663.2867956104</v>
      </c>
      <c r="F389">
        <v>19440.2857588064</v>
      </c>
      <c r="G389">
        <v>399.3759</v>
      </c>
      <c r="H389">
        <v>0</v>
      </c>
      <c r="I389">
        <v>58.834820864799994</v>
      </c>
      <c r="J389">
        <v>2903.2478340723751</v>
      </c>
      <c r="K389"/>
      <c r="L389">
        <v>82421.195778308131</v>
      </c>
      <c r="M389">
        <v>41715.442197228949</v>
      </c>
      <c r="N389">
        <v>4082.3805577516177</v>
      </c>
      <c r="O389">
        <v>15314.243496621153</v>
      </c>
      <c r="P389">
        <v>4291.3811377346829</v>
      </c>
      <c r="Q389">
        <v>65257.883395476776</v>
      </c>
      <c r="R389"/>
      <c r="S389">
        <v>281880.48956181383</v>
      </c>
      <c r="T389">
        <v>79623.098830694842</v>
      </c>
      <c r="U389">
        <v>14382.757414431457</v>
      </c>
      <c r="V389">
        <v>39897.892296877159</v>
      </c>
      <c r="W389">
        <v>12339.480237253685</v>
      </c>
      <c r="X389">
        <v>175121.48782826381</v>
      </c>
      <c r="Z389" s="29">
        <f>SUM(Landuse!C381:Q381)</f>
        <v>5050.9463233831939</v>
      </c>
      <c r="AA389" s="29">
        <f t="shared" si="47"/>
        <v>55.807460922096347</v>
      </c>
      <c r="AB389" s="29">
        <f t="shared" si="48"/>
        <v>15.763996236127527</v>
      </c>
      <c r="AC389" s="29">
        <f t="shared" si="49"/>
        <v>2.8475371729544903</v>
      </c>
      <c r="AD389" s="29">
        <f t="shared" si="50"/>
        <v>7.8990925150344893</v>
      </c>
      <c r="AE389" s="29">
        <f t="shared" si="51"/>
        <v>2.4430036367894976</v>
      </c>
      <c r="AF389" s="29">
        <f t="shared" si="52"/>
        <v>34.671025312136955</v>
      </c>
      <c r="AG389" s="29">
        <f t="shared" si="53"/>
        <v>603245.20616933482</v>
      </c>
      <c r="AH389" s="44">
        <f t="shared" si="54"/>
        <v>119.43211579513932</v>
      </c>
    </row>
    <row r="390" spans="2:34" x14ac:dyDescent="0.3">
      <c r="B390">
        <v>3085</v>
      </c>
      <c r="C390">
        <v>8</v>
      </c>
      <c r="D390">
        <v>80357.972058942236</v>
      </c>
      <c r="E390">
        <v>3261.066084136</v>
      </c>
      <c r="F390">
        <v>7785.8002327000004</v>
      </c>
      <c r="G390">
        <v>0</v>
      </c>
      <c r="H390">
        <v>624.79992096000001</v>
      </c>
      <c r="I390">
        <v>0</v>
      </c>
      <c r="J390">
        <v>7659.6338579112007</v>
      </c>
      <c r="K390"/>
      <c r="L390">
        <v>38611.50389776707</v>
      </c>
      <c r="M390">
        <v>18918.515022509502</v>
      </c>
      <c r="N390">
        <v>1888.0784716376645</v>
      </c>
      <c r="O390">
        <v>6988.7033618604564</v>
      </c>
      <c r="P390">
        <v>3576.7182242150102</v>
      </c>
      <c r="Q390">
        <v>29705.753176659731</v>
      </c>
      <c r="R390"/>
      <c r="S390">
        <v>132051.34333036336</v>
      </c>
      <c r="T390">
        <v>36110.147993764338</v>
      </c>
      <c r="U390">
        <v>6651.9459057808053</v>
      </c>
      <c r="V390">
        <v>18207.529094587811</v>
      </c>
      <c r="W390">
        <v>10284.531349090083</v>
      </c>
      <c r="X390">
        <v>79716.279822161698</v>
      </c>
      <c r="Z390" s="29">
        <f>SUM(Landuse!C382:Q382)</f>
        <v>1779.2006968587091</v>
      </c>
      <c r="AA390" s="29">
        <f t="shared" si="47"/>
        <v>74.219475949794941</v>
      </c>
      <c r="AB390" s="29">
        <f t="shared" si="48"/>
        <v>20.295713719941251</v>
      </c>
      <c r="AC390" s="29">
        <f t="shared" si="49"/>
        <v>3.7387271247843117</v>
      </c>
      <c r="AD390" s="29">
        <f t="shared" si="50"/>
        <v>10.233544268914885</v>
      </c>
      <c r="AE390" s="29">
        <f t="shared" si="51"/>
        <v>5.7804222802115977</v>
      </c>
      <c r="AF390" s="29">
        <f t="shared" si="52"/>
        <v>44.804546200384145</v>
      </c>
      <c r="AG390" s="29">
        <f t="shared" si="53"/>
        <v>283021.77749574807</v>
      </c>
      <c r="AH390" s="44">
        <f t="shared" si="54"/>
        <v>159.07242954403111</v>
      </c>
    </row>
    <row r="391" spans="2:34" x14ac:dyDescent="0.3">
      <c r="B391">
        <v>3087</v>
      </c>
      <c r="C391">
        <v>0</v>
      </c>
      <c r="D391">
        <v>253396.29826328025</v>
      </c>
      <c r="E391">
        <v>3012264.4411237896</v>
      </c>
      <c r="F391">
        <v>178402.26748716901</v>
      </c>
      <c r="G391">
        <v>512281.81803724205</v>
      </c>
      <c r="H391">
        <v>5431.9779443303996</v>
      </c>
      <c r="I391">
        <v>0</v>
      </c>
      <c r="J391">
        <v>209358.92136377172</v>
      </c>
      <c r="K391"/>
      <c r="L391">
        <v>1924182.1590562754</v>
      </c>
      <c r="M391">
        <v>1088767.3575031993</v>
      </c>
      <c r="N391">
        <v>59101.949845003124</v>
      </c>
      <c r="O391">
        <v>822098.72306743637</v>
      </c>
      <c r="P391">
        <v>88400.041854162249</v>
      </c>
      <c r="Q391">
        <v>188585.49289350619</v>
      </c>
      <c r="R391"/>
      <c r="S391">
        <v>6580702.9839724619</v>
      </c>
      <c r="T391">
        <v>2078152.0306135064</v>
      </c>
      <c r="U391">
        <v>208223.85255742585</v>
      </c>
      <c r="V391">
        <v>2141797.3612331306</v>
      </c>
      <c r="W391">
        <v>254186.36434787669</v>
      </c>
      <c r="X391">
        <v>506074.82774451072</v>
      </c>
      <c r="Z391" s="29">
        <f>SUM(Landuse!C383:Q383)</f>
        <v>27716.82415267</v>
      </c>
      <c r="AA391" s="29">
        <f t="shared" si="47"/>
        <v>237.42629919375281</v>
      </c>
      <c r="AB391" s="29">
        <f t="shared" si="48"/>
        <v>74.977999613758598</v>
      </c>
      <c r="AC391" s="29">
        <f t="shared" si="49"/>
        <v>7.5125436958608898</v>
      </c>
      <c r="AD391" s="29">
        <f t="shared" si="50"/>
        <v>77.274270292861388</v>
      </c>
      <c r="AE391" s="29">
        <f t="shared" si="51"/>
        <v>9.170832955022755</v>
      </c>
      <c r="AF391" s="29">
        <f t="shared" si="52"/>
        <v>18.258759551850019</v>
      </c>
      <c r="AG391" s="29">
        <f t="shared" si="53"/>
        <v>11769137.420468912</v>
      </c>
      <c r="AH391" s="44">
        <f t="shared" si="54"/>
        <v>424.62070530310643</v>
      </c>
    </row>
    <row r="392" spans="2:34" x14ac:dyDescent="0.3">
      <c r="B392">
        <v>3087</v>
      </c>
      <c r="C392">
        <v>1</v>
      </c>
      <c r="D392">
        <v>91087.418125187309</v>
      </c>
      <c r="E392">
        <v>349126.33587838861</v>
      </c>
      <c r="F392">
        <v>8717.0167297823991</v>
      </c>
      <c r="G392">
        <v>29368.769394399998</v>
      </c>
      <c r="H392">
        <v>52098.207336813597</v>
      </c>
      <c r="I392">
        <v>0</v>
      </c>
      <c r="J392">
        <v>67373.284589151182</v>
      </c>
      <c r="K392"/>
      <c r="L392">
        <v>253546.35914010194</v>
      </c>
      <c r="M392">
        <v>134724.80243734931</v>
      </c>
      <c r="N392">
        <v>8169.3289485145142</v>
      </c>
      <c r="O392">
        <v>101873.16257276734</v>
      </c>
      <c r="P392">
        <v>53235.139139311716</v>
      </c>
      <c r="Q392">
        <v>46222.239815678244</v>
      </c>
      <c r="R392"/>
      <c r="S392">
        <v>867128.54825914861</v>
      </c>
      <c r="T392">
        <v>257151.92490821736</v>
      </c>
      <c r="U392">
        <v>28781.607898379942</v>
      </c>
      <c r="V392">
        <v>265408.11298757931</v>
      </c>
      <c r="W392">
        <v>153072.85143256831</v>
      </c>
      <c r="X392">
        <v>124038.76721256705</v>
      </c>
      <c r="Z392" s="29">
        <f>SUM(Landuse!C384:Q384)</f>
        <v>6284.6491444399999</v>
      </c>
      <c r="AA392" s="29">
        <f t="shared" si="47"/>
        <v>137.97564960747144</v>
      </c>
      <c r="AB392" s="29">
        <f t="shared" si="48"/>
        <v>40.917467148618549</v>
      </c>
      <c r="AC392" s="29">
        <f t="shared" si="49"/>
        <v>4.5796682100929846</v>
      </c>
      <c r="AD392" s="29">
        <f t="shared" si="50"/>
        <v>42.231174229095139</v>
      </c>
      <c r="AE392" s="29">
        <f t="shared" si="51"/>
        <v>24.356626426471422</v>
      </c>
      <c r="AF392" s="29">
        <f t="shared" si="52"/>
        <v>19.736784721276535</v>
      </c>
      <c r="AG392" s="29">
        <f t="shared" si="53"/>
        <v>1695581.8126984606</v>
      </c>
      <c r="AH392" s="44">
        <f t="shared" si="54"/>
        <v>269.7973703430261</v>
      </c>
    </row>
    <row r="393" spans="2:34" x14ac:dyDescent="0.3">
      <c r="B393">
        <v>3087</v>
      </c>
      <c r="C393">
        <v>2</v>
      </c>
      <c r="D393">
        <v>35414.469288432694</v>
      </c>
      <c r="E393">
        <v>113258.79811516832</v>
      </c>
      <c r="F393">
        <v>9937.1806690859994</v>
      </c>
      <c r="G393">
        <v>7120.6799999999994</v>
      </c>
      <c r="H393">
        <v>12132.395223129903</v>
      </c>
      <c r="I393">
        <v>0</v>
      </c>
      <c r="J393">
        <v>117378.32405302157</v>
      </c>
      <c r="K393"/>
      <c r="L393">
        <v>129426.64900640732</v>
      </c>
      <c r="M393">
        <v>59133.085146516605</v>
      </c>
      <c r="N393">
        <v>4426.4440718020733</v>
      </c>
      <c r="O393">
        <v>41316.509549389288</v>
      </c>
      <c r="P393">
        <v>33686.881869904864</v>
      </c>
      <c r="Q393">
        <v>27252.277704818312</v>
      </c>
      <c r="R393"/>
      <c r="S393">
        <v>442639.13960191299</v>
      </c>
      <c r="T393">
        <v>112868.50228085917</v>
      </c>
      <c r="U393">
        <v>15594.93790268804</v>
      </c>
      <c r="V393">
        <v>107641.07599883292</v>
      </c>
      <c r="W393">
        <v>96863.596997543151</v>
      </c>
      <c r="X393">
        <v>73132.304789211092</v>
      </c>
      <c r="Z393" s="29">
        <f>SUM(Landuse!C385:Q385)</f>
        <v>3571.0677618600002</v>
      </c>
      <c r="AA393" s="29">
        <f t="shared" si="47"/>
        <v>123.95148149509299</v>
      </c>
      <c r="AB393" s="29">
        <f t="shared" si="48"/>
        <v>31.606373725619619</v>
      </c>
      <c r="AC393" s="29">
        <f t="shared" si="49"/>
        <v>4.3670237986650173</v>
      </c>
      <c r="AD393" s="29">
        <f t="shared" si="50"/>
        <v>30.142546481046828</v>
      </c>
      <c r="AE393" s="29">
        <f t="shared" si="51"/>
        <v>27.124547462266996</v>
      </c>
      <c r="AF393" s="29">
        <f t="shared" si="52"/>
        <v>20.479114277887557</v>
      </c>
      <c r="AG393" s="29">
        <f t="shared" si="53"/>
        <v>848739.55757104745</v>
      </c>
      <c r="AH393" s="44">
        <f t="shared" si="54"/>
        <v>237.67108724057903</v>
      </c>
    </row>
    <row r="394" spans="2:34" x14ac:dyDescent="0.3">
      <c r="B394">
        <v>3087</v>
      </c>
      <c r="C394">
        <v>5</v>
      </c>
      <c r="D394">
        <v>131695.46973128582</v>
      </c>
      <c r="E394">
        <v>48728.165609450502</v>
      </c>
      <c r="F394">
        <v>1260.6880000000001</v>
      </c>
      <c r="G394">
        <v>2410.6604976200001</v>
      </c>
      <c r="H394">
        <v>0</v>
      </c>
      <c r="I394">
        <v>47.761303990400002</v>
      </c>
      <c r="J394">
        <v>17295.526261115876</v>
      </c>
      <c r="K394"/>
      <c r="L394">
        <v>81805.945427437575</v>
      </c>
      <c r="M394">
        <v>41733.70608170762</v>
      </c>
      <c r="N394">
        <v>3585.4009665780982</v>
      </c>
      <c r="O394">
        <v>19182.523835925655</v>
      </c>
      <c r="P394">
        <v>6297.3602849039862</v>
      </c>
      <c r="Q394">
        <v>48833.334806909646</v>
      </c>
      <c r="R394"/>
      <c r="S394">
        <v>279776.3333618365</v>
      </c>
      <c r="T394">
        <v>79657.959472276969</v>
      </c>
      <c r="U394">
        <v>12631.833707380296</v>
      </c>
      <c r="V394">
        <v>49975.84569926039</v>
      </c>
      <c r="W394">
        <v>18107.49273681577</v>
      </c>
      <c r="X394">
        <v>131045.71895438625</v>
      </c>
      <c r="Z394" s="29">
        <f>SUM(Landuse!C386:Q386)</f>
        <v>1754.8387145099998</v>
      </c>
      <c r="AA394" s="29">
        <f t="shared" si="47"/>
        <v>159.43136599875956</v>
      </c>
      <c r="AB394" s="29">
        <f t="shared" si="48"/>
        <v>45.393322368386265</v>
      </c>
      <c r="AC394" s="29">
        <f t="shared" si="49"/>
        <v>7.198287570779665</v>
      </c>
      <c r="AD394" s="29">
        <f t="shared" si="50"/>
        <v>28.478882581078139</v>
      </c>
      <c r="AE394" s="29">
        <f t="shared" si="51"/>
        <v>10.318607964990042</v>
      </c>
      <c r="AF394" s="29">
        <f t="shared" si="52"/>
        <v>74.676788169092731</v>
      </c>
      <c r="AG394" s="29">
        <f t="shared" si="53"/>
        <v>571195.18393195618</v>
      </c>
      <c r="AH394" s="44">
        <f t="shared" si="54"/>
        <v>325.49725465308637</v>
      </c>
    </row>
    <row r="395" spans="2:34" x14ac:dyDescent="0.3">
      <c r="B395">
        <v>3087</v>
      </c>
      <c r="C395">
        <v>7</v>
      </c>
      <c r="D395">
        <v>216277.37429227785</v>
      </c>
      <c r="E395">
        <v>5969.0536537421995</v>
      </c>
      <c r="F395">
        <v>4642.0511029115996</v>
      </c>
      <c r="G395">
        <v>0</v>
      </c>
      <c r="H395">
        <v>17.9955</v>
      </c>
      <c r="I395">
        <v>0</v>
      </c>
      <c r="J395">
        <v>3620.77664126835</v>
      </c>
      <c r="K395"/>
      <c r="L395">
        <v>87256.206337786527</v>
      </c>
      <c r="M395">
        <v>44090.318402254612</v>
      </c>
      <c r="N395">
        <v>4464.7525092301003</v>
      </c>
      <c r="O395">
        <v>13477.850549680286</v>
      </c>
      <c r="P395">
        <v>4672.5367647139074</v>
      </c>
      <c r="Q395">
        <v>76565.586626534539</v>
      </c>
      <c r="R395"/>
      <c r="S395">
        <v>298416.22567522991</v>
      </c>
      <c r="T395">
        <v>84156.072540751426</v>
      </c>
      <c r="U395">
        <v>15729.903507843843</v>
      </c>
      <c r="V395">
        <v>35113.57448007106</v>
      </c>
      <c r="W395">
        <v>13435.458938626016</v>
      </c>
      <c r="X395">
        <v>205466.04867990426</v>
      </c>
      <c r="Z395" s="29">
        <f>SUM(Landuse!C387:Q387)</f>
        <v>5437.3734628356015</v>
      </c>
      <c r="AA395" s="29">
        <f t="shared" ref="AA395:AA458" si="55">IF(Z395&lt;&gt;0,S395/Z395,"")</f>
        <v>54.882422131733662</v>
      </c>
      <c r="AB395" s="29">
        <f t="shared" ref="AB395:AB458" si="56">IF(Z395&lt;&gt;0,T395/Z395,"")</f>
        <v>15.477339034362348</v>
      </c>
      <c r="AC395" s="29">
        <f t="shared" ref="AC395:AC458" si="57">IF(Z395&lt;&gt;0,U395/Z395,"")</f>
        <v>2.8929231393351205</v>
      </c>
      <c r="AD395" s="29">
        <f t="shared" ref="AD395:AD458" si="58">IF(Z395&lt;&gt;0,V395/Z395,"")</f>
        <v>6.4578191511162562</v>
      </c>
      <c r="AE395" s="29">
        <f t="shared" ref="AE395:AE458" si="59">IF(Z395&lt;&gt;0,W395/Z395,"")</f>
        <v>2.4709465021038661</v>
      </c>
      <c r="AF395" s="29">
        <f t="shared" ref="AF395:AF458" si="60">IF(Z395&lt;&gt;0,X395/Z395,"")</f>
        <v>37.787738893468116</v>
      </c>
      <c r="AG395" s="29">
        <f t="shared" ref="AG395:AG458" si="61">SUM(S395:X395)</f>
        <v>652317.28382242657</v>
      </c>
      <c r="AH395" s="44">
        <f t="shared" ref="AH395:AH458" si="62">IF(Z395&lt;&gt;0,AG395/Z395,"")</f>
        <v>119.96918885211937</v>
      </c>
    </row>
    <row r="396" spans="2:34" x14ac:dyDescent="0.3">
      <c r="B396">
        <v>3087</v>
      </c>
      <c r="C396">
        <v>8</v>
      </c>
      <c r="D396">
        <v>137069.25122875319</v>
      </c>
      <c r="E396">
        <v>178531.89948322123</v>
      </c>
      <c r="F396">
        <v>9695.7398291488007</v>
      </c>
      <c r="G396">
        <v>17593.25517669</v>
      </c>
      <c r="H396">
        <v>2626.2027295388998</v>
      </c>
      <c r="I396">
        <v>0</v>
      </c>
      <c r="J396">
        <v>22488.381102195526</v>
      </c>
      <c r="K396"/>
      <c r="L396">
        <v>158598.14188093715</v>
      </c>
      <c r="M396">
        <v>85358.08442441847</v>
      </c>
      <c r="N396">
        <v>5884.2864660213245</v>
      </c>
      <c r="O396">
        <v>52774.152157980461</v>
      </c>
      <c r="P396">
        <v>10749.971391650684</v>
      </c>
      <c r="Q396">
        <v>54640.093228539539</v>
      </c>
      <c r="R396"/>
      <c r="S396">
        <v>542405.64523280505</v>
      </c>
      <c r="T396">
        <v>162924.68290257602</v>
      </c>
      <c r="U396">
        <v>20731.106177033711</v>
      </c>
      <c r="V396">
        <v>137491.44313414334</v>
      </c>
      <c r="W396">
        <v>30910.575239266294</v>
      </c>
      <c r="X396">
        <v>146628.32938158273</v>
      </c>
      <c r="Z396" s="29">
        <f>SUM(Landuse!C388:Q388)</f>
        <v>3582.4421663799999</v>
      </c>
      <c r="AA396" s="29">
        <f t="shared" si="55"/>
        <v>151.40667177354527</v>
      </c>
      <c r="AB396" s="29">
        <f t="shared" si="56"/>
        <v>45.478663809724189</v>
      </c>
      <c r="AC396" s="29">
        <f t="shared" si="57"/>
        <v>5.7868641597589727</v>
      </c>
      <c r="AD396" s="29">
        <f t="shared" si="58"/>
        <v>38.379249893956064</v>
      </c>
      <c r="AE396" s="29">
        <f t="shared" si="59"/>
        <v>8.6283528955056195</v>
      </c>
      <c r="AF396" s="29">
        <f t="shared" si="60"/>
        <v>40.92971290859618</v>
      </c>
      <c r="AG396" s="29">
        <f t="shared" si="61"/>
        <v>1041091.7820674072</v>
      </c>
      <c r="AH396" s="44">
        <f t="shared" si="62"/>
        <v>290.60951544108627</v>
      </c>
    </row>
    <row r="397" spans="2:34" x14ac:dyDescent="0.3">
      <c r="B397">
        <v>3088</v>
      </c>
      <c r="C397">
        <v>0</v>
      </c>
      <c r="D397">
        <v>477319.12799852149</v>
      </c>
      <c r="E397">
        <v>5394688.914628583</v>
      </c>
      <c r="F397">
        <v>666545.30243880476</v>
      </c>
      <c r="G397">
        <v>713358.87623233185</v>
      </c>
      <c r="H397">
        <v>52085.943806662806</v>
      </c>
      <c r="I397">
        <v>18519.2421381352</v>
      </c>
      <c r="J397">
        <v>339212.15432163997</v>
      </c>
      <c r="K397"/>
      <c r="L397">
        <v>3523932.0575870629</v>
      </c>
      <c r="M397">
        <v>1973858.5748248994</v>
      </c>
      <c r="N397">
        <v>111404.416412847</v>
      </c>
      <c r="O397">
        <v>1489961.3742373663</v>
      </c>
      <c r="P397">
        <v>186124.26343034097</v>
      </c>
      <c r="Q397">
        <v>376448.87507216155</v>
      </c>
      <c r="R397"/>
      <c r="S397">
        <v>12051847.636947755</v>
      </c>
      <c r="T397">
        <v>3767543.3389397818</v>
      </c>
      <c r="U397">
        <v>392492.24159659364</v>
      </c>
      <c r="V397">
        <v>3881766.5690731257</v>
      </c>
      <c r="W397">
        <v>535183.56831023679</v>
      </c>
      <c r="X397">
        <v>1010211.8497223977</v>
      </c>
      <c r="Z397" s="29">
        <f>SUM(Landuse!C389:Q389)</f>
        <v>53421.75886011</v>
      </c>
      <c r="AA397" s="29">
        <f t="shared" si="55"/>
        <v>225.59810635412947</v>
      </c>
      <c r="AB397" s="29">
        <f t="shared" si="56"/>
        <v>70.524509475726092</v>
      </c>
      <c r="AC397" s="29">
        <f t="shared" si="57"/>
        <v>7.347048280914378</v>
      </c>
      <c r="AD397" s="29">
        <f t="shared" si="58"/>
        <v>72.662650049353559</v>
      </c>
      <c r="AE397" s="29">
        <f t="shared" si="59"/>
        <v>10.018082139745086</v>
      </c>
      <c r="AF397" s="29">
        <f t="shared" si="60"/>
        <v>18.910119608149451</v>
      </c>
      <c r="AG397" s="29">
        <f t="shared" si="61"/>
        <v>21639045.204589892</v>
      </c>
      <c r="AH397" s="44">
        <f t="shared" si="62"/>
        <v>405.06051590801809</v>
      </c>
    </row>
    <row r="398" spans="2:34" x14ac:dyDescent="0.3">
      <c r="B398">
        <v>3088</v>
      </c>
      <c r="C398">
        <v>1</v>
      </c>
      <c r="D398">
        <v>693812.17388854106</v>
      </c>
      <c r="E398">
        <v>1303298.1039352848</v>
      </c>
      <c r="F398">
        <v>190654.7652354264</v>
      </c>
      <c r="G398">
        <v>165312.83080107998</v>
      </c>
      <c r="H398">
        <v>268877.85537908698</v>
      </c>
      <c r="I398">
        <v>24024.479411674201</v>
      </c>
      <c r="J398">
        <v>120099.47172027273</v>
      </c>
      <c r="K398"/>
      <c r="L398">
        <v>1134732.1706626446</v>
      </c>
      <c r="M398">
        <v>609545.69166633976</v>
      </c>
      <c r="N398">
        <v>41252.438982933811</v>
      </c>
      <c r="O398">
        <v>446893.72842297255</v>
      </c>
      <c r="P398">
        <v>232382.78876008678</v>
      </c>
      <c r="Q398">
        <v>301272.86187638802</v>
      </c>
      <c r="R398"/>
      <c r="S398">
        <v>3880784.0236662445</v>
      </c>
      <c r="T398">
        <v>1163452.0525973761</v>
      </c>
      <c r="U398">
        <v>145337.7053539436</v>
      </c>
      <c r="V398">
        <v>1164283.2927858019</v>
      </c>
      <c r="W398">
        <v>668195.7946286411</v>
      </c>
      <c r="X398">
        <v>808474.76303114358</v>
      </c>
      <c r="Z398" s="29">
        <f>SUM(Landuse!C390:Q390)</f>
        <v>33920.62186739</v>
      </c>
      <c r="AA398" s="29">
        <f t="shared" si="55"/>
        <v>114.40780887914921</v>
      </c>
      <c r="AB398" s="29">
        <f t="shared" si="56"/>
        <v>34.299254805699029</v>
      </c>
      <c r="AC398" s="29">
        <f t="shared" si="57"/>
        <v>4.2846415352327538</v>
      </c>
      <c r="AD398" s="29">
        <f t="shared" si="58"/>
        <v>34.323760258213298</v>
      </c>
      <c r="AE398" s="29">
        <f t="shared" si="59"/>
        <v>19.698807328500639</v>
      </c>
      <c r="AF398" s="29">
        <f t="shared" si="60"/>
        <v>23.834314305669629</v>
      </c>
      <c r="AG398" s="29">
        <f t="shared" si="61"/>
        <v>7830527.6320631504</v>
      </c>
      <c r="AH398" s="44">
        <f t="shared" si="62"/>
        <v>230.84858711246454</v>
      </c>
    </row>
    <row r="399" spans="2:34" x14ac:dyDescent="0.3">
      <c r="B399">
        <v>3088</v>
      </c>
      <c r="C399">
        <v>2</v>
      </c>
      <c r="D399">
        <v>11397.067888222598</v>
      </c>
      <c r="E399">
        <v>27973.800863315999</v>
      </c>
      <c r="F399">
        <v>4067.4683344883997</v>
      </c>
      <c r="G399">
        <v>2868.1850231399999</v>
      </c>
      <c r="H399">
        <v>1890.8703302084998</v>
      </c>
      <c r="I399">
        <v>0</v>
      </c>
      <c r="J399">
        <v>11007.66276607108</v>
      </c>
      <c r="K399"/>
      <c r="L399">
        <v>25868.230933615105</v>
      </c>
      <c r="M399">
        <v>13174.113195363479</v>
      </c>
      <c r="N399">
        <v>895.09393610306677</v>
      </c>
      <c r="O399">
        <v>9170.4211717732996</v>
      </c>
      <c r="P399">
        <v>4057.5707618221245</v>
      </c>
      <c r="Q399">
        <v>6039.6252067695023</v>
      </c>
      <c r="R399"/>
      <c r="S399">
        <v>88469.349792963651</v>
      </c>
      <c r="T399">
        <v>25145.693338254179</v>
      </c>
      <c r="U399">
        <v>3153.5322991027979</v>
      </c>
      <c r="V399">
        <v>23891.514870397543</v>
      </c>
      <c r="W399">
        <v>11667.179544250956</v>
      </c>
      <c r="X399">
        <v>16207.515431122163</v>
      </c>
      <c r="Z399" s="29">
        <f>SUM(Landuse!C391:Q391)</f>
        <v>678.45509517999983</v>
      </c>
      <c r="AA399" s="29">
        <f t="shared" si="55"/>
        <v>130.39823920769877</v>
      </c>
      <c r="AB399" s="29">
        <f t="shared" si="56"/>
        <v>37.063165295534873</v>
      </c>
      <c r="AC399" s="29">
        <f t="shared" si="57"/>
        <v>4.6481076220175472</v>
      </c>
      <c r="AD399" s="29">
        <f t="shared" si="58"/>
        <v>35.214585372166631</v>
      </c>
      <c r="AE399" s="29">
        <f t="shared" si="59"/>
        <v>17.196686453000336</v>
      </c>
      <c r="AF399" s="29">
        <f t="shared" si="60"/>
        <v>23.888855056534247</v>
      </c>
      <c r="AG399" s="29">
        <f t="shared" si="61"/>
        <v>168534.78527609125</v>
      </c>
      <c r="AH399" s="44">
        <f t="shared" si="62"/>
        <v>248.40963900695235</v>
      </c>
    </row>
    <row r="400" spans="2:34" x14ac:dyDescent="0.3">
      <c r="B400">
        <v>3088</v>
      </c>
      <c r="C400">
        <v>5</v>
      </c>
      <c r="D400">
        <v>1678571.7444270661</v>
      </c>
      <c r="E400">
        <v>316743.57626102795</v>
      </c>
      <c r="F400">
        <v>29948.654485023999</v>
      </c>
      <c r="G400">
        <v>0</v>
      </c>
      <c r="H400">
        <v>1919.52</v>
      </c>
      <c r="I400">
        <v>827.37826221680007</v>
      </c>
      <c r="J400">
        <v>49159.168439928901</v>
      </c>
      <c r="K400"/>
      <c r="L400">
        <v>813523.00874104316</v>
      </c>
      <c r="M400">
        <v>418438.92032077262</v>
      </c>
      <c r="N400">
        <v>38649.554169226758</v>
      </c>
      <c r="O400">
        <v>161670.41594598666</v>
      </c>
      <c r="P400">
        <v>44085.225614296382</v>
      </c>
      <c r="Q400">
        <v>600802.91708393802</v>
      </c>
      <c r="R400"/>
      <c r="S400">
        <v>2782248.6898943675</v>
      </c>
      <c r="T400">
        <v>798682.73599466507</v>
      </c>
      <c r="U400">
        <v>136167.40378022788</v>
      </c>
      <c r="V400">
        <v>421196.70125576016</v>
      </c>
      <c r="W400">
        <v>126763.09858360396</v>
      </c>
      <c r="X400">
        <v>1612272.6520822602</v>
      </c>
      <c r="Z400" s="29">
        <f>SUM(Landuse!C392:Q392)</f>
        <v>19281.73437246</v>
      </c>
      <c r="AA400" s="29">
        <f t="shared" si="55"/>
        <v>144.29452434881784</v>
      </c>
      <c r="AB400" s="29">
        <f t="shared" si="56"/>
        <v>41.42172693424402</v>
      </c>
      <c r="AC400" s="29">
        <f t="shared" si="57"/>
        <v>7.0619894014676952</v>
      </c>
      <c r="AD400" s="29">
        <f t="shared" si="58"/>
        <v>21.844336879640515</v>
      </c>
      <c r="AE400" s="29">
        <f t="shared" si="59"/>
        <v>6.5742581105493825</v>
      </c>
      <c r="AF400" s="29">
        <f t="shared" si="60"/>
        <v>83.616578308695139</v>
      </c>
      <c r="AG400" s="29">
        <f t="shared" si="61"/>
        <v>5877331.2815908846</v>
      </c>
      <c r="AH400" s="44">
        <f t="shared" si="62"/>
        <v>304.81341398341459</v>
      </c>
    </row>
    <row r="401" spans="2:34" x14ac:dyDescent="0.3">
      <c r="B401">
        <v>3088</v>
      </c>
      <c r="C401">
        <v>7</v>
      </c>
      <c r="D401">
        <v>893074.57497962844</v>
      </c>
      <c r="E401">
        <v>249148.09976648222</v>
      </c>
      <c r="F401">
        <v>63525.38366441922</v>
      </c>
      <c r="G401">
        <v>1108.8539185680002</v>
      </c>
      <c r="H401">
        <v>1673.3965566474001</v>
      </c>
      <c r="I401">
        <v>470.22226416099994</v>
      </c>
      <c r="J401">
        <v>24582.714573222274</v>
      </c>
      <c r="K401"/>
      <c r="L401">
        <v>492752.93730479741</v>
      </c>
      <c r="M401">
        <v>255349.88078510881</v>
      </c>
      <c r="N401">
        <v>22531.2827874371</v>
      </c>
      <c r="O401">
        <v>111658.65075948909</v>
      </c>
      <c r="P401">
        <v>25499.029297710946</v>
      </c>
      <c r="Q401">
        <v>325791.46478858509</v>
      </c>
      <c r="R401"/>
      <c r="S401">
        <v>1685215.0455824072</v>
      </c>
      <c r="T401">
        <v>487391.42445215286</v>
      </c>
      <c r="U401">
        <v>79380.638326903267</v>
      </c>
      <c r="V401">
        <v>290902.04965068173</v>
      </c>
      <c r="W401">
        <v>73320.163832931037</v>
      </c>
      <c r="X401">
        <v>874271.16950411175</v>
      </c>
      <c r="Z401" s="29">
        <f>SUM(Landuse!C393:Q393)</f>
        <v>24638.177253981299</v>
      </c>
      <c r="AA401" s="29">
        <f t="shared" si="55"/>
        <v>68.398527545705193</v>
      </c>
      <c r="AB401" s="29">
        <f t="shared" si="56"/>
        <v>19.781959494320748</v>
      </c>
      <c r="AC401" s="29">
        <f t="shared" si="57"/>
        <v>3.2218551522140744</v>
      </c>
      <c r="AD401" s="29">
        <f t="shared" si="58"/>
        <v>11.80696309844409</v>
      </c>
      <c r="AE401" s="29">
        <f t="shared" si="59"/>
        <v>2.9758761403944027</v>
      </c>
      <c r="AF401" s="29">
        <f t="shared" si="60"/>
        <v>35.484409438723304</v>
      </c>
      <c r="AG401" s="29">
        <f t="shared" si="61"/>
        <v>3490480.4913491877</v>
      </c>
      <c r="AH401" s="44">
        <f t="shared" si="62"/>
        <v>141.66959086980182</v>
      </c>
    </row>
    <row r="402" spans="2:34" x14ac:dyDescent="0.3">
      <c r="B402">
        <v>3088</v>
      </c>
      <c r="C402">
        <v>8</v>
      </c>
      <c r="D402">
        <v>777877.59623873397</v>
      </c>
      <c r="E402">
        <v>1851859.1585713429</v>
      </c>
      <c r="F402">
        <v>304297.27886993397</v>
      </c>
      <c r="G402">
        <v>129728.17238748001</v>
      </c>
      <c r="H402">
        <v>55021.276413207001</v>
      </c>
      <c r="I402">
        <v>6513.9227098399988</v>
      </c>
      <c r="J402">
        <v>175344.77658856768</v>
      </c>
      <c r="K402"/>
      <c r="L402">
        <v>1455418.845324076</v>
      </c>
      <c r="M402">
        <v>787692.76237067149</v>
      </c>
      <c r="N402">
        <v>51212.884729971549</v>
      </c>
      <c r="O402">
        <v>538632.244877288</v>
      </c>
      <c r="P402">
        <v>111467.09567746473</v>
      </c>
      <c r="Q402">
        <v>356218.34879963339</v>
      </c>
      <c r="R402"/>
      <c r="S402">
        <v>4977532.4510083394</v>
      </c>
      <c r="T402">
        <v>1503484.929392148</v>
      </c>
      <c r="U402">
        <v>180429.65057870466</v>
      </c>
      <c r="V402">
        <v>1403287.814933901</v>
      </c>
      <c r="W402">
        <v>320513.60158193886</v>
      </c>
      <c r="X402">
        <v>955922.62555428024</v>
      </c>
      <c r="Z402" s="29">
        <f>SUM(Landuse!C394:Q394)</f>
        <v>31227.011364189999</v>
      </c>
      <c r="AA402" s="29">
        <f t="shared" si="55"/>
        <v>159.39829761346911</v>
      </c>
      <c r="AB402" s="29">
        <f t="shared" si="56"/>
        <v>48.146936376892278</v>
      </c>
      <c r="AC402" s="29">
        <f t="shared" si="57"/>
        <v>5.7779993248285946</v>
      </c>
      <c r="AD402" s="29">
        <f t="shared" si="58"/>
        <v>44.938268301370023</v>
      </c>
      <c r="AE402" s="29">
        <f t="shared" si="59"/>
        <v>10.263985811639092</v>
      </c>
      <c r="AF402" s="29">
        <f t="shared" si="60"/>
        <v>30.612043349447703</v>
      </c>
      <c r="AG402" s="29">
        <f t="shared" si="61"/>
        <v>9341171.0730493106</v>
      </c>
      <c r="AH402" s="44">
        <f t="shared" si="62"/>
        <v>299.13753077764676</v>
      </c>
    </row>
    <row r="403" spans="2:34" x14ac:dyDescent="0.3">
      <c r="B403">
        <v>3089</v>
      </c>
      <c r="C403">
        <v>0</v>
      </c>
      <c r="D403">
        <v>68211.452150678087</v>
      </c>
      <c r="E403">
        <v>220064.72738166002</v>
      </c>
      <c r="F403">
        <v>53499.574014866099</v>
      </c>
      <c r="G403">
        <v>43010.601610976999</v>
      </c>
      <c r="H403">
        <v>0</v>
      </c>
      <c r="I403">
        <v>0</v>
      </c>
      <c r="J403">
        <v>68703.450744516886</v>
      </c>
      <c r="K403"/>
      <c r="L403">
        <v>204057.87246899024</v>
      </c>
      <c r="M403">
        <v>106978.18661354305</v>
      </c>
      <c r="N403">
        <v>6980.3786474093031</v>
      </c>
      <c r="O403">
        <v>75962.986826273976</v>
      </c>
      <c r="P403">
        <v>18907.686345639173</v>
      </c>
      <c r="Q403">
        <v>40602.695000842308</v>
      </c>
      <c r="R403"/>
      <c r="S403">
        <v>697877.92384394666</v>
      </c>
      <c r="T403">
        <v>204191.40435300188</v>
      </c>
      <c r="U403">
        <v>24592.781424047138</v>
      </c>
      <c r="V403">
        <v>197904.85031875508</v>
      </c>
      <c r="W403">
        <v>54367.350395114336</v>
      </c>
      <c r="X403">
        <v>108958.55011561037</v>
      </c>
      <c r="Z403" s="29">
        <f>SUM(Landuse!C395:Q395)</f>
        <v>4148.9003890599997</v>
      </c>
      <c r="AA403" s="29">
        <f t="shared" si="55"/>
        <v>168.20792460675639</v>
      </c>
      <c r="AB403" s="29">
        <f t="shared" si="56"/>
        <v>49.215788571695434</v>
      </c>
      <c r="AC403" s="29">
        <f t="shared" si="57"/>
        <v>5.9275420274958757</v>
      </c>
      <c r="AD403" s="29">
        <f t="shared" si="58"/>
        <v>47.700554788107027</v>
      </c>
      <c r="AE403" s="29">
        <f t="shared" si="59"/>
        <v>13.104038491372924</v>
      </c>
      <c r="AF403" s="29">
        <f t="shared" si="60"/>
        <v>26.262030875196956</v>
      </c>
      <c r="AG403" s="29">
        <f t="shared" si="61"/>
        <v>1287892.8604504757</v>
      </c>
      <c r="AH403" s="44">
        <f t="shared" si="62"/>
        <v>310.41787936062468</v>
      </c>
    </row>
    <row r="404" spans="2:34" x14ac:dyDescent="0.3">
      <c r="B404">
        <v>3089</v>
      </c>
      <c r="C404">
        <v>1</v>
      </c>
      <c r="D404">
        <v>438006.91827143717</v>
      </c>
      <c r="E404">
        <v>75936.701899732812</v>
      </c>
      <c r="F404">
        <v>33364.331755970394</v>
      </c>
      <c r="G404">
        <v>6252.6654749999998</v>
      </c>
      <c r="H404">
        <v>22027.599306304201</v>
      </c>
      <c r="I404">
        <v>2355.6411861107995</v>
      </c>
      <c r="J404">
        <v>48112.623385869898</v>
      </c>
      <c r="K404"/>
      <c r="L404">
        <v>242942.76228384807</v>
      </c>
      <c r="M404">
        <v>120955.02677496948</v>
      </c>
      <c r="N404">
        <v>11329.356993874968</v>
      </c>
      <c r="O404">
        <v>54410.731580049054</v>
      </c>
      <c r="P404">
        <v>33475.396005747498</v>
      </c>
      <c r="Q404">
        <v>162943.20764193608</v>
      </c>
      <c r="R404"/>
      <c r="S404">
        <v>830864.24701076036</v>
      </c>
      <c r="T404">
        <v>230869.27870591974</v>
      </c>
      <c r="U404">
        <v>39914.79750583072</v>
      </c>
      <c r="V404">
        <v>141755.19077087019</v>
      </c>
      <c r="W404">
        <v>96255.488428886412</v>
      </c>
      <c r="X404">
        <v>437262.98600336479</v>
      </c>
      <c r="Z404" s="29">
        <f>SUM(Landuse!C396:Q396)</f>
        <v>12228.55036906</v>
      </c>
      <c r="AA404" s="29">
        <f t="shared" si="55"/>
        <v>67.944623192047928</v>
      </c>
      <c r="AB404" s="29">
        <f t="shared" si="56"/>
        <v>18.879529603938369</v>
      </c>
      <c r="AC404" s="29">
        <f t="shared" si="57"/>
        <v>3.2640661649332472</v>
      </c>
      <c r="AD404" s="29">
        <f t="shared" si="58"/>
        <v>11.592150049897272</v>
      </c>
      <c r="AE404" s="29">
        <f t="shared" si="59"/>
        <v>7.8713735908081723</v>
      </c>
      <c r="AF404" s="29">
        <f t="shared" si="60"/>
        <v>35.757548753260515</v>
      </c>
      <c r="AG404" s="29">
        <f t="shared" si="61"/>
        <v>1776921.9884256325</v>
      </c>
      <c r="AH404" s="44">
        <f t="shared" si="62"/>
        <v>145.30929135488552</v>
      </c>
    </row>
    <row r="405" spans="2:34" x14ac:dyDescent="0.3">
      <c r="B405">
        <v>3089</v>
      </c>
      <c r="C405">
        <v>2</v>
      </c>
      <c r="D405">
        <v>7007.7618040762991</v>
      </c>
      <c r="E405">
        <v>0</v>
      </c>
      <c r="F405">
        <v>0</v>
      </c>
      <c r="G405">
        <v>0</v>
      </c>
      <c r="H405">
        <v>439.55707645170003</v>
      </c>
      <c r="I405">
        <v>0</v>
      </c>
      <c r="J405">
        <v>3171.1767627336012</v>
      </c>
      <c r="K405"/>
      <c r="L405">
        <v>4104.2829982399653</v>
      </c>
      <c r="M405">
        <v>1792.1691372661546</v>
      </c>
      <c r="N405">
        <v>189.13057367139095</v>
      </c>
      <c r="O405">
        <v>714.9988828170043</v>
      </c>
      <c r="P405">
        <v>1051.5170808807836</v>
      </c>
      <c r="Q405">
        <v>2766.3969703863013</v>
      </c>
      <c r="R405"/>
      <c r="S405">
        <v>14036.647853980681</v>
      </c>
      <c r="T405">
        <v>3420.7490756826546</v>
      </c>
      <c r="U405">
        <v>666.33159801888758</v>
      </c>
      <c r="V405">
        <v>1862.772289425485</v>
      </c>
      <c r="W405">
        <v>3023.5427295354139</v>
      </c>
      <c r="X405">
        <v>7423.7092619407513</v>
      </c>
      <c r="Z405" s="29">
        <f>SUM(Landuse!C397:Q397)</f>
        <v>243.38541895999998</v>
      </c>
      <c r="AA405" s="29">
        <f t="shared" si="55"/>
        <v>57.672509363790532</v>
      </c>
      <c r="AB405" s="29">
        <f t="shared" si="56"/>
        <v>14.054864462709862</v>
      </c>
      <c r="AC405" s="29">
        <f t="shared" si="57"/>
        <v>2.737763013356187</v>
      </c>
      <c r="AD405" s="29">
        <f t="shared" si="58"/>
        <v>7.6535903316855185</v>
      </c>
      <c r="AE405" s="29">
        <f t="shared" si="59"/>
        <v>12.422858947159561</v>
      </c>
      <c r="AF405" s="29">
        <f t="shared" si="60"/>
        <v>30.501865287011405</v>
      </c>
      <c r="AG405" s="29">
        <f t="shared" si="61"/>
        <v>30433.752808583875</v>
      </c>
      <c r="AH405" s="44">
        <f t="shared" si="62"/>
        <v>125.04345140571307</v>
      </c>
    </row>
    <row r="406" spans="2:34" x14ac:dyDescent="0.3">
      <c r="B406">
        <v>3089</v>
      </c>
      <c r="C406">
        <v>5</v>
      </c>
      <c r="D406">
        <v>1694002.7660449999</v>
      </c>
      <c r="E406">
        <v>60693.192510943802</v>
      </c>
      <c r="F406">
        <v>22979.667283443196</v>
      </c>
      <c r="G406">
        <v>0</v>
      </c>
      <c r="H406">
        <v>0</v>
      </c>
      <c r="I406">
        <v>176.71899999999999</v>
      </c>
      <c r="J406">
        <v>92304.224689609386</v>
      </c>
      <c r="K406"/>
      <c r="L406">
        <v>713081.41469385137</v>
      </c>
      <c r="M406">
        <v>355373.04498053365</v>
      </c>
      <c r="N406">
        <v>35975.119423933356</v>
      </c>
      <c r="O406">
        <v>111494.3052568503</v>
      </c>
      <c r="P406">
        <v>49232.720396314922</v>
      </c>
      <c r="Q406">
        <v>604999.96477751283</v>
      </c>
      <c r="R406"/>
      <c r="S406">
        <v>2438738.4382529715</v>
      </c>
      <c r="T406">
        <v>678307.63841524418</v>
      </c>
      <c r="U406">
        <v>126745.02249604232</v>
      </c>
      <c r="V406">
        <v>290473.88359956699</v>
      </c>
      <c r="W406">
        <v>141564.2565547679</v>
      </c>
      <c r="X406">
        <v>1623535.5554793992</v>
      </c>
      <c r="Z406" s="29">
        <f>SUM(Landuse!C398:Q398)</f>
        <v>18106.504653408912</v>
      </c>
      <c r="AA406" s="29">
        <f t="shared" si="55"/>
        <v>134.68852685456494</v>
      </c>
      <c r="AB406" s="29">
        <f t="shared" si="56"/>
        <v>37.462097262794408</v>
      </c>
      <c r="AC406" s="29">
        <f t="shared" si="57"/>
        <v>6.9999718290288584</v>
      </c>
      <c r="AD406" s="29">
        <f t="shared" si="58"/>
        <v>16.042515613021944</v>
      </c>
      <c r="AE406" s="29">
        <f t="shared" si="59"/>
        <v>7.8184199139791231</v>
      </c>
      <c r="AF406" s="29">
        <f t="shared" si="60"/>
        <v>89.665873483413378</v>
      </c>
      <c r="AG406" s="29">
        <f t="shared" si="61"/>
        <v>5299364.7947979923</v>
      </c>
      <c r="AH406" s="44">
        <f t="shared" si="62"/>
        <v>292.67740495680266</v>
      </c>
    </row>
    <row r="407" spans="2:34" x14ac:dyDescent="0.3">
      <c r="B407">
        <v>3089</v>
      </c>
      <c r="C407">
        <v>7</v>
      </c>
      <c r="D407">
        <v>939646.55699189135</v>
      </c>
      <c r="E407">
        <v>69712.401361822413</v>
      </c>
      <c r="F407">
        <v>68316.687546210786</v>
      </c>
      <c r="G407">
        <v>0</v>
      </c>
      <c r="H407">
        <v>1149.0882321059999</v>
      </c>
      <c r="I407">
        <v>75.543999999999997</v>
      </c>
      <c r="J407">
        <v>41218.709600823058</v>
      </c>
      <c r="K407"/>
      <c r="L407">
        <v>433586.63139723777</v>
      </c>
      <c r="M407">
        <v>217837.57798787582</v>
      </c>
      <c r="N407">
        <v>21306.529223701596</v>
      </c>
      <c r="O407">
        <v>78794.844168834141</v>
      </c>
      <c r="P407">
        <v>27746.353841183296</v>
      </c>
      <c r="Q407">
        <v>340847.05111402087</v>
      </c>
      <c r="R407"/>
      <c r="S407">
        <v>1482866.2793785532</v>
      </c>
      <c r="T407">
        <v>415790.94185701833</v>
      </c>
      <c r="U407">
        <v>75065.672303899803</v>
      </c>
      <c r="V407">
        <v>205282.63161618021</v>
      </c>
      <c r="W407">
        <v>79782.143298476862</v>
      </c>
      <c r="X407">
        <v>914673.28707600851</v>
      </c>
      <c r="Z407" s="29">
        <f>SUM(Landuse!C399:Q399)</f>
        <v>24830.309046014747</v>
      </c>
      <c r="AA407" s="29">
        <f t="shared" si="55"/>
        <v>59.720008987022759</v>
      </c>
      <c r="AB407" s="29">
        <f t="shared" si="56"/>
        <v>16.745298702746215</v>
      </c>
      <c r="AC407" s="29">
        <f t="shared" si="57"/>
        <v>3.0231469195486236</v>
      </c>
      <c r="AD407" s="29">
        <f t="shared" si="58"/>
        <v>8.26742153050761</v>
      </c>
      <c r="AE407" s="29">
        <f t="shared" si="59"/>
        <v>3.2130950585684257</v>
      </c>
      <c r="AF407" s="29">
        <f t="shared" si="60"/>
        <v>36.836967489247307</v>
      </c>
      <c r="AG407" s="29">
        <f t="shared" si="61"/>
        <v>3173460.9555301368</v>
      </c>
      <c r="AH407" s="44">
        <f t="shared" si="62"/>
        <v>127.80593868764093</v>
      </c>
    </row>
    <row r="408" spans="2:34" x14ac:dyDescent="0.3">
      <c r="B408">
        <v>3089</v>
      </c>
      <c r="C408">
        <v>8</v>
      </c>
      <c r="D408">
        <v>303749.62889776204</v>
      </c>
      <c r="E408">
        <v>168314.93233774239</v>
      </c>
      <c r="F408">
        <v>71578.838277393981</v>
      </c>
      <c r="G408">
        <v>15190.975747670002</v>
      </c>
      <c r="H408">
        <v>6682.8934120617005</v>
      </c>
      <c r="I408">
        <v>0</v>
      </c>
      <c r="J408">
        <v>52322.172826504</v>
      </c>
      <c r="K408"/>
      <c r="L408">
        <v>257024.08007655063</v>
      </c>
      <c r="M408">
        <v>131372.97601231598</v>
      </c>
      <c r="N408">
        <v>10611.051241892263</v>
      </c>
      <c r="O408">
        <v>73188.982601420299</v>
      </c>
      <c r="P408">
        <v>23738.764508495111</v>
      </c>
      <c r="Q408">
        <v>121903.5870584598</v>
      </c>
      <c r="R408"/>
      <c r="S408">
        <v>879022.35386180307</v>
      </c>
      <c r="T408">
        <v>250754.22677422775</v>
      </c>
      <c r="U408">
        <v>37384.112961847888</v>
      </c>
      <c r="V408">
        <v>190677.79259182827</v>
      </c>
      <c r="W408">
        <v>68258.680855371931</v>
      </c>
      <c r="X408">
        <v>327131.93297898868</v>
      </c>
      <c r="Z408" s="29">
        <f>SUM(Landuse!C400:Q400)</f>
        <v>7752.4499858699983</v>
      </c>
      <c r="AA408" s="29">
        <f t="shared" si="55"/>
        <v>113.3863946834811</v>
      </c>
      <c r="AB408" s="29">
        <f t="shared" si="56"/>
        <v>32.345158915086827</v>
      </c>
      <c r="AC408" s="29">
        <f t="shared" si="57"/>
        <v>4.8222320724398138</v>
      </c>
      <c r="AD408" s="29">
        <f t="shared" si="58"/>
        <v>24.595810735879255</v>
      </c>
      <c r="AE408" s="29">
        <f t="shared" si="59"/>
        <v>8.8047882901255221</v>
      </c>
      <c r="AF408" s="29">
        <f t="shared" si="60"/>
        <v>42.19723230401172</v>
      </c>
      <c r="AG408" s="29">
        <f t="shared" si="61"/>
        <v>1753229.1000240673</v>
      </c>
      <c r="AH408" s="44">
        <f t="shared" si="62"/>
        <v>226.15161700102419</v>
      </c>
    </row>
    <row r="409" spans="2:34" x14ac:dyDescent="0.3">
      <c r="B409">
        <v>3090</v>
      </c>
      <c r="C409">
        <v>0</v>
      </c>
      <c r="D409">
        <v>276325.52469617687</v>
      </c>
      <c r="E409">
        <v>3477337.2234348636</v>
      </c>
      <c r="F409">
        <v>254239.5726411948</v>
      </c>
      <c r="G409">
        <v>416139.80047120806</v>
      </c>
      <c r="H409">
        <v>28654.131787722003</v>
      </c>
      <c r="I409">
        <v>2515.3326901625992</v>
      </c>
      <c r="J409">
        <v>340922.21851884801</v>
      </c>
      <c r="K409"/>
      <c r="L409">
        <v>2211860.4002500363</v>
      </c>
      <c r="M409">
        <v>1230714.8534972982</v>
      </c>
      <c r="N409">
        <v>68486.711859016155</v>
      </c>
      <c r="O409">
        <v>924069.56429531518</v>
      </c>
      <c r="P409">
        <v>135854.6675753392</v>
      </c>
      <c r="Q409">
        <v>225147.60676317089</v>
      </c>
      <c r="R409"/>
      <c r="S409">
        <v>7564562.5688551236</v>
      </c>
      <c r="T409">
        <v>2349090.055167363</v>
      </c>
      <c r="U409">
        <v>241287.58915185559</v>
      </c>
      <c r="V409">
        <v>2407459.9544672989</v>
      </c>
      <c r="W409">
        <v>390637.8696928061</v>
      </c>
      <c r="X409">
        <v>604190.35717717197</v>
      </c>
      <c r="Z409" s="29">
        <f>SUM(Landuse!C401:Q401)</f>
        <v>32717.652285709995</v>
      </c>
      <c r="AA409" s="29">
        <f t="shared" si="55"/>
        <v>231.20737706962788</v>
      </c>
      <c r="AB409" s="29">
        <f t="shared" si="56"/>
        <v>71.798857529681896</v>
      </c>
      <c r="AC409" s="29">
        <f t="shared" si="57"/>
        <v>7.3748442291882341</v>
      </c>
      <c r="AD409" s="29">
        <f t="shared" si="58"/>
        <v>73.582906665916212</v>
      </c>
      <c r="AE409" s="29">
        <f t="shared" si="59"/>
        <v>11.939666889345357</v>
      </c>
      <c r="AF409" s="29">
        <f t="shared" si="60"/>
        <v>18.46680048742564</v>
      </c>
      <c r="AG409" s="29">
        <f t="shared" si="61"/>
        <v>13557228.39451162</v>
      </c>
      <c r="AH409" s="44">
        <f t="shared" si="62"/>
        <v>414.37045287118525</v>
      </c>
    </row>
    <row r="410" spans="2:34" x14ac:dyDescent="0.3">
      <c r="B410">
        <v>3090</v>
      </c>
      <c r="C410">
        <v>1</v>
      </c>
      <c r="D410">
        <v>182848.20844822342</v>
      </c>
      <c r="E410">
        <v>810042.78339177486</v>
      </c>
      <c r="F410">
        <v>25154.896549435194</v>
      </c>
      <c r="G410">
        <v>119142.14730174</v>
      </c>
      <c r="H410">
        <v>185560.36858782987</v>
      </c>
      <c r="I410">
        <v>15022.229147137199</v>
      </c>
      <c r="J410">
        <v>57916.790486599421</v>
      </c>
      <c r="K410"/>
      <c r="L410">
        <v>571788.60747010272</v>
      </c>
      <c r="M410">
        <v>314253.09111233352</v>
      </c>
      <c r="N410">
        <v>18989.137925831208</v>
      </c>
      <c r="O410">
        <v>254381.84998379927</v>
      </c>
      <c r="P410">
        <v>146751.83591887483</v>
      </c>
      <c r="Q410">
        <v>89522.901501798362</v>
      </c>
      <c r="R410"/>
      <c r="S410">
        <v>1955517.0375477513</v>
      </c>
      <c r="T410">
        <v>599821.16006793326</v>
      </c>
      <c r="U410">
        <v>66901.201500633702</v>
      </c>
      <c r="V410">
        <v>662735.94612579257</v>
      </c>
      <c r="W410">
        <v>421971.6965194919</v>
      </c>
      <c r="X410">
        <v>240237.39186712098</v>
      </c>
      <c r="Z410" s="29">
        <f>SUM(Landuse!C402:Q402)</f>
        <v>12800.529233879999</v>
      </c>
      <c r="AA410" s="29">
        <f t="shared" si="55"/>
        <v>152.7684521333662</v>
      </c>
      <c r="AB410" s="29">
        <f t="shared" si="56"/>
        <v>46.859090675747005</v>
      </c>
      <c r="AC410" s="29">
        <f t="shared" si="57"/>
        <v>5.2264402727632469</v>
      </c>
      <c r="AD410" s="29">
        <f t="shared" si="58"/>
        <v>51.774105118379474</v>
      </c>
      <c r="AE410" s="29">
        <f t="shared" si="59"/>
        <v>32.965175799343655</v>
      </c>
      <c r="AF410" s="29">
        <f t="shared" si="60"/>
        <v>18.767770259941202</v>
      </c>
      <c r="AG410" s="29">
        <f t="shared" si="61"/>
        <v>3947184.433628724</v>
      </c>
      <c r="AH410" s="44">
        <f t="shared" si="62"/>
        <v>308.36103425954082</v>
      </c>
    </row>
    <row r="411" spans="2:34" x14ac:dyDescent="0.3">
      <c r="B411">
        <v>3090</v>
      </c>
      <c r="C411">
        <v>2</v>
      </c>
      <c r="D411">
        <v>4669.011528299</v>
      </c>
      <c r="E411">
        <v>51814.403908509899</v>
      </c>
      <c r="F411">
        <v>3127.8758003867997</v>
      </c>
      <c r="G411">
        <v>3094.7332270099996</v>
      </c>
      <c r="H411">
        <v>1574.9719881425999</v>
      </c>
      <c r="I411">
        <v>729.59453948739997</v>
      </c>
      <c r="J411">
        <v>5426.934779843732</v>
      </c>
      <c r="K411"/>
      <c r="L411">
        <v>32176.471985615444</v>
      </c>
      <c r="M411">
        <v>17674.488395603785</v>
      </c>
      <c r="N411">
        <v>1054.0346182860033</v>
      </c>
      <c r="O411">
        <v>13174.149031632174</v>
      </c>
      <c r="P411">
        <v>2827.3072302648611</v>
      </c>
      <c r="Q411">
        <v>3531.0745102771548</v>
      </c>
      <c r="R411"/>
      <c r="S411">
        <v>110043.53419080481</v>
      </c>
      <c r="T411">
        <v>33735.649490456854</v>
      </c>
      <c r="U411">
        <v>3713.5009847219667</v>
      </c>
      <c r="V411">
        <v>34322.346989130674</v>
      </c>
      <c r="W411">
        <v>8129.667482975884</v>
      </c>
      <c r="X411">
        <v>9475.7443805640542</v>
      </c>
      <c r="Z411" s="29">
        <f>SUM(Landuse!C403:Q403)</f>
        <v>630.17058186000008</v>
      </c>
      <c r="AA411" s="29">
        <f t="shared" si="55"/>
        <v>174.62499418173775</v>
      </c>
      <c r="AB411" s="29">
        <f t="shared" si="56"/>
        <v>53.534154817070835</v>
      </c>
      <c r="AC411" s="29">
        <f t="shared" si="57"/>
        <v>5.8928504306901548</v>
      </c>
      <c r="AD411" s="29">
        <f t="shared" si="58"/>
        <v>54.46516860216714</v>
      </c>
      <c r="AE411" s="29">
        <f t="shared" si="59"/>
        <v>12.900741032658974</v>
      </c>
      <c r="AF411" s="29">
        <f t="shared" si="60"/>
        <v>15.036792661116642</v>
      </c>
      <c r="AG411" s="29">
        <f t="shared" si="61"/>
        <v>199420.44351865424</v>
      </c>
      <c r="AH411" s="44">
        <f t="shared" si="62"/>
        <v>316.45470172544151</v>
      </c>
    </row>
    <row r="412" spans="2:34" x14ac:dyDescent="0.3">
      <c r="B412">
        <v>3090</v>
      </c>
      <c r="C412">
        <v>5</v>
      </c>
      <c r="D412">
        <v>444377.16940516618</v>
      </c>
      <c r="E412">
        <v>171841.95132444974</v>
      </c>
      <c r="F412">
        <v>10282.1473267744</v>
      </c>
      <c r="G412">
        <v>3693.97</v>
      </c>
      <c r="H412">
        <v>1562.5442610513001</v>
      </c>
      <c r="I412">
        <v>432.15425093260001</v>
      </c>
      <c r="J412">
        <v>68465.423414218792</v>
      </c>
      <c r="K412"/>
      <c r="L412">
        <v>285334.73631683068</v>
      </c>
      <c r="M412">
        <v>144492.13749550062</v>
      </c>
      <c r="N412">
        <v>12446.849387929606</v>
      </c>
      <c r="O412">
        <v>67387.398421898906</v>
      </c>
      <c r="P412">
        <v>24493.719839423728</v>
      </c>
      <c r="Q412">
        <v>166500.51852100945</v>
      </c>
      <c r="R412"/>
      <c r="S412">
        <v>975844.79820356087</v>
      </c>
      <c r="T412">
        <v>275795.03268041194</v>
      </c>
      <c r="U412">
        <v>43851.868484096434</v>
      </c>
      <c r="V412">
        <v>175563.04136060478</v>
      </c>
      <c r="W412">
        <v>70429.486963477379</v>
      </c>
      <c r="X412">
        <v>446809.13646668452</v>
      </c>
      <c r="Z412" s="29">
        <f>SUM(Landuse!C404:Q404)</f>
        <v>6481.1528595899999</v>
      </c>
      <c r="AA412" s="29">
        <f t="shared" si="55"/>
        <v>150.56654569713282</v>
      </c>
      <c r="AB412" s="29">
        <f t="shared" si="56"/>
        <v>42.553391141257364</v>
      </c>
      <c r="AC412" s="29">
        <f t="shared" si="57"/>
        <v>6.766059902322767</v>
      </c>
      <c r="AD412" s="29">
        <f t="shared" si="58"/>
        <v>27.088242657450756</v>
      </c>
      <c r="AE412" s="29">
        <f t="shared" si="59"/>
        <v>10.866814668514511</v>
      </c>
      <c r="AF412" s="29">
        <f t="shared" si="60"/>
        <v>68.939762129750136</v>
      </c>
      <c r="AG412" s="29">
        <f t="shared" si="61"/>
        <v>1988293.364158836</v>
      </c>
      <c r="AH412" s="44">
        <f t="shared" si="62"/>
        <v>306.78081619642836</v>
      </c>
    </row>
    <row r="413" spans="2:34" x14ac:dyDescent="0.3">
      <c r="B413">
        <v>3090</v>
      </c>
      <c r="C413">
        <v>7</v>
      </c>
      <c r="D413">
        <v>487655.49109749508</v>
      </c>
      <c r="E413">
        <v>60295.068090751403</v>
      </c>
      <c r="F413">
        <v>11045.5953661644</v>
      </c>
      <c r="G413">
        <v>0</v>
      </c>
      <c r="H413">
        <v>139.64272258950001</v>
      </c>
      <c r="I413">
        <v>147.33333774300002</v>
      </c>
      <c r="J413">
        <v>25290.904337289296</v>
      </c>
      <c r="K413"/>
      <c r="L413">
        <v>227186.56228333589</v>
      </c>
      <c r="M413">
        <v>114889.67948693008</v>
      </c>
      <c r="N413">
        <v>11010.053654160873</v>
      </c>
      <c r="O413">
        <v>41689.740811489632</v>
      </c>
      <c r="P413">
        <v>14516.454532777027</v>
      </c>
      <c r="Q413">
        <v>175281.54418333911</v>
      </c>
      <c r="R413"/>
      <c r="S413">
        <v>776978.04300900875</v>
      </c>
      <c r="T413">
        <v>219292.22903029318</v>
      </c>
      <c r="U413">
        <v>38789.850330583795</v>
      </c>
      <c r="V413">
        <v>108613.44794135771</v>
      </c>
      <c r="W413">
        <v>41740.758528092389</v>
      </c>
      <c r="X413">
        <v>470373.28226231603</v>
      </c>
      <c r="Z413" s="29">
        <f>SUM(Landuse!C405:Q405)</f>
        <v>12979.342409826595</v>
      </c>
      <c r="AA413" s="29">
        <f t="shared" si="55"/>
        <v>59.862666264260241</v>
      </c>
      <c r="AB413" s="29">
        <f t="shared" si="56"/>
        <v>16.895480688163996</v>
      </c>
      <c r="AC413" s="29">
        <f t="shared" si="57"/>
        <v>2.9885836358871458</v>
      </c>
      <c r="AD413" s="29">
        <f t="shared" si="58"/>
        <v>8.368178025654597</v>
      </c>
      <c r="AE413" s="29">
        <f t="shared" si="59"/>
        <v>3.2159378503251959</v>
      </c>
      <c r="AF413" s="29">
        <f t="shared" si="60"/>
        <v>36.240147413492906</v>
      </c>
      <c r="AG413" s="29">
        <f t="shared" si="61"/>
        <v>1655787.6111016518</v>
      </c>
      <c r="AH413" s="44">
        <f t="shared" si="62"/>
        <v>127.57099387778408</v>
      </c>
    </row>
    <row r="414" spans="2:34" x14ac:dyDescent="0.3">
      <c r="B414">
        <v>3090</v>
      </c>
      <c r="C414">
        <v>8</v>
      </c>
      <c r="D414">
        <v>189362.218146534</v>
      </c>
      <c r="E414">
        <v>358425.44060334761</v>
      </c>
      <c r="F414">
        <v>41094.747045038399</v>
      </c>
      <c r="G414">
        <v>5109.5969950300005</v>
      </c>
      <c r="H414">
        <v>6393.6410296400991</v>
      </c>
      <c r="I414">
        <v>84.721000000000004</v>
      </c>
      <c r="J414">
        <v>57278.444220468526</v>
      </c>
      <c r="K414"/>
      <c r="L414">
        <v>289117.42779936403</v>
      </c>
      <c r="M414">
        <v>153187.63877204136</v>
      </c>
      <c r="N414">
        <v>10360.971060082873</v>
      </c>
      <c r="O414">
        <v>98840.250092612652</v>
      </c>
      <c r="P414">
        <v>23478.073092175426</v>
      </c>
      <c r="Q414">
        <v>82764.448223782238</v>
      </c>
      <c r="R414"/>
      <c r="S414">
        <v>988781.60307382501</v>
      </c>
      <c r="T414">
        <v>292392.30987697077</v>
      </c>
      <c r="U414">
        <v>36503.047970909771</v>
      </c>
      <c r="V414">
        <v>257506.52676128189</v>
      </c>
      <c r="W414">
        <v>67509.086149972136</v>
      </c>
      <c r="X414">
        <v>222100.87974196638</v>
      </c>
      <c r="Z414" s="29">
        <f>SUM(Landuse!C406:Q406)</f>
        <v>6637.6526630200024</v>
      </c>
      <c r="AA414" s="29">
        <f t="shared" si="55"/>
        <v>148.96555352806735</v>
      </c>
      <c r="AB414" s="29">
        <f t="shared" si="56"/>
        <v>44.050558943218036</v>
      </c>
      <c r="AC414" s="29">
        <f t="shared" si="57"/>
        <v>5.4993910986450434</v>
      </c>
      <c r="AD414" s="29">
        <f t="shared" si="58"/>
        <v>38.794817962668361</v>
      </c>
      <c r="AE414" s="29">
        <f t="shared" si="59"/>
        <v>10.170626511700723</v>
      </c>
      <c r="AF414" s="29">
        <f t="shared" si="60"/>
        <v>33.460756538127562</v>
      </c>
      <c r="AG414" s="29">
        <f t="shared" si="61"/>
        <v>1864793.4535749261</v>
      </c>
      <c r="AH414" s="44">
        <f t="shared" si="62"/>
        <v>280.94170458242712</v>
      </c>
    </row>
    <row r="415" spans="2:34" x14ac:dyDescent="0.3">
      <c r="B415">
        <v>3093</v>
      </c>
      <c r="C415">
        <v>0</v>
      </c>
      <c r="D415">
        <v>348620.11932200938</v>
      </c>
      <c r="E415">
        <v>3499480.7390058776</v>
      </c>
      <c r="F415">
        <v>342756.45630720572</v>
      </c>
      <c r="G415">
        <v>544586.152886622</v>
      </c>
      <c r="H415">
        <v>12985.803189387001</v>
      </c>
      <c r="I415">
        <v>1471.4699999999998</v>
      </c>
      <c r="J415">
        <v>184649.90498326541</v>
      </c>
      <c r="K415"/>
      <c r="L415">
        <v>2270761.5815761932</v>
      </c>
      <c r="M415">
        <v>1282911.9174170038</v>
      </c>
      <c r="N415">
        <v>70783.301358752651</v>
      </c>
      <c r="O415">
        <v>965672.45409600076</v>
      </c>
      <c r="P415">
        <v>99001.374119533095</v>
      </c>
      <c r="Q415">
        <v>245420.0171268835</v>
      </c>
      <c r="R415"/>
      <c r="S415">
        <v>7766004.6089905808</v>
      </c>
      <c r="T415">
        <v>2448719.6350121833</v>
      </c>
      <c r="U415">
        <v>249378.77251606222</v>
      </c>
      <c r="V415">
        <v>2515847.1312072291</v>
      </c>
      <c r="W415">
        <v>284669.54115704668</v>
      </c>
      <c r="X415">
        <v>658591.97856050567</v>
      </c>
      <c r="Z415" s="29">
        <f>SUM(Landuse!C407:Q407)</f>
        <v>34032.905500146335</v>
      </c>
      <c r="AA415" s="29">
        <f t="shared" si="55"/>
        <v>228.1910549470185</v>
      </c>
      <c r="AB415" s="29">
        <f t="shared" si="56"/>
        <v>71.951530409346162</v>
      </c>
      <c r="AC415" s="29">
        <f t="shared" si="57"/>
        <v>7.3275780851267589</v>
      </c>
      <c r="AD415" s="29">
        <f t="shared" si="58"/>
        <v>73.923959598348475</v>
      </c>
      <c r="AE415" s="29">
        <f t="shared" si="59"/>
        <v>8.3645382894452744</v>
      </c>
      <c r="AF415" s="29">
        <f t="shared" si="60"/>
        <v>19.351623638412942</v>
      </c>
      <c r="AG415" s="29">
        <f t="shared" si="61"/>
        <v>13923211.667443607</v>
      </c>
      <c r="AH415" s="44">
        <f t="shared" si="62"/>
        <v>409.11028496769808</v>
      </c>
    </row>
    <row r="416" spans="2:34" x14ac:dyDescent="0.3">
      <c r="B416">
        <v>3093</v>
      </c>
      <c r="C416">
        <v>1</v>
      </c>
      <c r="D416">
        <v>158714.69609685708</v>
      </c>
      <c r="E416">
        <v>405227.78379663092</v>
      </c>
      <c r="F416">
        <v>19401.757161081598</v>
      </c>
      <c r="G416">
        <v>69177.153571560004</v>
      </c>
      <c r="H416">
        <v>48275.258134308293</v>
      </c>
      <c r="I416">
        <v>1254.9729380497997</v>
      </c>
      <c r="J416">
        <v>22391.385060417098</v>
      </c>
      <c r="K416"/>
      <c r="L416">
        <v>306974.20014071889</v>
      </c>
      <c r="M416">
        <v>170205.63337205461</v>
      </c>
      <c r="N416">
        <v>10340.463532342535</v>
      </c>
      <c r="O416">
        <v>124855.39376262996</v>
      </c>
      <c r="P416">
        <v>44067.73677198041</v>
      </c>
      <c r="Q416">
        <v>67999.579179178341</v>
      </c>
      <c r="R416"/>
      <c r="S416">
        <v>1049851.7644812586</v>
      </c>
      <c r="T416">
        <v>324874.89652990806</v>
      </c>
      <c r="U416">
        <v>36430.797284701956</v>
      </c>
      <c r="V416">
        <v>325283.26026190456</v>
      </c>
      <c r="W416">
        <v>126712.81099152019</v>
      </c>
      <c r="X416">
        <v>182478.91071470047</v>
      </c>
      <c r="Z416" s="29">
        <f>SUM(Landuse!C408:Q408)</f>
        <v>7678.8771459500003</v>
      </c>
      <c r="AA416" s="29">
        <f t="shared" si="55"/>
        <v>136.71943755930153</v>
      </c>
      <c r="AB416" s="29">
        <f t="shared" si="56"/>
        <v>42.307604400371716</v>
      </c>
      <c r="AC416" s="29">
        <f t="shared" si="57"/>
        <v>4.7442870347152661</v>
      </c>
      <c r="AD416" s="29">
        <f t="shared" si="58"/>
        <v>42.360784536508142</v>
      </c>
      <c r="AE416" s="29">
        <f t="shared" si="59"/>
        <v>16.501476528811398</v>
      </c>
      <c r="AF416" s="29">
        <f t="shared" si="60"/>
        <v>23.76374921051363</v>
      </c>
      <c r="AG416" s="29">
        <f t="shared" si="61"/>
        <v>2045632.440263994</v>
      </c>
      <c r="AH416" s="44">
        <f t="shared" si="62"/>
        <v>266.39733927022172</v>
      </c>
    </row>
    <row r="417" spans="2:34" x14ac:dyDescent="0.3">
      <c r="B417">
        <v>3093</v>
      </c>
      <c r="C417">
        <v>2</v>
      </c>
      <c r="D417">
        <v>4167.1685180203995</v>
      </c>
      <c r="E417">
        <v>75083.754966393608</v>
      </c>
      <c r="F417">
        <v>2362.4832000000001</v>
      </c>
      <c r="G417">
        <v>26688.234461059998</v>
      </c>
      <c r="H417">
        <v>0</v>
      </c>
      <c r="I417">
        <v>0</v>
      </c>
      <c r="J417">
        <v>8744.6117502125126</v>
      </c>
      <c r="K417"/>
      <c r="L417">
        <v>53692.165424728701</v>
      </c>
      <c r="M417">
        <v>30676.497635282893</v>
      </c>
      <c r="N417">
        <v>1623.4775073907358</v>
      </c>
      <c r="O417">
        <v>23927.781891792092</v>
      </c>
      <c r="P417">
        <v>2891.9542877086533</v>
      </c>
      <c r="Q417">
        <v>4234.3761487834408</v>
      </c>
      <c r="R417"/>
      <c r="S417">
        <v>183627.20575257216</v>
      </c>
      <c r="T417">
        <v>58552.84456641716</v>
      </c>
      <c r="U417">
        <v>5719.7223106135234</v>
      </c>
      <c r="V417">
        <v>62338.571607048099</v>
      </c>
      <c r="W417">
        <v>8315.554278420339</v>
      </c>
      <c r="X417">
        <v>11363.075426544829</v>
      </c>
      <c r="Z417" s="29">
        <f>SUM(Landuse!C409:Q409)</f>
        <v>854.28904013999988</v>
      </c>
      <c r="AA417" s="29">
        <f t="shared" si="55"/>
        <v>214.94739733811821</v>
      </c>
      <c r="AB417" s="29">
        <f t="shared" si="56"/>
        <v>68.53985222240658</v>
      </c>
      <c r="AC417" s="29">
        <f t="shared" si="57"/>
        <v>6.6953010536997901</v>
      </c>
      <c r="AD417" s="29">
        <f t="shared" si="58"/>
        <v>72.971288027799261</v>
      </c>
      <c r="AE417" s="29">
        <f t="shared" si="59"/>
        <v>9.7338885174713177</v>
      </c>
      <c r="AF417" s="29">
        <f t="shared" si="60"/>
        <v>13.301207077036434</v>
      </c>
      <c r="AG417" s="29">
        <f t="shared" si="61"/>
        <v>329916.97394161613</v>
      </c>
      <c r="AH417" s="44">
        <f t="shared" si="62"/>
        <v>386.18893423653162</v>
      </c>
    </row>
    <row r="418" spans="2:34" x14ac:dyDescent="0.3">
      <c r="B418">
        <v>3093</v>
      </c>
      <c r="C418">
        <v>5</v>
      </c>
      <c r="D418">
        <v>409187.17549373233</v>
      </c>
      <c r="E418">
        <v>148991.79116603712</v>
      </c>
      <c r="F418">
        <v>9063.8939831968</v>
      </c>
      <c r="G418">
        <v>10670.867542689999</v>
      </c>
      <c r="H418">
        <v>0</v>
      </c>
      <c r="I418">
        <v>57.737200000000001</v>
      </c>
      <c r="J418">
        <v>6978.6796161627753</v>
      </c>
      <c r="K418"/>
      <c r="L418">
        <v>235456.04513857435</v>
      </c>
      <c r="M418">
        <v>124352.16255004505</v>
      </c>
      <c r="N418">
        <v>10469.254484023497</v>
      </c>
      <c r="O418">
        <v>56849.121960755576</v>
      </c>
      <c r="P418">
        <v>10254.232625596256</v>
      </c>
      <c r="Q418">
        <v>147569.3282428243</v>
      </c>
      <c r="R418"/>
      <c r="S418">
        <v>805259.67437392427</v>
      </c>
      <c r="T418">
        <v>237353.45970252197</v>
      </c>
      <c r="U418">
        <v>36884.544550297702</v>
      </c>
      <c r="V418">
        <v>148107.88046191729</v>
      </c>
      <c r="W418">
        <v>29485.12303396573</v>
      </c>
      <c r="X418">
        <v>396006.71941946633</v>
      </c>
      <c r="Z418" s="29">
        <f>SUM(Landuse!C410:Q410)</f>
        <v>5040.4107257200003</v>
      </c>
      <c r="AA418" s="29">
        <f t="shared" si="55"/>
        <v>159.76072550295919</v>
      </c>
      <c r="AB418" s="29">
        <f t="shared" si="56"/>
        <v>47.090102894068636</v>
      </c>
      <c r="AC418" s="29">
        <f t="shared" si="57"/>
        <v>7.3177656658186141</v>
      </c>
      <c r="AD418" s="29">
        <f t="shared" si="58"/>
        <v>29.384089615189193</v>
      </c>
      <c r="AE418" s="29">
        <f t="shared" si="59"/>
        <v>5.8497461096791694</v>
      </c>
      <c r="AF418" s="29">
        <f t="shared" si="60"/>
        <v>78.566359165680595</v>
      </c>
      <c r="AG418" s="29">
        <f t="shared" si="61"/>
        <v>1653097.4015420934</v>
      </c>
      <c r="AH418" s="44">
        <f t="shared" si="62"/>
        <v>327.9687889533954</v>
      </c>
    </row>
    <row r="419" spans="2:34" x14ac:dyDescent="0.3">
      <c r="B419">
        <v>3093</v>
      </c>
      <c r="C419">
        <v>7</v>
      </c>
      <c r="D419">
        <v>346744.8997331768</v>
      </c>
      <c r="E419">
        <v>66128.167870876176</v>
      </c>
      <c r="F419">
        <v>10232.1745544104</v>
      </c>
      <c r="G419">
        <v>2899.8458848755004</v>
      </c>
      <c r="H419">
        <v>47.988</v>
      </c>
      <c r="I419">
        <v>0</v>
      </c>
      <c r="J419">
        <v>7490.1054157753497</v>
      </c>
      <c r="K419"/>
      <c r="L419">
        <v>170117.96267461593</v>
      </c>
      <c r="M419">
        <v>87900.010282297968</v>
      </c>
      <c r="N419">
        <v>8043.8735003548072</v>
      </c>
      <c r="O419">
        <v>34728.015428973929</v>
      </c>
      <c r="P419">
        <v>8472.2231753870583</v>
      </c>
      <c r="Q419">
        <v>124281.09639748451</v>
      </c>
      <c r="R419"/>
      <c r="S419">
        <v>581803.43234718649</v>
      </c>
      <c r="T419">
        <v>167776.50762602777</v>
      </c>
      <c r="U419">
        <v>28339.612045305032</v>
      </c>
      <c r="V419">
        <v>90476.204036797193</v>
      </c>
      <c r="W419">
        <v>24361.115240739702</v>
      </c>
      <c r="X419">
        <v>333512.05061554164</v>
      </c>
      <c r="Z419" s="29">
        <f>SUM(Landuse!C411:Q411)</f>
        <v>9469.879658777887</v>
      </c>
      <c r="AA419" s="29">
        <f t="shared" si="55"/>
        <v>61.437257210327608</v>
      </c>
      <c r="AB419" s="29">
        <f t="shared" si="56"/>
        <v>17.716857412280969</v>
      </c>
      <c r="AC419" s="29">
        <f t="shared" si="57"/>
        <v>2.9926052987417089</v>
      </c>
      <c r="AD419" s="29">
        <f t="shared" si="58"/>
        <v>9.5541028288498211</v>
      </c>
      <c r="AE419" s="29">
        <f t="shared" si="59"/>
        <v>2.5724841411430952</v>
      </c>
      <c r="AF419" s="29">
        <f t="shared" si="60"/>
        <v>35.218193116783731</v>
      </c>
      <c r="AG419" s="29">
        <f t="shared" si="61"/>
        <v>1226268.9219115977</v>
      </c>
      <c r="AH419" s="44">
        <f t="shared" si="62"/>
        <v>129.49150000812693</v>
      </c>
    </row>
    <row r="420" spans="2:34" x14ac:dyDescent="0.3">
      <c r="B420">
        <v>3093</v>
      </c>
      <c r="C420">
        <v>8</v>
      </c>
      <c r="D420">
        <v>469957.3653026484</v>
      </c>
      <c r="E420">
        <v>1272708.5468444675</v>
      </c>
      <c r="F420">
        <v>120089.53867120278</v>
      </c>
      <c r="G420">
        <v>201347.91631278</v>
      </c>
      <c r="H420">
        <v>1028.6660099897999</v>
      </c>
      <c r="I420">
        <v>463.71779999999995</v>
      </c>
      <c r="J420">
        <v>58076.680029493735</v>
      </c>
      <c r="K420"/>
      <c r="L420">
        <v>948544.33764097234</v>
      </c>
      <c r="M420">
        <v>529981.79037243221</v>
      </c>
      <c r="N420">
        <v>32269.704836509456</v>
      </c>
      <c r="O420">
        <v>367326.21916398109</v>
      </c>
      <c r="P420">
        <v>37630.435472772915</v>
      </c>
      <c r="Q420">
        <v>207919.9434839141</v>
      </c>
      <c r="R420"/>
      <c r="S420">
        <v>3244021.6347321253</v>
      </c>
      <c r="T420">
        <v>1011586.8429196688</v>
      </c>
      <c r="U420">
        <v>113690.36520065156</v>
      </c>
      <c r="V420">
        <v>956987.6522635367</v>
      </c>
      <c r="W420">
        <v>108202.93046276597</v>
      </c>
      <c r="X420">
        <v>557959.40593738807</v>
      </c>
      <c r="Z420" s="29">
        <f>SUM(Landuse!C412:Q412)</f>
        <v>18896.824688130004</v>
      </c>
      <c r="AA420" s="29">
        <f t="shared" si="55"/>
        <v>171.6701979444118</v>
      </c>
      <c r="AB420" s="29">
        <f t="shared" si="56"/>
        <v>53.532107092843738</v>
      </c>
      <c r="AC420" s="29">
        <f t="shared" si="57"/>
        <v>6.0163740245770443</v>
      </c>
      <c r="AD420" s="29">
        <f t="shared" si="58"/>
        <v>50.642775601589101</v>
      </c>
      <c r="AE420" s="29">
        <f t="shared" si="59"/>
        <v>5.7259847751423232</v>
      </c>
      <c r="AF420" s="29">
        <f t="shared" si="60"/>
        <v>29.526622337131009</v>
      </c>
      <c r="AG420" s="29">
        <f t="shared" si="61"/>
        <v>5992448.8315161373</v>
      </c>
      <c r="AH420" s="44">
        <f t="shared" si="62"/>
        <v>317.11406177569506</v>
      </c>
    </row>
    <row r="421" spans="2:34" x14ac:dyDescent="0.3">
      <c r="B421">
        <v>3096</v>
      </c>
      <c r="C421">
        <v>0</v>
      </c>
      <c r="D421">
        <v>196984.28228588228</v>
      </c>
      <c r="E421">
        <v>1572650.3509686703</v>
      </c>
      <c r="F421">
        <v>98708.639797171796</v>
      </c>
      <c r="G421">
        <v>252547.54166465998</v>
      </c>
      <c r="H421">
        <v>2334.6593999973002</v>
      </c>
      <c r="I421">
        <v>797.50817310779996</v>
      </c>
      <c r="J421">
        <v>230524.3985343629</v>
      </c>
      <c r="K421"/>
      <c r="L421">
        <v>1080251.2630196733</v>
      </c>
      <c r="M421">
        <v>595125.72963650385</v>
      </c>
      <c r="N421">
        <v>34099.152451967566</v>
      </c>
      <c r="O421">
        <v>440019.50053027575</v>
      </c>
      <c r="P421">
        <v>71436.067785492545</v>
      </c>
      <c r="Q421">
        <v>133615.66739993932</v>
      </c>
      <c r="R421"/>
      <c r="S421">
        <v>3694459.3195272824</v>
      </c>
      <c r="T421">
        <v>1135928.3826717876</v>
      </c>
      <c r="U421">
        <v>120135.74697810049</v>
      </c>
      <c r="V421">
        <v>1146374.0043415169</v>
      </c>
      <c r="W421">
        <v>205407.98367108312</v>
      </c>
      <c r="X421">
        <v>358561.65193775919</v>
      </c>
      <c r="Z421" s="29">
        <f>SUM(Landuse!C413:Q413)</f>
        <v>17366.716440260003</v>
      </c>
      <c r="AA421" s="29">
        <f t="shared" si="55"/>
        <v>212.73217261512283</v>
      </c>
      <c r="AB421" s="29">
        <f t="shared" si="56"/>
        <v>65.40835664469347</v>
      </c>
      <c r="AC421" s="29">
        <f t="shared" si="57"/>
        <v>6.9175855661233969</v>
      </c>
      <c r="AD421" s="29">
        <f t="shared" si="58"/>
        <v>66.009830256913787</v>
      </c>
      <c r="AE421" s="29">
        <f t="shared" si="59"/>
        <v>11.827681092028465</v>
      </c>
      <c r="AF421" s="29">
        <f t="shared" si="60"/>
        <v>20.646485083762389</v>
      </c>
      <c r="AG421" s="29">
        <f t="shared" si="61"/>
        <v>6660867.0891275294</v>
      </c>
      <c r="AH421" s="44">
        <f t="shared" si="62"/>
        <v>383.5421112586443</v>
      </c>
    </row>
    <row r="422" spans="2:34" x14ac:dyDescent="0.3">
      <c r="B422">
        <v>3096</v>
      </c>
      <c r="C422">
        <v>1</v>
      </c>
      <c r="D422">
        <v>317353.63763562078</v>
      </c>
      <c r="E422">
        <v>399516.52069783234</v>
      </c>
      <c r="F422">
        <v>28618.352832098397</v>
      </c>
      <c r="G422">
        <v>66730.656882280004</v>
      </c>
      <c r="H422">
        <v>71318.671254054905</v>
      </c>
      <c r="I422">
        <v>2101.8849469553998</v>
      </c>
      <c r="J422">
        <v>95272.528264223409</v>
      </c>
      <c r="K422"/>
      <c r="L422">
        <v>402775.5781348219</v>
      </c>
      <c r="M422">
        <v>211341.6490562504</v>
      </c>
      <c r="N422">
        <v>14784.70345381976</v>
      </c>
      <c r="O422">
        <v>143556.37049163322</v>
      </c>
      <c r="P422">
        <v>76867.767117867756</v>
      </c>
      <c r="Q422">
        <v>131586.18425867215</v>
      </c>
      <c r="R422"/>
      <c r="S422">
        <v>1377492.4772210908</v>
      </c>
      <c r="T422">
        <v>403392.03238664626</v>
      </c>
      <c r="U422">
        <v>52088.432279256012</v>
      </c>
      <c r="V422">
        <v>374004.54091444222</v>
      </c>
      <c r="W422">
        <v>221026.34624838812</v>
      </c>
      <c r="X422">
        <v>353115.47304367449</v>
      </c>
      <c r="Z422" s="29">
        <f>SUM(Landuse!C414:Q414)</f>
        <v>13853.854224519999</v>
      </c>
      <c r="AA422" s="29">
        <f t="shared" si="55"/>
        <v>99.430270803850433</v>
      </c>
      <c r="AB422" s="29">
        <f t="shared" si="56"/>
        <v>29.117675547118207</v>
      </c>
      <c r="AC422" s="29">
        <f t="shared" si="57"/>
        <v>3.7598513334335841</v>
      </c>
      <c r="AD422" s="29">
        <f t="shared" si="58"/>
        <v>26.996425316248089</v>
      </c>
      <c r="AE422" s="29">
        <f t="shared" si="59"/>
        <v>15.954141184565996</v>
      </c>
      <c r="AF422" s="29">
        <f t="shared" si="60"/>
        <v>25.488608969097843</v>
      </c>
      <c r="AG422" s="29">
        <f t="shared" si="61"/>
        <v>2781119.3020934979</v>
      </c>
      <c r="AH422" s="44">
        <f t="shared" si="62"/>
        <v>200.74697315431416</v>
      </c>
    </row>
    <row r="423" spans="2:34" x14ac:dyDescent="0.3">
      <c r="B423">
        <v>3096</v>
      </c>
      <c r="C423">
        <v>2</v>
      </c>
      <c r="D423">
        <v>23254.950862319303</v>
      </c>
      <c r="E423">
        <v>41550.780599999998</v>
      </c>
      <c r="F423">
        <v>3195.6803999999997</v>
      </c>
      <c r="G423">
        <v>11210.4</v>
      </c>
      <c r="H423">
        <v>11.997</v>
      </c>
      <c r="I423">
        <v>0</v>
      </c>
      <c r="J423">
        <v>45433.093194021349</v>
      </c>
      <c r="K423"/>
      <c r="L423">
        <v>55295.908563637618</v>
      </c>
      <c r="M423">
        <v>26133.825383096388</v>
      </c>
      <c r="N423">
        <v>1962.5050084328575</v>
      </c>
      <c r="O423">
        <v>17216.477069520832</v>
      </c>
      <c r="P423">
        <v>10182.096445080297</v>
      </c>
      <c r="Q423">
        <v>13866.089586572645</v>
      </c>
      <c r="R423"/>
      <c r="S423">
        <v>189112.00728764065</v>
      </c>
      <c r="T423">
        <v>49882.155185223739</v>
      </c>
      <c r="U423">
        <v>6914.1602703600538</v>
      </c>
      <c r="V423">
        <v>44853.743379681233</v>
      </c>
      <c r="W423">
        <v>29277.701939148337</v>
      </c>
      <c r="X423">
        <v>37210.067388255295</v>
      </c>
      <c r="Z423" s="29">
        <f>SUM(Landuse!C415:Q415)</f>
        <v>1675.0642307800003</v>
      </c>
      <c r="AA423" s="29">
        <f t="shared" si="55"/>
        <v>112.89836163451469</v>
      </c>
      <c r="AB423" s="29">
        <f t="shared" si="56"/>
        <v>29.779249218399173</v>
      </c>
      <c r="AC423" s="29">
        <f t="shared" si="57"/>
        <v>4.1276985940655226</v>
      </c>
      <c r="AD423" s="29">
        <f t="shared" si="58"/>
        <v>26.77732743346499</v>
      </c>
      <c r="AE423" s="29">
        <f t="shared" si="59"/>
        <v>17.478554792800427</v>
      </c>
      <c r="AF423" s="29">
        <f t="shared" si="60"/>
        <v>22.214113766209596</v>
      </c>
      <c r="AG423" s="29">
        <f t="shared" si="61"/>
        <v>357249.83545030933</v>
      </c>
      <c r="AH423" s="44">
        <f t="shared" si="62"/>
        <v>213.2753054394544</v>
      </c>
    </row>
    <row r="424" spans="2:34" x14ac:dyDescent="0.3">
      <c r="B424">
        <v>3096</v>
      </c>
      <c r="C424">
        <v>5</v>
      </c>
      <c r="D424">
        <v>556203.72753300995</v>
      </c>
      <c r="E424">
        <v>92056.492232259596</v>
      </c>
      <c r="F424">
        <v>5056.0031276831987</v>
      </c>
      <c r="G424">
        <v>3994.7194593200002</v>
      </c>
      <c r="H424">
        <v>1919.52</v>
      </c>
      <c r="I424">
        <v>125.1405761318</v>
      </c>
      <c r="J424">
        <v>30962.4182693408</v>
      </c>
      <c r="K424"/>
      <c r="L424">
        <v>269632.72166377847</v>
      </c>
      <c r="M424">
        <v>137257.36246585171</v>
      </c>
      <c r="N424">
        <v>12815.906820107482</v>
      </c>
      <c r="O424">
        <v>52552.00835715924</v>
      </c>
      <c r="P424">
        <v>18216.639891802093</v>
      </c>
      <c r="Q424">
        <v>199843.38199904637</v>
      </c>
      <c r="R424"/>
      <c r="S424">
        <v>922143.90809012239</v>
      </c>
      <c r="T424">
        <v>261985.87288582046</v>
      </c>
      <c r="U424">
        <v>45152.105795125273</v>
      </c>
      <c r="V424">
        <v>136912.69633273984</v>
      </c>
      <c r="W424">
        <v>52380.308511286654</v>
      </c>
      <c r="X424">
        <v>536285.71089590096</v>
      </c>
      <c r="Z424" s="29">
        <f>SUM(Landuse!C416:Q416)</f>
        <v>6475.0554762299998</v>
      </c>
      <c r="AA424" s="29">
        <f t="shared" si="55"/>
        <v>142.41482740577635</v>
      </c>
      <c r="AB424" s="29">
        <f t="shared" si="56"/>
        <v>40.460792011369399</v>
      </c>
      <c r="AC424" s="29">
        <f t="shared" si="57"/>
        <v>6.9732384472811315</v>
      </c>
      <c r="AD424" s="29">
        <f t="shared" si="58"/>
        <v>21.144636804325131</v>
      </c>
      <c r="AE424" s="29">
        <f t="shared" si="59"/>
        <v>8.0895536267720551</v>
      </c>
      <c r="AF424" s="29">
        <f t="shared" si="60"/>
        <v>82.823338404529778</v>
      </c>
      <c r="AG424" s="29">
        <f t="shared" si="61"/>
        <v>1954860.6025109957</v>
      </c>
      <c r="AH424" s="44">
        <f t="shared" si="62"/>
        <v>301.90638670005387</v>
      </c>
    </row>
    <row r="425" spans="2:34" x14ac:dyDescent="0.3">
      <c r="B425">
        <v>3096</v>
      </c>
      <c r="C425">
        <v>7</v>
      </c>
      <c r="D425">
        <v>820080.75902933488</v>
      </c>
      <c r="E425">
        <v>179925.71227657943</v>
      </c>
      <c r="F425">
        <v>36272.301527002404</v>
      </c>
      <c r="G425">
        <v>4483.7384398488002</v>
      </c>
      <c r="H425">
        <v>0</v>
      </c>
      <c r="I425">
        <v>29.983149195999999</v>
      </c>
      <c r="J425">
        <v>70680.984780432278</v>
      </c>
      <c r="K425"/>
      <c r="L425">
        <v>442074.65106034174</v>
      </c>
      <c r="M425">
        <v>223883.01856545266</v>
      </c>
      <c r="N425">
        <v>20406.246617285287</v>
      </c>
      <c r="O425">
        <v>93113.728311461862</v>
      </c>
      <c r="P425">
        <v>31155.806570312761</v>
      </c>
      <c r="Q425">
        <v>300840.02807753935</v>
      </c>
      <c r="R425"/>
      <c r="S425">
        <v>1511895.3066263688</v>
      </c>
      <c r="T425">
        <v>427329.99519625079</v>
      </c>
      <c r="U425">
        <v>71893.859644756318</v>
      </c>
      <c r="V425">
        <v>242587.33409528536</v>
      </c>
      <c r="W425">
        <v>89585.717770343021</v>
      </c>
      <c r="X425">
        <v>807313.24054691917</v>
      </c>
      <c r="Z425" s="29">
        <f>SUM(Landuse!C417:Q417)</f>
        <v>23029.661102244103</v>
      </c>
      <c r="AA425" s="29">
        <f t="shared" si="55"/>
        <v>65.649915555163929</v>
      </c>
      <c r="AB425" s="29">
        <f t="shared" si="56"/>
        <v>18.555635417258053</v>
      </c>
      <c r="AC425" s="29">
        <f t="shared" si="57"/>
        <v>3.1217940778881323</v>
      </c>
      <c r="AD425" s="29">
        <f t="shared" si="58"/>
        <v>10.533691009098119</v>
      </c>
      <c r="AE425" s="29">
        <f t="shared" si="59"/>
        <v>3.890014593467614</v>
      </c>
      <c r="AF425" s="29">
        <f t="shared" si="60"/>
        <v>35.055367812957151</v>
      </c>
      <c r="AG425" s="29">
        <f t="shared" si="61"/>
        <v>3150605.4538799236</v>
      </c>
      <c r="AH425" s="44">
        <f t="shared" si="62"/>
        <v>136.80641846583299</v>
      </c>
    </row>
    <row r="426" spans="2:34" x14ac:dyDescent="0.3">
      <c r="B426">
        <v>3096</v>
      </c>
      <c r="C426">
        <v>8</v>
      </c>
      <c r="D426">
        <v>734292.98380227596</v>
      </c>
      <c r="E426">
        <v>1126559.2135212438</v>
      </c>
      <c r="F426">
        <v>85024.282896884804</v>
      </c>
      <c r="G426">
        <v>159271.18317301996</v>
      </c>
      <c r="H426">
        <v>30763.344234351604</v>
      </c>
      <c r="I426">
        <v>2127.7602638291996</v>
      </c>
      <c r="J426">
        <v>197814.60957698448</v>
      </c>
      <c r="K426"/>
      <c r="L426">
        <v>1011418.0008207213</v>
      </c>
      <c r="M426">
        <v>541610.40637223842</v>
      </c>
      <c r="N426">
        <v>36733.227208748183</v>
      </c>
      <c r="O426">
        <v>351010.81342275464</v>
      </c>
      <c r="P426">
        <v>87364.583137254842</v>
      </c>
      <c r="Q426">
        <v>307716.34650687227</v>
      </c>
      <c r="R426"/>
      <c r="S426">
        <v>3459049.5628068666</v>
      </c>
      <c r="T426">
        <v>1033782.6148508189</v>
      </c>
      <c r="U426">
        <v>129415.93477595699</v>
      </c>
      <c r="V426">
        <v>914481.45199403423</v>
      </c>
      <c r="W426">
        <v>251208.99599869395</v>
      </c>
      <c r="X426">
        <v>825766.04734158702</v>
      </c>
      <c r="Z426" s="29">
        <f>SUM(Landuse!C418:Q418)</f>
        <v>24476.893502749994</v>
      </c>
      <c r="AA426" s="29">
        <f t="shared" si="55"/>
        <v>141.31897752540536</v>
      </c>
      <c r="AB426" s="29">
        <f t="shared" si="56"/>
        <v>42.235041580528701</v>
      </c>
      <c r="AC426" s="29">
        <f t="shared" si="57"/>
        <v>5.287269594134445</v>
      </c>
      <c r="AD426" s="29">
        <f t="shared" si="58"/>
        <v>37.361009553409694</v>
      </c>
      <c r="AE426" s="29">
        <f t="shared" si="59"/>
        <v>10.263107774296214</v>
      </c>
      <c r="AF426" s="29">
        <f t="shared" si="60"/>
        <v>33.736554324134786</v>
      </c>
      <c r="AG426" s="29">
        <f t="shared" si="61"/>
        <v>6613704.6077679573</v>
      </c>
      <c r="AH426" s="44">
        <f t="shared" si="62"/>
        <v>270.20196035190918</v>
      </c>
    </row>
    <row r="427" spans="2:34" x14ac:dyDescent="0.3">
      <c r="B427">
        <v>3097</v>
      </c>
      <c r="C427">
        <v>0</v>
      </c>
      <c r="D427">
        <v>530624.27250989946</v>
      </c>
      <c r="E427">
        <v>4761396.8766194424</v>
      </c>
      <c r="F427">
        <v>1428375.4349084154</v>
      </c>
      <c r="G427">
        <v>897111.69439795183</v>
      </c>
      <c r="H427">
        <v>6259.7818304081993</v>
      </c>
      <c r="I427">
        <v>699.54801739899995</v>
      </c>
      <c r="J427">
        <v>765025.94356534421</v>
      </c>
      <c r="K427"/>
      <c r="L427">
        <v>3845281.6742018177</v>
      </c>
      <c r="M427">
        <v>2083523.9578757051</v>
      </c>
      <c r="N427">
        <v>125372.38297954648</v>
      </c>
      <c r="O427">
        <v>1575002.2607125819</v>
      </c>
      <c r="P427">
        <v>257290.23682326794</v>
      </c>
      <c r="Q427">
        <v>503023.03925594082</v>
      </c>
      <c r="R427"/>
      <c r="S427">
        <v>13150863.325770216</v>
      </c>
      <c r="T427">
        <v>3976863.8488765159</v>
      </c>
      <c r="U427">
        <v>441703.20364672964</v>
      </c>
      <c r="V427">
        <v>4103321.8897892754</v>
      </c>
      <c r="W427">
        <v>739814.91986399284</v>
      </c>
      <c r="X427">
        <v>1349877.4165344951</v>
      </c>
      <c r="Z427" s="29">
        <f>SUM(Landuse!C419:Q419)</f>
        <v>62987.048793279995</v>
      </c>
      <c r="AA427" s="29">
        <f t="shared" si="55"/>
        <v>208.78678359626946</v>
      </c>
      <c r="AB427" s="29">
        <f t="shared" si="56"/>
        <v>63.137802533475771</v>
      </c>
      <c r="AC427" s="29">
        <f t="shared" si="57"/>
        <v>7.0126035765919923</v>
      </c>
      <c r="AD427" s="29">
        <f t="shared" si="58"/>
        <v>65.145485753049812</v>
      </c>
      <c r="AE427" s="29">
        <f t="shared" si="59"/>
        <v>11.745508545606327</v>
      </c>
      <c r="AF427" s="29">
        <f t="shared" si="60"/>
        <v>21.43103133732647</v>
      </c>
      <c r="AG427" s="29">
        <f t="shared" si="61"/>
        <v>23762444.604481224</v>
      </c>
      <c r="AH427" s="44">
        <f t="shared" si="62"/>
        <v>377.25921534231981</v>
      </c>
    </row>
    <row r="428" spans="2:34" x14ac:dyDescent="0.3">
      <c r="B428">
        <v>3097</v>
      </c>
      <c r="C428">
        <v>1</v>
      </c>
      <c r="D428">
        <v>182038.31361161155</v>
      </c>
      <c r="E428">
        <v>137392.12801768017</v>
      </c>
      <c r="F428">
        <v>19285.843207665599</v>
      </c>
      <c r="G428">
        <v>29296.237232749998</v>
      </c>
      <c r="H428">
        <v>17317.225464636598</v>
      </c>
      <c r="I428">
        <v>0</v>
      </c>
      <c r="J428">
        <v>40786.821624846241</v>
      </c>
      <c r="K428"/>
      <c r="L428">
        <v>175117.99312445003</v>
      </c>
      <c r="M428">
        <v>91052.528426213306</v>
      </c>
      <c r="N428">
        <v>6826.5452837021257</v>
      </c>
      <c r="O428">
        <v>55744.41920333085</v>
      </c>
      <c r="P428">
        <v>24866.170565259643</v>
      </c>
      <c r="Q428">
        <v>72508.912556234165</v>
      </c>
      <c r="R428"/>
      <c r="S428">
        <v>598903.53648561914</v>
      </c>
      <c r="T428">
        <v>173793.78205768185</v>
      </c>
      <c r="U428">
        <v>24050.80648536947</v>
      </c>
      <c r="V428">
        <v>145229.82046205379</v>
      </c>
      <c r="W428">
        <v>71500.435505053232</v>
      </c>
      <c r="X428">
        <v>194579.8421120311</v>
      </c>
      <c r="Z428" s="29">
        <f>SUM(Landuse!C420:Q420)</f>
        <v>6228.7861527599998</v>
      </c>
      <c r="AA428" s="29">
        <f t="shared" si="55"/>
        <v>96.150922795807105</v>
      </c>
      <c r="AB428" s="29">
        <f t="shared" si="56"/>
        <v>27.901709545875665</v>
      </c>
      <c r="AC428" s="29">
        <f t="shared" si="57"/>
        <v>3.8612349012355263</v>
      </c>
      <c r="AD428" s="29">
        <f t="shared" si="58"/>
        <v>23.31591050010633</v>
      </c>
      <c r="AE428" s="29">
        <f t="shared" si="59"/>
        <v>11.479031989783612</v>
      </c>
      <c r="AF428" s="29">
        <f t="shared" si="60"/>
        <v>31.238805979205434</v>
      </c>
      <c r="AG428" s="29">
        <f t="shared" si="61"/>
        <v>1208058.2231078085</v>
      </c>
      <c r="AH428" s="44">
        <f t="shared" si="62"/>
        <v>193.94761571201366</v>
      </c>
    </row>
    <row r="429" spans="2:34" x14ac:dyDescent="0.3">
      <c r="B429">
        <v>3097</v>
      </c>
      <c r="C429">
        <v>2</v>
      </c>
      <c r="D429">
        <v>4089.2341327462996</v>
      </c>
      <c r="E429">
        <v>112766.48880000001</v>
      </c>
      <c r="F429">
        <v>8403.8819999999996</v>
      </c>
      <c r="G429">
        <v>0</v>
      </c>
      <c r="H429">
        <v>158.85371783969998</v>
      </c>
      <c r="I429">
        <v>0</v>
      </c>
      <c r="J429">
        <v>41482.968911966782</v>
      </c>
      <c r="K429"/>
      <c r="L429">
        <v>77942.631128422436</v>
      </c>
      <c r="M429">
        <v>39524.380918033443</v>
      </c>
      <c r="N429">
        <v>2449.3374074267626</v>
      </c>
      <c r="O429">
        <v>28668.802239068769</v>
      </c>
      <c r="P429">
        <v>9815.678737706332</v>
      </c>
      <c r="Q429">
        <v>8500.5971318950451</v>
      </c>
      <c r="R429"/>
      <c r="S429">
        <v>266563.79845920473</v>
      </c>
      <c r="T429">
        <v>75440.976345868796</v>
      </c>
      <c r="U429">
        <v>8629.3341002274501</v>
      </c>
      <c r="V429">
        <v>74690.257097401089</v>
      </c>
      <c r="W429">
        <v>28224.100799188163</v>
      </c>
      <c r="X429">
        <v>22811.607421354311</v>
      </c>
      <c r="Z429" s="29">
        <f>SUM(Landuse!C421:Q421)</f>
        <v>1464.64753161</v>
      </c>
      <c r="AA429" s="29">
        <f t="shared" si="55"/>
        <v>181.99859877972619</v>
      </c>
      <c r="AB429" s="29">
        <f t="shared" si="56"/>
        <v>51.507939430957165</v>
      </c>
      <c r="AC429" s="29">
        <f t="shared" si="57"/>
        <v>5.8917479557294827</v>
      </c>
      <c r="AD429" s="29">
        <f t="shared" si="58"/>
        <v>50.995379765736899</v>
      </c>
      <c r="AE429" s="29">
        <f t="shared" si="59"/>
        <v>19.27023409390728</v>
      </c>
      <c r="AF429" s="29">
        <f t="shared" si="60"/>
        <v>15.574810272802541</v>
      </c>
      <c r="AG429" s="29">
        <f t="shared" si="61"/>
        <v>476360.0742232445</v>
      </c>
      <c r="AH429" s="44">
        <f t="shared" si="62"/>
        <v>325.23871029885953</v>
      </c>
    </row>
    <row r="430" spans="2:34" x14ac:dyDescent="0.3">
      <c r="B430">
        <v>3097</v>
      </c>
      <c r="C430">
        <v>5</v>
      </c>
      <c r="D430">
        <v>300274.73686603963</v>
      </c>
      <c r="E430">
        <v>56624.556884783808</v>
      </c>
      <c r="F430">
        <v>2896.7778453855999</v>
      </c>
      <c r="G430">
        <v>8487.4389925399992</v>
      </c>
      <c r="H430">
        <v>0</v>
      </c>
      <c r="I430">
        <v>0</v>
      </c>
      <c r="J430">
        <v>27832.429700129702</v>
      </c>
      <c r="K430"/>
      <c r="L430">
        <v>156512.80812085711</v>
      </c>
      <c r="M430">
        <v>79348.214304877169</v>
      </c>
      <c r="N430">
        <v>7270.0772554082669</v>
      </c>
      <c r="O430">
        <v>32246.573277144325</v>
      </c>
      <c r="P430">
        <v>11536.351183099547</v>
      </c>
      <c r="Q430">
        <v>109201.91614749229</v>
      </c>
      <c r="R430"/>
      <c r="S430">
        <v>535273.80377333134</v>
      </c>
      <c r="T430">
        <v>151453.52360800514</v>
      </c>
      <c r="U430">
        <v>25613.427280846528</v>
      </c>
      <c r="V430">
        <v>84011.352427478574</v>
      </c>
      <c r="W430">
        <v>33171.739555396271</v>
      </c>
      <c r="X430">
        <v>293046.61803928</v>
      </c>
      <c r="Z430" s="29">
        <f>SUM(Landuse!C422:Q422)</f>
        <v>3583.0113313769079</v>
      </c>
      <c r="AA430" s="29">
        <f t="shared" si="55"/>
        <v>149.39216046733296</v>
      </c>
      <c r="AB430" s="29">
        <f t="shared" si="56"/>
        <v>42.269898027311953</v>
      </c>
      <c r="AC430" s="29">
        <f t="shared" si="57"/>
        <v>7.1485755728837166</v>
      </c>
      <c r="AD430" s="29">
        <f t="shared" si="58"/>
        <v>23.447135567722032</v>
      </c>
      <c r="AE430" s="29">
        <f t="shared" si="59"/>
        <v>9.2580615821409555</v>
      </c>
      <c r="AF430" s="29">
        <f t="shared" si="60"/>
        <v>81.787801080345929</v>
      </c>
      <c r="AG430" s="29">
        <f t="shared" si="61"/>
        <v>1122570.4646843378</v>
      </c>
      <c r="AH430" s="44">
        <f t="shared" si="62"/>
        <v>313.30363229773758</v>
      </c>
    </row>
    <row r="431" spans="2:34" x14ac:dyDescent="0.3">
      <c r="B431">
        <v>3097</v>
      </c>
      <c r="C431">
        <v>7</v>
      </c>
      <c r="D431">
        <v>341889.57873501966</v>
      </c>
      <c r="E431">
        <v>19839.1815321502</v>
      </c>
      <c r="F431">
        <v>7226.4656074051991</v>
      </c>
      <c r="G431">
        <v>0</v>
      </c>
      <c r="H431">
        <v>0</v>
      </c>
      <c r="I431">
        <v>0</v>
      </c>
      <c r="J431">
        <v>21825.569472074625</v>
      </c>
      <c r="K431"/>
      <c r="L431">
        <v>150144.7326885353</v>
      </c>
      <c r="M431">
        <v>74823.695474539214</v>
      </c>
      <c r="N431">
        <v>7460.5235897015964</v>
      </c>
      <c r="O431">
        <v>24815.98435035623</v>
      </c>
      <c r="P431">
        <v>10715.518076548276</v>
      </c>
      <c r="Q431">
        <v>122820.34116696907</v>
      </c>
      <c r="R431"/>
      <c r="S431">
        <v>513494.98579479073</v>
      </c>
      <c r="T431">
        <v>142817.48402616248</v>
      </c>
      <c r="U431">
        <v>26284.394474585388</v>
      </c>
      <c r="V431">
        <v>64652.58770829608</v>
      </c>
      <c r="W431">
        <v>30811.507832487681</v>
      </c>
      <c r="X431">
        <v>329592.07013179653</v>
      </c>
      <c r="Z431" s="29">
        <f>SUM(Landuse!C423:Q423)</f>
        <v>9449.6586707486331</v>
      </c>
      <c r="AA431" s="29">
        <f t="shared" si="55"/>
        <v>54.34005647043228</v>
      </c>
      <c r="AB431" s="29">
        <f t="shared" si="56"/>
        <v>15.113507164894031</v>
      </c>
      <c r="AC431" s="29">
        <f t="shared" si="57"/>
        <v>2.7815178717458426</v>
      </c>
      <c r="AD431" s="29">
        <f t="shared" si="58"/>
        <v>6.841790794881069</v>
      </c>
      <c r="AE431" s="29">
        <f t="shared" si="59"/>
        <v>3.2605947903562416</v>
      </c>
      <c r="AF431" s="29">
        <f t="shared" si="60"/>
        <v>34.878727540926633</v>
      </c>
      <c r="AG431" s="29">
        <f t="shared" si="61"/>
        <v>1107653.029968119</v>
      </c>
      <c r="AH431" s="44">
        <f t="shared" si="62"/>
        <v>117.21619463323611</v>
      </c>
    </row>
    <row r="432" spans="2:34" x14ac:dyDescent="0.3">
      <c r="B432">
        <v>3097</v>
      </c>
      <c r="C432">
        <v>8</v>
      </c>
      <c r="D432">
        <v>303075.50644392474</v>
      </c>
      <c r="E432">
        <v>490326.05150791351</v>
      </c>
      <c r="F432">
        <v>167913.64160146521</v>
      </c>
      <c r="G432">
        <v>89728.639999999999</v>
      </c>
      <c r="H432">
        <v>5013.5463</v>
      </c>
      <c r="I432">
        <v>0</v>
      </c>
      <c r="J432">
        <v>73464.487405957974</v>
      </c>
      <c r="K432"/>
      <c r="L432">
        <v>495044.0637398049</v>
      </c>
      <c r="M432">
        <v>264758.22078604274</v>
      </c>
      <c r="N432">
        <v>18036.819439931623</v>
      </c>
      <c r="O432">
        <v>178388.63621372028</v>
      </c>
      <c r="P432">
        <v>33090.849471239228</v>
      </c>
      <c r="Q432">
        <v>140203.28360852262</v>
      </c>
      <c r="R432"/>
      <c r="S432">
        <v>1693050.6979901327</v>
      </c>
      <c r="T432">
        <v>505349.31117873552</v>
      </c>
      <c r="U432">
        <v>63546.0596734063</v>
      </c>
      <c r="V432">
        <v>464752.34615488118</v>
      </c>
      <c r="W432">
        <v>95149.759478095992</v>
      </c>
      <c r="X432">
        <v>376239.71766197874</v>
      </c>
      <c r="Z432" s="29">
        <f>SUM(Landuse!C424:Q424)</f>
        <v>11135.39306482</v>
      </c>
      <c r="AA432" s="29">
        <f t="shared" si="55"/>
        <v>152.04229326569356</v>
      </c>
      <c r="AB432" s="29">
        <f t="shared" si="56"/>
        <v>45.382260710246811</v>
      </c>
      <c r="AC432" s="29">
        <f t="shared" si="57"/>
        <v>5.7066741428434256</v>
      </c>
      <c r="AD432" s="29">
        <f t="shared" si="58"/>
        <v>41.736501212801485</v>
      </c>
      <c r="AE432" s="29">
        <f t="shared" si="59"/>
        <v>8.5448047432382275</v>
      </c>
      <c r="AF432" s="29">
        <f t="shared" si="60"/>
        <v>33.787735688525558</v>
      </c>
      <c r="AG432" s="29">
        <f t="shared" si="61"/>
        <v>3198087.8921372304</v>
      </c>
      <c r="AH432" s="44">
        <f t="shared" si="62"/>
        <v>287.20026976334907</v>
      </c>
    </row>
    <row r="433" spans="2:34" x14ac:dyDescent="0.3">
      <c r="B433">
        <v>3098</v>
      </c>
      <c r="C433">
        <v>0</v>
      </c>
      <c r="D433">
        <v>486262.71123786562</v>
      </c>
      <c r="E433">
        <v>3806056.6335539403</v>
      </c>
      <c r="F433">
        <v>523644.39875882969</v>
      </c>
      <c r="G433">
        <v>464217.57269939705</v>
      </c>
      <c r="H433">
        <v>1439.6399999999999</v>
      </c>
      <c r="I433">
        <v>1668.8499500441999</v>
      </c>
      <c r="J433">
        <v>250665.33933165253</v>
      </c>
      <c r="K433"/>
      <c r="L433">
        <v>2545125.4033742677</v>
      </c>
      <c r="M433">
        <v>1419415.0922647216</v>
      </c>
      <c r="N433">
        <v>81093.524843908788</v>
      </c>
      <c r="O433">
        <v>1051572.061779269</v>
      </c>
      <c r="P433">
        <v>113561.04948512558</v>
      </c>
      <c r="Q433">
        <v>323188.01378443552</v>
      </c>
      <c r="R433"/>
      <c r="S433">
        <v>8704328.8795399964</v>
      </c>
      <c r="T433">
        <v>2709265.9749075193</v>
      </c>
      <c r="U433">
        <v>285703.0301833204</v>
      </c>
      <c r="V433">
        <v>2739639.6611122941</v>
      </c>
      <c r="W433">
        <v>326534.57730002492</v>
      </c>
      <c r="X433">
        <v>867284.73063094635</v>
      </c>
      <c r="Z433" s="29">
        <f>SUM(Landuse!C425:Q425)</f>
        <v>40485.888373450005</v>
      </c>
      <c r="AA433" s="29">
        <f t="shared" si="55"/>
        <v>214.99661312231834</v>
      </c>
      <c r="AB433" s="29">
        <f t="shared" si="56"/>
        <v>66.918773028189548</v>
      </c>
      <c r="AC433" s="29">
        <f t="shared" si="57"/>
        <v>7.056854663727222</v>
      </c>
      <c r="AD433" s="29">
        <f t="shared" si="58"/>
        <v>67.669001994998965</v>
      </c>
      <c r="AE433" s="29">
        <f t="shared" si="59"/>
        <v>8.0653924223671236</v>
      </c>
      <c r="AF433" s="29">
        <f t="shared" si="60"/>
        <v>21.421901938545524</v>
      </c>
      <c r="AG433" s="29">
        <f t="shared" si="61"/>
        <v>15632756.853674103</v>
      </c>
      <c r="AH433" s="44">
        <f t="shared" si="62"/>
        <v>386.12853717014673</v>
      </c>
    </row>
    <row r="434" spans="2:34" x14ac:dyDescent="0.3">
      <c r="B434">
        <v>3098</v>
      </c>
      <c r="C434">
        <v>1</v>
      </c>
      <c r="D434">
        <v>235719.1982671342</v>
      </c>
      <c r="E434">
        <v>36905.781178551602</v>
      </c>
      <c r="F434">
        <v>8966.0854129115996</v>
      </c>
      <c r="G434">
        <v>5226.1932434999999</v>
      </c>
      <c r="H434">
        <v>5796.6251925222005</v>
      </c>
      <c r="I434">
        <v>0</v>
      </c>
      <c r="J434">
        <v>14948.668642103141</v>
      </c>
      <c r="K434"/>
      <c r="L434">
        <v>119258.57693322156</v>
      </c>
      <c r="M434">
        <v>60497.386561805681</v>
      </c>
      <c r="N434">
        <v>5597.2042870131445</v>
      </c>
      <c r="O434">
        <v>25104.113679069225</v>
      </c>
      <c r="P434">
        <v>11550.005669956556</v>
      </c>
      <c r="Q434">
        <v>85555.264805656567</v>
      </c>
      <c r="R434"/>
      <c r="S434">
        <v>407864.33311161771</v>
      </c>
      <c r="T434">
        <v>115472.57167824973</v>
      </c>
      <c r="U434">
        <v>19719.67833970462</v>
      </c>
      <c r="V434">
        <v>65403.245285805475</v>
      </c>
      <c r="W434">
        <v>33211.001803449777</v>
      </c>
      <c r="X434">
        <v>229590.11976392358</v>
      </c>
      <c r="Z434" s="29">
        <f>SUM(Landuse!C426:Q426)</f>
        <v>6588.2305548000013</v>
      </c>
      <c r="AA434" s="29">
        <f t="shared" si="55"/>
        <v>61.908023667213513</v>
      </c>
      <c r="AB434" s="29">
        <f t="shared" si="56"/>
        <v>17.527099380898203</v>
      </c>
      <c r="AC434" s="29">
        <f t="shared" si="57"/>
        <v>2.9931676154437872</v>
      </c>
      <c r="AD434" s="29">
        <f t="shared" si="58"/>
        <v>9.9272854436089055</v>
      </c>
      <c r="AE434" s="29">
        <f t="shared" si="59"/>
        <v>5.0409592571488204</v>
      </c>
      <c r="AF434" s="29">
        <f t="shared" si="60"/>
        <v>34.848525389969936</v>
      </c>
      <c r="AG434" s="29">
        <f t="shared" si="61"/>
        <v>871260.94998275093</v>
      </c>
      <c r="AH434" s="44">
        <f t="shared" si="62"/>
        <v>132.24506075428317</v>
      </c>
    </row>
    <row r="435" spans="2:34" x14ac:dyDescent="0.3">
      <c r="B435">
        <v>3098</v>
      </c>
      <c r="C435">
        <v>2</v>
      </c>
      <c r="D435">
        <v>5379.8779960002003</v>
      </c>
      <c r="E435">
        <v>693.84</v>
      </c>
      <c r="F435">
        <v>2301.12</v>
      </c>
      <c r="G435">
        <v>0</v>
      </c>
      <c r="H435">
        <v>267.85756006470001</v>
      </c>
      <c r="I435">
        <v>0</v>
      </c>
      <c r="J435">
        <v>4281.2067915728912</v>
      </c>
      <c r="K435"/>
      <c r="L435">
        <v>5357.5410539949489</v>
      </c>
      <c r="M435">
        <v>2331.9856871321808</v>
      </c>
      <c r="N435">
        <v>227.27744521972068</v>
      </c>
      <c r="O435">
        <v>1257.5423546396821</v>
      </c>
      <c r="P435">
        <v>1197.5923488569722</v>
      </c>
      <c r="Q435">
        <v>2551.9634577942861</v>
      </c>
      <c r="R435"/>
      <c r="S435">
        <v>18322.790404662726</v>
      </c>
      <c r="T435">
        <v>4451.1077207429362</v>
      </c>
      <c r="U435">
        <v>800.72798557695455</v>
      </c>
      <c r="V435">
        <v>3276.2499456956712</v>
      </c>
      <c r="W435">
        <v>3443.5690158268262</v>
      </c>
      <c r="X435">
        <v>6848.2704978947013</v>
      </c>
      <c r="Z435" s="29">
        <f>SUM(Landuse!C427:Q427)</f>
        <v>265.41028722999999</v>
      </c>
      <c r="AA435" s="29">
        <f t="shared" si="55"/>
        <v>69.035720491061866</v>
      </c>
      <c r="AB435" s="29">
        <f t="shared" si="56"/>
        <v>16.770667660239116</v>
      </c>
      <c r="AC435" s="29">
        <f t="shared" si="57"/>
        <v>3.0169440451381502</v>
      </c>
      <c r="AD435" s="29">
        <f t="shared" si="58"/>
        <v>12.344095550661642</v>
      </c>
      <c r="AE435" s="29">
        <f t="shared" si="59"/>
        <v>12.974512223193098</v>
      </c>
      <c r="AF435" s="29">
        <f t="shared" si="60"/>
        <v>25.802581238910712</v>
      </c>
      <c r="AG435" s="29">
        <f t="shared" si="61"/>
        <v>37142.715570399821</v>
      </c>
      <c r="AH435" s="44">
        <f t="shared" si="62"/>
        <v>139.94452120920459</v>
      </c>
    </row>
    <row r="436" spans="2:34" x14ac:dyDescent="0.3">
      <c r="B436">
        <v>3098</v>
      </c>
      <c r="C436">
        <v>5</v>
      </c>
      <c r="D436">
        <v>347932.6250378894</v>
      </c>
      <c r="E436">
        <v>102735.4004</v>
      </c>
      <c r="F436">
        <v>12765.266193785599</v>
      </c>
      <c r="G436">
        <v>0</v>
      </c>
      <c r="H436">
        <v>0</v>
      </c>
      <c r="I436">
        <v>0</v>
      </c>
      <c r="J436">
        <v>46041.437584866901</v>
      </c>
      <c r="K436"/>
      <c r="L436">
        <v>205420.82956306779</v>
      </c>
      <c r="M436">
        <v>103415.20168228913</v>
      </c>
      <c r="N436">
        <v>9206.2450325562222</v>
      </c>
      <c r="O436">
        <v>45368.238336266651</v>
      </c>
      <c r="P436">
        <v>16622.785580003372</v>
      </c>
      <c r="Q436">
        <v>129441.42902235869</v>
      </c>
      <c r="R436"/>
      <c r="S436">
        <v>702539.23710569181</v>
      </c>
      <c r="T436">
        <v>197390.6637550189</v>
      </c>
      <c r="U436">
        <v>32434.798061549805</v>
      </c>
      <c r="V436">
        <v>118196.96397270878</v>
      </c>
      <c r="W436">
        <v>47797.323884597499</v>
      </c>
      <c r="X436">
        <v>347359.95802437025</v>
      </c>
      <c r="Z436" s="29">
        <f>SUM(Landuse!C428:Q428)</f>
        <v>4566.54746118</v>
      </c>
      <c r="AA436" s="29">
        <f t="shared" si="55"/>
        <v>153.84472472430079</v>
      </c>
      <c r="AB436" s="29">
        <f t="shared" si="56"/>
        <v>43.225361267571927</v>
      </c>
      <c r="AC436" s="29">
        <f t="shared" si="57"/>
        <v>7.1026959288776608</v>
      </c>
      <c r="AD436" s="29">
        <f t="shared" si="58"/>
        <v>25.883222495221055</v>
      </c>
      <c r="AE436" s="29">
        <f t="shared" si="59"/>
        <v>10.466840494031924</v>
      </c>
      <c r="AF436" s="29">
        <f t="shared" si="60"/>
        <v>76.066209970937678</v>
      </c>
      <c r="AG436" s="29">
        <f t="shared" si="61"/>
        <v>1445718.9448039371</v>
      </c>
      <c r="AH436" s="44">
        <f t="shared" si="62"/>
        <v>316.58905488094103</v>
      </c>
    </row>
    <row r="437" spans="2:34" x14ac:dyDescent="0.3">
      <c r="B437">
        <v>3098</v>
      </c>
      <c r="C437">
        <v>7</v>
      </c>
      <c r="D437">
        <v>685653.17991493363</v>
      </c>
      <c r="E437">
        <v>77623.313727153392</v>
      </c>
      <c r="F437">
        <v>27270.451009318793</v>
      </c>
      <c r="G437">
        <v>0</v>
      </c>
      <c r="H437">
        <v>0</v>
      </c>
      <c r="I437">
        <v>0</v>
      </c>
      <c r="J437">
        <v>29163.96340946505</v>
      </c>
      <c r="K437"/>
      <c r="L437">
        <v>318331.87918327888</v>
      </c>
      <c r="M437">
        <v>161182.50177310291</v>
      </c>
      <c r="N437">
        <v>15474.763323629099</v>
      </c>
      <c r="O437">
        <v>58671.617033267998</v>
      </c>
      <c r="P437">
        <v>19204.668494818419</v>
      </c>
      <c r="Q437">
        <v>246845.47825277358</v>
      </c>
      <c r="R437"/>
      <c r="S437">
        <v>1088695.0268068137</v>
      </c>
      <c r="T437">
        <v>307652.26478435699</v>
      </c>
      <c r="U437">
        <v>54519.60290837739</v>
      </c>
      <c r="V437">
        <v>152855.99042443244</v>
      </c>
      <c r="W437">
        <v>55221.295836685829</v>
      </c>
      <c r="X437">
        <v>662417.24625566555</v>
      </c>
      <c r="Z437" s="29">
        <f>SUM(Landuse!C429:Q429)</f>
        <v>18114.966899868585</v>
      </c>
      <c r="AA437" s="29">
        <f t="shared" si="55"/>
        <v>60.099200447046449</v>
      </c>
      <c r="AB437" s="29">
        <f t="shared" si="56"/>
        <v>16.983319179379173</v>
      </c>
      <c r="AC437" s="29">
        <f t="shared" si="57"/>
        <v>3.0096440810373717</v>
      </c>
      <c r="AD437" s="29">
        <f t="shared" si="58"/>
        <v>8.4381048703733121</v>
      </c>
      <c r="AE437" s="29">
        <f t="shared" si="59"/>
        <v>3.0483796157025509</v>
      </c>
      <c r="AF437" s="29">
        <f t="shared" si="60"/>
        <v>36.567400311422652</v>
      </c>
      <c r="AG437" s="29">
        <f t="shared" si="61"/>
        <v>2321361.4270163318</v>
      </c>
      <c r="AH437" s="44">
        <f t="shared" si="62"/>
        <v>128.1460485049615</v>
      </c>
    </row>
    <row r="438" spans="2:34" x14ac:dyDescent="0.3">
      <c r="B438">
        <v>3098</v>
      </c>
      <c r="C438">
        <v>8</v>
      </c>
      <c r="D438">
        <v>347300.85973778996</v>
      </c>
      <c r="E438">
        <v>744906.84024103754</v>
      </c>
      <c r="F438">
        <v>73356.348167295204</v>
      </c>
      <c r="G438">
        <v>19865.820061179998</v>
      </c>
      <c r="H438">
        <v>185.49492787169999</v>
      </c>
      <c r="I438">
        <v>0</v>
      </c>
      <c r="J438">
        <v>91626.657246692717</v>
      </c>
      <c r="K438"/>
      <c r="L438">
        <v>567980.18371058512</v>
      </c>
      <c r="M438">
        <v>305175.31371513667</v>
      </c>
      <c r="N438">
        <v>20054.362469045805</v>
      </c>
      <c r="O438">
        <v>198415.331536073</v>
      </c>
      <c r="P438">
        <v>33640.009096238442</v>
      </c>
      <c r="Q438">
        <v>151976.81985478799</v>
      </c>
      <c r="R438"/>
      <c r="S438">
        <v>1942492.2282902012</v>
      </c>
      <c r="T438">
        <v>582494.22479435569</v>
      </c>
      <c r="U438">
        <v>70654.126045569355</v>
      </c>
      <c r="V438">
        <v>516927.49494430027</v>
      </c>
      <c r="W438">
        <v>96728.818555414982</v>
      </c>
      <c r="X438">
        <v>407834.35538491921</v>
      </c>
      <c r="Z438" s="29">
        <f>SUM(Landuse!C430:Q430)</f>
        <v>12909.761016279999</v>
      </c>
      <c r="AA438" s="29">
        <f t="shared" si="55"/>
        <v>150.46693938335494</v>
      </c>
      <c r="AB438" s="29">
        <f t="shared" si="56"/>
        <v>45.120449871984057</v>
      </c>
      <c r="AC438" s="29">
        <f t="shared" si="57"/>
        <v>5.4729228493440099</v>
      </c>
      <c r="AD438" s="29">
        <f t="shared" si="58"/>
        <v>40.041600637875717</v>
      </c>
      <c r="AE438" s="29">
        <f t="shared" si="59"/>
        <v>7.4926885504258385</v>
      </c>
      <c r="AF438" s="29">
        <f t="shared" si="60"/>
        <v>31.591162289574154</v>
      </c>
      <c r="AG438" s="29">
        <f t="shared" si="61"/>
        <v>3617131.2480147611</v>
      </c>
      <c r="AH438" s="44">
        <f t="shared" si="62"/>
        <v>280.18576358255876</v>
      </c>
    </row>
    <row r="439" spans="2:34" x14ac:dyDescent="0.3">
      <c r="B439">
        <v>3100</v>
      </c>
      <c r="C439">
        <v>0</v>
      </c>
      <c r="D439">
        <v>68251.011234608508</v>
      </c>
      <c r="E439">
        <v>733920.07265920134</v>
      </c>
      <c r="F439">
        <v>96257.779754647316</v>
      </c>
      <c r="G439">
        <v>200021.46215782501</v>
      </c>
      <c r="H439">
        <v>5943.9866865363001</v>
      </c>
      <c r="I439">
        <v>0</v>
      </c>
      <c r="J439">
        <v>71959.445046520617</v>
      </c>
      <c r="K439"/>
      <c r="L439">
        <v>537154.51552247978</v>
      </c>
      <c r="M439">
        <v>302325.05540206609</v>
      </c>
      <c r="N439">
        <v>16780.215646729186</v>
      </c>
      <c r="O439">
        <v>232653.48727530747</v>
      </c>
      <c r="P439">
        <v>31046.343451384044</v>
      </c>
      <c r="Q439">
        <v>56394.14024137253</v>
      </c>
      <c r="R439"/>
      <c r="S439">
        <v>1837068.4430868807</v>
      </c>
      <c r="T439">
        <v>577053.87974703161</v>
      </c>
      <c r="U439">
        <v>59118.881151460999</v>
      </c>
      <c r="V439">
        <v>606127.47732861305</v>
      </c>
      <c r="W439">
        <v>89270.966423544189</v>
      </c>
      <c r="X439">
        <v>151335.36716193042</v>
      </c>
      <c r="Z439" s="29">
        <f>SUM(Landuse!C431:Q431)</f>
        <v>8436.6204693482432</v>
      </c>
      <c r="AA439" s="29">
        <f t="shared" si="55"/>
        <v>217.74932862765135</v>
      </c>
      <c r="AB439" s="29">
        <f t="shared" si="56"/>
        <v>68.39870085937514</v>
      </c>
      <c r="AC439" s="29">
        <f t="shared" si="57"/>
        <v>7.0074126679338615</v>
      </c>
      <c r="AD439" s="29">
        <f t="shared" si="58"/>
        <v>71.844819798494314</v>
      </c>
      <c r="AE439" s="29">
        <f t="shared" si="59"/>
        <v>10.581365695882806</v>
      </c>
      <c r="AF439" s="29">
        <f t="shared" si="60"/>
        <v>17.937913375593816</v>
      </c>
      <c r="AG439" s="29">
        <f t="shared" si="61"/>
        <v>3319975.0148994611</v>
      </c>
      <c r="AH439" s="44">
        <f t="shared" si="62"/>
        <v>393.5195410249313</v>
      </c>
    </row>
    <row r="440" spans="2:34" x14ac:dyDescent="0.3">
      <c r="B440">
        <v>3100</v>
      </c>
      <c r="C440">
        <v>1</v>
      </c>
      <c r="D440">
        <v>140251.17279475788</v>
      </c>
      <c r="E440">
        <v>176057.36535217531</v>
      </c>
      <c r="F440">
        <v>15154.674829248001</v>
      </c>
      <c r="G440">
        <v>29368.338882170003</v>
      </c>
      <c r="H440">
        <v>23250.518270111701</v>
      </c>
      <c r="I440">
        <v>0</v>
      </c>
      <c r="J440">
        <v>25993.298031787413</v>
      </c>
      <c r="K440"/>
      <c r="L440">
        <v>170110.03528383284</v>
      </c>
      <c r="M440">
        <v>90986.814047445223</v>
      </c>
      <c r="N440">
        <v>6217.514280915826</v>
      </c>
      <c r="O440">
        <v>60724.365241732186</v>
      </c>
      <c r="P440">
        <v>25310.545620411198</v>
      </c>
      <c r="Q440">
        <v>56726.093685912943</v>
      </c>
      <c r="R440"/>
      <c r="S440">
        <v>581776.32067070832</v>
      </c>
      <c r="T440">
        <v>173668.35170863965</v>
      </c>
      <c r="U440">
        <v>21905.111088522975</v>
      </c>
      <c r="V440">
        <v>158203.97427698004</v>
      </c>
      <c r="W440">
        <v>72778.195982386562</v>
      </c>
      <c r="X440">
        <v>152226.17418895799</v>
      </c>
      <c r="Z440" s="29">
        <f>SUM(Landuse!C432:Q432)</f>
        <v>6123.1535290899992</v>
      </c>
      <c r="AA440" s="29">
        <f t="shared" si="55"/>
        <v>95.012532007697317</v>
      </c>
      <c r="AB440" s="29">
        <f t="shared" si="56"/>
        <v>28.362566916470833</v>
      </c>
      <c r="AC440" s="29">
        <f t="shared" si="57"/>
        <v>3.5774231340853597</v>
      </c>
      <c r="AD440" s="29">
        <f t="shared" si="58"/>
        <v>25.837009234764643</v>
      </c>
      <c r="AE440" s="29">
        <f t="shared" si="59"/>
        <v>11.885737575683912</v>
      </c>
      <c r="AF440" s="29">
        <f t="shared" si="60"/>
        <v>24.86074756508372</v>
      </c>
      <c r="AG440" s="29">
        <f t="shared" si="61"/>
        <v>1160558.1279161954</v>
      </c>
      <c r="AH440" s="44">
        <f t="shared" si="62"/>
        <v>189.53601643378576</v>
      </c>
    </row>
    <row r="441" spans="2:34" x14ac:dyDescent="0.3">
      <c r="B441">
        <v>3100</v>
      </c>
      <c r="C441">
        <v>5</v>
      </c>
      <c r="D441">
        <v>32846.383999999998</v>
      </c>
      <c r="E441">
        <v>9857.6849999999995</v>
      </c>
      <c r="F441">
        <v>1028.6143999999999</v>
      </c>
      <c r="G441">
        <v>0</v>
      </c>
      <c r="H441">
        <v>0</v>
      </c>
      <c r="I441">
        <v>0</v>
      </c>
      <c r="J441">
        <v>2363.5646999999999</v>
      </c>
      <c r="K441"/>
      <c r="L441">
        <v>18488.501956231798</v>
      </c>
      <c r="M441">
        <v>9485.582520227139</v>
      </c>
      <c r="N441">
        <v>835.63425847923293</v>
      </c>
      <c r="O441">
        <v>4113.2989194532011</v>
      </c>
      <c r="P441">
        <v>1165.7334271569653</v>
      </c>
      <c r="Q441">
        <v>12007.497018451659</v>
      </c>
      <c r="R441"/>
      <c r="S441">
        <v>63230.676690312743</v>
      </c>
      <c r="T441">
        <v>18105.321068007943</v>
      </c>
      <c r="U441">
        <v>2944.0481250759399</v>
      </c>
      <c r="V441">
        <v>10716.295408873037</v>
      </c>
      <c r="W441">
        <v>3351.9615537814093</v>
      </c>
      <c r="X441">
        <v>32222.478473925581</v>
      </c>
      <c r="Z441" s="29">
        <f>SUM(Landuse!C433:Q433)</f>
        <v>427.78999999999996</v>
      </c>
      <c r="AA441" s="29">
        <f t="shared" si="55"/>
        <v>147.80774840532212</v>
      </c>
      <c r="AB441" s="29">
        <f t="shared" si="56"/>
        <v>42.322917945739604</v>
      </c>
      <c r="AC441" s="29">
        <f t="shared" si="57"/>
        <v>6.8819937938613345</v>
      </c>
      <c r="AD441" s="29">
        <f t="shared" si="58"/>
        <v>25.050364451887695</v>
      </c>
      <c r="AE441" s="29">
        <f t="shared" si="59"/>
        <v>7.8355304092695235</v>
      </c>
      <c r="AF441" s="29">
        <f t="shared" si="60"/>
        <v>75.323122265423649</v>
      </c>
      <c r="AG441" s="29">
        <f t="shared" si="61"/>
        <v>130570.78131997664</v>
      </c>
      <c r="AH441" s="44">
        <f t="shared" si="62"/>
        <v>305.22167727150389</v>
      </c>
    </row>
    <row r="442" spans="2:34" x14ac:dyDescent="0.3">
      <c r="B442">
        <v>3100</v>
      </c>
      <c r="C442">
        <v>7</v>
      </c>
      <c r="D442">
        <v>62064.125578410582</v>
      </c>
      <c r="E442">
        <v>16556.264835495</v>
      </c>
      <c r="F442">
        <v>6567.8367236983995</v>
      </c>
      <c r="G442">
        <v>1084.9769339310001</v>
      </c>
      <c r="H442">
        <v>719.81999999999994</v>
      </c>
      <c r="I442">
        <v>0</v>
      </c>
      <c r="J442">
        <v>3136.0229036999999</v>
      </c>
      <c r="K442"/>
      <c r="L442">
        <v>35991.747327498997</v>
      </c>
      <c r="M442">
        <v>18508.684410469999</v>
      </c>
      <c r="N442">
        <v>1627.8709230562465</v>
      </c>
      <c r="O442">
        <v>8493.9306745805516</v>
      </c>
      <c r="P442">
        <v>2513.1957869906887</v>
      </c>
      <c r="Q442">
        <v>22993.617852638497</v>
      </c>
      <c r="R442"/>
      <c r="S442">
        <v>123091.77586004656</v>
      </c>
      <c r="T442">
        <v>35327.8961079523</v>
      </c>
      <c r="U442">
        <v>5735.2008851471537</v>
      </c>
      <c r="V442">
        <v>22129.067707871222</v>
      </c>
      <c r="W442">
        <v>7226.4682978708961</v>
      </c>
      <c r="X442">
        <v>61704.063316090993</v>
      </c>
      <c r="Z442" s="29">
        <f>SUM(Landuse!C434:Q434)</f>
        <v>1840.2483715829394</v>
      </c>
      <c r="AA442" s="29">
        <f t="shared" si="55"/>
        <v>66.88867533362675</v>
      </c>
      <c r="AB442" s="29">
        <f t="shared" si="56"/>
        <v>19.197352190869786</v>
      </c>
      <c r="AC442" s="29">
        <f t="shared" si="57"/>
        <v>3.1165363185263222</v>
      </c>
      <c r="AD442" s="29">
        <f t="shared" si="58"/>
        <v>12.025044037309108</v>
      </c>
      <c r="AE442" s="29">
        <f t="shared" si="59"/>
        <v>3.9268983521256176</v>
      </c>
      <c r="AF442" s="29">
        <f t="shared" si="60"/>
        <v>33.530290948180316</v>
      </c>
      <c r="AG442" s="29">
        <f t="shared" si="61"/>
        <v>255214.47217497911</v>
      </c>
      <c r="AH442" s="44">
        <f t="shared" si="62"/>
        <v>138.6847971806379</v>
      </c>
    </row>
    <row r="443" spans="2:34" x14ac:dyDescent="0.3">
      <c r="B443">
        <v>3100</v>
      </c>
      <c r="C443">
        <v>8</v>
      </c>
      <c r="D443">
        <v>444312.08264360524</v>
      </c>
      <c r="E443">
        <v>556835.91899359191</v>
      </c>
      <c r="F443">
        <v>41197.748845321606</v>
      </c>
      <c r="G443">
        <v>98681.059475699993</v>
      </c>
      <c r="H443">
        <v>1679.58</v>
      </c>
      <c r="I443">
        <v>0</v>
      </c>
      <c r="J443">
        <v>76503.883855539971</v>
      </c>
      <c r="K443"/>
      <c r="L443">
        <v>526578.89848769631</v>
      </c>
      <c r="M443">
        <v>284782.78910103836</v>
      </c>
      <c r="N443">
        <v>19533.662568002143</v>
      </c>
      <c r="O443">
        <v>178255.17071168739</v>
      </c>
      <c r="P443">
        <v>31578.553057089281</v>
      </c>
      <c r="Q443">
        <v>178481.19988824509</v>
      </c>
      <c r="R443"/>
      <c r="S443">
        <v>1800899.8328279213</v>
      </c>
      <c r="T443">
        <v>543570.60521293397</v>
      </c>
      <c r="U443">
        <v>68819.632603205391</v>
      </c>
      <c r="V443">
        <v>464404.63115174492</v>
      </c>
      <c r="W443">
        <v>90801.287245885091</v>
      </c>
      <c r="X443">
        <v>478959.65433610237</v>
      </c>
      <c r="Z443" s="29">
        <f>SUM(Landuse!C435:Q435)</f>
        <v>14150.28985082</v>
      </c>
      <c r="AA443" s="29">
        <f t="shared" si="55"/>
        <v>127.26946598366396</v>
      </c>
      <c r="AB443" s="29">
        <f t="shared" si="56"/>
        <v>38.414096880244074</v>
      </c>
      <c r="AC443" s="29">
        <f t="shared" si="57"/>
        <v>4.8634786515851713</v>
      </c>
      <c r="AD443" s="29">
        <f t="shared" si="58"/>
        <v>32.81944299712228</v>
      </c>
      <c r="AE443" s="29">
        <f t="shared" si="59"/>
        <v>6.4169206569732014</v>
      </c>
      <c r="AF443" s="29">
        <f t="shared" si="60"/>
        <v>33.848045473665472</v>
      </c>
      <c r="AG443" s="29">
        <f t="shared" si="61"/>
        <v>3447455.643377793</v>
      </c>
      <c r="AH443" s="44">
        <f t="shared" si="62"/>
        <v>243.63145064325417</v>
      </c>
    </row>
    <row r="444" spans="2:34" x14ac:dyDescent="0.3">
      <c r="B444">
        <v>3101</v>
      </c>
      <c r="C444">
        <v>0</v>
      </c>
      <c r="D444">
        <v>167858.20928001314</v>
      </c>
      <c r="E444">
        <v>1722668.9947137702</v>
      </c>
      <c r="F444">
        <v>101412.14645683441</v>
      </c>
      <c r="G444">
        <v>261769.90183294503</v>
      </c>
      <c r="H444">
        <v>10947.657895926299</v>
      </c>
      <c r="I444">
        <v>524.64277493319992</v>
      </c>
      <c r="J444">
        <v>177303.74658769826</v>
      </c>
      <c r="K444"/>
      <c r="L444">
        <v>1122781.5729971712</v>
      </c>
      <c r="M444">
        <v>626689.34311074438</v>
      </c>
      <c r="N444">
        <v>34841.27468931656</v>
      </c>
      <c r="O444">
        <v>469515.14217757923</v>
      </c>
      <c r="P444">
        <v>67396.747215648094</v>
      </c>
      <c r="Q444">
        <v>121261.21935166106</v>
      </c>
      <c r="R444"/>
      <c r="S444">
        <v>3839912.9796503256</v>
      </c>
      <c r="T444">
        <v>1196174.48298234</v>
      </c>
      <c r="U444">
        <v>122750.34009617186</v>
      </c>
      <c r="V444">
        <v>1223218.4096124037</v>
      </c>
      <c r="W444">
        <v>193793.28091134669</v>
      </c>
      <c r="X444">
        <v>325408.11996676301</v>
      </c>
      <c r="Z444" s="29">
        <f>SUM(Landuse!C436:Q436)</f>
        <v>17063.427415079997</v>
      </c>
      <c r="AA444" s="29">
        <f t="shared" si="55"/>
        <v>225.03761326735324</v>
      </c>
      <c r="AB444" s="29">
        <f t="shared" si="56"/>
        <v>70.101653898982065</v>
      </c>
      <c r="AC444" s="29">
        <f t="shared" si="57"/>
        <v>7.1937681164623379</v>
      </c>
      <c r="AD444" s="29">
        <f t="shared" si="58"/>
        <v>71.686559789938244</v>
      </c>
      <c r="AE444" s="29">
        <f t="shared" si="59"/>
        <v>11.357230654615126</v>
      </c>
      <c r="AF444" s="29">
        <f t="shared" si="60"/>
        <v>19.070501608556082</v>
      </c>
      <c r="AG444" s="29">
        <f t="shared" si="61"/>
        <v>6901257.6132193515</v>
      </c>
      <c r="AH444" s="44">
        <f t="shared" si="62"/>
        <v>404.44732733590712</v>
      </c>
    </row>
    <row r="445" spans="2:34" x14ac:dyDescent="0.3">
      <c r="B445">
        <v>3101</v>
      </c>
      <c r="C445">
        <v>1</v>
      </c>
      <c r="D445">
        <v>315732.92580002995</v>
      </c>
      <c r="E445">
        <v>261193.2150712458</v>
      </c>
      <c r="F445">
        <v>20569.120786900796</v>
      </c>
      <c r="G445">
        <v>25716.505583169997</v>
      </c>
      <c r="H445">
        <v>44609.913424827006</v>
      </c>
      <c r="I445">
        <v>0</v>
      </c>
      <c r="J445">
        <v>80902.776990857907</v>
      </c>
      <c r="K445"/>
      <c r="L445">
        <v>304496.85659980535</v>
      </c>
      <c r="M445">
        <v>156297.5749799624</v>
      </c>
      <c r="N445">
        <v>11767.952885098412</v>
      </c>
      <c r="O445">
        <v>96134.247875311004</v>
      </c>
      <c r="P445">
        <v>54382.295656134243</v>
      </c>
      <c r="Q445">
        <v>125645.52966071997</v>
      </c>
      <c r="R445"/>
      <c r="S445">
        <v>1041379.2495713343</v>
      </c>
      <c r="T445">
        <v>298328.30731575383</v>
      </c>
      <c r="U445">
        <v>41460.027848076767</v>
      </c>
      <c r="V445">
        <v>250456.63330459027</v>
      </c>
      <c r="W445">
        <v>156371.39675260495</v>
      </c>
      <c r="X445">
        <v>337173.54821043188</v>
      </c>
      <c r="Z445" s="29">
        <f>SUM(Landuse!C437:Q437)</f>
        <v>10013.606713890003</v>
      </c>
      <c r="AA445" s="29">
        <f t="shared" si="55"/>
        <v>103.9964200038757</v>
      </c>
      <c r="AB445" s="29">
        <f t="shared" si="56"/>
        <v>29.792293210591023</v>
      </c>
      <c r="AC445" s="29">
        <f t="shared" si="57"/>
        <v>4.1403691030292835</v>
      </c>
      <c r="AD445" s="29">
        <f t="shared" si="58"/>
        <v>25.011630720145881</v>
      </c>
      <c r="AE445" s="29">
        <f t="shared" si="59"/>
        <v>15.615891578376068</v>
      </c>
      <c r="AF445" s="29">
        <f t="shared" si="60"/>
        <v>33.671538921409216</v>
      </c>
      <c r="AG445" s="29">
        <f t="shared" si="61"/>
        <v>2125169.1630027923</v>
      </c>
      <c r="AH445" s="44">
        <f t="shared" si="62"/>
        <v>212.2281435374272</v>
      </c>
    </row>
    <row r="446" spans="2:34" x14ac:dyDescent="0.3">
      <c r="B446">
        <v>3101</v>
      </c>
      <c r="C446">
        <v>2</v>
      </c>
      <c r="D446">
        <v>1245.549</v>
      </c>
      <c r="E446">
        <v>4392.2574626426995</v>
      </c>
      <c r="F446">
        <v>1290.6885941123999</v>
      </c>
      <c r="G446">
        <v>0</v>
      </c>
      <c r="H446">
        <v>0</v>
      </c>
      <c r="I446">
        <v>0</v>
      </c>
      <c r="J446">
        <v>8838.0816381912991</v>
      </c>
      <c r="K446"/>
      <c r="L446">
        <v>7155.1193205839982</v>
      </c>
      <c r="M446">
        <v>2984.1761576141098</v>
      </c>
      <c r="N446">
        <v>252.42511217004952</v>
      </c>
      <c r="O446">
        <v>1967.3713982424524</v>
      </c>
      <c r="P446">
        <v>1880.1480358734646</v>
      </c>
      <c r="Q446">
        <v>1527.3366704623229</v>
      </c>
      <c r="R446"/>
      <c r="S446">
        <v>24470.508076397273</v>
      </c>
      <c r="T446">
        <v>5695.956715561204</v>
      </c>
      <c r="U446">
        <v>889.32648543966661</v>
      </c>
      <c r="V446">
        <v>5125.5533564130965</v>
      </c>
      <c r="W446">
        <v>5406.1964638309191</v>
      </c>
      <c r="X446">
        <v>4098.6537752857575</v>
      </c>
      <c r="Z446" s="29">
        <f>SUM(Landuse!C438:Q438)</f>
        <v>216.17585594999997</v>
      </c>
      <c r="AA446" s="29">
        <f t="shared" si="55"/>
        <v>113.19722995364079</v>
      </c>
      <c r="AB446" s="29">
        <f t="shared" si="56"/>
        <v>26.348718225399974</v>
      </c>
      <c r="AC446" s="29">
        <f t="shared" si="57"/>
        <v>4.1139029219126204</v>
      </c>
      <c r="AD446" s="29">
        <f t="shared" si="58"/>
        <v>23.710110150314858</v>
      </c>
      <c r="AE446" s="29">
        <f t="shared" si="59"/>
        <v>25.008326855341959</v>
      </c>
      <c r="AF446" s="29">
        <f t="shared" si="60"/>
        <v>18.959812867509815</v>
      </c>
      <c r="AG446" s="29">
        <f t="shared" si="61"/>
        <v>45686.194872927917</v>
      </c>
      <c r="AH446" s="44">
        <f t="shared" si="62"/>
        <v>211.33810097412001</v>
      </c>
    </row>
    <row r="447" spans="2:34" x14ac:dyDescent="0.3">
      <c r="B447">
        <v>3101</v>
      </c>
      <c r="C447">
        <v>5</v>
      </c>
      <c r="D447">
        <v>1775655.1770690586</v>
      </c>
      <c r="E447">
        <v>364205.69605940778</v>
      </c>
      <c r="F447">
        <v>10707.268835577599</v>
      </c>
      <c r="G447">
        <v>5629.8949529900001</v>
      </c>
      <c r="H447">
        <v>9495.1917772577999</v>
      </c>
      <c r="I447">
        <v>358.21536586720003</v>
      </c>
      <c r="J447">
        <v>93688.653755163701</v>
      </c>
      <c r="K447"/>
      <c r="L447">
        <v>886863.47871998313</v>
      </c>
      <c r="M447">
        <v>453698.26470080984</v>
      </c>
      <c r="N447">
        <v>41595.154877591187</v>
      </c>
      <c r="O447">
        <v>179653.64703120521</v>
      </c>
      <c r="P447">
        <v>59769.759638561722</v>
      </c>
      <c r="Q447">
        <v>638159.79284717131</v>
      </c>
      <c r="R447"/>
      <c r="S447">
        <v>3033073.0972223422</v>
      </c>
      <c r="T447">
        <v>865982.95179972972</v>
      </c>
      <c r="U447">
        <v>146545.13800388784</v>
      </c>
      <c r="V447">
        <v>468048.0535374583</v>
      </c>
      <c r="W447">
        <v>171862.56456231675</v>
      </c>
      <c r="X447">
        <v>1712520.9488991697</v>
      </c>
      <c r="Z447" s="29">
        <f>SUM(Landuse!C439:Q439)</f>
        <v>20835.884761390003</v>
      </c>
      <c r="AA447" s="29">
        <f t="shared" si="55"/>
        <v>145.5696809593988</v>
      </c>
      <c r="AB447" s="29">
        <f t="shared" si="56"/>
        <v>41.562091637425539</v>
      </c>
      <c r="AC447" s="29">
        <f t="shared" si="57"/>
        <v>7.0333052655121095</v>
      </c>
      <c r="AD447" s="29">
        <f t="shared" si="58"/>
        <v>22.463555490802872</v>
      </c>
      <c r="AE447" s="29">
        <f t="shared" si="59"/>
        <v>8.2483929302962533</v>
      </c>
      <c r="AF447" s="29">
        <f t="shared" si="60"/>
        <v>82.190939742216358</v>
      </c>
      <c r="AG447" s="29">
        <f t="shared" si="61"/>
        <v>6398032.7540249042</v>
      </c>
      <c r="AH447" s="44">
        <f t="shared" si="62"/>
        <v>307.06796602565191</v>
      </c>
    </row>
    <row r="448" spans="2:34" x14ac:dyDescent="0.3">
      <c r="B448">
        <v>3101</v>
      </c>
      <c r="C448">
        <v>7</v>
      </c>
      <c r="D448">
        <v>705250.14649560326</v>
      </c>
      <c r="E448">
        <v>107713.67259804062</v>
      </c>
      <c r="F448">
        <v>19116.602527003597</v>
      </c>
      <c r="G448">
        <v>905.07273364529999</v>
      </c>
      <c r="H448">
        <v>561.45959999999991</v>
      </c>
      <c r="I448">
        <v>191.28819999999999</v>
      </c>
      <c r="J448">
        <v>15018.435818030699</v>
      </c>
      <c r="K448"/>
      <c r="L448">
        <v>330401.27581473353</v>
      </c>
      <c r="M448">
        <v>169675.32264554422</v>
      </c>
      <c r="N448">
        <v>15917.385176406291</v>
      </c>
      <c r="O448">
        <v>63560.838866764745</v>
      </c>
      <c r="P448">
        <v>17151.910410976026</v>
      </c>
      <c r="Q448">
        <v>252049.94505789864</v>
      </c>
      <c r="R448"/>
      <c r="S448">
        <v>1129972.3632863886</v>
      </c>
      <c r="T448">
        <v>323862.68184000318</v>
      </c>
      <c r="U448">
        <v>56079.017236552296</v>
      </c>
      <c r="V448">
        <v>165593.78228280487</v>
      </c>
      <c r="W448">
        <v>49318.774714824576</v>
      </c>
      <c r="X448">
        <v>676383.58906122274</v>
      </c>
      <c r="Z448" s="29">
        <f>SUM(Landuse!C440:Q440)</f>
        <v>18710.877694858009</v>
      </c>
      <c r="AA448" s="29">
        <f t="shared" si="55"/>
        <v>60.391200333532169</v>
      </c>
      <c r="AB448" s="29">
        <f t="shared" si="56"/>
        <v>17.308791555460001</v>
      </c>
      <c r="AC448" s="29">
        <f t="shared" si="57"/>
        <v>2.9971345091932022</v>
      </c>
      <c r="AD448" s="29">
        <f t="shared" si="58"/>
        <v>8.8501343968654229</v>
      </c>
      <c r="AE448" s="29">
        <f t="shared" si="59"/>
        <v>2.6358343803603619</v>
      </c>
      <c r="AF448" s="29">
        <f t="shared" si="60"/>
        <v>36.149217588392538</v>
      </c>
      <c r="AG448" s="29">
        <f t="shared" si="61"/>
        <v>2401210.2084217961</v>
      </c>
      <c r="AH448" s="44">
        <f t="shared" si="62"/>
        <v>128.33231276380369</v>
      </c>
    </row>
    <row r="449" spans="2:34" x14ac:dyDescent="0.3">
      <c r="B449">
        <v>3101</v>
      </c>
      <c r="C449">
        <v>8</v>
      </c>
      <c r="D449">
        <v>236537.48338458838</v>
      </c>
      <c r="E449">
        <v>356098.71410427435</v>
      </c>
      <c r="F449">
        <v>35804.709619322006</v>
      </c>
      <c r="G449">
        <v>23878.614550669998</v>
      </c>
      <c r="H449">
        <v>5126.7740591817001</v>
      </c>
      <c r="I449">
        <v>208.39085068619997</v>
      </c>
      <c r="J449">
        <v>38019.815241630917</v>
      </c>
      <c r="K449"/>
      <c r="L449">
        <v>302316.99459429254</v>
      </c>
      <c r="M449">
        <v>162820.55725151516</v>
      </c>
      <c r="N449">
        <v>11087.461563412913</v>
      </c>
      <c r="O449">
        <v>102848.00854238123</v>
      </c>
      <c r="P449">
        <v>19632.802686972846</v>
      </c>
      <c r="Q449">
        <v>96968.677171778851</v>
      </c>
      <c r="R449"/>
      <c r="S449">
        <v>1033924.1215124804</v>
      </c>
      <c r="T449">
        <v>310778.85403711203</v>
      </c>
      <c r="U449">
        <v>39062.568457906935</v>
      </c>
      <c r="V449">
        <v>267947.85969529499</v>
      </c>
      <c r="W449">
        <v>56452.357174148587</v>
      </c>
      <c r="X449">
        <v>260218.35425078371</v>
      </c>
      <c r="Z449" s="29">
        <f>SUM(Landuse!C441:Q441)</f>
        <v>6630.9231430199989</v>
      </c>
      <c r="AA449" s="29">
        <f t="shared" si="55"/>
        <v>155.9246124879059</v>
      </c>
      <c r="AB449" s="29">
        <f t="shared" si="56"/>
        <v>46.868112830451295</v>
      </c>
      <c r="AC449" s="29">
        <f t="shared" si="57"/>
        <v>5.890969871823339</v>
      </c>
      <c r="AD449" s="29">
        <f t="shared" si="58"/>
        <v>40.408832060939915</v>
      </c>
      <c r="AE449" s="29">
        <f t="shared" si="59"/>
        <v>8.5134989437440272</v>
      </c>
      <c r="AF449" s="29">
        <f t="shared" si="60"/>
        <v>39.243156441151186</v>
      </c>
      <c r="AG449" s="29">
        <f t="shared" si="61"/>
        <v>1968384.1151277265</v>
      </c>
      <c r="AH449" s="44">
        <f t="shared" si="62"/>
        <v>296.84918263601566</v>
      </c>
    </row>
    <row r="450" spans="2:34" x14ac:dyDescent="0.3">
      <c r="B450">
        <v>3102</v>
      </c>
      <c r="C450">
        <v>0</v>
      </c>
      <c r="D450">
        <v>2261.8682789120003</v>
      </c>
      <c r="E450">
        <v>60503.355359720001</v>
      </c>
      <c r="F450">
        <v>3302.0459999999998</v>
      </c>
      <c r="G450">
        <v>7018.6280812560008</v>
      </c>
      <c r="H450">
        <v>0</v>
      </c>
      <c r="I450">
        <v>0</v>
      </c>
      <c r="J450">
        <v>13352.691071215024</v>
      </c>
      <c r="K450"/>
      <c r="L450">
        <v>40218.119980377618</v>
      </c>
      <c r="M450">
        <v>21652.730525724339</v>
      </c>
      <c r="N450">
        <v>1235.1692378815233</v>
      </c>
      <c r="O450">
        <v>16223.991676625425</v>
      </c>
      <c r="P450">
        <v>3460.1361709168541</v>
      </c>
      <c r="Q450">
        <v>3648.4411995772512</v>
      </c>
      <c r="R450"/>
      <c r="S450">
        <v>137545.97033289145</v>
      </c>
      <c r="T450">
        <v>41328.999809060559</v>
      </c>
      <c r="U450">
        <v>4351.6617970575307</v>
      </c>
      <c r="V450">
        <v>42268.041035278686</v>
      </c>
      <c r="W450">
        <v>9949.3101472160324</v>
      </c>
      <c r="X450">
        <v>9790.7014123015415</v>
      </c>
      <c r="Z450" s="29">
        <f>SUM(Landuse!C442:Q442)</f>
        <v>611.38077068000007</v>
      </c>
      <c r="AA450" s="29">
        <f t="shared" si="55"/>
        <v>224.97595104260114</v>
      </c>
      <c r="AB450" s="29">
        <f t="shared" si="56"/>
        <v>67.599443409207865</v>
      </c>
      <c r="AC450" s="29">
        <f t="shared" si="57"/>
        <v>7.1177603316137228</v>
      </c>
      <c r="AD450" s="29">
        <f t="shared" si="58"/>
        <v>69.135378576376596</v>
      </c>
      <c r="AE450" s="29">
        <f t="shared" si="59"/>
        <v>16.273508465354652</v>
      </c>
      <c r="AF450" s="29">
        <f t="shared" si="60"/>
        <v>16.014081374217845</v>
      </c>
      <c r="AG450" s="29">
        <f t="shared" si="61"/>
        <v>245234.68453380579</v>
      </c>
      <c r="AH450" s="44">
        <f t="shared" si="62"/>
        <v>401.11612319937183</v>
      </c>
    </row>
    <row r="451" spans="2:34" x14ac:dyDescent="0.3">
      <c r="B451">
        <v>3102</v>
      </c>
      <c r="C451">
        <v>2</v>
      </c>
      <c r="D451">
        <v>26.127070008</v>
      </c>
      <c r="E451">
        <v>0</v>
      </c>
      <c r="F451">
        <v>0</v>
      </c>
      <c r="G451">
        <v>0</v>
      </c>
      <c r="H451">
        <v>0</v>
      </c>
      <c r="I451">
        <v>0</v>
      </c>
      <c r="J451">
        <v>0</v>
      </c>
      <c r="K451"/>
      <c r="L451">
        <v>9.7434208102113864</v>
      </c>
      <c r="M451">
        <v>4.9426716456874811</v>
      </c>
      <c r="N451">
        <v>0.51203942405453362</v>
      </c>
      <c r="O451">
        <v>1.3387197056855051</v>
      </c>
      <c r="P451">
        <v>0.45416164110358792</v>
      </c>
      <c r="Q451">
        <v>9.1360567812575049</v>
      </c>
      <c r="R451"/>
      <c r="S451">
        <v>33.322499170922939</v>
      </c>
      <c r="T451">
        <v>9.4341762235566087</v>
      </c>
      <c r="U451">
        <v>1.8039814560692491</v>
      </c>
      <c r="V451">
        <v>3.4877396748283327</v>
      </c>
      <c r="W451">
        <v>1.3059009244456679</v>
      </c>
      <c r="X451">
        <v>24.516882454207956</v>
      </c>
      <c r="Z451" s="29">
        <f>SUM(Landuse!C443:Q443)</f>
        <v>0.80713840000000003</v>
      </c>
      <c r="AA451" s="29">
        <f t="shared" si="55"/>
        <v>41.284740226611618</v>
      </c>
      <c r="AB451" s="29">
        <f t="shared" si="56"/>
        <v>11.688424467918523</v>
      </c>
      <c r="AC451" s="29">
        <f t="shared" si="57"/>
        <v>2.2350336151386787</v>
      </c>
      <c r="AD451" s="29">
        <f t="shared" si="58"/>
        <v>4.3211172641870741</v>
      </c>
      <c r="AE451" s="29">
        <f t="shared" si="59"/>
        <v>1.6179392833319142</v>
      </c>
      <c r="AF451" s="29">
        <f t="shared" si="60"/>
        <v>30.375066350712537</v>
      </c>
      <c r="AG451" s="29">
        <f t="shared" si="61"/>
        <v>73.871179904030754</v>
      </c>
      <c r="AH451" s="44">
        <f t="shared" si="62"/>
        <v>91.522321207900347</v>
      </c>
    </row>
    <row r="452" spans="2:34" x14ac:dyDescent="0.3">
      <c r="B452">
        <v>3102</v>
      </c>
      <c r="C452">
        <v>7</v>
      </c>
      <c r="D452">
        <v>1126.9266</v>
      </c>
      <c r="E452">
        <v>0</v>
      </c>
      <c r="F452">
        <v>0</v>
      </c>
      <c r="G452">
        <v>0</v>
      </c>
      <c r="H452">
        <v>0</v>
      </c>
      <c r="I452">
        <v>0</v>
      </c>
      <c r="J452">
        <v>0</v>
      </c>
      <c r="K452"/>
      <c r="L452">
        <v>420.2583788637109</v>
      </c>
      <c r="M452">
        <v>213.18992718607475</v>
      </c>
      <c r="N452">
        <v>22.085555213005104</v>
      </c>
      <c r="O452">
        <v>57.742366282144467</v>
      </c>
      <c r="P452">
        <v>19.589140072062172</v>
      </c>
      <c r="Q452">
        <v>394.06123238300256</v>
      </c>
      <c r="R452"/>
      <c r="S452">
        <v>1437.2836557138912</v>
      </c>
      <c r="T452">
        <v>406.91987781860462</v>
      </c>
      <c r="U452">
        <v>77.810282137594669</v>
      </c>
      <c r="V452">
        <v>150.43503202754533</v>
      </c>
      <c r="W452">
        <v>56.326809254608293</v>
      </c>
      <c r="X452">
        <v>1057.4751389367589</v>
      </c>
      <c r="Z452" s="29">
        <f>SUM(Landuse!C444:Q444)</f>
        <v>32.979999999999997</v>
      </c>
      <c r="AA452" s="29">
        <f t="shared" si="55"/>
        <v>43.580462574708655</v>
      </c>
      <c r="AB452" s="29">
        <f t="shared" si="56"/>
        <v>12.338383196440407</v>
      </c>
      <c r="AC452" s="29">
        <f t="shared" si="57"/>
        <v>2.359317226731191</v>
      </c>
      <c r="AD452" s="29">
        <f t="shared" si="58"/>
        <v>4.5614018201196282</v>
      </c>
      <c r="AE452" s="29">
        <f t="shared" si="59"/>
        <v>1.7079081035357278</v>
      </c>
      <c r="AF452" s="29">
        <f t="shared" si="60"/>
        <v>32.064133988379595</v>
      </c>
      <c r="AG452" s="29">
        <f t="shared" si="61"/>
        <v>3186.2507958890028</v>
      </c>
      <c r="AH452" s="44">
        <f t="shared" si="62"/>
        <v>96.611606909915196</v>
      </c>
    </row>
    <row r="453" spans="2:34" x14ac:dyDescent="0.3">
      <c r="B453">
        <v>3103</v>
      </c>
      <c r="C453">
        <v>0</v>
      </c>
      <c r="D453">
        <v>172692.451205224</v>
      </c>
      <c r="E453">
        <v>1304734.1496715625</v>
      </c>
      <c r="F453">
        <v>121692.85855284691</v>
      </c>
      <c r="G453">
        <v>284956.98212262604</v>
      </c>
      <c r="H453">
        <v>0</v>
      </c>
      <c r="I453">
        <v>0</v>
      </c>
      <c r="J453">
        <v>116526.28914107123</v>
      </c>
      <c r="K453"/>
      <c r="L453">
        <v>915267.72217987</v>
      </c>
      <c r="M453">
        <v>514531.98997067282</v>
      </c>
      <c r="N453">
        <v>28859.920531682194</v>
      </c>
      <c r="O453">
        <v>385716.87350863649</v>
      </c>
      <c r="P453">
        <v>44844.730310335348</v>
      </c>
      <c r="Q453">
        <v>111381.49419213373</v>
      </c>
      <c r="R453"/>
      <c r="S453">
        <v>3130215.6098551555</v>
      </c>
      <c r="T453">
        <v>982097.49989682261</v>
      </c>
      <c r="U453">
        <v>101677.25182278549</v>
      </c>
      <c r="V453">
        <v>1004900.4562145805</v>
      </c>
      <c r="W453">
        <v>128946.98598164137</v>
      </c>
      <c r="X453">
        <v>298895.58110941667</v>
      </c>
      <c r="Z453" s="29">
        <f>SUM(Landuse!C445:Q445)</f>
        <v>15206.014882460002</v>
      </c>
      <c r="AA453" s="29">
        <f t="shared" si="55"/>
        <v>205.85377786693016</v>
      </c>
      <c r="AB453" s="29">
        <f t="shared" si="56"/>
        <v>64.586119866926012</v>
      </c>
      <c r="AC453" s="29">
        <f t="shared" si="57"/>
        <v>6.6866468702506179</v>
      </c>
      <c r="AD453" s="29">
        <f t="shared" si="58"/>
        <v>66.08572094544796</v>
      </c>
      <c r="AE453" s="29">
        <f t="shared" si="59"/>
        <v>8.4799986701565402</v>
      </c>
      <c r="AF453" s="29">
        <f t="shared" si="60"/>
        <v>19.656404614873157</v>
      </c>
      <c r="AG453" s="29">
        <f t="shared" si="61"/>
        <v>5646733.3848804021</v>
      </c>
      <c r="AH453" s="44">
        <f t="shared" si="62"/>
        <v>371.34866883458449</v>
      </c>
    </row>
    <row r="454" spans="2:34" x14ac:dyDescent="0.3">
      <c r="B454">
        <v>3103</v>
      </c>
      <c r="C454">
        <v>1</v>
      </c>
      <c r="D454">
        <v>202893.23635171665</v>
      </c>
      <c r="E454">
        <v>4442.5457999999999</v>
      </c>
      <c r="F454">
        <v>5393.2247720544001</v>
      </c>
      <c r="G454">
        <v>0</v>
      </c>
      <c r="H454">
        <v>2854.6100362331999</v>
      </c>
      <c r="I454">
        <v>0</v>
      </c>
      <c r="J454">
        <v>2074.2109996340005</v>
      </c>
      <c r="K454"/>
      <c r="L454">
        <v>81513.416644233512</v>
      </c>
      <c r="M454">
        <v>41180.683233473988</v>
      </c>
      <c r="N454">
        <v>4170.2527686754502</v>
      </c>
      <c r="O454">
        <v>13018.848088073762</v>
      </c>
      <c r="P454">
        <v>5996.0742078472795</v>
      </c>
      <c r="Q454">
        <v>71778.553017334256</v>
      </c>
      <c r="R454"/>
      <c r="S454">
        <v>278775.88492327859</v>
      </c>
      <c r="T454">
        <v>78602.393701396475</v>
      </c>
      <c r="U454">
        <v>14692.342636903539</v>
      </c>
      <c r="V454">
        <v>33917.744546896814</v>
      </c>
      <c r="W454">
        <v>17241.171737986147</v>
      </c>
      <c r="X454">
        <v>192619.90037860701</v>
      </c>
      <c r="Z454" s="29">
        <f>SUM(Landuse!C446:Q446)</f>
        <v>6098.9531162300018</v>
      </c>
      <c r="AA454" s="29">
        <f t="shared" si="55"/>
        <v>45.70880930063629</v>
      </c>
      <c r="AB454" s="29">
        <f t="shared" si="56"/>
        <v>12.887850128282942</v>
      </c>
      <c r="AC454" s="29">
        <f t="shared" si="57"/>
        <v>2.4089941924304283</v>
      </c>
      <c r="AD454" s="29">
        <f t="shared" si="58"/>
        <v>5.5612404129879067</v>
      </c>
      <c r="AE454" s="29">
        <f t="shared" si="59"/>
        <v>2.826906750948035</v>
      </c>
      <c r="AF454" s="29">
        <f t="shared" si="60"/>
        <v>31.58245303870655</v>
      </c>
      <c r="AG454" s="29">
        <f t="shared" si="61"/>
        <v>615849.43792506855</v>
      </c>
      <c r="AH454" s="44">
        <f t="shared" si="62"/>
        <v>100.97625382399215</v>
      </c>
    </row>
    <row r="455" spans="2:34" x14ac:dyDescent="0.3">
      <c r="B455">
        <v>3103</v>
      </c>
      <c r="C455">
        <v>2</v>
      </c>
      <c r="D455">
        <v>8682.977837475999</v>
      </c>
      <c r="E455">
        <v>21216.209699999999</v>
      </c>
      <c r="F455">
        <v>3000.0852</v>
      </c>
      <c r="G455">
        <v>10926.68</v>
      </c>
      <c r="H455">
        <v>0</v>
      </c>
      <c r="I455">
        <v>0</v>
      </c>
      <c r="J455">
        <v>749.52773630555544</v>
      </c>
      <c r="K455"/>
      <c r="L455">
        <v>19684.062831066571</v>
      </c>
      <c r="M455">
        <v>11304.529979458812</v>
      </c>
      <c r="N455">
        <v>662.9152364433055</v>
      </c>
      <c r="O455">
        <v>8310.7499730624786</v>
      </c>
      <c r="P455">
        <v>694.36412488807366</v>
      </c>
      <c r="Q455">
        <v>3918.858328862309</v>
      </c>
      <c r="R455"/>
      <c r="S455">
        <v>67319.494882247673</v>
      </c>
      <c r="T455">
        <v>21577.182462392622</v>
      </c>
      <c r="U455">
        <v>2335.5365569705032</v>
      </c>
      <c r="V455">
        <v>21651.830689820214</v>
      </c>
      <c r="W455">
        <v>1996.581548344416</v>
      </c>
      <c r="X455">
        <v>10516.373891251873</v>
      </c>
      <c r="Z455" s="29">
        <f>SUM(Landuse!C447:Q447)</f>
        <v>463.08475124000006</v>
      </c>
      <c r="AA455" s="29">
        <f t="shared" si="55"/>
        <v>145.37186703294927</v>
      </c>
      <c r="AB455" s="29">
        <f t="shared" si="56"/>
        <v>46.594456856148888</v>
      </c>
      <c r="AC455" s="29">
        <f t="shared" si="57"/>
        <v>5.0434322242670415</v>
      </c>
      <c r="AD455" s="29">
        <f t="shared" si="58"/>
        <v>46.755654622276374</v>
      </c>
      <c r="AE455" s="29">
        <f t="shared" si="59"/>
        <v>4.3114819544331313</v>
      </c>
      <c r="AF455" s="29">
        <f t="shared" si="60"/>
        <v>22.709393611195843</v>
      </c>
      <c r="AG455" s="29">
        <f t="shared" si="61"/>
        <v>125397.0000310273</v>
      </c>
      <c r="AH455" s="44">
        <f t="shared" si="62"/>
        <v>270.78628630127054</v>
      </c>
    </row>
    <row r="456" spans="2:34" x14ac:dyDescent="0.3">
      <c r="B456">
        <v>3103</v>
      </c>
      <c r="C456">
        <v>5</v>
      </c>
      <c r="D456">
        <v>178262.01020185938</v>
      </c>
      <c r="E456">
        <v>9446.2469999999994</v>
      </c>
      <c r="F456">
        <v>5161.1295999999984</v>
      </c>
      <c r="G456">
        <v>0</v>
      </c>
      <c r="H456">
        <v>0</v>
      </c>
      <c r="I456">
        <v>0</v>
      </c>
      <c r="J456">
        <v>2113.7767999999996</v>
      </c>
      <c r="K456"/>
      <c r="L456">
        <v>74287.087653037277</v>
      </c>
      <c r="M456">
        <v>37753.212255002363</v>
      </c>
      <c r="N456">
        <v>3752.0742275098164</v>
      </c>
      <c r="O456">
        <v>12211.200040479538</v>
      </c>
      <c r="P456">
        <v>3740.5510095024847</v>
      </c>
      <c r="Q456">
        <v>63239.038416327887</v>
      </c>
      <c r="R456"/>
      <c r="S456">
        <v>254061.83977338747</v>
      </c>
      <c r="T456">
        <v>72060.311295368112</v>
      </c>
      <c r="U456">
        <v>13219.045273166659</v>
      </c>
      <c r="V456">
        <v>31813.595241460531</v>
      </c>
      <c r="W456">
        <v>10755.61777823354</v>
      </c>
      <c r="X456">
        <v>169703.8567613684</v>
      </c>
      <c r="Z456" s="29">
        <f>SUM(Landuse!C448:Q448)</f>
        <v>1870.3951224299999</v>
      </c>
      <c r="AA456" s="29">
        <f t="shared" si="55"/>
        <v>135.83324546062369</v>
      </c>
      <c r="AB456" s="29">
        <f t="shared" si="56"/>
        <v>38.526785293231534</v>
      </c>
      <c r="AC456" s="29">
        <f t="shared" si="57"/>
        <v>7.0675148339740099</v>
      </c>
      <c r="AD456" s="29">
        <f t="shared" si="58"/>
        <v>17.009023847393596</v>
      </c>
      <c r="AE456" s="29">
        <f t="shared" si="59"/>
        <v>5.7504522168877035</v>
      </c>
      <c r="AF456" s="29">
        <f t="shared" si="60"/>
        <v>90.73155437921092</v>
      </c>
      <c r="AG456" s="29">
        <f t="shared" si="61"/>
        <v>551614.2661229847</v>
      </c>
      <c r="AH456" s="44">
        <f t="shared" si="62"/>
        <v>294.91857603132144</v>
      </c>
    </row>
    <row r="457" spans="2:34" x14ac:dyDescent="0.3">
      <c r="B457">
        <v>3103</v>
      </c>
      <c r="C457">
        <v>7</v>
      </c>
      <c r="D457">
        <v>223629.96845397714</v>
      </c>
      <c r="E457">
        <v>31014.948334647601</v>
      </c>
      <c r="F457">
        <v>6347.7812991660003</v>
      </c>
      <c r="G457">
        <v>1106.6800182174002</v>
      </c>
      <c r="H457">
        <v>0</v>
      </c>
      <c r="I457">
        <v>0</v>
      </c>
      <c r="J457">
        <v>5153.471232840001</v>
      </c>
      <c r="K457"/>
      <c r="L457">
        <v>103875.23792546996</v>
      </c>
      <c r="M457">
        <v>53268.018101183057</v>
      </c>
      <c r="N457">
        <v>5020.4230749567396</v>
      </c>
      <c r="O457">
        <v>19766.236894138587</v>
      </c>
      <c r="P457">
        <v>5385.8729167280662</v>
      </c>
      <c r="Q457">
        <v>79937.06042637174</v>
      </c>
      <c r="R457"/>
      <c r="S457">
        <v>355253.31370510726</v>
      </c>
      <c r="T457">
        <v>101673.73151009012</v>
      </c>
      <c r="U457">
        <v>17687.60314807234</v>
      </c>
      <c r="V457">
        <v>51496.581655561378</v>
      </c>
      <c r="W457">
        <v>15486.592843489048</v>
      </c>
      <c r="X457">
        <v>214513.49976598137</v>
      </c>
      <c r="Z457" s="29">
        <f>SUM(Landuse!C449:Q449)</f>
        <v>6205.5454990831831</v>
      </c>
      <c r="AA457" s="29">
        <f t="shared" si="55"/>
        <v>57.247717184185163</v>
      </c>
      <c r="AB457" s="29">
        <f t="shared" si="56"/>
        <v>16.384334225752038</v>
      </c>
      <c r="AC457" s="29">
        <f t="shared" si="57"/>
        <v>2.8502898175004168</v>
      </c>
      <c r="AD457" s="29">
        <f t="shared" si="58"/>
        <v>8.2984778152330954</v>
      </c>
      <c r="AE457" s="29">
        <f t="shared" si="59"/>
        <v>2.4956053977490074</v>
      </c>
      <c r="AF457" s="29">
        <f t="shared" si="60"/>
        <v>34.568032705210832</v>
      </c>
      <c r="AG457" s="29">
        <f t="shared" si="61"/>
        <v>756111.32262830145</v>
      </c>
      <c r="AH457" s="44">
        <f t="shared" si="62"/>
        <v>121.84445714563056</v>
      </c>
    </row>
    <row r="458" spans="2:34" x14ac:dyDescent="0.3">
      <c r="B458">
        <v>3103</v>
      </c>
      <c r="C458">
        <v>8</v>
      </c>
      <c r="D458">
        <v>215402.70262341961</v>
      </c>
      <c r="E458">
        <v>245421.40895653359</v>
      </c>
      <c r="F458">
        <v>37625.510186728803</v>
      </c>
      <c r="G458">
        <v>45956.220536929999</v>
      </c>
      <c r="H458">
        <v>783.24837414119997</v>
      </c>
      <c r="I458">
        <v>0</v>
      </c>
      <c r="J458">
        <v>25841.966827428536</v>
      </c>
      <c r="K458"/>
      <c r="L458">
        <v>245712.5737722746</v>
      </c>
      <c r="M458">
        <v>133062.41658353285</v>
      </c>
      <c r="N458">
        <v>9254.2603634629195</v>
      </c>
      <c r="O458">
        <v>83094.855991740478</v>
      </c>
      <c r="P458">
        <v>13199.809556871678</v>
      </c>
      <c r="Q458">
        <v>86707.141237299147</v>
      </c>
      <c r="R458"/>
      <c r="S458">
        <v>840337.00230117911</v>
      </c>
      <c r="T458">
        <v>253978.89578132081</v>
      </c>
      <c r="U458">
        <v>32603.962314327116</v>
      </c>
      <c r="V458">
        <v>216485.36641816163</v>
      </c>
      <c r="W458">
        <v>37954.864397924393</v>
      </c>
      <c r="X458">
        <v>232681.21472452939</v>
      </c>
      <c r="Z458" s="29">
        <f>SUM(Landuse!C450:Q450)</f>
        <v>6249.1374139799991</v>
      </c>
      <c r="AA458" s="29">
        <f t="shared" si="55"/>
        <v>134.47247942112043</v>
      </c>
      <c r="AB458" s="29">
        <f t="shared" si="56"/>
        <v>40.642232512465228</v>
      </c>
      <c r="AC458" s="29">
        <f t="shared" si="57"/>
        <v>5.2173540369569267</v>
      </c>
      <c r="AD458" s="29">
        <f t="shared" si="58"/>
        <v>34.642439760383624</v>
      </c>
      <c r="AE458" s="29">
        <f t="shared" si="59"/>
        <v>6.0736165463436986</v>
      </c>
      <c r="AF458" s="29">
        <f t="shared" si="60"/>
        <v>37.234133178764196</v>
      </c>
      <c r="AG458" s="29">
        <f t="shared" si="61"/>
        <v>1614041.3059374422</v>
      </c>
      <c r="AH458" s="44">
        <f t="shared" si="62"/>
        <v>258.28225545603408</v>
      </c>
    </row>
    <row r="459" spans="2:34" x14ac:dyDescent="0.3">
      <c r="B459">
        <v>3104</v>
      </c>
      <c r="C459">
        <v>0</v>
      </c>
      <c r="D459">
        <v>854898.59871752653</v>
      </c>
      <c r="E459">
        <v>14098428.712666454</v>
      </c>
      <c r="F459">
        <v>1465111.5931671413</v>
      </c>
      <c r="G459">
        <v>1501720.0854066177</v>
      </c>
      <c r="H459">
        <v>4452.7440852126001</v>
      </c>
      <c r="I459">
        <v>10914.930184681598</v>
      </c>
      <c r="J459">
        <v>1092745.5585878119</v>
      </c>
      <c r="K459"/>
      <c r="L459">
        <v>8843419.1586854812</v>
      </c>
      <c r="M459">
        <v>4937976.2583462521</v>
      </c>
      <c r="N459">
        <v>273517.75197400688</v>
      </c>
      <c r="O459">
        <v>3717484.4222377539</v>
      </c>
      <c r="P459">
        <v>422895.0480415895</v>
      </c>
      <c r="Q459">
        <v>832979.58353036153</v>
      </c>
      <c r="R459"/>
      <c r="S459">
        <v>30244493.522704344</v>
      </c>
      <c r="T459">
        <v>9425214.0438306574</v>
      </c>
      <c r="U459">
        <v>963638.5975121829</v>
      </c>
      <c r="V459">
        <v>9685087.8155675754</v>
      </c>
      <c r="W459">
        <v>1215996.6500892669</v>
      </c>
      <c r="X459">
        <v>2235325.7017912311</v>
      </c>
      <c r="Z459" s="29">
        <f>SUM(Landuse!C451:Q451)</f>
        <v>126232.24941398003</v>
      </c>
      <c r="AA459" s="29">
        <f t="shared" ref="AA459:AA522" si="63">IF(Z459&lt;&gt;0,S459/Z459,"")</f>
        <v>239.59403134390166</v>
      </c>
      <c r="AB459" s="29">
        <f t="shared" ref="AB459:AB522" si="64">IF(Z459&lt;&gt;0,T459/Z459,"")</f>
        <v>74.665658637837993</v>
      </c>
      <c r="AC459" s="29">
        <f t="shared" ref="AC459:AC522" si="65">IF(Z459&lt;&gt;0,U459/Z459,"")</f>
        <v>7.6338542803901062</v>
      </c>
      <c r="AD459" s="29">
        <f t="shared" ref="AD459:AD522" si="66">IF(Z459&lt;&gt;0,V459/Z459,"")</f>
        <v>76.724354200527827</v>
      </c>
      <c r="AE459" s="29">
        <f t="shared" ref="AE459:AE522" si="67">IF(Z459&lt;&gt;0,W459/Z459,"")</f>
        <v>9.6330110232084412</v>
      </c>
      <c r="AF459" s="29">
        <f t="shared" ref="AF459:AF522" si="68">IF(Z459&lt;&gt;0,X459/Z459,"")</f>
        <v>17.708039840599341</v>
      </c>
      <c r="AG459" s="29">
        <f t="shared" ref="AG459:AG522" si="69">SUM(S459:X459)</f>
        <v>53769756.331495263</v>
      </c>
      <c r="AH459" s="44">
        <f t="shared" ref="AH459:AH522" si="70">IF(Z459&lt;&gt;0,AG459/Z459,"")</f>
        <v>425.95894932646542</v>
      </c>
    </row>
    <row r="460" spans="2:34" x14ac:dyDescent="0.3">
      <c r="B460">
        <v>3104</v>
      </c>
      <c r="C460">
        <v>1</v>
      </c>
      <c r="D460">
        <v>234800.51918569693</v>
      </c>
      <c r="E460">
        <v>438154.41834272014</v>
      </c>
      <c r="F460">
        <v>68201.150446352403</v>
      </c>
      <c r="G460">
        <v>20180.233796709999</v>
      </c>
      <c r="H460">
        <v>53335.152227262603</v>
      </c>
      <c r="I460">
        <v>37217.426893978794</v>
      </c>
      <c r="J460">
        <v>162818.63321657147</v>
      </c>
      <c r="K460"/>
      <c r="L460">
        <v>434201.58084383165</v>
      </c>
      <c r="M460">
        <v>219048.17844871801</v>
      </c>
      <c r="N460">
        <v>18393.594598588406</v>
      </c>
      <c r="O460">
        <v>147953.58046538453</v>
      </c>
      <c r="P460">
        <v>79051.218166163759</v>
      </c>
      <c r="Q460">
        <v>116059.38158660606</v>
      </c>
      <c r="R460"/>
      <c r="S460">
        <v>1484969.4064859042</v>
      </c>
      <c r="T460">
        <v>418101.63916863705</v>
      </c>
      <c r="U460">
        <v>64803.02493812477</v>
      </c>
      <c r="V460">
        <v>385460.504114857</v>
      </c>
      <c r="W460">
        <v>227304.66322716893</v>
      </c>
      <c r="X460">
        <v>311448.83226910501</v>
      </c>
      <c r="Z460" s="29">
        <f>SUM(Landuse!C452:Q452)</f>
        <v>13322.544812939999</v>
      </c>
      <c r="AA460" s="29">
        <f t="shared" si="63"/>
        <v>111.46289446469525</v>
      </c>
      <c r="AB460" s="29">
        <f t="shared" si="64"/>
        <v>31.383016160886982</v>
      </c>
      <c r="AC460" s="29">
        <f t="shared" si="65"/>
        <v>4.8641626542087151</v>
      </c>
      <c r="AD460" s="29">
        <f t="shared" si="66"/>
        <v>28.932948586554176</v>
      </c>
      <c r="AE460" s="29">
        <f t="shared" si="67"/>
        <v>17.061654993000371</v>
      </c>
      <c r="AF460" s="29">
        <f t="shared" si="68"/>
        <v>23.377578131063906</v>
      </c>
      <c r="AG460" s="29">
        <f t="shared" si="69"/>
        <v>2892088.070203797</v>
      </c>
      <c r="AH460" s="44">
        <f t="shared" si="70"/>
        <v>217.08225499040938</v>
      </c>
    </row>
    <row r="461" spans="2:34" x14ac:dyDescent="0.3">
      <c r="B461">
        <v>3104</v>
      </c>
      <c r="C461">
        <v>2</v>
      </c>
      <c r="D461">
        <v>14141.969908797699</v>
      </c>
      <c r="E461">
        <v>115263.86214790652</v>
      </c>
      <c r="F461">
        <v>26807.375589724801</v>
      </c>
      <c r="G461">
        <v>2325.2983128299998</v>
      </c>
      <c r="H461">
        <v>2812.0126170509998</v>
      </c>
      <c r="I461">
        <v>26.7591146832</v>
      </c>
      <c r="J461">
        <v>17551.515580180989</v>
      </c>
      <c r="K461"/>
      <c r="L461">
        <v>81704.360124887025</v>
      </c>
      <c r="M461">
        <v>43493.967221988336</v>
      </c>
      <c r="N461">
        <v>2660.7366671593759</v>
      </c>
      <c r="O461">
        <v>32116.033379167337</v>
      </c>
      <c r="P461">
        <v>7399.8758870765041</v>
      </c>
      <c r="Q461">
        <v>11553.819990895603</v>
      </c>
      <c r="R461"/>
      <c r="S461">
        <v>279428.91162711364</v>
      </c>
      <c r="T461">
        <v>83017.805115953583</v>
      </c>
      <c r="U461">
        <v>9374.1211741692114</v>
      </c>
      <c r="V461">
        <v>83671.259442077077</v>
      </c>
      <c r="W461">
        <v>21277.677124458653</v>
      </c>
      <c r="X461">
        <v>31005.02256016808</v>
      </c>
      <c r="Z461" s="29">
        <f>SUM(Landuse!C453:Q453)</f>
        <v>1638.5557776599996</v>
      </c>
      <c r="AA461" s="29">
        <f t="shared" si="63"/>
        <v>170.5336586259898</v>
      </c>
      <c r="AB461" s="29">
        <f t="shared" si="64"/>
        <v>50.665229861451671</v>
      </c>
      <c r="AC461" s="29">
        <f t="shared" si="65"/>
        <v>5.7209655612433732</v>
      </c>
      <c r="AD461" s="29">
        <f t="shared" si="66"/>
        <v>51.064028812962917</v>
      </c>
      <c r="AE461" s="29">
        <f t="shared" si="67"/>
        <v>12.985628816887166</v>
      </c>
      <c r="AF461" s="29">
        <f t="shared" si="68"/>
        <v>18.922164861818711</v>
      </c>
      <c r="AG461" s="29">
        <f t="shared" si="69"/>
        <v>507774.79704394029</v>
      </c>
      <c r="AH461" s="44">
        <f t="shared" si="70"/>
        <v>309.89167654035367</v>
      </c>
    </row>
    <row r="462" spans="2:34" x14ac:dyDescent="0.3">
      <c r="B462">
        <v>3104</v>
      </c>
      <c r="C462">
        <v>5</v>
      </c>
      <c r="D462">
        <v>205708.25237993139</v>
      </c>
      <c r="E462">
        <v>129247.36386158341</v>
      </c>
      <c r="F462">
        <v>10005.5458079456</v>
      </c>
      <c r="G462">
        <v>3808.1000000000004</v>
      </c>
      <c r="H462">
        <v>0</v>
      </c>
      <c r="I462">
        <v>0</v>
      </c>
      <c r="J462">
        <v>23581.198945800799</v>
      </c>
      <c r="K462"/>
      <c r="L462">
        <v>155187.84902116301</v>
      </c>
      <c r="M462">
        <v>81062.584642660164</v>
      </c>
      <c r="N462">
        <v>6409.8451627532777</v>
      </c>
      <c r="O462">
        <v>42131.612135515075</v>
      </c>
      <c r="P462">
        <v>9833.6591754513629</v>
      </c>
      <c r="Q462">
        <v>77724.910857718278</v>
      </c>
      <c r="R462"/>
      <c r="S462">
        <v>530742.44365237746</v>
      </c>
      <c r="T462">
        <v>154725.77655913829</v>
      </c>
      <c r="U462">
        <v>22582.717788250957</v>
      </c>
      <c r="V462">
        <v>109764.64646441472</v>
      </c>
      <c r="W462">
        <v>28275.801929684603</v>
      </c>
      <c r="X462">
        <v>208577.13003401275</v>
      </c>
      <c r="Z462" s="29">
        <f>SUM(Landuse!C454:Q454)</f>
        <v>3346.9936468399997</v>
      </c>
      <c r="AA462" s="29">
        <f t="shared" si="63"/>
        <v>158.57288649276876</v>
      </c>
      <c r="AB462" s="29">
        <f t="shared" si="64"/>
        <v>46.228285107508256</v>
      </c>
      <c r="AC462" s="29">
        <f t="shared" si="65"/>
        <v>6.7471648204567103</v>
      </c>
      <c r="AD462" s="29">
        <f t="shared" si="66"/>
        <v>32.794996957358109</v>
      </c>
      <c r="AE462" s="29">
        <f t="shared" si="67"/>
        <v>8.4481193910782189</v>
      </c>
      <c r="AF462" s="29">
        <f t="shared" si="68"/>
        <v>62.31775498914881</v>
      </c>
      <c r="AG462" s="29">
        <f t="shared" si="69"/>
        <v>1054668.5164278788</v>
      </c>
      <c r="AH462" s="44">
        <f t="shared" si="70"/>
        <v>315.10920775831886</v>
      </c>
    </row>
    <row r="463" spans="2:34" x14ac:dyDescent="0.3">
      <c r="B463">
        <v>3104</v>
      </c>
      <c r="C463">
        <v>7</v>
      </c>
      <c r="D463">
        <v>969516.39511361846</v>
      </c>
      <c r="E463">
        <v>71484.333528283401</v>
      </c>
      <c r="F463">
        <v>24344.278815425201</v>
      </c>
      <c r="G463">
        <v>244.41030380250004</v>
      </c>
      <c r="H463">
        <v>0</v>
      </c>
      <c r="I463">
        <v>0</v>
      </c>
      <c r="J463">
        <v>17683.249004448051</v>
      </c>
      <c r="K463"/>
      <c r="L463">
        <v>414828.9728843561</v>
      </c>
      <c r="M463">
        <v>210988.08465573101</v>
      </c>
      <c r="N463">
        <v>20715.811011921342</v>
      </c>
      <c r="O463">
        <v>70490.243366976851</v>
      </c>
      <c r="P463">
        <v>21692.801731980318</v>
      </c>
      <c r="Q463">
        <v>344556.75311461202</v>
      </c>
      <c r="R463"/>
      <c r="S463">
        <v>1418715.0872644978</v>
      </c>
      <c r="T463">
        <v>402717.17694408691</v>
      </c>
      <c r="U463">
        <v>72984.495250430438</v>
      </c>
      <c r="V463">
        <v>183646.82123911745</v>
      </c>
      <c r="W463">
        <v>62375.699028153525</v>
      </c>
      <c r="X463">
        <v>924628.38368565484</v>
      </c>
      <c r="Z463" s="29">
        <f>SUM(Landuse!C455:Q455)</f>
        <v>24249.056396711752</v>
      </c>
      <c r="AA463" s="29">
        <f t="shared" si="63"/>
        <v>58.505991493214552</v>
      </c>
      <c r="AB463" s="29">
        <f t="shared" si="64"/>
        <v>16.607540118497006</v>
      </c>
      <c r="AC463" s="29">
        <f t="shared" si="65"/>
        <v>3.0097870224891459</v>
      </c>
      <c r="AD463" s="29">
        <f t="shared" si="66"/>
        <v>7.5733594839599832</v>
      </c>
      <c r="AE463" s="29">
        <f t="shared" si="67"/>
        <v>2.5722938661073784</v>
      </c>
      <c r="AF463" s="29">
        <f t="shared" si="68"/>
        <v>38.130489226419442</v>
      </c>
      <c r="AG463" s="29">
        <f t="shared" si="69"/>
        <v>3065067.6634119409</v>
      </c>
      <c r="AH463" s="44">
        <f t="shared" si="70"/>
        <v>126.39946121068751</v>
      </c>
    </row>
    <row r="464" spans="2:34" x14ac:dyDescent="0.3">
      <c r="B464">
        <v>3104</v>
      </c>
      <c r="C464">
        <v>8</v>
      </c>
      <c r="D464">
        <v>496788.62511745788</v>
      </c>
      <c r="E464">
        <v>1016759.9844134208</v>
      </c>
      <c r="F464">
        <v>96343.327013564412</v>
      </c>
      <c r="G464">
        <v>106737.20110055999</v>
      </c>
      <c r="H464">
        <v>4193.6379791372992</v>
      </c>
      <c r="I464">
        <v>1437.1448</v>
      </c>
      <c r="J464">
        <v>85643.746055870928</v>
      </c>
      <c r="K464"/>
      <c r="L464">
        <v>799023.53372020135</v>
      </c>
      <c r="M464">
        <v>437209.83852170943</v>
      </c>
      <c r="N464">
        <v>28237.507225477555</v>
      </c>
      <c r="O464">
        <v>289668.68672157882</v>
      </c>
      <c r="P464">
        <v>41761.365553487405</v>
      </c>
      <c r="Q464">
        <v>212002.73473755654</v>
      </c>
      <c r="R464"/>
      <c r="S464">
        <v>2732660.4853230887</v>
      </c>
      <c r="T464">
        <v>834511.16298315721</v>
      </c>
      <c r="U464">
        <v>99484.408831296736</v>
      </c>
      <c r="V464">
        <v>754668.03614199487</v>
      </c>
      <c r="W464">
        <v>120081.04812615323</v>
      </c>
      <c r="X464">
        <v>568915.69875027519</v>
      </c>
      <c r="Z464" s="29">
        <f>SUM(Landuse!C456:Q456)</f>
        <v>16456.019632450003</v>
      </c>
      <c r="AA464" s="29">
        <f t="shared" si="63"/>
        <v>166.0584118369969</v>
      </c>
      <c r="AB464" s="29">
        <f t="shared" si="64"/>
        <v>50.711604727158047</v>
      </c>
      <c r="AC464" s="29">
        <f t="shared" si="65"/>
        <v>6.0454721769486195</v>
      </c>
      <c r="AD464" s="29">
        <f t="shared" si="66"/>
        <v>45.859694689100131</v>
      </c>
      <c r="AE464" s="29">
        <f t="shared" si="67"/>
        <v>7.297089503306295</v>
      </c>
      <c r="AF464" s="29">
        <f t="shared" si="68"/>
        <v>34.571889889364087</v>
      </c>
      <c r="AG464" s="29">
        <f t="shared" si="69"/>
        <v>5110320.8401559666</v>
      </c>
      <c r="AH464" s="44">
        <f t="shared" si="70"/>
        <v>310.54416282287411</v>
      </c>
    </row>
    <row r="465" spans="2:34" x14ac:dyDescent="0.3">
      <c r="B465">
        <v>3105</v>
      </c>
      <c r="C465">
        <v>0</v>
      </c>
      <c r="D465">
        <v>281012.08262038935</v>
      </c>
      <c r="E465">
        <v>5097377.9452101104</v>
      </c>
      <c r="F465">
        <v>329693.3741024154</v>
      </c>
      <c r="G465">
        <v>431086.97653480805</v>
      </c>
      <c r="H465">
        <v>2649.5198923905</v>
      </c>
      <c r="I465">
        <v>50035.502793645595</v>
      </c>
      <c r="J465">
        <v>515337.37791938946</v>
      </c>
      <c r="K465"/>
      <c r="L465">
        <v>3125580.3160298257</v>
      </c>
      <c r="M465">
        <v>1732524.3425126639</v>
      </c>
      <c r="N465">
        <v>99744.534308951828</v>
      </c>
      <c r="O465">
        <v>1291605.651645906</v>
      </c>
      <c r="P465">
        <v>172527.78151636358</v>
      </c>
      <c r="Q465">
        <v>285210.15305943706</v>
      </c>
      <c r="R465"/>
      <c r="S465">
        <v>10689484.680822004</v>
      </c>
      <c r="T465">
        <v>3306903.8630407718</v>
      </c>
      <c r="U465">
        <v>351412.96115989744</v>
      </c>
      <c r="V465">
        <v>3364994.3721200461</v>
      </c>
      <c r="W465">
        <v>496088.10824996699</v>
      </c>
      <c r="X465">
        <v>765370.0020395912</v>
      </c>
      <c r="Z465" s="29">
        <f>SUM(Landuse!C457:Q457)</f>
        <v>44709.9686535</v>
      </c>
      <c r="AA465" s="29">
        <f t="shared" si="63"/>
        <v>239.08504082534637</v>
      </c>
      <c r="AB465" s="29">
        <f t="shared" si="64"/>
        <v>73.963457426443526</v>
      </c>
      <c r="AC465" s="29">
        <f t="shared" si="65"/>
        <v>7.8598346575308549</v>
      </c>
      <c r="AD465" s="29">
        <f t="shared" si="66"/>
        <v>75.262731633711994</v>
      </c>
      <c r="AE465" s="29">
        <f t="shared" si="67"/>
        <v>11.095693492756052</v>
      </c>
      <c r="AF465" s="29">
        <f t="shared" si="68"/>
        <v>17.118553760821666</v>
      </c>
      <c r="AG465" s="29">
        <f t="shared" si="69"/>
        <v>18974253.987432279</v>
      </c>
      <c r="AH465" s="44">
        <f t="shared" si="70"/>
        <v>424.38531179661049</v>
      </c>
    </row>
    <row r="466" spans="2:34" x14ac:dyDescent="0.3">
      <c r="B466">
        <v>3105</v>
      </c>
      <c r="C466">
        <v>1</v>
      </c>
      <c r="D466">
        <v>82706.004680757906</v>
      </c>
      <c r="E466">
        <v>149733.00270594121</v>
      </c>
      <c r="F466">
        <v>3978.7387178027998</v>
      </c>
      <c r="G466">
        <v>8844.8853130999996</v>
      </c>
      <c r="H466">
        <v>2260.2348000000002</v>
      </c>
      <c r="I466">
        <v>18699.233703195401</v>
      </c>
      <c r="J466">
        <v>18112.634971572221</v>
      </c>
      <c r="K466"/>
      <c r="L466">
        <v>125313.68762671782</v>
      </c>
      <c r="M466">
        <v>67115.115840477767</v>
      </c>
      <c r="N466">
        <v>5975.6665293359911</v>
      </c>
      <c r="O466">
        <v>41967.848888567918</v>
      </c>
      <c r="P466">
        <v>8692.5313985897174</v>
      </c>
      <c r="Q466">
        <v>35269.884608680353</v>
      </c>
      <c r="R466"/>
      <c r="S466">
        <v>428572.81168337492</v>
      </c>
      <c r="T466">
        <v>128103.96390703673</v>
      </c>
      <c r="U466">
        <v>21053.050019499511</v>
      </c>
      <c r="V466">
        <v>109337.99735240823</v>
      </c>
      <c r="W466">
        <v>24994.591708818858</v>
      </c>
      <c r="X466">
        <v>94647.793443931994</v>
      </c>
      <c r="Z466" s="29">
        <f>SUM(Landuse!C458:Q458)</f>
        <v>3675.6559043200009</v>
      </c>
      <c r="AA466" s="29">
        <f t="shared" si="63"/>
        <v>116.59764211869587</v>
      </c>
      <c r="AB466" s="29">
        <f t="shared" si="64"/>
        <v>34.852001177932912</v>
      </c>
      <c r="AC466" s="29">
        <f t="shared" si="65"/>
        <v>5.7276988291411737</v>
      </c>
      <c r="AD466" s="29">
        <f t="shared" si="66"/>
        <v>29.746526932486582</v>
      </c>
      <c r="AE466" s="29">
        <f t="shared" si="67"/>
        <v>6.8000357920997709</v>
      </c>
      <c r="AF466" s="29">
        <f t="shared" si="68"/>
        <v>25.749905842027371</v>
      </c>
      <c r="AG466" s="29">
        <f t="shared" si="69"/>
        <v>806710.20811507013</v>
      </c>
      <c r="AH466" s="44">
        <f t="shared" si="70"/>
        <v>219.47381069238367</v>
      </c>
    </row>
    <row r="467" spans="2:34" x14ac:dyDescent="0.3">
      <c r="B467">
        <v>3105</v>
      </c>
      <c r="C467">
        <v>2</v>
      </c>
      <c r="D467">
        <v>5801.1567068282002</v>
      </c>
      <c r="E467">
        <v>24440.514000000003</v>
      </c>
      <c r="F467">
        <v>0</v>
      </c>
      <c r="G467">
        <v>0</v>
      </c>
      <c r="H467">
        <v>0</v>
      </c>
      <c r="I467">
        <v>14.841989582799998</v>
      </c>
      <c r="J467">
        <v>4836.2497983580752</v>
      </c>
      <c r="K467"/>
      <c r="L467">
        <v>16015.747995250145</v>
      </c>
      <c r="M467">
        <v>8507.3188700793598</v>
      </c>
      <c r="N467">
        <v>527.16996480737703</v>
      </c>
      <c r="O467">
        <v>5771.0953238598631</v>
      </c>
      <c r="P467">
        <v>1306.4362186962417</v>
      </c>
      <c r="Q467">
        <v>2964.9941220760902</v>
      </c>
      <c r="R467"/>
      <c r="S467">
        <v>54773.858143755497</v>
      </c>
      <c r="T467">
        <v>16238.089673697876</v>
      </c>
      <c r="U467">
        <v>1857.2883181118143</v>
      </c>
      <c r="V467">
        <v>15035.319225345624</v>
      </c>
      <c r="W467">
        <v>3756.5397676013604</v>
      </c>
      <c r="X467">
        <v>7956.6506764148508</v>
      </c>
      <c r="Z467" s="29">
        <f>SUM(Landuse!C459:Q459)</f>
        <v>315.83817386999993</v>
      </c>
      <c r="AA467" s="29">
        <f t="shared" si="63"/>
        <v>173.42380584527001</v>
      </c>
      <c r="AB467" s="29">
        <f t="shared" si="64"/>
        <v>51.412688576338873</v>
      </c>
      <c r="AC467" s="29">
        <f t="shared" si="65"/>
        <v>5.8805061318404164</v>
      </c>
      <c r="AD467" s="29">
        <f t="shared" si="66"/>
        <v>47.604502777850442</v>
      </c>
      <c r="AE467" s="29">
        <f t="shared" si="67"/>
        <v>11.893875023313569</v>
      </c>
      <c r="AF467" s="29">
        <f t="shared" si="68"/>
        <v>25.192175407174926</v>
      </c>
      <c r="AG467" s="29">
        <f t="shared" si="69"/>
        <v>99617.745804927021</v>
      </c>
      <c r="AH467" s="44">
        <f t="shared" si="70"/>
        <v>315.40755376178822</v>
      </c>
    </row>
    <row r="468" spans="2:34" x14ac:dyDescent="0.3">
      <c r="B468">
        <v>3105</v>
      </c>
      <c r="C468">
        <v>5</v>
      </c>
      <c r="D468">
        <v>2819.61</v>
      </c>
      <c r="E468">
        <v>0</v>
      </c>
      <c r="F468">
        <v>0</v>
      </c>
      <c r="G468">
        <v>0</v>
      </c>
      <c r="H468">
        <v>0</v>
      </c>
      <c r="I468">
        <v>0</v>
      </c>
      <c r="J468">
        <v>0</v>
      </c>
      <c r="K468"/>
      <c r="L468">
        <v>1051.501249174443</v>
      </c>
      <c r="M468">
        <v>533.40869812916685</v>
      </c>
      <c r="N468">
        <v>55.258836142603549</v>
      </c>
      <c r="O468">
        <v>144.47343189236756</v>
      </c>
      <c r="P468">
        <v>49.012717632707599</v>
      </c>
      <c r="Q468">
        <v>985.95506702871137</v>
      </c>
      <c r="R468"/>
      <c r="S468">
        <v>3596.134272176595</v>
      </c>
      <c r="T468">
        <v>1018.1278502931034</v>
      </c>
      <c r="U468">
        <v>194.68406337909084</v>
      </c>
      <c r="V468">
        <v>376.39374264054737</v>
      </c>
      <c r="W468">
        <v>140.93165840826376</v>
      </c>
      <c r="X468">
        <v>2645.8400010235582</v>
      </c>
      <c r="Z468" s="29">
        <f>SUM(Landuse!C460:Q460)</f>
        <v>29.5</v>
      </c>
      <c r="AA468" s="29">
        <f t="shared" si="63"/>
        <v>121.90285668395238</v>
      </c>
      <c r="AB468" s="29">
        <f t="shared" si="64"/>
        <v>34.512808484511979</v>
      </c>
      <c r="AC468" s="29">
        <f t="shared" si="65"/>
        <v>6.5994597755624014</v>
      </c>
      <c r="AD468" s="29">
        <f t="shared" si="66"/>
        <v>12.759109920018554</v>
      </c>
      <c r="AE468" s="29">
        <f t="shared" si="67"/>
        <v>4.7773443528225004</v>
      </c>
      <c r="AF468" s="29">
        <f t="shared" si="68"/>
        <v>89.689491560120615</v>
      </c>
      <c r="AG468" s="29">
        <f t="shared" si="69"/>
        <v>7972.1115879211584</v>
      </c>
      <c r="AH468" s="44">
        <f t="shared" si="70"/>
        <v>270.24107077698841</v>
      </c>
    </row>
    <row r="469" spans="2:34" x14ac:dyDescent="0.3">
      <c r="B469">
        <v>3105</v>
      </c>
      <c r="C469">
        <v>7</v>
      </c>
      <c r="D469">
        <v>91722.442529879627</v>
      </c>
      <c r="E469">
        <v>11112.967401731401</v>
      </c>
      <c r="F469">
        <v>3548.9906931411997</v>
      </c>
      <c r="G469">
        <v>1675.7516666484</v>
      </c>
      <c r="H469">
        <v>0</v>
      </c>
      <c r="I469">
        <v>0</v>
      </c>
      <c r="J469">
        <v>1975.95457218405</v>
      </c>
      <c r="K469"/>
      <c r="L469">
        <v>42723.102256923259</v>
      </c>
      <c r="M469">
        <v>21936.651573502324</v>
      </c>
      <c r="N469">
        <v>2067.6403335230843</v>
      </c>
      <c r="O469">
        <v>8255.3752679862864</v>
      </c>
      <c r="P469">
        <v>2202.8691092606164</v>
      </c>
      <c r="Q469">
        <v>32850.46832238909</v>
      </c>
      <c r="R469"/>
      <c r="S469">
        <v>146113.00971867755</v>
      </c>
      <c r="T469">
        <v>41870.925591375359</v>
      </c>
      <c r="U469">
        <v>7284.565688245184</v>
      </c>
      <c r="V469">
        <v>21507.564078179312</v>
      </c>
      <c r="W469">
        <v>6334.1518654590691</v>
      </c>
      <c r="X469">
        <v>88155.217257180804</v>
      </c>
      <c r="Z469" s="29">
        <f>SUM(Landuse!C461:Q461)</f>
        <v>2505.579237926328</v>
      </c>
      <c r="AA469" s="29">
        <f t="shared" si="63"/>
        <v>58.315062444244973</v>
      </c>
      <c r="AB469" s="29">
        <f t="shared" si="64"/>
        <v>16.711076208481298</v>
      </c>
      <c r="AC469" s="29">
        <f t="shared" si="65"/>
        <v>2.9073379831619492</v>
      </c>
      <c r="AD469" s="29">
        <f t="shared" si="66"/>
        <v>8.5838690521635392</v>
      </c>
      <c r="AE469" s="29">
        <f t="shared" si="67"/>
        <v>2.5280189784384355</v>
      </c>
      <c r="AF469" s="29">
        <f t="shared" si="68"/>
        <v>35.183567904298243</v>
      </c>
      <c r="AG469" s="29">
        <f t="shared" si="69"/>
        <v>311265.43419911724</v>
      </c>
      <c r="AH469" s="44">
        <f t="shared" si="70"/>
        <v>124.22893257078842</v>
      </c>
    </row>
    <row r="470" spans="2:34" x14ac:dyDescent="0.3">
      <c r="B470">
        <v>3105</v>
      </c>
      <c r="C470">
        <v>8</v>
      </c>
      <c r="D470">
        <v>37537.720516904403</v>
      </c>
      <c r="E470">
        <v>44611.154003071599</v>
      </c>
      <c r="F470">
        <v>3914.1788000000006</v>
      </c>
      <c r="G470">
        <v>1895.0091477199999</v>
      </c>
      <c r="H470">
        <v>119.97</v>
      </c>
      <c r="I470">
        <v>556.32054297819991</v>
      </c>
      <c r="J470">
        <v>1457.3273815446094</v>
      </c>
      <c r="K470"/>
      <c r="L470">
        <v>38792.143178969251</v>
      </c>
      <c r="M470">
        <v>21093.769990533354</v>
      </c>
      <c r="N470">
        <v>1517.7799839850716</v>
      </c>
      <c r="O470">
        <v>12563.501499403652</v>
      </c>
      <c r="P470">
        <v>1574.2541831466128</v>
      </c>
      <c r="Q470">
        <v>14550.231556180859</v>
      </c>
      <c r="R470"/>
      <c r="S470">
        <v>132669.12967207484</v>
      </c>
      <c r="T470">
        <v>40262.100656330826</v>
      </c>
      <c r="U470">
        <v>5347.3361949773252</v>
      </c>
      <c r="V470">
        <v>32731.439186366348</v>
      </c>
      <c r="W470">
        <v>4526.6262207616019</v>
      </c>
      <c r="X470">
        <v>39045.982887958024</v>
      </c>
      <c r="Z470" s="29">
        <f>SUM(Landuse!C462:Q462)</f>
        <v>921.52260641000021</v>
      </c>
      <c r="AA470" s="29">
        <f t="shared" si="63"/>
        <v>143.96730883132366</v>
      </c>
      <c r="AB470" s="29">
        <f t="shared" si="64"/>
        <v>43.690844235694819</v>
      </c>
      <c r="AC470" s="29">
        <f t="shared" si="65"/>
        <v>5.8027184116611998</v>
      </c>
      <c r="AD470" s="29">
        <f t="shared" si="66"/>
        <v>35.518867316645732</v>
      </c>
      <c r="AE470" s="29">
        <f t="shared" si="67"/>
        <v>4.9121163054220647</v>
      </c>
      <c r="AF470" s="29">
        <f t="shared" si="68"/>
        <v>42.37116118080975</v>
      </c>
      <c r="AG470" s="29">
        <f t="shared" si="69"/>
        <v>254582.61481846898</v>
      </c>
      <c r="AH470" s="44">
        <f t="shared" si="70"/>
        <v>276.26301628155727</v>
      </c>
    </row>
    <row r="471" spans="2:34" x14ac:dyDescent="0.3">
      <c r="B471">
        <v>3106</v>
      </c>
      <c r="C471">
        <v>0</v>
      </c>
      <c r="D471">
        <v>39889.2307883377</v>
      </c>
      <c r="E471">
        <v>161877.653801612</v>
      </c>
      <c r="F471">
        <v>30908.507821765201</v>
      </c>
      <c r="G471">
        <v>11905.796918961001</v>
      </c>
      <c r="H471">
        <v>2342.8563874380002</v>
      </c>
      <c r="I471">
        <v>0</v>
      </c>
      <c r="J471">
        <v>32324.478118193158</v>
      </c>
      <c r="K471"/>
      <c r="L471">
        <v>126083.75580357906</v>
      </c>
      <c r="M471">
        <v>66845.65245707953</v>
      </c>
      <c r="N471">
        <v>4234.1217283653705</v>
      </c>
      <c r="O471">
        <v>47517.370633200182</v>
      </c>
      <c r="P471">
        <v>11164.435347779496</v>
      </c>
      <c r="Q471">
        <v>23403.187866303466</v>
      </c>
      <c r="R471"/>
      <c r="S471">
        <v>431206.44484824035</v>
      </c>
      <c r="T471">
        <v>127589.63375787684</v>
      </c>
      <c r="U471">
        <v>14917.361284855888</v>
      </c>
      <c r="V471">
        <v>123796.05536326377</v>
      </c>
      <c r="W471">
        <v>32102.329043358641</v>
      </c>
      <c r="X471">
        <v>62803.156734861346</v>
      </c>
      <c r="Z471" s="29">
        <f>SUM(Landuse!C463:Q463)</f>
        <v>2329.65102144</v>
      </c>
      <c r="AA471" s="29">
        <f t="shared" si="63"/>
        <v>185.09486651854996</v>
      </c>
      <c r="AB471" s="29">
        <f t="shared" si="64"/>
        <v>54.767702365572056</v>
      </c>
      <c r="AC471" s="29">
        <f t="shared" si="65"/>
        <v>6.4032600366192156</v>
      </c>
      <c r="AD471" s="29">
        <f t="shared" si="66"/>
        <v>53.139313237887087</v>
      </c>
      <c r="AE471" s="29">
        <f t="shared" si="67"/>
        <v>13.779887523031498</v>
      </c>
      <c r="AF471" s="29">
        <f t="shared" si="68"/>
        <v>26.958182215652869</v>
      </c>
      <c r="AG471" s="29">
        <f t="shared" si="69"/>
        <v>792414.98103245685</v>
      </c>
      <c r="AH471" s="44">
        <f t="shared" si="70"/>
        <v>340.14321189731265</v>
      </c>
    </row>
    <row r="472" spans="2:34" x14ac:dyDescent="0.3">
      <c r="B472">
        <v>3106</v>
      </c>
      <c r="C472">
        <v>1</v>
      </c>
      <c r="D472">
        <v>159857.43057117501</v>
      </c>
      <c r="E472">
        <v>57409.525888285207</v>
      </c>
      <c r="F472">
        <v>17367.9397043196</v>
      </c>
      <c r="G472">
        <v>8347.25</v>
      </c>
      <c r="H472">
        <v>32108.760236641501</v>
      </c>
      <c r="I472">
        <v>274.42053623919998</v>
      </c>
      <c r="J472">
        <v>14520.659659234501</v>
      </c>
      <c r="K472"/>
      <c r="L472">
        <v>108942.54895076602</v>
      </c>
      <c r="M472">
        <v>55405.414878891635</v>
      </c>
      <c r="N472">
        <v>4603.7060768951833</v>
      </c>
      <c r="O472">
        <v>32793.650205039507</v>
      </c>
      <c r="P472">
        <v>27879.16318902593</v>
      </c>
      <c r="Q472">
        <v>60261.503295276707</v>
      </c>
      <c r="R472"/>
      <c r="S472">
        <v>372583.51741161977</v>
      </c>
      <c r="T472">
        <v>105753.42348763804</v>
      </c>
      <c r="U472">
        <v>16219.454990691727</v>
      </c>
      <c r="V472">
        <v>85436.641006185324</v>
      </c>
      <c r="W472">
        <v>80164.024625357051</v>
      </c>
      <c r="X472">
        <v>161713.55193797391</v>
      </c>
      <c r="Z472" s="29">
        <f>SUM(Landuse!C464:Q464)</f>
        <v>5489.0899570200008</v>
      </c>
      <c r="AA472" s="29">
        <f t="shared" si="63"/>
        <v>67.877101728879936</v>
      </c>
      <c r="AB472" s="29">
        <f t="shared" si="64"/>
        <v>19.266112291052892</v>
      </c>
      <c r="AC472" s="29">
        <f t="shared" si="65"/>
        <v>2.9548531938247167</v>
      </c>
      <c r="AD472" s="29">
        <f t="shared" si="66"/>
        <v>15.564809772687427</v>
      </c>
      <c r="AE472" s="29">
        <f t="shared" si="67"/>
        <v>14.604246833819007</v>
      </c>
      <c r="AF472" s="29">
        <f t="shared" si="68"/>
        <v>29.460903939305702</v>
      </c>
      <c r="AG472" s="29">
        <f t="shared" si="69"/>
        <v>821870.61345946579</v>
      </c>
      <c r="AH472" s="44">
        <f t="shared" si="70"/>
        <v>149.72802775956967</v>
      </c>
    </row>
    <row r="473" spans="2:34" x14ac:dyDescent="0.3">
      <c r="B473">
        <v>3106</v>
      </c>
      <c r="C473">
        <v>2</v>
      </c>
      <c r="D473">
        <v>2922.6259432544002</v>
      </c>
      <c r="E473">
        <v>0</v>
      </c>
      <c r="F473">
        <v>0</v>
      </c>
      <c r="G473">
        <v>0</v>
      </c>
      <c r="H473">
        <v>0</v>
      </c>
      <c r="I473">
        <v>0</v>
      </c>
      <c r="J473">
        <v>4268.4356733172081</v>
      </c>
      <c r="K473"/>
      <c r="L473">
        <v>3026.561189491666</v>
      </c>
      <c r="M473">
        <v>1160.4634675009265</v>
      </c>
      <c r="N473">
        <v>126.99051445865327</v>
      </c>
      <c r="O473">
        <v>516.51042224761898</v>
      </c>
      <c r="P473">
        <v>913.30268351706763</v>
      </c>
      <c r="Q473">
        <v>1447.2333393556753</v>
      </c>
      <c r="R473"/>
      <c r="S473">
        <v>10350.839268061498</v>
      </c>
      <c r="T473">
        <v>2214.9998296883687</v>
      </c>
      <c r="U473">
        <v>447.40409120471509</v>
      </c>
      <c r="V473">
        <v>1345.6542728732768</v>
      </c>
      <c r="W473">
        <v>2626.1196692118115</v>
      </c>
      <c r="X473">
        <v>3883.6940831611355</v>
      </c>
      <c r="Z473" s="29">
        <f>SUM(Landuse!C465:Q465)</f>
        <v>154.34158459000002</v>
      </c>
      <c r="AA473" s="29">
        <f t="shared" si="63"/>
        <v>67.064487484419288</v>
      </c>
      <c r="AB473" s="29">
        <f t="shared" si="64"/>
        <v>14.351283457225055</v>
      </c>
      <c r="AC473" s="29">
        <f t="shared" si="65"/>
        <v>2.8987916146722195</v>
      </c>
      <c r="AD473" s="29">
        <f t="shared" si="66"/>
        <v>8.7186760227189168</v>
      </c>
      <c r="AE473" s="29">
        <f t="shared" si="67"/>
        <v>17.014984498104997</v>
      </c>
      <c r="AF473" s="29">
        <f t="shared" si="68"/>
        <v>25.162979202772579</v>
      </c>
      <c r="AG473" s="29">
        <f t="shared" si="69"/>
        <v>20868.711214200805</v>
      </c>
      <c r="AH473" s="44">
        <f t="shared" si="70"/>
        <v>135.21120227991304</v>
      </c>
    </row>
    <row r="474" spans="2:34" x14ac:dyDescent="0.3">
      <c r="B474">
        <v>3106</v>
      </c>
      <c r="C474">
        <v>5</v>
      </c>
      <c r="D474">
        <v>340069.30820376409</v>
      </c>
      <c r="E474">
        <v>9002.4531000000006</v>
      </c>
      <c r="F474">
        <v>2450.4831999999997</v>
      </c>
      <c r="G474">
        <v>0</v>
      </c>
      <c r="H474">
        <v>359.90999999999997</v>
      </c>
      <c r="I474">
        <v>0</v>
      </c>
      <c r="J474">
        <v>5959.6728867187503</v>
      </c>
      <c r="K474"/>
      <c r="L474">
        <v>134972.50505738167</v>
      </c>
      <c r="M474">
        <v>68206.589681977712</v>
      </c>
      <c r="N474">
        <v>6929.9207996137338</v>
      </c>
      <c r="O474">
        <v>20314.678603558372</v>
      </c>
      <c r="P474">
        <v>7496.2534867177519</v>
      </c>
      <c r="Q474">
        <v>119921.87976123359</v>
      </c>
      <c r="R474"/>
      <c r="S474">
        <v>461605.96729624528</v>
      </c>
      <c r="T474">
        <v>130187.2818577845</v>
      </c>
      <c r="U474">
        <v>24415.011866743134</v>
      </c>
      <c r="V474">
        <v>52925.425872278553</v>
      </c>
      <c r="W474">
        <v>21554.80223824309</v>
      </c>
      <c r="X474">
        <v>321813.96199566318</v>
      </c>
      <c r="Z474" s="29">
        <f>SUM(Landuse!C466:Q466)</f>
        <v>3535.8937746699853</v>
      </c>
      <c r="AA474" s="29">
        <f t="shared" si="63"/>
        <v>130.54859583255671</v>
      </c>
      <c r="AB474" s="29">
        <f t="shared" si="64"/>
        <v>36.818776285194041</v>
      </c>
      <c r="AC474" s="29">
        <f t="shared" si="65"/>
        <v>6.9049053570682721</v>
      </c>
      <c r="AD474" s="29">
        <f t="shared" si="66"/>
        <v>14.968047471171056</v>
      </c>
      <c r="AE474" s="29">
        <f t="shared" si="67"/>
        <v>6.0959982431188449</v>
      </c>
      <c r="AF474" s="29">
        <f t="shared" si="68"/>
        <v>91.01347000326642</v>
      </c>
      <c r="AG474" s="29">
        <f t="shared" si="69"/>
        <v>1012502.4511269575</v>
      </c>
      <c r="AH474" s="44">
        <f t="shared" si="70"/>
        <v>286.34979319237527</v>
      </c>
    </row>
    <row r="475" spans="2:34" x14ac:dyDescent="0.3">
      <c r="B475">
        <v>3106</v>
      </c>
      <c r="C475">
        <v>7</v>
      </c>
      <c r="D475">
        <v>156324.48250091975</v>
      </c>
      <c r="E475">
        <v>2535.9573386000002</v>
      </c>
      <c r="F475">
        <v>3062.7222211471999</v>
      </c>
      <c r="G475">
        <v>0</v>
      </c>
      <c r="H475">
        <v>1435.8057719966998</v>
      </c>
      <c r="I475">
        <v>0</v>
      </c>
      <c r="J475">
        <v>2397.2965933510559</v>
      </c>
      <c r="K475"/>
      <c r="L475">
        <v>62156.623109383501</v>
      </c>
      <c r="M475">
        <v>31332.771995392501</v>
      </c>
      <c r="N475">
        <v>3193.8844077371673</v>
      </c>
      <c r="O475">
        <v>9571.6576198069779</v>
      </c>
      <c r="P475">
        <v>4244.319948067191</v>
      </c>
      <c r="Q475">
        <v>55257.007345627368</v>
      </c>
      <c r="R475"/>
      <c r="S475">
        <v>212575.65103409157</v>
      </c>
      <c r="T475">
        <v>59805.488563045576</v>
      </c>
      <c r="U475">
        <v>11252.469973431047</v>
      </c>
      <c r="V475">
        <v>24936.848163730723</v>
      </c>
      <c r="W475">
        <v>12204.160021871881</v>
      </c>
      <c r="X475">
        <v>148283.83692221143</v>
      </c>
      <c r="Z475" s="29">
        <f>SUM(Landuse!C467:Q467)</f>
        <v>4195.4224257566702</v>
      </c>
      <c r="AA475" s="29">
        <f t="shared" si="63"/>
        <v>50.66847374630035</v>
      </c>
      <c r="AB475" s="29">
        <f t="shared" si="64"/>
        <v>14.254938476727832</v>
      </c>
      <c r="AC475" s="29">
        <f t="shared" si="65"/>
        <v>2.6820827157593303</v>
      </c>
      <c r="AD475" s="29">
        <f t="shared" si="66"/>
        <v>5.9438229653914307</v>
      </c>
      <c r="AE475" s="29">
        <f t="shared" si="67"/>
        <v>2.9089228171513115</v>
      </c>
      <c r="AF475" s="29">
        <f t="shared" si="68"/>
        <v>35.344197049589717</v>
      </c>
      <c r="AG475" s="29">
        <f t="shared" si="69"/>
        <v>469058.45467838226</v>
      </c>
      <c r="AH475" s="44">
        <f t="shared" si="70"/>
        <v>111.80243777091998</v>
      </c>
    </row>
    <row r="476" spans="2:34" x14ac:dyDescent="0.3">
      <c r="B476">
        <v>3106</v>
      </c>
      <c r="C476">
        <v>8</v>
      </c>
      <c r="D476">
        <v>42347.1637567008</v>
      </c>
      <c r="E476">
        <v>20533.103293306802</v>
      </c>
      <c r="F476">
        <v>11587.561495762171</v>
      </c>
      <c r="G476">
        <v>2890.4238054700004</v>
      </c>
      <c r="H476">
        <v>1836.9506163077999</v>
      </c>
      <c r="I476">
        <v>83.683599999999998</v>
      </c>
      <c r="J476">
        <v>8142.5640100887995</v>
      </c>
      <c r="K476"/>
      <c r="L476">
        <v>36026.190148887865</v>
      </c>
      <c r="M476">
        <v>18249.927855682348</v>
      </c>
      <c r="N476">
        <v>1500.7427587903931</v>
      </c>
      <c r="O476">
        <v>10345.137914513702</v>
      </c>
      <c r="P476">
        <v>4098.8748806327649</v>
      </c>
      <c r="Q476">
        <v>17200.577019129287</v>
      </c>
      <c r="R476"/>
      <c r="S476">
        <v>123209.5703091965</v>
      </c>
      <c r="T476">
        <v>34834.00229669801</v>
      </c>
      <c r="U476">
        <v>5287.3118357771973</v>
      </c>
      <c r="V476">
        <v>26951.980905924258</v>
      </c>
      <c r="W476">
        <v>11785.945820520259</v>
      </c>
      <c r="X476">
        <v>46158.264448144015</v>
      </c>
      <c r="Z476" s="29">
        <f>SUM(Landuse!C468:Q468)</f>
        <v>1090.7740048358983</v>
      </c>
      <c r="AA476" s="29">
        <f t="shared" si="63"/>
        <v>112.95609334559893</v>
      </c>
      <c r="AB476" s="29">
        <f t="shared" si="64"/>
        <v>31.935123263171842</v>
      </c>
      <c r="AC476" s="29">
        <f t="shared" si="65"/>
        <v>4.8473027522989494</v>
      </c>
      <c r="AD476" s="29">
        <f t="shared" si="66"/>
        <v>24.709042190622295</v>
      </c>
      <c r="AE476" s="29">
        <f t="shared" si="67"/>
        <v>10.80512165514377</v>
      </c>
      <c r="AF476" s="29">
        <f t="shared" si="68"/>
        <v>42.316982476208082</v>
      </c>
      <c r="AG476" s="29">
        <f t="shared" si="69"/>
        <v>248227.0756162602</v>
      </c>
      <c r="AH476" s="44">
        <f t="shared" si="70"/>
        <v>227.56966568304384</v>
      </c>
    </row>
    <row r="477" spans="2:34" x14ac:dyDescent="0.3">
      <c r="B477">
        <v>3109</v>
      </c>
      <c r="C477">
        <v>0</v>
      </c>
      <c r="D477">
        <v>41314.838744627101</v>
      </c>
      <c r="E477">
        <v>44482.360808993799</v>
      </c>
      <c r="F477">
        <v>13928.1413652216</v>
      </c>
      <c r="G477">
        <v>832.1181602580001</v>
      </c>
      <c r="H477">
        <v>0</v>
      </c>
      <c r="I477">
        <v>0</v>
      </c>
      <c r="J477">
        <v>3023.4793117455674</v>
      </c>
      <c r="K477"/>
      <c r="L477">
        <v>44669.500687854277</v>
      </c>
      <c r="M477">
        <v>23763.003116539967</v>
      </c>
      <c r="N477">
        <v>1732.6031247138569</v>
      </c>
      <c r="O477">
        <v>14338.440611332711</v>
      </c>
      <c r="P477">
        <v>2094.9048645701923</v>
      </c>
      <c r="Q477">
        <v>16982.48598583505</v>
      </c>
      <c r="R477"/>
      <c r="S477">
        <v>152769.69235246163</v>
      </c>
      <c r="T477">
        <v>45356.919308602162</v>
      </c>
      <c r="U477">
        <v>6104.1860467731312</v>
      </c>
      <c r="V477">
        <v>37355.652555892884</v>
      </c>
      <c r="W477">
        <v>6023.7103966337763</v>
      </c>
      <c r="X477">
        <v>45573.010617567932</v>
      </c>
      <c r="Z477" s="29">
        <f>SUM(Landuse!C469:Q469)</f>
        <v>981.41420829000003</v>
      </c>
      <c r="AA477" s="29">
        <f t="shared" si="63"/>
        <v>155.66280889558857</v>
      </c>
      <c r="AB477" s="29">
        <f t="shared" si="64"/>
        <v>46.215877990630801</v>
      </c>
      <c r="AC477" s="29">
        <f t="shared" si="65"/>
        <v>6.2197856880521067</v>
      </c>
      <c r="AD477" s="29">
        <f t="shared" si="66"/>
        <v>38.063085127920409</v>
      </c>
      <c r="AE477" s="29">
        <f t="shared" si="67"/>
        <v>6.137786008956799</v>
      </c>
      <c r="AF477" s="29">
        <f t="shared" si="68"/>
        <v>46.436061586038782</v>
      </c>
      <c r="AG477" s="29">
        <f t="shared" si="69"/>
        <v>293183.17127793154</v>
      </c>
      <c r="AH477" s="44">
        <f t="shared" si="70"/>
        <v>298.73540529718747</v>
      </c>
    </row>
    <row r="478" spans="2:34" x14ac:dyDescent="0.3">
      <c r="B478">
        <v>3109</v>
      </c>
      <c r="C478">
        <v>1</v>
      </c>
      <c r="D478">
        <v>40819.357603794699</v>
      </c>
      <c r="E478">
        <v>8211.1491007916993</v>
      </c>
      <c r="F478">
        <v>950.17079999999999</v>
      </c>
      <c r="G478">
        <v>0</v>
      </c>
      <c r="H478">
        <v>0</v>
      </c>
      <c r="I478">
        <v>0</v>
      </c>
      <c r="J478">
        <v>1205.1459256946232</v>
      </c>
      <c r="K478"/>
      <c r="L478">
        <v>20115.650040410637</v>
      </c>
      <c r="M478">
        <v>10359.203372315988</v>
      </c>
      <c r="N478">
        <v>949.08547922918387</v>
      </c>
      <c r="O478">
        <v>4067.3033493745738</v>
      </c>
      <c r="P478">
        <v>1052.9691728382409</v>
      </c>
      <c r="Q478">
        <v>14641.612016112394</v>
      </c>
      <c r="R478"/>
      <c r="S478">
        <v>68795.523138204371</v>
      </c>
      <c r="T478">
        <v>19772.81866080697</v>
      </c>
      <c r="U478">
        <v>3343.7515244367146</v>
      </c>
      <c r="V478">
        <v>10596.46407005859</v>
      </c>
      <c r="W478">
        <v>3027.7180892708061</v>
      </c>
      <c r="X478">
        <v>39291.205093598095</v>
      </c>
      <c r="Z478" s="29">
        <f>SUM(Landuse!C470:Q470)</f>
        <v>979.94831718</v>
      </c>
      <c r="AA478" s="29">
        <f t="shared" si="63"/>
        <v>70.203215753436297</v>
      </c>
      <c r="AB478" s="29">
        <f t="shared" si="64"/>
        <v>20.177409679836245</v>
      </c>
      <c r="AC478" s="29">
        <f t="shared" si="65"/>
        <v>3.4121713010937533</v>
      </c>
      <c r="AD478" s="29">
        <f t="shared" si="66"/>
        <v>10.813288705420776</v>
      </c>
      <c r="AE478" s="29">
        <f t="shared" si="67"/>
        <v>3.0896711961133612</v>
      </c>
      <c r="AF478" s="29">
        <f t="shared" si="68"/>
        <v>40.095180944507874</v>
      </c>
      <c r="AG478" s="29">
        <f t="shared" si="69"/>
        <v>144827.48057637556</v>
      </c>
      <c r="AH478" s="44">
        <f t="shared" si="70"/>
        <v>147.79093758040833</v>
      </c>
    </row>
    <row r="479" spans="2:34" x14ac:dyDescent="0.3">
      <c r="B479">
        <v>3109</v>
      </c>
      <c r="C479">
        <v>2</v>
      </c>
      <c r="D479">
        <v>5594.3409116679995</v>
      </c>
      <c r="E479">
        <v>0</v>
      </c>
      <c r="F479">
        <v>1438.1999999999998</v>
      </c>
      <c r="G479">
        <v>0</v>
      </c>
      <c r="H479">
        <v>31.1922</v>
      </c>
      <c r="I479">
        <v>0</v>
      </c>
      <c r="J479">
        <v>511.69881270459996</v>
      </c>
      <c r="K479"/>
      <c r="L479">
        <v>2976.0668972110034</v>
      </c>
      <c r="M479">
        <v>1447.8214186200787</v>
      </c>
      <c r="N479">
        <v>144.53683533081698</v>
      </c>
      <c r="O479">
        <v>598.794468231358</v>
      </c>
      <c r="P479">
        <v>256.43245038603044</v>
      </c>
      <c r="Q479">
        <v>2151.7798545933115</v>
      </c>
      <c r="R479"/>
      <c r="S479">
        <v>10178.148788461631</v>
      </c>
      <c r="T479">
        <v>2763.4856981485168</v>
      </c>
      <c r="U479">
        <v>509.22206065906124</v>
      </c>
      <c r="V479">
        <v>1560.0272521937925</v>
      </c>
      <c r="W479">
        <v>737.34843216449576</v>
      </c>
      <c r="X479">
        <v>5774.3657931967891</v>
      </c>
      <c r="Z479" s="29">
        <f>SUM(Landuse!C471:Q471)</f>
        <v>116.22906646</v>
      </c>
      <c r="AA479" s="29">
        <f t="shared" si="63"/>
        <v>87.569737058538806</v>
      </c>
      <c r="AB479" s="29">
        <f t="shared" si="64"/>
        <v>23.776201446989724</v>
      </c>
      <c r="AC479" s="29">
        <f t="shared" si="65"/>
        <v>4.3811937596032315</v>
      </c>
      <c r="AD479" s="29">
        <f t="shared" si="66"/>
        <v>13.422006213313885</v>
      </c>
      <c r="AE479" s="29">
        <f t="shared" si="67"/>
        <v>6.3439245846326466</v>
      </c>
      <c r="AF479" s="29">
        <f t="shared" si="68"/>
        <v>49.680910025927339</v>
      </c>
      <c r="AG479" s="29">
        <f t="shared" si="69"/>
        <v>21522.598024824289</v>
      </c>
      <c r="AH479" s="44">
        <f t="shared" si="70"/>
        <v>185.17397308900564</v>
      </c>
    </row>
    <row r="480" spans="2:34" x14ac:dyDescent="0.3">
      <c r="B480">
        <v>3109</v>
      </c>
      <c r="C480">
        <v>5</v>
      </c>
      <c r="D480">
        <v>965498.57667699154</v>
      </c>
      <c r="E480">
        <v>122732.954193265</v>
      </c>
      <c r="F480">
        <v>44717.450938265603</v>
      </c>
      <c r="G480">
        <v>0</v>
      </c>
      <c r="H480">
        <v>0</v>
      </c>
      <c r="I480">
        <v>76.353400000000008</v>
      </c>
      <c r="J480">
        <v>24621.356807578599</v>
      </c>
      <c r="K480"/>
      <c r="L480">
        <v>450105.9515733702</v>
      </c>
      <c r="M480">
        <v>229722.05191111699</v>
      </c>
      <c r="N480">
        <v>21829.148153193128</v>
      </c>
      <c r="O480">
        <v>85142.302842147532</v>
      </c>
      <c r="P480">
        <v>24002.19403007469</v>
      </c>
      <c r="Q480">
        <v>346845.04350619816</v>
      </c>
      <c r="R480"/>
      <c r="S480">
        <v>1539362.3543809261</v>
      </c>
      <c r="T480">
        <v>438475.07492378721</v>
      </c>
      <c r="U480">
        <v>76906.926732959313</v>
      </c>
      <c r="V480">
        <v>221819.53874859013</v>
      </c>
      <c r="W480">
        <v>69016.148736017072</v>
      </c>
      <c r="X480">
        <v>930769.07960018795</v>
      </c>
      <c r="Z480" s="29">
        <f>SUM(Landuse!C472:Q472)</f>
        <v>10822.622786939999</v>
      </c>
      <c r="AA480" s="29">
        <f t="shared" si="63"/>
        <v>142.23561004440839</v>
      </c>
      <c r="AB480" s="29">
        <f t="shared" si="64"/>
        <v>40.51467777782193</v>
      </c>
      <c r="AC480" s="29">
        <f t="shared" si="65"/>
        <v>7.1061265135993956</v>
      </c>
      <c r="AD480" s="29">
        <f t="shared" si="66"/>
        <v>20.495913339626579</v>
      </c>
      <c r="AE480" s="29">
        <f t="shared" si="67"/>
        <v>6.3770261695992065</v>
      </c>
      <c r="AF480" s="29">
        <f t="shared" si="68"/>
        <v>86.002173218434294</v>
      </c>
      <c r="AG480" s="29">
        <f t="shared" si="69"/>
        <v>3276349.1231224681</v>
      </c>
      <c r="AH480" s="44">
        <f t="shared" si="70"/>
        <v>302.73152706348986</v>
      </c>
    </row>
    <row r="481" spans="2:34" x14ac:dyDescent="0.3">
      <c r="B481">
        <v>3109</v>
      </c>
      <c r="C481">
        <v>7</v>
      </c>
      <c r="D481">
        <v>248058.69710404892</v>
      </c>
      <c r="E481">
        <v>25429.546957377199</v>
      </c>
      <c r="F481">
        <v>41040.593258811197</v>
      </c>
      <c r="G481">
        <v>0</v>
      </c>
      <c r="H481">
        <v>19.5824823552</v>
      </c>
      <c r="I481">
        <v>0</v>
      </c>
      <c r="J481">
        <v>4335.4173219243912</v>
      </c>
      <c r="K481"/>
      <c r="L481">
        <v>125259.70852535336</v>
      </c>
      <c r="M481">
        <v>63540.687109728147</v>
      </c>
      <c r="N481">
        <v>6036.1763079498069</v>
      </c>
      <c r="O481">
        <v>25831.864329752643</v>
      </c>
      <c r="P481">
        <v>6445.0276316705322</v>
      </c>
      <c r="Q481">
        <v>91770.373220062407</v>
      </c>
      <c r="R481"/>
      <c r="S481">
        <v>428388.20315670851</v>
      </c>
      <c r="T481">
        <v>121281.3803000803</v>
      </c>
      <c r="U481">
        <v>21266.233835827203</v>
      </c>
      <c r="V481">
        <v>67299.239501017961</v>
      </c>
      <c r="W481">
        <v>18532.096902381763</v>
      </c>
      <c r="X481">
        <v>246268.54964723409</v>
      </c>
      <c r="Z481" s="29">
        <f>SUM(Landuse!C473:Q473)</f>
        <v>6557.0394447755534</v>
      </c>
      <c r="AA481" s="29">
        <f t="shared" si="63"/>
        <v>65.332564607039998</v>
      </c>
      <c r="AB481" s="29">
        <f t="shared" si="64"/>
        <v>18.496362774927878</v>
      </c>
      <c r="AC481" s="29">
        <f t="shared" si="65"/>
        <v>3.2432676385333448</v>
      </c>
      <c r="AD481" s="29">
        <f t="shared" si="66"/>
        <v>10.263662445196958</v>
      </c>
      <c r="AE481" s="29">
        <f t="shared" si="67"/>
        <v>2.8262902882409171</v>
      </c>
      <c r="AF481" s="29">
        <f t="shared" si="68"/>
        <v>37.557887476710739</v>
      </c>
      <c r="AG481" s="29">
        <f t="shared" si="69"/>
        <v>903035.70334324986</v>
      </c>
      <c r="AH481" s="44">
        <f t="shared" si="70"/>
        <v>137.72003523064984</v>
      </c>
    </row>
    <row r="482" spans="2:34" x14ac:dyDescent="0.3">
      <c r="B482">
        <v>3109</v>
      </c>
      <c r="C482">
        <v>8</v>
      </c>
      <c r="D482">
        <v>32947.440993842392</v>
      </c>
      <c r="E482">
        <v>35641.789872709996</v>
      </c>
      <c r="F482">
        <v>8453.5129018732005</v>
      </c>
      <c r="G482">
        <v>5267.8226092499999</v>
      </c>
      <c r="H482">
        <v>0</v>
      </c>
      <c r="I482">
        <v>0</v>
      </c>
      <c r="J482">
        <v>4512.1218544747499</v>
      </c>
      <c r="K482"/>
      <c r="L482">
        <v>37399.609951823295</v>
      </c>
      <c r="M482">
        <v>20004.888559937226</v>
      </c>
      <c r="N482">
        <v>1426.6587611981965</v>
      </c>
      <c r="O482">
        <v>12372.996869887151</v>
      </c>
      <c r="P482">
        <v>2082.387625191388</v>
      </c>
      <c r="Q482">
        <v>13536.146464113073</v>
      </c>
      <c r="R482"/>
      <c r="S482">
        <v>127906.66603523567</v>
      </c>
      <c r="T482">
        <v>38183.730892123378</v>
      </c>
      <c r="U482">
        <v>5026.3042813402026</v>
      </c>
      <c r="V482">
        <v>32235.121285179597</v>
      </c>
      <c r="W482">
        <v>5987.7182013515694</v>
      </c>
      <c r="X482">
        <v>36324.655120841358</v>
      </c>
      <c r="Z482" s="29">
        <f>SUM(Landuse!C474:Q474)</f>
        <v>870.81566061000001</v>
      </c>
      <c r="AA482" s="29">
        <f t="shared" si="63"/>
        <v>146.8814489919003</v>
      </c>
      <c r="AB482" s="29">
        <f t="shared" si="64"/>
        <v>43.848236336696047</v>
      </c>
      <c r="AC482" s="29">
        <f t="shared" si="65"/>
        <v>5.771949803726903</v>
      </c>
      <c r="AD482" s="29">
        <f t="shared" si="66"/>
        <v>37.017158444990677</v>
      </c>
      <c r="AE482" s="29">
        <f t="shared" si="67"/>
        <v>6.8759881938241865</v>
      </c>
      <c r="AF482" s="29">
        <f t="shared" si="68"/>
        <v>41.713369159434045</v>
      </c>
      <c r="AG482" s="29">
        <f t="shared" si="69"/>
        <v>245664.19581607176</v>
      </c>
      <c r="AH482" s="44">
        <f t="shared" si="70"/>
        <v>282.10815093057215</v>
      </c>
    </row>
    <row r="483" spans="2:34" x14ac:dyDescent="0.3">
      <c r="B483">
        <v>3110</v>
      </c>
      <c r="C483">
        <v>0</v>
      </c>
      <c r="D483">
        <v>164185.96125555169</v>
      </c>
      <c r="E483">
        <v>1376776.6326147108</v>
      </c>
      <c r="F483">
        <v>135278.9962832781</v>
      </c>
      <c r="G483">
        <v>231759.17594428503</v>
      </c>
      <c r="H483">
        <v>1809.9844819272</v>
      </c>
      <c r="I483">
        <v>0</v>
      </c>
      <c r="J483">
        <v>89350.766155934776</v>
      </c>
      <c r="K483"/>
      <c r="L483">
        <v>917969.09742219257</v>
      </c>
      <c r="M483">
        <v>516977.70296465309</v>
      </c>
      <c r="N483">
        <v>28819.461319753565</v>
      </c>
      <c r="O483">
        <v>386726.77802182175</v>
      </c>
      <c r="P483">
        <v>40814.031401274282</v>
      </c>
      <c r="Q483">
        <v>107854.44560599214</v>
      </c>
      <c r="R483"/>
      <c r="S483">
        <v>3139454.3131838986</v>
      </c>
      <c r="T483">
        <v>986765.68120269268</v>
      </c>
      <c r="U483">
        <v>101534.70875946338</v>
      </c>
      <c r="V483">
        <v>1007531.5402446918</v>
      </c>
      <c r="W483">
        <v>117357.07403153808</v>
      </c>
      <c r="X483">
        <v>289430.64041704813</v>
      </c>
      <c r="Z483" s="29">
        <f>SUM(Landuse!C475:Q475)</f>
        <v>14282.179893130002</v>
      </c>
      <c r="AA483" s="29">
        <f t="shared" si="63"/>
        <v>219.81618609173486</v>
      </c>
      <c r="AB483" s="29">
        <f t="shared" si="64"/>
        <v>69.090691238061325</v>
      </c>
      <c r="AC483" s="29">
        <f t="shared" si="65"/>
        <v>7.109188479575411</v>
      </c>
      <c r="AD483" s="29">
        <f t="shared" si="66"/>
        <v>70.544661094020626</v>
      </c>
      <c r="AE483" s="29">
        <f t="shared" si="67"/>
        <v>8.2170281364393851</v>
      </c>
      <c r="AF483" s="29">
        <f t="shared" si="68"/>
        <v>20.265158581027936</v>
      </c>
      <c r="AG483" s="29">
        <f t="shared" si="69"/>
        <v>5642073.9578393325</v>
      </c>
      <c r="AH483" s="44">
        <f t="shared" si="70"/>
        <v>395.04291362085957</v>
      </c>
    </row>
    <row r="484" spans="2:34" x14ac:dyDescent="0.3">
      <c r="B484">
        <v>3110</v>
      </c>
      <c r="C484">
        <v>1</v>
      </c>
      <c r="D484">
        <v>106782.6668529766</v>
      </c>
      <c r="E484">
        <v>43848.783938916604</v>
      </c>
      <c r="F484">
        <v>9323.3711999999996</v>
      </c>
      <c r="G484">
        <v>9217.44</v>
      </c>
      <c r="H484">
        <v>2475.0975980682001</v>
      </c>
      <c r="I484">
        <v>0</v>
      </c>
      <c r="J484">
        <v>5121.9159815979292</v>
      </c>
      <c r="K484"/>
      <c r="L484">
        <v>71485.35302967095</v>
      </c>
      <c r="M484">
        <v>37699.255271593502</v>
      </c>
      <c r="N484">
        <v>3060.7017638181833</v>
      </c>
      <c r="O484">
        <v>19570.680995158156</v>
      </c>
      <c r="P484">
        <v>5257.3868138128437</v>
      </c>
      <c r="Q484">
        <v>39695.897697505687</v>
      </c>
      <c r="R484"/>
      <c r="S484">
        <v>244479.90736147464</v>
      </c>
      <c r="T484">
        <v>71957.322521995942</v>
      </c>
      <c r="U484">
        <v>10783.250205160757</v>
      </c>
      <c r="V484">
        <v>50987.103783065642</v>
      </c>
      <c r="W484">
        <v>15117.142618305588</v>
      </c>
      <c r="X484">
        <v>106525.13234818744</v>
      </c>
      <c r="Z484" s="29">
        <f>SUM(Landuse!C476:Q476)</f>
        <v>3434.6792965499994</v>
      </c>
      <c r="AA484" s="29">
        <f t="shared" si="63"/>
        <v>71.17983551100248</v>
      </c>
      <c r="AB484" s="29">
        <f t="shared" si="64"/>
        <v>20.950230373553143</v>
      </c>
      <c r="AC484" s="29">
        <f t="shared" si="65"/>
        <v>3.1395217061436007</v>
      </c>
      <c r="AD484" s="29">
        <f t="shared" si="66"/>
        <v>14.844793175968478</v>
      </c>
      <c r="AE484" s="29">
        <f t="shared" si="67"/>
        <v>4.4013258045635189</v>
      </c>
      <c r="AF484" s="29">
        <f t="shared" si="68"/>
        <v>31.014578990005781</v>
      </c>
      <c r="AG484" s="29">
        <f t="shared" si="69"/>
        <v>499849.85883818998</v>
      </c>
      <c r="AH484" s="44">
        <f t="shared" si="70"/>
        <v>145.53028556123698</v>
      </c>
    </row>
    <row r="485" spans="2:34" x14ac:dyDescent="0.3">
      <c r="B485">
        <v>3110</v>
      </c>
      <c r="C485">
        <v>2</v>
      </c>
      <c r="D485">
        <v>1551.2028812111</v>
      </c>
      <c r="E485">
        <v>1747.0745615022001</v>
      </c>
      <c r="F485">
        <v>0</v>
      </c>
      <c r="G485">
        <v>0</v>
      </c>
      <c r="H485">
        <v>0</v>
      </c>
      <c r="I485">
        <v>0</v>
      </c>
      <c r="J485">
        <v>231.42558658000002</v>
      </c>
      <c r="K485"/>
      <c r="L485">
        <v>1516.3204201202002</v>
      </c>
      <c r="M485">
        <v>806.62022419436869</v>
      </c>
      <c r="N485">
        <v>57.986517823971106</v>
      </c>
      <c r="O485">
        <v>460.85044880996799</v>
      </c>
      <c r="P485">
        <v>90.021679064287667</v>
      </c>
      <c r="Q485">
        <v>597.90373928050451</v>
      </c>
      <c r="R485"/>
      <c r="S485">
        <v>5185.8158368110844</v>
      </c>
      <c r="T485">
        <v>1539.6121543242755</v>
      </c>
      <c r="U485">
        <v>204.29404054116733</v>
      </c>
      <c r="V485">
        <v>1200.6444572756334</v>
      </c>
      <c r="W485">
        <v>258.84923619824343</v>
      </c>
      <c r="X485">
        <v>1604.4926214714123</v>
      </c>
      <c r="Z485" s="29">
        <f>SUM(Landuse!C477:Q477)</f>
        <v>48.693497930000007</v>
      </c>
      <c r="AA485" s="29">
        <f t="shared" si="63"/>
        <v>106.49914377204989</v>
      </c>
      <c r="AB485" s="29">
        <f t="shared" si="64"/>
        <v>31.618434077945388</v>
      </c>
      <c r="AC485" s="29">
        <f t="shared" si="65"/>
        <v>4.1955096517168062</v>
      </c>
      <c r="AD485" s="29">
        <f t="shared" si="66"/>
        <v>24.657182340887402</v>
      </c>
      <c r="AE485" s="29">
        <f t="shared" si="67"/>
        <v>5.3158891269293411</v>
      </c>
      <c r="AF485" s="29">
        <f t="shared" si="68"/>
        <v>32.950859759099096</v>
      </c>
      <c r="AG485" s="29">
        <f t="shared" si="69"/>
        <v>9993.7083466218155</v>
      </c>
      <c r="AH485" s="44">
        <f t="shared" si="70"/>
        <v>205.2370187286279</v>
      </c>
    </row>
    <row r="486" spans="2:34" x14ac:dyDescent="0.3">
      <c r="B486">
        <v>3110</v>
      </c>
      <c r="C486">
        <v>5</v>
      </c>
      <c r="D486">
        <v>79658.693168808008</v>
      </c>
      <c r="E486">
        <v>14272.821264180498</v>
      </c>
      <c r="F486">
        <v>3101.5543921119997</v>
      </c>
      <c r="G486">
        <v>0</v>
      </c>
      <c r="H486">
        <v>0</v>
      </c>
      <c r="I486">
        <v>0</v>
      </c>
      <c r="J486">
        <v>0</v>
      </c>
      <c r="K486"/>
      <c r="L486">
        <v>37920.838792613977</v>
      </c>
      <c r="M486">
        <v>19673.501708903459</v>
      </c>
      <c r="N486">
        <v>1812.8795785437694</v>
      </c>
      <c r="O486">
        <v>7600.3514197193326</v>
      </c>
      <c r="P486">
        <v>1593.9115384523241</v>
      </c>
      <c r="Q486">
        <v>28431.585786867639</v>
      </c>
      <c r="R486"/>
      <c r="S486">
        <v>129689.2686707398</v>
      </c>
      <c r="T486">
        <v>37551.206181818212</v>
      </c>
      <c r="U486">
        <v>6387.0104295549108</v>
      </c>
      <c r="V486">
        <v>19801.043546766385</v>
      </c>
      <c r="W486">
        <v>4583.1491767811967</v>
      </c>
      <c r="X486">
        <v>76297.013406632919</v>
      </c>
      <c r="Z486" s="29">
        <f>SUM(Landuse!C478:Q478)</f>
        <v>914.15776510000001</v>
      </c>
      <c r="AA486" s="29">
        <f t="shared" si="63"/>
        <v>141.86749117265666</v>
      </c>
      <c r="AB486" s="29">
        <f t="shared" si="64"/>
        <v>41.077380311603513</v>
      </c>
      <c r="AC486" s="29">
        <f t="shared" si="65"/>
        <v>6.9867704168724458</v>
      </c>
      <c r="AD486" s="29">
        <f t="shared" si="66"/>
        <v>21.660422634598902</v>
      </c>
      <c r="AE486" s="29">
        <f t="shared" si="67"/>
        <v>5.0135210264060328</v>
      </c>
      <c r="AF486" s="29">
        <f t="shared" si="68"/>
        <v>83.461538390243575</v>
      </c>
      <c r="AG486" s="29">
        <f t="shared" si="69"/>
        <v>274308.69141229341</v>
      </c>
      <c r="AH486" s="44">
        <f t="shared" si="70"/>
        <v>300.06712395238111</v>
      </c>
    </row>
    <row r="487" spans="2:34" x14ac:dyDescent="0.3">
      <c r="B487">
        <v>3110</v>
      </c>
      <c r="C487">
        <v>7</v>
      </c>
      <c r="D487">
        <v>280719.1255585851</v>
      </c>
      <c r="E487">
        <v>43208.854593106007</v>
      </c>
      <c r="F487">
        <v>11619.349011497998</v>
      </c>
      <c r="G487">
        <v>2004.2624535021</v>
      </c>
      <c r="H487">
        <v>0</v>
      </c>
      <c r="I487">
        <v>0</v>
      </c>
      <c r="J487">
        <v>6537.1628950056274</v>
      </c>
      <c r="K487"/>
      <c r="L487">
        <v>134382.97017672868</v>
      </c>
      <c r="M487">
        <v>69025.330472359681</v>
      </c>
      <c r="N487">
        <v>6436.4765041208539</v>
      </c>
      <c r="O487">
        <v>26529.917965777986</v>
      </c>
      <c r="P487">
        <v>6910.8101449237683</v>
      </c>
      <c r="Q487">
        <v>100803.24924778586</v>
      </c>
      <c r="R487"/>
      <c r="S487">
        <v>459589.75800441206</v>
      </c>
      <c r="T487">
        <v>131750.02877920237</v>
      </c>
      <c r="U487">
        <v>22676.543465963303</v>
      </c>
      <c r="V487">
        <v>69117.864677882069</v>
      </c>
      <c r="W487">
        <v>19871.412598815252</v>
      </c>
      <c r="X487">
        <v>270508.5434539108</v>
      </c>
      <c r="Z487" s="29">
        <f>SUM(Landuse!C479:Q479)</f>
        <v>7717.3323095825863</v>
      </c>
      <c r="AA487" s="29">
        <f t="shared" si="63"/>
        <v>59.552930931034417</v>
      </c>
      <c r="AB487" s="29">
        <f t="shared" si="64"/>
        <v>17.0719652198479</v>
      </c>
      <c r="AC487" s="29">
        <f t="shared" si="65"/>
        <v>2.9383914747076414</v>
      </c>
      <c r="AD487" s="29">
        <f t="shared" si="66"/>
        <v>8.9561861411693577</v>
      </c>
      <c r="AE487" s="29">
        <f t="shared" si="67"/>
        <v>2.5749069499237431</v>
      </c>
      <c r="AF487" s="29">
        <f t="shared" si="68"/>
        <v>35.052079216288412</v>
      </c>
      <c r="AG487" s="29">
        <f t="shared" si="69"/>
        <v>973514.15098018595</v>
      </c>
      <c r="AH487" s="44">
        <f t="shared" si="70"/>
        <v>126.14645993297148</v>
      </c>
    </row>
    <row r="488" spans="2:34" x14ac:dyDescent="0.3">
      <c r="B488">
        <v>3110</v>
      </c>
      <c r="C488">
        <v>8</v>
      </c>
      <c r="D488">
        <v>258896.64964553277</v>
      </c>
      <c r="E488">
        <v>549914.29025214911</v>
      </c>
      <c r="F488">
        <v>44626.514473875606</v>
      </c>
      <c r="G488">
        <v>67826.036296279999</v>
      </c>
      <c r="H488">
        <v>266.02644235859998</v>
      </c>
      <c r="I488">
        <v>0</v>
      </c>
      <c r="J488">
        <v>44317.170484603623</v>
      </c>
      <c r="K488"/>
      <c r="L488">
        <v>427852.88719014404</v>
      </c>
      <c r="M488">
        <v>235270.82469055479</v>
      </c>
      <c r="N488">
        <v>14959.015400772812</v>
      </c>
      <c r="O488">
        <v>156824.81352572679</v>
      </c>
      <c r="P488">
        <v>20601.934956647787</v>
      </c>
      <c r="Q488">
        <v>110337.21183095356</v>
      </c>
      <c r="R488"/>
      <c r="S488">
        <v>1463256.8741902926</v>
      </c>
      <c r="T488">
        <v>449066.12850335572</v>
      </c>
      <c r="U488">
        <v>52702.555928924718</v>
      </c>
      <c r="V488">
        <v>408572.55018230551</v>
      </c>
      <c r="W488">
        <v>59239.009793694611</v>
      </c>
      <c r="X488">
        <v>296093.21806471882</v>
      </c>
      <c r="Z488" s="29">
        <f>SUM(Landuse!C480:Q480)</f>
        <v>9853.6243321600014</v>
      </c>
      <c r="AA488" s="29">
        <f t="shared" si="63"/>
        <v>148.49935666966246</v>
      </c>
      <c r="AB488" s="29">
        <f t="shared" si="64"/>
        <v>45.573700941460231</v>
      </c>
      <c r="AC488" s="29">
        <f t="shared" si="65"/>
        <v>5.3485452816498693</v>
      </c>
      <c r="AD488" s="29">
        <f t="shared" si="66"/>
        <v>41.464189866546576</v>
      </c>
      <c r="AE488" s="29">
        <f t="shared" si="67"/>
        <v>6.011900575542735</v>
      </c>
      <c r="AF488" s="29">
        <f t="shared" si="68"/>
        <v>30.049168517449719</v>
      </c>
      <c r="AG488" s="29">
        <f t="shared" si="69"/>
        <v>2728930.3366632923</v>
      </c>
      <c r="AH488" s="44">
        <f t="shared" si="70"/>
        <v>276.9468618523116</v>
      </c>
    </row>
    <row r="489" spans="2:34" x14ac:dyDescent="0.3">
      <c r="B489">
        <v>3111</v>
      </c>
      <c r="C489">
        <v>0</v>
      </c>
      <c r="D489">
        <v>151523.44271482102</v>
      </c>
      <c r="E489">
        <v>655539.12669804017</v>
      </c>
      <c r="F489">
        <v>103726.41908543643</v>
      </c>
      <c r="G489">
        <v>37761.104444283003</v>
      </c>
      <c r="H489">
        <v>1094.6798635995001</v>
      </c>
      <c r="I489">
        <v>976.02184712339999</v>
      </c>
      <c r="J489">
        <v>108295.54955477366</v>
      </c>
      <c r="K489"/>
      <c r="L489">
        <v>481899.58742576791</v>
      </c>
      <c r="M489">
        <v>257886.08836041566</v>
      </c>
      <c r="N489">
        <v>16151.043529508419</v>
      </c>
      <c r="O489">
        <v>181817.14736899803</v>
      </c>
      <c r="P489">
        <v>34338.657042953593</v>
      </c>
      <c r="Q489">
        <v>86823.820480433496</v>
      </c>
      <c r="R489"/>
      <c r="S489">
        <v>1648096.5889961263</v>
      </c>
      <c r="T489">
        <v>492232.33457529254</v>
      </c>
      <c r="U489">
        <v>56902.225990116996</v>
      </c>
      <c r="V489">
        <v>473684.57769750321</v>
      </c>
      <c r="W489">
        <v>98737.71784787919</v>
      </c>
      <c r="X489">
        <v>232994.32697385771</v>
      </c>
      <c r="Z489" s="29">
        <f>SUM(Landuse!C481:Q481)</f>
        <v>8405.8695324299988</v>
      </c>
      <c r="AA489" s="29">
        <f t="shared" si="63"/>
        <v>196.06497372315135</v>
      </c>
      <c r="AB489" s="29">
        <f t="shared" si="64"/>
        <v>58.558169702283763</v>
      </c>
      <c r="AC489" s="29">
        <f t="shared" si="65"/>
        <v>6.7693444170870327</v>
      </c>
      <c r="AD489" s="29">
        <f t="shared" si="66"/>
        <v>56.351645224806241</v>
      </c>
      <c r="AE489" s="29">
        <f t="shared" si="67"/>
        <v>11.746282459767816</v>
      </c>
      <c r="AF489" s="29">
        <f t="shared" si="68"/>
        <v>27.718051782145956</v>
      </c>
      <c r="AG489" s="29">
        <f t="shared" si="69"/>
        <v>3002647.7720807763</v>
      </c>
      <c r="AH489" s="44">
        <f t="shared" si="70"/>
        <v>357.20846730924222</v>
      </c>
    </row>
    <row r="490" spans="2:34" x14ac:dyDescent="0.3">
      <c r="B490">
        <v>3111</v>
      </c>
      <c r="C490">
        <v>1</v>
      </c>
      <c r="D490">
        <v>670439.93747001723</v>
      </c>
      <c r="E490">
        <v>473845.35329818889</v>
      </c>
      <c r="F490">
        <v>104673.27258858</v>
      </c>
      <c r="G490">
        <v>59491.048665460003</v>
      </c>
      <c r="H490">
        <v>221420.1946327191</v>
      </c>
      <c r="I490">
        <v>638.40745657799994</v>
      </c>
      <c r="J490">
        <v>126710.56335162207</v>
      </c>
      <c r="K490"/>
      <c r="L490">
        <v>632750.22512401571</v>
      </c>
      <c r="M490">
        <v>322511.60584758245</v>
      </c>
      <c r="N490">
        <v>24400.601677461116</v>
      </c>
      <c r="O490">
        <v>220062.04137428282</v>
      </c>
      <c r="P490">
        <v>190458.48935284081</v>
      </c>
      <c r="Q490">
        <v>267035.8140869824</v>
      </c>
      <c r="R490"/>
      <c r="S490">
        <v>2164005.7699241336</v>
      </c>
      <c r="T490">
        <v>615584.35231339757</v>
      </c>
      <c r="U490">
        <v>85966.49178791359</v>
      </c>
      <c r="V490">
        <v>573323.23515159159</v>
      </c>
      <c r="W490">
        <v>547646.24487005197</v>
      </c>
      <c r="X490">
        <v>716598.6181768399</v>
      </c>
      <c r="Z490" s="29">
        <f>SUM(Landuse!C482:Q482)</f>
        <v>21882.663704929997</v>
      </c>
      <c r="AA490" s="29">
        <f t="shared" si="63"/>
        <v>98.891332385490145</v>
      </c>
      <c r="AB490" s="29">
        <f t="shared" si="64"/>
        <v>28.131143475678016</v>
      </c>
      <c r="AC490" s="29">
        <f t="shared" si="65"/>
        <v>3.9285204464640198</v>
      </c>
      <c r="AD490" s="29">
        <f t="shared" si="66"/>
        <v>26.199883290370462</v>
      </c>
      <c r="AE490" s="29">
        <f t="shared" si="67"/>
        <v>25.026489108209958</v>
      </c>
      <c r="AF490" s="29">
        <f t="shared" si="68"/>
        <v>32.747321251178199</v>
      </c>
      <c r="AG490" s="29">
        <f t="shared" si="69"/>
        <v>4703124.7122239284</v>
      </c>
      <c r="AH490" s="44">
        <f t="shared" si="70"/>
        <v>214.9246899573908</v>
      </c>
    </row>
    <row r="491" spans="2:34" x14ac:dyDescent="0.3">
      <c r="B491">
        <v>3111</v>
      </c>
      <c r="C491">
        <v>2</v>
      </c>
      <c r="D491">
        <v>16027.805455496598</v>
      </c>
      <c r="E491">
        <v>2709.5952946292996</v>
      </c>
      <c r="F491">
        <v>1191.7146644447998</v>
      </c>
      <c r="G491">
        <v>0</v>
      </c>
      <c r="H491">
        <v>555.32465691929997</v>
      </c>
      <c r="I491">
        <v>1022.3087192901999</v>
      </c>
      <c r="J491">
        <v>5685.6874321735249</v>
      </c>
      <c r="K491"/>
      <c r="L491">
        <v>10951.036235232083</v>
      </c>
      <c r="M491">
        <v>5101.9096191223452</v>
      </c>
      <c r="N491">
        <v>566.21530961976532</v>
      </c>
      <c r="O491">
        <v>2287.1585575225431</v>
      </c>
      <c r="P491">
        <v>1875.3090674301818</v>
      </c>
      <c r="Q491">
        <v>6410.8074340268031</v>
      </c>
      <c r="R491"/>
      <c r="S491">
        <v>37452.543924493722</v>
      </c>
      <c r="T491">
        <v>9738.1169282112023</v>
      </c>
      <c r="U491">
        <v>1994.8501437806838</v>
      </c>
      <c r="V491">
        <v>5958.6884467423315</v>
      </c>
      <c r="W491">
        <v>5392.2824455794189</v>
      </c>
      <c r="X491">
        <v>17203.594073433949</v>
      </c>
      <c r="Z491" s="29">
        <f>SUM(Landuse!C483:Q483)</f>
        <v>424.08454875000001</v>
      </c>
      <c r="AA491" s="29">
        <f t="shared" si="63"/>
        <v>88.313861080027664</v>
      </c>
      <c r="AB491" s="29">
        <f t="shared" si="64"/>
        <v>22.962677977574401</v>
      </c>
      <c r="AC491" s="29">
        <f t="shared" si="65"/>
        <v>4.7038972527071676</v>
      </c>
      <c r="AD491" s="29">
        <f t="shared" si="66"/>
        <v>14.050708671904498</v>
      </c>
      <c r="AE491" s="29">
        <f t="shared" si="67"/>
        <v>12.715111789555428</v>
      </c>
      <c r="AF491" s="29">
        <f t="shared" si="68"/>
        <v>40.566425077598275</v>
      </c>
      <c r="AG491" s="29">
        <f t="shared" si="69"/>
        <v>77740.075962241302</v>
      </c>
      <c r="AH491" s="44">
        <f t="shared" si="70"/>
        <v>183.31268184936744</v>
      </c>
    </row>
    <row r="492" spans="2:34" x14ac:dyDescent="0.3">
      <c r="B492">
        <v>3111</v>
      </c>
      <c r="C492">
        <v>5</v>
      </c>
      <c r="D492">
        <v>4043114.4390900014</v>
      </c>
      <c r="E492">
        <v>355330.11402839876</v>
      </c>
      <c r="F492">
        <v>41249.664330652799</v>
      </c>
      <c r="G492">
        <v>3121.4943358399996</v>
      </c>
      <c r="H492">
        <v>15011.5412430333</v>
      </c>
      <c r="I492">
        <v>1623.2664842305999</v>
      </c>
      <c r="J492">
        <v>221276.84684337259</v>
      </c>
      <c r="K492"/>
      <c r="L492">
        <v>1800202.9369838461</v>
      </c>
      <c r="M492">
        <v>904851.76312697236</v>
      </c>
      <c r="N492">
        <v>88652.336758037112</v>
      </c>
      <c r="O492">
        <v>311037.38945016754</v>
      </c>
      <c r="P492">
        <v>129265.4655349286</v>
      </c>
      <c r="Q492">
        <v>1446717.4745015779</v>
      </c>
      <c r="R492"/>
      <c r="S492">
        <v>6156694.0444847541</v>
      </c>
      <c r="T492">
        <v>1727108.6573157148</v>
      </c>
      <c r="U492">
        <v>312333.70720234333</v>
      </c>
      <c r="V492">
        <v>810339.48998673249</v>
      </c>
      <c r="W492">
        <v>371691.21225378907</v>
      </c>
      <c r="X492">
        <v>3882309.7443492198</v>
      </c>
      <c r="Z492" s="29">
        <f>SUM(Landuse!C484:Q484)</f>
        <v>44786.630829887145</v>
      </c>
      <c r="AA492" s="29">
        <f t="shared" si="63"/>
        <v>137.46722917983487</v>
      </c>
      <c r="AB492" s="29">
        <f t="shared" si="64"/>
        <v>38.563040472407572</v>
      </c>
      <c r="AC492" s="29">
        <f t="shared" si="65"/>
        <v>6.9738156546912187</v>
      </c>
      <c r="AD492" s="29">
        <f t="shared" si="66"/>
        <v>18.093334438677498</v>
      </c>
      <c r="AE492" s="29">
        <f t="shared" si="67"/>
        <v>8.2991554704255854</v>
      </c>
      <c r="AF492" s="29">
        <f t="shared" si="68"/>
        <v>86.684567970637914</v>
      </c>
      <c r="AG492" s="29">
        <f t="shared" si="69"/>
        <v>13260476.855592553</v>
      </c>
      <c r="AH492" s="44">
        <f t="shared" si="70"/>
        <v>296.08114318667464</v>
      </c>
    </row>
    <row r="493" spans="2:34" x14ac:dyDescent="0.3">
      <c r="B493">
        <v>3111</v>
      </c>
      <c r="C493">
        <v>7</v>
      </c>
      <c r="D493">
        <v>862961.67835375504</v>
      </c>
      <c r="E493">
        <v>92154.749727169983</v>
      </c>
      <c r="F493">
        <v>40204.019978537806</v>
      </c>
      <c r="G493">
        <v>2501.6196985956003</v>
      </c>
      <c r="H493">
        <v>886.82418811259993</v>
      </c>
      <c r="I493">
        <v>105.49180000000001</v>
      </c>
      <c r="J493">
        <v>48020.204153482926</v>
      </c>
      <c r="K493"/>
      <c r="L493">
        <v>407033.59564050467</v>
      </c>
      <c r="M493">
        <v>204998.18034812849</v>
      </c>
      <c r="N493">
        <v>19735.820233527731</v>
      </c>
      <c r="O493">
        <v>75575.911968329077</v>
      </c>
      <c r="P493">
        <v>27163.252518830472</v>
      </c>
      <c r="Q493">
        <v>312327.82719033351</v>
      </c>
      <c r="R493"/>
      <c r="S493">
        <v>1392054.8970905261</v>
      </c>
      <c r="T493">
        <v>391284.12679407978</v>
      </c>
      <c r="U493">
        <v>69531.860339348554</v>
      </c>
      <c r="V493">
        <v>196896.41193284839</v>
      </c>
      <c r="W493">
        <v>78105.487925170324</v>
      </c>
      <c r="X493">
        <v>838141.09410007577</v>
      </c>
      <c r="Z493" s="29">
        <f>SUM(Landuse!C485:Q485)</f>
        <v>22888.092001876361</v>
      </c>
      <c r="AA493" s="29">
        <f t="shared" si="63"/>
        <v>60.820049874686177</v>
      </c>
      <c r="AB493" s="29">
        <f t="shared" si="64"/>
        <v>17.095532767082656</v>
      </c>
      <c r="AC493" s="29">
        <f t="shared" si="65"/>
        <v>3.0379054896165369</v>
      </c>
      <c r="AD493" s="29">
        <f t="shared" si="66"/>
        <v>8.6025699266110465</v>
      </c>
      <c r="AE493" s="29">
        <f t="shared" si="67"/>
        <v>3.4124944935893851</v>
      </c>
      <c r="AF493" s="29">
        <f t="shared" si="68"/>
        <v>36.619089700939909</v>
      </c>
      <c r="AG493" s="29">
        <f t="shared" si="69"/>
        <v>2966013.8781820489</v>
      </c>
      <c r="AH493" s="44">
        <f t="shared" si="70"/>
        <v>129.58764225252571</v>
      </c>
    </row>
    <row r="494" spans="2:34" x14ac:dyDescent="0.3">
      <c r="B494">
        <v>3111</v>
      </c>
      <c r="C494">
        <v>8</v>
      </c>
      <c r="D494">
        <v>327107.14356270235</v>
      </c>
      <c r="E494">
        <v>264399.57362888439</v>
      </c>
      <c r="F494">
        <v>41840.934384860804</v>
      </c>
      <c r="G494">
        <v>11052.795878749999</v>
      </c>
      <c r="H494">
        <v>44162.612187699597</v>
      </c>
      <c r="I494">
        <v>1240.9592223966347</v>
      </c>
      <c r="J494">
        <v>69007.961266224942</v>
      </c>
      <c r="K494"/>
      <c r="L494">
        <v>308879.28462071979</v>
      </c>
      <c r="M494">
        <v>158462.05113258329</v>
      </c>
      <c r="N494">
        <v>12172.073582543366</v>
      </c>
      <c r="O494">
        <v>96422.287772394106</v>
      </c>
      <c r="P494">
        <v>52306.978753158801</v>
      </c>
      <c r="Q494">
        <v>130569.30427011928</v>
      </c>
      <c r="R494"/>
      <c r="S494">
        <v>1056367.1534028617</v>
      </c>
      <c r="T494">
        <v>302459.68623778439</v>
      </c>
      <c r="U494">
        <v>42883.797600866012</v>
      </c>
      <c r="V494">
        <v>251207.05788766293</v>
      </c>
      <c r="W494">
        <v>150404.00977662034</v>
      </c>
      <c r="X494">
        <v>350386.64508799318</v>
      </c>
      <c r="Z494" s="29">
        <f>SUM(Landuse!C486:Q486)</f>
        <v>8467.9160918190282</v>
      </c>
      <c r="AA494" s="29">
        <f t="shared" si="63"/>
        <v>124.74936477268979</v>
      </c>
      <c r="AB494" s="29">
        <f t="shared" si="64"/>
        <v>35.718314040687638</v>
      </c>
      <c r="AC494" s="29">
        <f t="shared" si="65"/>
        <v>5.0642681311281112</v>
      </c>
      <c r="AD494" s="29">
        <f t="shared" si="66"/>
        <v>29.665747176020979</v>
      </c>
      <c r="AE494" s="29">
        <f t="shared" si="67"/>
        <v>17.761632040960791</v>
      </c>
      <c r="AF494" s="29">
        <f t="shared" si="68"/>
        <v>41.378143251384671</v>
      </c>
      <c r="AG494" s="29">
        <f t="shared" si="69"/>
        <v>2153708.3499937886</v>
      </c>
      <c r="AH494" s="44">
        <f t="shared" si="70"/>
        <v>254.337469412872</v>
      </c>
    </row>
    <row r="495" spans="2:34" x14ac:dyDescent="0.3">
      <c r="B495">
        <v>3112</v>
      </c>
      <c r="C495">
        <v>0</v>
      </c>
      <c r="D495">
        <v>315467.89346531127</v>
      </c>
      <c r="E495">
        <v>5990437.5253259819</v>
      </c>
      <c r="F495">
        <v>509218.59474600834</v>
      </c>
      <c r="G495">
        <v>664454.12590428302</v>
      </c>
      <c r="H495">
        <v>16297.856197479898</v>
      </c>
      <c r="I495">
        <v>78409.66640177439</v>
      </c>
      <c r="J495">
        <v>581872.04050012864</v>
      </c>
      <c r="K495"/>
      <c r="L495">
        <v>3790164.8244969989</v>
      </c>
      <c r="M495">
        <v>2105844.0011442113</v>
      </c>
      <c r="N495">
        <v>122678.74806422229</v>
      </c>
      <c r="O495">
        <v>1582986.2897226638</v>
      </c>
      <c r="P495">
        <v>211635.05426609592</v>
      </c>
      <c r="Q495">
        <v>342848.78484677506</v>
      </c>
      <c r="R495"/>
      <c r="S495">
        <v>12962363.699779736</v>
      </c>
      <c r="T495">
        <v>4019466.5618639789</v>
      </c>
      <c r="U495">
        <v>432213.17766750348</v>
      </c>
      <c r="V495">
        <v>4124122.5208886615</v>
      </c>
      <c r="W495">
        <v>608537.55138727487</v>
      </c>
      <c r="X495">
        <v>920044.99959986634</v>
      </c>
      <c r="Z495" s="29">
        <f>SUM(Landuse!C487:Q487)</f>
        <v>55052.895359800015</v>
      </c>
      <c r="AA495" s="29">
        <f t="shared" si="63"/>
        <v>235.45289698323367</v>
      </c>
      <c r="AB495" s="29">
        <f t="shared" si="64"/>
        <v>73.010993074835071</v>
      </c>
      <c r="AC495" s="29">
        <f t="shared" si="65"/>
        <v>7.8508709640566581</v>
      </c>
      <c r="AD495" s="29">
        <f t="shared" si="66"/>
        <v>74.912000430410103</v>
      </c>
      <c r="AE495" s="29">
        <f t="shared" si="67"/>
        <v>11.053688410212716</v>
      </c>
      <c r="AF495" s="29">
        <f t="shared" si="68"/>
        <v>16.712018388622102</v>
      </c>
      <c r="AG495" s="29">
        <f t="shared" si="69"/>
        <v>23066748.511187021</v>
      </c>
      <c r="AH495" s="44">
        <f t="shared" si="70"/>
        <v>418.99246825137033</v>
      </c>
    </row>
    <row r="496" spans="2:34" x14ac:dyDescent="0.3">
      <c r="B496">
        <v>3112</v>
      </c>
      <c r="C496">
        <v>1</v>
      </c>
      <c r="D496">
        <v>143404.44283301299</v>
      </c>
      <c r="E496">
        <v>1211439.0965203631</v>
      </c>
      <c r="F496">
        <v>114475.81118465879</v>
      </c>
      <c r="G496">
        <v>117573.98505110001</v>
      </c>
      <c r="H496">
        <v>189870.75208648885</v>
      </c>
      <c r="I496">
        <v>101093.62656367298</v>
      </c>
      <c r="J496">
        <v>212233.91457889276</v>
      </c>
      <c r="K496"/>
      <c r="L496">
        <v>900563.70890670002</v>
      </c>
      <c r="M496">
        <v>478196.98580311029</v>
      </c>
      <c r="N496">
        <v>36281.778037655509</v>
      </c>
      <c r="O496">
        <v>373281.67060844158</v>
      </c>
      <c r="P496">
        <v>188382.04529250824</v>
      </c>
      <c r="Q496">
        <v>113385.44016977365</v>
      </c>
      <c r="R496"/>
      <c r="S496">
        <v>3079927.8844609139</v>
      </c>
      <c r="T496">
        <v>912744.15074211266</v>
      </c>
      <c r="U496">
        <v>127825.42065780525</v>
      </c>
      <c r="V496">
        <v>972503.27080276073</v>
      </c>
      <c r="W496">
        <v>541675.61685453111</v>
      </c>
      <c r="X496">
        <v>304273.2302587927</v>
      </c>
      <c r="Z496" s="29">
        <f>SUM(Landuse!C488:Q488)</f>
        <v>19577.387182620001</v>
      </c>
      <c r="AA496" s="29">
        <f t="shared" si="63"/>
        <v>157.32068103526845</v>
      </c>
      <c r="AB496" s="29">
        <f t="shared" si="64"/>
        <v>46.622368052893663</v>
      </c>
      <c r="AC496" s="29">
        <f t="shared" si="65"/>
        <v>6.529238016566552</v>
      </c>
      <c r="AD496" s="29">
        <f t="shared" si="66"/>
        <v>49.674824415083805</v>
      </c>
      <c r="AE496" s="29">
        <f t="shared" si="67"/>
        <v>27.668432554442628</v>
      </c>
      <c r="AF496" s="29">
        <f t="shared" si="68"/>
        <v>15.54207552930832</v>
      </c>
      <c r="AG496" s="29">
        <f t="shared" si="69"/>
        <v>5938949.5737769157</v>
      </c>
      <c r="AH496" s="44">
        <f t="shared" si="70"/>
        <v>303.35761960356336</v>
      </c>
    </row>
    <row r="497" spans="2:34" x14ac:dyDescent="0.3">
      <c r="B497">
        <v>3112</v>
      </c>
      <c r="C497">
        <v>2</v>
      </c>
      <c r="D497">
        <v>16631.634725776599</v>
      </c>
      <c r="E497">
        <v>325495.61258302623</v>
      </c>
      <c r="F497">
        <v>5225.46</v>
      </c>
      <c r="G497">
        <v>8960.8669022300001</v>
      </c>
      <c r="H497">
        <v>58459.754191203894</v>
      </c>
      <c r="I497">
        <v>25432.158333735195</v>
      </c>
      <c r="J497">
        <v>157237.34602188721</v>
      </c>
      <c r="K497"/>
      <c r="L497">
        <v>258120.53690534626</v>
      </c>
      <c r="M497">
        <v>126512.47947836063</v>
      </c>
      <c r="N497">
        <v>10033.161151000297</v>
      </c>
      <c r="O497">
        <v>98449.533866601443</v>
      </c>
      <c r="P497">
        <v>74453.556358914284</v>
      </c>
      <c r="Q497">
        <v>29873.564997636182</v>
      </c>
      <c r="R497"/>
      <c r="S497">
        <v>882772.23621628422</v>
      </c>
      <c r="T497">
        <v>241476.8998299365</v>
      </c>
      <c r="U497">
        <v>35348.131045923677</v>
      </c>
      <c r="V497">
        <v>256488.60159197942</v>
      </c>
      <c r="W497">
        <v>214084.50048998572</v>
      </c>
      <c r="X497">
        <v>80166.607878106632</v>
      </c>
      <c r="Z497" s="29">
        <f>SUM(Landuse!C489:Q489)</f>
        <v>5827.3898014099996</v>
      </c>
      <c r="AA497" s="29">
        <f t="shared" si="63"/>
        <v>151.48673184736811</v>
      </c>
      <c r="AB497" s="29">
        <f t="shared" si="64"/>
        <v>41.438261049828618</v>
      </c>
      <c r="AC497" s="29">
        <f t="shared" si="65"/>
        <v>6.0658600592276866</v>
      </c>
      <c r="AD497" s="29">
        <f t="shared" si="66"/>
        <v>44.014320361737127</v>
      </c>
      <c r="AE497" s="29">
        <f t="shared" si="67"/>
        <v>36.737631733196508</v>
      </c>
      <c r="AF497" s="29">
        <f t="shared" si="68"/>
        <v>13.756863812115238</v>
      </c>
      <c r="AG497" s="29">
        <f t="shared" si="69"/>
        <v>1710336.9770522162</v>
      </c>
      <c r="AH497" s="44">
        <f t="shared" si="70"/>
        <v>293.49966886347329</v>
      </c>
    </row>
    <row r="498" spans="2:34" x14ac:dyDescent="0.3">
      <c r="B498">
        <v>3112</v>
      </c>
      <c r="C498">
        <v>5</v>
      </c>
      <c r="D498">
        <v>148638.60246933822</v>
      </c>
      <c r="E498">
        <v>23601.190400000003</v>
      </c>
      <c r="F498">
        <v>1270.7199999999998</v>
      </c>
      <c r="G498">
        <v>832.81000000000006</v>
      </c>
      <c r="H498">
        <v>0</v>
      </c>
      <c r="I498">
        <v>405.2396</v>
      </c>
      <c r="J498">
        <v>8806.3214454140507</v>
      </c>
      <c r="K498"/>
      <c r="L498">
        <v>71803.954512479366</v>
      </c>
      <c r="M498">
        <v>36465.695238361222</v>
      </c>
      <c r="N498">
        <v>3452.0394164954319</v>
      </c>
      <c r="O498">
        <v>13743.320515256808</v>
      </c>
      <c r="P498">
        <v>4634.9023663193966</v>
      </c>
      <c r="Q498">
        <v>53454.971865840023</v>
      </c>
      <c r="R498"/>
      <c r="S498">
        <v>245569.52443267943</v>
      </c>
      <c r="T498">
        <v>69602.80181536483</v>
      </c>
      <c r="U498">
        <v>12161.983629437551</v>
      </c>
      <c r="V498">
        <v>35805.198071988256</v>
      </c>
      <c r="W498">
        <v>13327.244613138457</v>
      </c>
      <c r="X498">
        <v>143448.02065113769</v>
      </c>
      <c r="Z498" s="29">
        <f>SUM(Landuse!C490:Q490)</f>
        <v>1693.3835801299997</v>
      </c>
      <c r="AA498" s="29">
        <f t="shared" si="63"/>
        <v>145.01706956071186</v>
      </c>
      <c r="AB498" s="29">
        <f t="shared" si="64"/>
        <v>41.102797164255882</v>
      </c>
      <c r="AC498" s="29">
        <f t="shared" si="65"/>
        <v>7.1820606814339643</v>
      </c>
      <c r="AD498" s="29">
        <f t="shared" si="66"/>
        <v>21.144174593472506</v>
      </c>
      <c r="AE498" s="29">
        <f t="shared" si="67"/>
        <v>7.8701865126832837</v>
      </c>
      <c r="AF498" s="29">
        <f t="shared" si="68"/>
        <v>84.710884370406674</v>
      </c>
      <c r="AG498" s="29">
        <f t="shared" si="69"/>
        <v>519914.7732137462</v>
      </c>
      <c r="AH498" s="44">
        <f t="shared" si="70"/>
        <v>307.02717288296418</v>
      </c>
    </row>
    <row r="499" spans="2:34" x14ac:dyDescent="0.3">
      <c r="B499">
        <v>3112</v>
      </c>
      <c r="C499">
        <v>7</v>
      </c>
      <c r="D499">
        <v>405393.91830105969</v>
      </c>
      <c r="E499">
        <v>81537.144639702194</v>
      </c>
      <c r="F499">
        <v>22076.9369468812</v>
      </c>
      <c r="G499">
        <v>1439.1499492557</v>
      </c>
      <c r="H499">
        <v>0</v>
      </c>
      <c r="I499">
        <v>0</v>
      </c>
      <c r="J499">
        <v>14219.585846298347</v>
      </c>
      <c r="K499"/>
      <c r="L499">
        <v>207149.75449151051</v>
      </c>
      <c r="M499">
        <v>106376.27240384163</v>
      </c>
      <c r="N499">
        <v>9713.5606854833586</v>
      </c>
      <c r="O499">
        <v>43267.444897133551</v>
      </c>
      <c r="P499">
        <v>11238.19173414859</v>
      </c>
      <c r="Q499">
        <v>146921.51147107943</v>
      </c>
      <c r="R499"/>
      <c r="S499">
        <v>708452.16036096588</v>
      </c>
      <c r="T499">
        <v>203042.51866266062</v>
      </c>
      <c r="U499">
        <v>34222.137057846987</v>
      </c>
      <c r="V499">
        <v>112723.8088416041</v>
      </c>
      <c r="W499">
        <v>32314.408894288197</v>
      </c>
      <c r="X499">
        <v>394268.28367798583</v>
      </c>
      <c r="Z499" s="29">
        <f>SUM(Landuse!C491:Q491)</f>
        <v>11484.988799749584</v>
      </c>
      <c r="AA499" s="29">
        <f t="shared" si="63"/>
        <v>61.685054527559728</v>
      </c>
      <c r="AB499" s="29">
        <f t="shared" si="64"/>
        <v>17.678947903465758</v>
      </c>
      <c r="AC499" s="29">
        <f t="shared" si="65"/>
        <v>2.97972750818818</v>
      </c>
      <c r="AD499" s="29">
        <f t="shared" si="66"/>
        <v>9.8148819129942808</v>
      </c>
      <c r="AE499" s="29">
        <f t="shared" si="67"/>
        <v>2.81362128058782</v>
      </c>
      <c r="AF499" s="29">
        <f t="shared" si="68"/>
        <v>34.329008983150452</v>
      </c>
      <c r="AG499" s="29">
        <f t="shared" si="69"/>
        <v>1485023.3174953517</v>
      </c>
      <c r="AH499" s="44">
        <f t="shared" si="70"/>
        <v>129.30124211594622</v>
      </c>
    </row>
    <row r="500" spans="2:34" x14ac:dyDescent="0.3">
      <c r="B500">
        <v>3112</v>
      </c>
      <c r="C500">
        <v>8</v>
      </c>
      <c r="D500">
        <v>327395.1030076727</v>
      </c>
      <c r="E500">
        <v>590304.21147835208</v>
      </c>
      <c r="F500">
        <v>68694.087544667214</v>
      </c>
      <c r="G500">
        <v>36929.797089070002</v>
      </c>
      <c r="H500">
        <v>4998.5111713221004</v>
      </c>
      <c r="I500">
        <v>5559.6762423566006</v>
      </c>
      <c r="J500">
        <v>65905.937960939104</v>
      </c>
      <c r="K500"/>
      <c r="L500">
        <v>483556.38663581648</v>
      </c>
      <c r="M500">
        <v>260459.8177386139</v>
      </c>
      <c r="N500">
        <v>17809.524138927463</v>
      </c>
      <c r="O500">
        <v>168245.18478362804</v>
      </c>
      <c r="P500">
        <v>30046.062293369352</v>
      </c>
      <c r="Q500">
        <v>139670.34890402443</v>
      </c>
      <c r="R500"/>
      <c r="S500">
        <v>1653762.8422944923</v>
      </c>
      <c r="T500">
        <v>497144.86331404711</v>
      </c>
      <c r="U500">
        <v>62745.268779579514</v>
      </c>
      <c r="V500">
        <v>438325.81501309044</v>
      </c>
      <c r="W500">
        <v>86394.747978977175</v>
      </c>
      <c r="X500">
        <v>374809.57139441674</v>
      </c>
      <c r="Z500" s="29">
        <f>SUM(Landuse!C492:Q492)</f>
        <v>11275.946876689999</v>
      </c>
      <c r="AA500" s="29">
        <f t="shared" si="63"/>
        <v>146.66287987869154</v>
      </c>
      <c r="AB500" s="29">
        <f t="shared" si="64"/>
        <v>44.088968203793243</v>
      </c>
      <c r="AC500" s="29">
        <f t="shared" si="65"/>
        <v>5.5645232693751474</v>
      </c>
      <c r="AD500" s="29">
        <f t="shared" si="66"/>
        <v>38.872639238768649</v>
      </c>
      <c r="AE500" s="29">
        <f t="shared" si="67"/>
        <v>7.6618619193369195</v>
      </c>
      <c r="AF500" s="29">
        <f t="shared" si="68"/>
        <v>33.239742568248097</v>
      </c>
      <c r="AG500" s="29">
        <f t="shared" si="69"/>
        <v>3113183.1087746033</v>
      </c>
      <c r="AH500" s="44">
        <f t="shared" si="70"/>
        <v>276.0906150782136</v>
      </c>
    </row>
    <row r="501" spans="2:34" x14ac:dyDescent="0.3">
      <c r="B501">
        <v>3113</v>
      </c>
      <c r="C501">
        <v>0</v>
      </c>
      <c r="D501">
        <v>66928.087725616118</v>
      </c>
      <c r="E501">
        <v>268098.76896389719</v>
      </c>
      <c r="F501">
        <v>68275.915471239292</v>
      </c>
      <c r="G501">
        <v>36569.241960867002</v>
      </c>
      <c r="H501">
        <v>0</v>
      </c>
      <c r="I501">
        <v>146.25646786519999</v>
      </c>
      <c r="J501">
        <v>43116.945720160984</v>
      </c>
      <c r="K501"/>
      <c r="L501">
        <v>218929.69100337636</v>
      </c>
      <c r="M501">
        <v>117765.91915051411</v>
      </c>
      <c r="N501">
        <v>7398.7249470064708</v>
      </c>
      <c r="O501">
        <v>84656.635364121015</v>
      </c>
      <c r="P501">
        <v>14458.835993158606</v>
      </c>
      <c r="Q501">
        <v>39925.409851469274</v>
      </c>
      <c r="R501"/>
      <c r="S501">
        <v>748739.54323154711</v>
      </c>
      <c r="T501">
        <v>224782.16520096929</v>
      </c>
      <c r="U501">
        <v>26066.669822546908</v>
      </c>
      <c r="V501">
        <v>220554.2389814372</v>
      </c>
      <c r="W501">
        <v>41575.081603088183</v>
      </c>
      <c r="X501">
        <v>107141.03509871334</v>
      </c>
      <c r="Z501" s="29">
        <f>SUM(Landuse!C493:Q493)</f>
        <v>3873.4450550900006</v>
      </c>
      <c r="AA501" s="29">
        <f t="shared" si="63"/>
        <v>193.30067487278453</v>
      </c>
      <c r="AB501" s="29">
        <f t="shared" si="64"/>
        <v>58.031587386424519</v>
      </c>
      <c r="AC501" s="29">
        <f t="shared" si="65"/>
        <v>6.729582955692976</v>
      </c>
      <c r="AD501" s="29">
        <f t="shared" si="66"/>
        <v>56.94007165316885</v>
      </c>
      <c r="AE501" s="29">
        <f t="shared" si="67"/>
        <v>10.733360357972646</v>
      </c>
      <c r="AF501" s="29">
        <f t="shared" si="68"/>
        <v>27.660398837443658</v>
      </c>
      <c r="AG501" s="29">
        <f t="shared" si="69"/>
        <v>1368858.7339383021</v>
      </c>
      <c r="AH501" s="44">
        <f t="shared" si="70"/>
        <v>353.3956760634872</v>
      </c>
    </row>
    <row r="502" spans="2:34" x14ac:dyDescent="0.3">
      <c r="B502">
        <v>3113</v>
      </c>
      <c r="C502">
        <v>1</v>
      </c>
      <c r="D502">
        <v>240914.86268326559</v>
      </c>
      <c r="E502">
        <v>162409.8862089669</v>
      </c>
      <c r="F502">
        <v>56426.972659803607</v>
      </c>
      <c r="G502">
        <v>5652.5831516500002</v>
      </c>
      <c r="H502">
        <v>197619.76849875116</v>
      </c>
      <c r="I502">
        <v>6370.6416718325991</v>
      </c>
      <c r="J502">
        <v>115912.05474808207</v>
      </c>
      <c r="K502"/>
      <c r="L502">
        <v>274420.33249865234</v>
      </c>
      <c r="M502">
        <v>128925.41822875603</v>
      </c>
      <c r="N502">
        <v>10564.533605611867</v>
      </c>
      <c r="O502">
        <v>105783.6035204033</v>
      </c>
      <c r="P502">
        <v>160642.68399250612</v>
      </c>
      <c r="Q502">
        <v>104970.19777642217</v>
      </c>
      <c r="R502"/>
      <c r="S502">
        <v>938517.53714539099</v>
      </c>
      <c r="T502">
        <v>246082.52428159121</v>
      </c>
      <c r="U502">
        <v>37220.22528193934</v>
      </c>
      <c r="V502">
        <v>275595.90657963633</v>
      </c>
      <c r="W502">
        <v>461913.57997889206</v>
      </c>
      <c r="X502">
        <v>281690.67483896221</v>
      </c>
      <c r="Z502" s="29">
        <f>SUM(Landuse!C494:Q494)</f>
        <v>11013.99577748</v>
      </c>
      <c r="AA502" s="29">
        <f t="shared" si="63"/>
        <v>85.211357994557318</v>
      </c>
      <c r="AB502" s="29">
        <f t="shared" si="64"/>
        <v>22.342710970050401</v>
      </c>
      <c r="AC502" s="29">
        <f t="shared" si="65"/>
        <v>3.3793571410334531</v>
      </c>
      <c r="AD502" s="29">
        <f t="shared" si="66"/>
        <v>25.022336320769192</v>
      </c>
      <c r="AE502" s="29">
        <f t="shared" si="67"/>
        <v>41.938783100258078</v>
      </c>
      <c r="AF502" s="29">
        <f t="shared" si="68"/>
        <v>25.575702091236227</v>
      </c>
      <c r="AG502" s="29">
        <f t="shared" si="69"/>
        <v>2241020.4481064123</v>
      </c>
      <c r="AH502" s="44">
        <f t="shared" si="70"/>
        <v>203.47024761790468</v>
      </c>
    </row>
    <row r="503" spans="2:34" x14ac:dyDescent="0.3">
      <c r="B503">
        <v>3113</v>
      </c>
      <c r="C503">
        <v>2</v>
      </c>
      <c r="D503">
        <v>106561.68189786242</v>
      </c>
      <c r="E503">
        <v>40742.133083798995</v>
      </c>
      <c r="F503">
        <v>55171.918938670802</v>
      </c>
      <c r="G503">
        <v>1810.1801646800002</v>
      </c>
      <c r="H503">
        <v>36422.012411152195</v>
      </c>
      <c r="I503">
        <v>566.62259999999992</v>
      </c>
      <c r="J503">
        <v>175451.98527752841</v>
      </c>
      <c r="K503"/>
      <c r="L503">
        <v>169211.68027647212</v>
      </c>
      <c r="M503">
        <v>70325.268784148939</v>
      </c>
      <c r="N503">
        <v>6605.4035258818139</v>
      </c>
      <c r="O503">
        <v>46467.590395534302</v>
      </c>
      <c r="P503">
        <v>63014.464789891288</v>
      </c>
      <c r="Q503">
        <v>61102.126601764299</v>
      </c>
      <c r="R503"/>
      <c r="S503">
        <v>578703.94654553465</v>
      </c>
      <c r="T503">
        <v>134231.24703368076</v>
      </c>
      <c r="U503">
        <v>23271.695324139997</v>
      </c>
      <c r="V503">
        <v>121061.0839056776</v>
      </c>
      <c r="W503">
        <v>181192.42220150132</v>
      </c>
      <c r="X503">
        <v>163969.38979963257</v>
      </c>
      <c r="Z503" s="29">
        <f>SUM(Landuse!C495:Q495)</f>
        <v>5923.5943184299995</v>
      </c>
      <c r="AA503" s="29">
        <f t="shared" si="63"/>
        <v>97.694729827297735</v>
      </c>
      <c r="AB503" s="29">
        <f t="shared" si="64"/>
        <v>22.660438885230356</v>
      </c>
      <c r="AC503" s="29">
        <f t="shared" si="65"/>
        <v>3.9286443455006843</v>
      </c>
      <c r="AD503" s="29">
        <f t="shared" si="66"/>
        <v>20.437099064840055</v>
      </c>
      <c r="AE503" s="29">
        <f t="shared" si="67"/>
        <v>30.588256464113311</v>
      </c>
      <c r="AF503" s="29">
        <f t="shared" si="68"/>
        <v>27.680725752855292</v>
      </c>
      <c r="AG503" s="29">
        <f t="shared" si="69"/>
        <v>1202429.7848101668</v>
      </c>
      <c r="AH503" s="44">
        <f t="shared" si="70"/>
        <v>202.98989433983741</v>
      </c>
    </row>
    <row r="504" spans="2:34" x14ac:dyDescent="0.3">
      <c r="B504">
        <v>3113</v>
      </c>
      <c r="C504">
        <v>5</v>
      </c>
      <c r="D504">
        <v>1237342.9569736551</v>
      </c>
      <c r="E504">
        <v>81070.016800809797</v>
      </c>
      <c r="F504">
        <v>38180.020010387205</v>
      </c>
      <c r="G504">
        <v>116.39</v>
      </c>
      <c r="H504">
        <v>18321.1637728977</v>
      </c>
      <c r="I504">
        <v>771.35820000000001</v>
      </c>
      <c r="J504">
        <v>108403.77716483179</v>
      </c>
      <c r="K504"/>
      <c r="L504">
        <v>569220.96015585517</v>
      </c>
      <c r="M504">
        <v>281008.68107563898</v>
      </c>
      <c r="N504">
        <v>27906.407795807147</v>
      </c>
      <c r="O504">
        <v>100030.39178786958</v>
      </c>
      <c r="P504">
        <v>57171.078381619736</v>
      </c>
      <c r="Q504">
        <v>448868.16372579098</v>
      </c>
      <c r="R504"/>
      <c r="S504">
        <v>1946735.6837330246</v>
      </c>
      <c r="T504">
        <v>536366.88974269363</v>
      </c>
      <c r="U504">
        <v>98317.902497642033</v>
      </c>
      <c r="V504">
        <v>260607.17911710087</v>
      </c>
      <c r="W504">
        <v>164390.2904892932</v>
      </c>
      <c r="X504">
        <v>1204551.1834030719</v>
      </c>
      <c r="Z504" s="29">
        <f>SUM(Landuse!C496:Q496)</f>
        <v>14132.323223529987</v>
      </c>
      <c r="AA504" s="29">
        <f t="shared" si="63"/>
        <v>137.75057737794697</v>
      </c>
      <c r="AB504" s="29">
        <f t="shared" si="64"/>
        <v>37.953199998260395</v>
      </c>
      <c r="AC504" s="29">
        <f t="shared" si="65"/>
        <v>6.9569525790313813</v>
      </c>
      <c r="AD504" s="29">
        <f t="shared" si="66"/>
        <v>18.440505145197644</v>
      </c>
      <c r="AE504" s="29">
        <f t="shared" si="67"/>
        <v>11.632219833154339</v>
      </c>
      <c r="AF504" s="29">
        <f t="shared" si="68"/>
        <v>85.233769731329275</v>
      </c>
      <c r="AG504" s="29">
        <f t="shared" si="69"/>
        <v>4210969.1289828271</v>
      </c>
      <c r="AH504" s="44">
        <f t="shared" si="70"/>
        <v>297.96722466492008</v>
      </c>
    </row>
    <row r="505" spans="2:34" x14ac:dyDescent="0.3">
      <c r="B505">
        <v>3113</v>
      </c>
      <c r="C505">
        <v>7</v>
      </c>
      <c r="D505">
        <v>511964.69741811312</v>
      </c>
      <c r="E505">
        <v>37219.654667975599</v>
      </c>
      <c r="F505">
        <v>34488.093816392</v>
      </c>
      <c r="G505">
        <v>0</v>
      </c>
      <c r="H505">
        <v>306.65139877979999</v>
      </c>
      <c r="I505">
        <v>216.75972553680003</v>
      </c>
      <c r="J505">
        <v>16937.661012072102</v>
      </c>
      <c r="K505"/>
      <c r="L505">
        <v>232174.46117472433</v>
      </c>
      <c r="M505">
        <v>117122.39800719294</v>
      </c>
      <c r="N505">
        <v>11475.043513253913</v>
      </c>
      <c r="O505">
        <v>41755.959116800426</v>
      </c>
      <c r="P505">
        <v>13722.79719977057</v>
      </c>
      <c r="Q505">
        <v>184882.85902712718</v>
      </c>
      <c r="R505"/>
      <c r="S505">
        <v>794036.65721755719</v>
      </c>
      <c r="T505">
        <v>223553.86352428931</v>
      </c>
      <c r="U505">
        <v>40428.070052850264</v>
      </c>
      <c r="V505">
        <v>108785.96516781782</v>
      </c>
      <c r="W505">
        <v>39458.668296192292</v>
      </c>
      <c r="X505">
        <v>496138.69868506666</v>
      </c>
      <c r="Z505" s="29">
        <f>SUM(Landuse!C497:Q497)</f>
        <v>11969.176663277534</v>
      </c>
      <c r="AA505" s="29">
        <f t="shared" si="63"/>
        <v>66.34012343169185</v>
      </c>
      <c r="AB505" s="29">
        <f t="shared" si="64"/>
        <v>18.67746377327455</v>
      </c>
      <c r="AC505" s="29">
        <f t="shared" si="65"/>
        <v>3.377681789666207</v>
      </c>
      <c r="AD505" s="29">
        <f t="shared" si="66"/>
        <v>9.0888428024947228</v>
      </c>
      <c r="AE505" s="29">
        <f t="shared" si="67"/>
        <v>3.2966902742153423</v>
      </c>
      <c r="AF505" s="29">
        <f t="shared" si="68"/>
        <v>41.451364002944572</v>
      </c>
      <c r="AG505" s="29">
        <f t="shared" si="69"/>
        <v>1702401.9229437737</v>
      </c>
      <c r="AH505" s="44">
        <f t="shared" si="70"/>
        <v>142.23216607428725</v>
      </c>
    </row>
    <row r="506" spans="2:34" x14ac:dyDescent="0.3">
      <c r="B506">
        <v>3113</v>
      </c>
      <c r="C506">
        <v>8</v>
      </c>
      <c r="D506">
        <v>202021.00703112961</v>
      </c>
      <c r="E506">
        <v>52097.2454719948</v>
      </c>
      <c r="F506">
        <v>27864.139582414798</v>
      </c>
      <c r="G506">
        <v>0</v>
      </c>
      <c r="H506">
        <v>27402.095977746299</v>
      </c>
      <c r="I506">
        <v>167.73742627460001</v>
      </c>
      <c r="J506">
        <v>71636.729516347186</v>
      </c>
      <c r="K506"/>
      <c r="L506">
        <v>148675.70940748078</v>
      </c>
      <c r="M506">
        <v>69827.278853333672</v>
      </c>
      <c r="N506">
        <v>6369.7813898038585</v>
      </c>
      <c r="O506">
        <v>37584.795248632989</v>
      </c>
      <c r="P506">
        <v>37172.525258932641</v>
      </c>
      <c r="Q506">
        <v>81558.864847723351</v>
      </c>
      <c r="R506"/>
      <c r="S506">
        <v>508470.92617358424</v>
      </c>
      <c r="T506">
        <v>133280.72369293505</v>
      </c>
      <c r="U506">
        <v>22441.56790785967</v>
      </c>
      <c r="V506">
        <v>97918.915365358553</v>
      </c>
      <c r="W506">
        <v>106886.2508547875</v>
      </c>
      <c r="X506">
        <v>218865.66058481106</v>
      </c>
      <c r="Z506" s="29">
        <f>SUM(Landuse!C498:Q498)</f>
        <v>4963.7102983300001</v>
      </c>
      <c r="AA506" s="29">
        <f t="shared" si="63"/>
        <v>102.43767174419006</v>
      </c>
      <c r="AB506" s="29">
        <f t="shared" si="64"/>
        <v>26.851027896969786</v>
      </c>
      <c r="AC506" s="29">
        <f t="shared" si="65"/>
        <v>4.5211276563440768</v>
      </c>
      <c r="AD506" s="29">
        <f t="shared" si="66"/>
        <v>19.72696017297838</v>
      </c>
      <c r="AE506" s="29">
        <f t="shared" si="67"/>
        <v>21.533539314481853</v>
      </c>
      <c r="AF506" s="29">
        <f t="shared" si="68"/>
        <v>44.093157624135848</v>
      </c>
      <c r="AG506" s="29">
        <f t="shared" si="69"/>
        <v>1087864.0445793362</v>
      </c>
      <c r="AH506" s="44">
        <f t="shared" si="70"/>
        <v>219.16348440910002</v>
      </c>
    </row>
    <row r="507" spans="2:34" x14ac:dyDescent="0.3">
      <c r="B507">
        <v>3114</v>
      </c>
      <c r="C507">
        <v>0</v>
      </c>
      <c r="D507">
        <v>86072.027246239581</v>
      </c>
      <c r="E507">
        <v>1015882.9786853835</v>
      </c>
      <c r="F507">
        <v>175026.26152815207</v>
      </c>
      <c r="G507">
        <v>140677.73700759906</v>
      </c>
      <c r="H507">
        <v>10297.093949583299</v>
      </c>
      <c r="I507">
        <v>1107.8309750507999</v>
      </c>
      <c r="J507">
        <v>197177.09191663453</v>
      </c>
      <c r="K507"/>
      <c r="L507">
        <v>746759.36600375932</v>
      </c>
      <c r="M507">
        <v>402065.80283402145</v>
      </c>
      <c r="N507">
        <v>23840.212415416281</v>
      </c>
      <c r="O507">
        <v>302400.31927004049</v>
      </c>
      <c r="P507">
        <v>63458.248327822635</v>
      </c>
      <c r="Q507">
        <v>87717.07245758237</v>
      </c>
      <c r="R507"/>
      <c r="S507">
        <v>2553917.0317328568</v>
      </c>
      <c r="T507">
        <v>767431.03918535344</v>
      </c>
      <c r="U507">
        <v>83992.167567125565</v>
      </c>
      <c r="V507">
        <v>787837.50378785108</v>
      </c>
      <c r="W507">
        <v>182468.48182430447</v>
      </c>
      <c r="X507">
        <v>235391.39545209604</v>
      </c>
      <c r="Z507" s="29">
        <f>SUM(Landuse!C499:Q499)</f>
        <v>12208.109663200003</v>
      </c>
      <c r="AA507" s="29">
        <f t="shared" si="63"/>
        <v>209.19840189766293</v>
      </c>
      <c r="AB507" s="29">
        <f t="shared" si="64"/>
        <v>62.862397239000032</v>
      </c>
      <c r="AC507" s="29">
        <f t="shared" si="65"/>
        <v>6.8800305603668246</v>
      </c>
      <c r="AD507" s="29">
        <f t="shared" si="66"/>
        <v>64.53394714848443</v>
      </c>
      <c r="AE507" s="29">
        <f t="shared" si="67"/>
        <v>14.946497603501674</v>
      </c>
      <c r="AF507" s="29">
        <f t="shared" si="68"/>
        <v>19.281559712856886</v>
      </c>
      <c r="AG507" s="29">
        <f t="shared" si="69"/>
        <v>4611037.6195495874</v>
      </c>
      <c r="AH507" s="44">
        <f t="shared" si="70"/>
        <v>377.70283416187277</v>
      </c>
    </row>
    <row r="508" spans="2:34" x14ac:dyDescent="0.3">
      <c r="B508">
        <v>3114</v>
      </c>
      <c r="C508">
        <v>1</v>
      </c>
      <c r="D508">
        <v>118887.22313916936</v>
      </c>
      <c r="E508">
        <v>27709.879804223401</v>
      </c>
      <c r="F508">
        <v>3897.5219999999995</v>
      </c>
      <c r="G508">
        <v>540.72510645</v>
      </c>
      <c r="H508">
        <v>5810.7698186813996</v>
      </c>
      <c r="I508">
        <v>0</v>
      </c>
      <c r="J508">
        <v>5800.5387536274447</v>
      </c>
      <c r="K508"/>
      <c r="L508">
        <v>62867.281067178752</v>
      </c>
      <c r="M508">
        <v>32139.394330438787</v>
      </c>
      <c r="N508">
        <v>2880.9371800358872</v>
      </c>
      <c r="O508">
        <v>14279.108149501779</v>
      </c>
      <c r="P508">
        <v>7418.1252546312126</v>
      </c>
      <c r="Q508">
        <v>43061.812640365177</v>
      </c>
      <c r="R508"/>
      <c r="S508">
        <v>215006.10124975131</v>
      </c>
      <c r="T508">
        <v>61345.104746395118</v>
      </c>
      <c r="U508">
        <v>10149.916207099835</v>
      </c>
      <c r="V508">
        <v>37201.074879733998</v>
      </c>
      <c r="W508">
        <v>21330.151538419133</v>
      </c>
      <c r="X508">
        <v>115557.66607479917</v>
      </c>
      <c r="Z508" s="29">
        <f>SUM(Landuse!C500:Q500)</f>
        <v>3370.9302478599989</v>
      </c>
      <c r="AA508" s="29">
        <f t="shared" si="63"/>
        <v>63.782423675555364</v>
      </c>
      <c r="AB508" s="29">
        <f t="shared" si="64"/>
        <v>18.19827176351081</v>
      </c>
      <c r="AC508" s="29">
        <f t="shared" si="65"/>
        <v>3.0110134178965606</v>
      </c>
      <c r="AD508" s="29">
        <f t="shared" si="66"/>
        <v>11.03584831022556</v>
      </c>
      <c r="AE508" s="29">
        <f t="shared" si="67"/>
        <v>6.327675143073745</v>
      </c>
      <c r="AF508" s="29">
        <f t="shared" si="68"/>
        <v>34.280645868647028</v>
      </c>
      <c r="AG508" s="29">
        <f t="shared" si="69"/>
        <v>460590.01469619863</v>
      </c>
      <c r="AH508" s="44">
        <f t="shared" si="70"/>
        <v>136.63587817890908</v>
      </c>
    </row>
    <row r="509" spans="2:34" x14ac:dyDescent="0.3">
      <c r="B509">
        <v>3114</v>
      </c>
      <c r="C509">
        <v>2</v>
      </c>
      <c r="D509">
        <v>25778.205985035798</v>
      </c>
      <c r="E509">
        <v>32680.393200000002</v>
      </c>
      <c r="F509">
        <v>11228.506799999999</v>
      </c>
      <c r="G509">
        <v>0</v>
      </c>
      <c r="H509">
        <v>190.75230000000002</v>
      </c>
      <c r="I509">
        <v>998.43039999999996</v>
      </c>
      <c r="J509">
        <v>20980.275376576345</v>
      </c>
      <c r="K509"/>
      <c r="L509">
        <v>40322.62972318018</v>
      </c>
      <c r="M509">
        <v>19546.110521914914</v>
      </c>
      <c r="N509">
        <v>1598.3738153730542</v>
      </c>
      <c r="O509">
        <v>12060.936124277918</v>
      </c>
      <c r="P509">
        <v>5420.7953975359733</v>
      </c>
      <c r="Q509">
        <v>12907.7184793301</v>
      </c>
      <c r="R509"/>
      <c r="S509">
        <v>137903.3936532762</v>
      </c>
      <c r="T509">
        <v>37308.052075389431</v>
      </c>
      <c r="U509">
        <v>5631.2787401552687</v>
      </c>
      <c r="V509">
        <v>31422.115665858775</v>
      </c>
      <c r="W509">
        <v>15587.009294028912</v>
      </c>
      <c r="X509">
        <v>34638.249770836708</v>
      </c>
      <c r="Z509" s="29">
        <f>SUM(Landuse!C501:Q501)</f>
        <v>1242.54731595</v>
      </c>
      <c r="AA509" s="29">
        <f t="shared" si="63"/>
        <v>110.98442037826221</v>
      </c>
      <c r="AB509" s="29">
        <f t="shared" si="64"/>
        <v>30.025457861027405</v>
      </c>
      <c r="AC509" s="29">
        <f t="shared" si="65"/>
        <v>4.5320437039854911</v>
      </c>
      <c r="AD509" s="29">
        <f t="shared" si="66"/>
        <v>25.288466090995282</v>
      </c>
      <c r="AE509" s="29">
        <f t="shared" si="67"/>
        <v>12.544398989033052</v>
      </c>
      <c r="AF509" s="29">
        <f t="shared" si="68"/>
        <v>27.876805435255189</v>
      </c>
      <c r="AG509" s="29">
        <f t="shared" si="69"/>
        <v>262490.09919954534</v>
      </c>
      <c r="AH509" s="44">
        <f t="shared" si="70"/>
        <v>211.25159245855866</v>
      </c>
    </row>
    <row r="510" spans="2:34" x14ac:dyDescent="0.3">
      <c r="B510">
        <v>3114</v>
      </c>
      <c r="C510">
        <v>5</v>
      </c>
      <c r="D510">
        <v>67773.950426536205</v>
      </c>
      <c r="E510">
        <v>0</v>
      </c>
      <c r="F510">
        <v>276.88319999999999</v>
      </c>
      <c r="G510">
        <v>0</v>
      </c>
      <c r="H510">
        <v>0</v>
      </c>
      <c r="I510">
        <v>199.32598312299999</v>
      </c>
      <c r="J510">
        <v>4510.8004714087747</v>
      </c>
      <c r="K510"/>
      <c r="L510">
        <v>27543.540198819319</v>
      </c>
      <c r="M510">
        <v>13570.025859062205</v>
      </c>
      <c r="N510">
        <v>1426.5791291801154</v>
      </c>
      <c r="O510">
        <v>3929.0573512194119</v>
      </c>
      <c r="P510">
        <v>2101.8849913102567</v>
      </c>
      <c r="Q510">
        <v>24189.872551476656</v>
      </c>
      <c r="R510"/>
      <c r="S510">
        <v>94198.907479962072</v>
      </c>
      <c r="T510">
        <v>25901.379757709212</v>
      </c>
      <c r="U510">
        <v>5026.0237273883404</v>
      </c>
      <c r="V510">
        <v>10236.294535984909</v>
      </c>
      <c r="W510">
        <v>6043.7811228634255</v>
      </c>
      <c r="X510">
        <v>64914.248688064152</v>
      </c>
      <c r="Z510" s="29">
        <f>SUM(Landuse!C502:Q502)</f>
        <v>658.8206134699999</v>
      </c>
      <c r="AA510" s="29">
        <f t="shared" si="63"/>
        <v>142.98111739979964</v>
      </c>
      <c r="AB510" s="29">
        <f t="shared" si="64"/>
        <v>39.31476828159181</v>
      </c>
      <c r="AC510" s="29">
        <f t="shared" si="65"/>
        <v>7.6288197798128028</v>
      </c>
      <c r="AD510" s="29">
        <f t="shared" si="66"/>
        <v>15.537301545667301</v>
      </c>
      <c r="AE510" s="29">
        <f t="shared" si="67"/>
        <v>9.1736369495649299</v>
      </c>
      <c r="AF510" s="29">
        <f t="shared" si="68"/>
        <v>98.530992140882816</v>
      </c>
      <c r="AG510" s="29">
        <f t="shared" si="69"/>
        <v>206320.63531197212</v>
      </c>
      <c r="AH510" s="44">
        <f t="shared" si="70"/>
        <v>313.16663609731933</v>
      </c>
    </row>
    <row r="511" spans="2:34" x14ac:dyDescent="0.3">
      <c r="B511">
        <v>3114</v>
      </c>
      <c r="C511">
        <v>7</v>
      </c>
      <c r="D511">
        <v>404171.19975188444</v>
      </c>
      <c r="E511">
        <v>10041.20534504</v>
      </c>
      <c r="F511">
        <v>586.62689791999992</v>
      </c>
      <c r="G511">
        <v>0</v>
      </c>
      <c r="H511">
        <v>0</v>
      </c>
      <c r="I511">
        <v>0</v>
      </c>
      <c r="J511">
        <v>13359.723382635024</v>
      </c>
      <c r="K511"/>
      <c r="L511">
        <v>161840.18222887092</v>
      </c>
      <c r="M511">
        <v>81250.780794359234</v>
      </c>
      <c r="N511">
        <v>8286.8086900751205</v>
      </c>
      <c r="O511">
        <v>24041.738920514661</v>
      </c>
      <c r="P511">
        <v>9833.1985341049876</v>
      </c>
      <c r="Q511">
        <v>142906.04620955451</v>
      </c>
      <c r="R511"/>
      <c r="S511">
        <v>553493.42322273855</v>
      </c>
      <c r="T511">
        <v>155084.99031780937</v>
      </c>
      <c r="U511">
        <v>29195.504300264362</v>
      </c>
      <c r="V511">
        <v>62635.461574838439</v>
      </c>
      <c r="W511">
        <v>28274.477396950824</v>
      </c>
      <c r="X511">
        <v>383492.66218472586</v>
      </c>
      <c r="Z511" s="29">
        <f>SUM(Landuse!C503:Q503)</f>
        <v>11332.754794082004</v>
      </c>
      <c r="AA511" s="29">
        <f t="shared" si="63"/>
        <v>48.840148161660956</v>
      </c>
      <c r="AB511" s="29">
        <f t="shared" si="64"/>
        <v>13.684668303138013</v>
      </c>
      <c r="AC511" s="29">
        <f t="shared" si="65"/>
        <v>2.5762054179015976</v>
      </c>
      <c r="AD511" s="29">
        <f t="shared" si="66"/>
        <v>5.5269405111938754</v>
      </c>
      <c r="AE511" s="29">
        <f t="shared" si="67"/>
        <v>2.494934189497847</v>
      </c>
      <c r="AF511" s="29">
        <f t="shared" si="68"/>
        <v>33.839315255015208</v>
      </c>
      <c r="AG511" s="29">
        <f t="shared" si="69"/>
        <v>1212176.5189973274</v>
      </c>
      <c r="AH511" s="44">
        <f t="shared" si="70"/>
        <v>106.9622118384075</v>
      </c>
    </row>
    <row r="512" spans="2:34" x14ac:dyDescent="0.3">
      <c r="B512">
        <v>3114</v>
      </c>
      <c r="C512">
        <v>8</v>
      </c>
      <c r="D512">
        <v>90328.049737466412</v>
      </c>
      <c r="E512">
        <v>115641.0561154436</v>
      </c>
      <c r="F512">
        <v>4505.5892000000003</v>
      </c>
      <c r="G512">
        <v>21108.649999999998</v>
      </c>
      <c r="H512">
        <v>11.997</v>
      </c>
      <c r="I512">
        <v>829.92</v>
      </c>
      <c r="J512">
        <v>18289.373688218951</v>
      </c>
      <c r="K512"/>
      <c r="L512">
        <v>108502.47343113803</v>
      </c>
      <c r="M512">
        <v>58579.429438348787</v>
      </c>
      <c r="N512">
        <v>4072.1283638953882</v>
      </c>
      <c r="O512">
        <v>36560.94201446716</v>
      </c>
      <c r="P512">
        <v>6718.515203159498</v>
      </c>
      <c r="Q512">
        <v>36281.147290120112</v>
      </c>
      <c r="R512"/>
      <c r="S512">
        <v>371078.45913449203</v>
      </c>
      <c r="T512">
        <v>111811.72855756509</v>
      </c>
      <c r="U512">
        <v>14346.63760269076</v>
      </c>
      <c r="V512">
        <v>95251.491011450998</v>
      </c>
      <c r="W512">
        <v>19318.485800316852</v>
      </c>
      <c r="X512">
        <v>97361.547187456032</v>
      </c>
      <c r="Z512" s="29">
        <f>SUM(Landuse!C504:Q504)</f>
        <v>2666.7944180200002</v>
      </c>
      <c r="AA512" s="29">
        <f t="shared" si="63"/>
        <v>139.14775605762838</v>
      </c>
      <c r="AB512" s="29">
        <f t="shared" si="64"/>
        <v>41.927389603800549</v>
      </c>
      <c r="AC512" s="29">
        <f t="shared" si="65"/>
        <v>5.3797313755226126</v>
      </c>
      <c r="AD512" s="29">
        <f t="shared" si="66"/>
        <v>35.717598014987537</v>
      </c>
      <c r="AE512" s="29">
        <f t="shared" si="67"/>
        <v>7.2440851344889721</v>
      </c>
      <c r="AF512" s="29">
        <f t="shared" si="68"/>
        <v>36.508831175574272</v>
      </c>
      <c r="AG512" s="29">
        <f t="shared" si="69"/>
        <v>709168.3492939719</v>
      </c>
      <c r="AH512" s="44">
        <f t="shared" si="70"/>
        <v>265.92539136200236</v>
      </c>
    </row>
    <row r="513" spans="2:34" x14ac:dyDescent="0.3">
      <c r="B513">
        <v>3115</v>
      </c>
      <c r="C513">
        <v>0</v>
      </c>
      <c r="D513">
        <v>149226.9988549726</v>
      </c>
      <c r="E513">
        <v>2144427.3321301825</v>
      </c>
      <c r="F513">
        <v>277705.4291019261</v>
      </c>
      <c r="G513">
        <v>245727.70216008302</v>
      </c>
      <c r="H513">
        <v>16738.172005001401</v>
      </c>
      <c r="I513">
        <v>13221.598000272197</v>
      </c>
      <c r="J513">
        <v>136435.41125225055</v>
      </c>
      <c r="K513"/>
      <c r="L513">
        <v>1378542.0763436905</v>
      </c>
      <c r="M513">
        <v>770581.83382596006</v>
      </c>
      <c r="N513">
        <v>43855.478256239534</v>
      </c>
      <c r="O513">
        <v>582522.70481851522</v>
      </c>
      <c r="P513">
        <v>71054.774130426566</v>
      </c>
      <c r="Q513">
        <v>136925.77612985647</v>
      </c>
      <c r="R513"/>
      <c r="S513">
        <v>4714613.9010954211</v>
      </c>
      <c r="T513">
        <v>1470824.9578602863</v>
      </c>
      <c r="U513">
        <v>154508.5511089052</v>
      </c>
      <c r="V513">
        <v>1517634.7524095813</v>
      </c>
      <c r="W513">
        <v>204311.60808236984</v>
      </c>
      <c r="X513">
        <v>367444.42801775376</v>
      </c>
      <c r="Z513" s="29">
        <f>SUM(Landuse!C505:Q505)</f>
        <v>20493.462212610008</v>
      </c>
      <c r="AA513" s="29">
        <f t="shared" si="63"/>
        <v>230.05453408426183</v>
      </c>
      <c r="AB513" s="29">
        <f t="shared" si="64"/>
        <v>71.770447696986039</v>
      </c>
      <c r="AC513" s="29">
        <f t="shared" si="65"/>
        <v>7.5394069340725274</v>
      </c>
      <c r="AD513" s="29">
        <f t="shared" si="66"/>
        <v>74.054580756771912</v>
      </c>
      <c r="AE513" s="29">
        <f t="shared" si="67"/>
        <v>9.9695993757781505</v>
      </c>
      <c r="AF513" s="29">
        <f t="shared" si="68"/>
        <v>17.929836559859485</v>
      </c>
      <c r="AG513" s="29">
        <f t="shared" si="69"/>
        <v>8429338.1985743176</v>
      </c>
      <c r="AH513" s="44">
        <f t="shared" si="70"/>
        <v>411.31840540772993</v>
      </c>
    </row>
    <row r="514" spans="2:34" x14ac:dyDescent="0.3">
      <c r="B514">
        <v>3115</v>
      </c>
      <c r="C514">
        <v>1</v>
      </c>
      <c r="D514">
        <v>221340.40048111521</v>
      </c>
      <c r="E514">
        <v>650326.99592832499</v>
      </c>
      <c r="F514">
        <v>97193.483694015595</v>
      </c>
      <c r="G514">
        <v>81565.598130319995</v>
      </c>
      <c r="H514">
        <v>148592.77954174351</v>
      </c>
      <c r="I514">
        <v>30498.223789866603</v>
      </c>
      <c r="J514">
        <v>55412.773682916937</v>
      </c>
      <c r="K514"/>
      <c r="L514">
        <v>528817.90244949504</v>
      </c>
      <c r="M514">
        <v>284836.23142208386</v>
      </c>
      <c r="N514">
        <v>19906.668325826213</v>
      </c>
      <c r="O514">
        <v>220782.30801604365</v>
      </c>
      <c r="P514">
        <v>122908.20279430611</v>
      </c>
      <c r="Q514">
        <v>107678.94224054799</v>
      </c>
      <c r="R514"/>
      <c r="S514">
        <v>1808557.226377273</v>
      </c>
      <c r="T514">
        <v>543672.61163995985</v>
      </c>
      <c r="U514">
        <v>70133.780378768104</v>
      </c>
      <c r="V514">
        <v>575199.73142803821</v>
      </c>
      <c r="W514">
        <v>353411.47539677576</v>
      </c>
      <c r="X514">
        <v>288959.67187077773</v>
      </c>
      <c r="Z514" s="29">
        <f>SUM(Landuse!C506:Q506)</f>
        <v>13447.63993125</v>
      </c>
      <c r="AA514" s="29">
        <f t="shared" si="63"/>
        <v>134.48882001774135</v>
      </c>
      <c r="AB514" s="29">
        <f t="shared" si="64"/>
        <v>40.428849554229835</v>
      </c>
      <c r="AC514" s="29">
        <f t="shared" si="65"/>
        <v>5.2153225946947961</v>
      </c>
      <c r="AD514" s="29">
        <f t="shared" si="66"/>
        <v>42.773284707852198</v>
      </c>
      <c r="AE514" s="29">
        <f t="shared" si="67"/>
        <v>26.28055757021783</v>
      </c>
      <c r="AF514" s="29">
        <f t="shared" si="68"/>
        <v>21.487760926680167</v>
      </c>
      <c r="AG514" s="29">
        <f t="shared" si="69"/>
        <v>3639934.4970915928</v>
      </c>
      <c r="AH514" s="44">
        <f t="shared" si="70"/>
        <v>270.67459537141622</v>
      </c>
    </row>
    <row r="515" spans="2:34" x14ac:dyDescent="0.3">
      <c r="B515">
        <v>3115</v>
      </c>
      <c r="C515">
        <v>2</v>
      </c>
      <c r="D515">
        <v>1695.1763969999997</v>
      </c>
      <c r="E515">
        <v>8697.1549475831998</v>
      </c>
      <c r="F515">
        <v>1711.8590152235997</v>
      </c>
      <c r="G515">
        <v>624.53</v>
      </c>
      <c r="H515">
        <v>3378.3552</v>
      </c>
      <c r="I515">
        <v>541.26139999999987</v>
      </c>
      <c r="J515">
        <v>3582.5702404470194</v>
      </c>
      <c r="K515"/>
      <c r="L515">
        <v>8109.0228177958415</v>
      </c>
      <c r="M515">
        <v>4012.4174978535011</v>
      </c>
      <c r="N515">
        <v>302.72967328968093</v>
      </c>
      <c r="O515">
        <v>3361.2455519358978</v>
      </c>
      <c r="P515">
        <v>3118.9547820670177</v>
      </c>
      <c r="Q515">
        <v>1326.5368773118785</v>
      </c>
      <c r="R515"/>
      <c r="S515">
        <v>27732.858036861777</v>
      </c>
      <c r="T515">
        <v>7658.5815265029341</v>
      </c>
      <c r="U515">
        <v>1066.5559938570736</v>
      </c>
      <c r="V515">
        <v>8756.9858115475563</v>
      </c>
      <c r="W515">
        <v>8968.2737699033241</v>
      </c>
      <c r="X515">
        <v>3559.8015063727453</v>
      </c>
      <c r="Z515" s="29">
        <f>SUM(Landuse!C507:Q507)</f>
        <v>220.04866261999996</v>
      </c>
      <c r="AA515" s="29">
        <f t="shared" si="63"/>
        <v>126.03056845091305</v>
      </c>
      <c r="AB515" s="29">
        <f t="shared" si="64"/>
        <v>34.804035776979333</v>
      </c>
      <c r="AC515" s="29">
        <f t="shared" si="65"/>
        <v>4.8469096842406154</v>
      </c>
      <c r="AD515" s="29">
        <f t="shared" si="66"/>
        <v>39.795678407143583</v>
      </c>
      <c r="AE515" s="29">
        <f t="shared" si="67"/>
        <v>40.755865830416589</v>
      </c>
      <c r="AF515" s="29">
        <f t="shared" si="68"/>
        <v>16.177337612454089</v>
      </c>
      <c r="AG515" s="29">
        <f t="shared" si="69"/>
        <v>57743.056645045406</v>
      </c>
      <c r="AH515" s="44">
        <f t="shared" si="70"/>
        <v>262.41039576214723</v>
      </c>
    </row>
    <row r="516" spans="2:34" x14ac:dyDescent="0.3">
      <c r="B516">
        <v>3115</v>
      </c>
      <c r="C516">
        <v>5</v>
      </c>
      <c r="D516">
        <v>362681.56205843616</v>
      </c>
      <c r="E516">
        <v>28501.781038369903</v>
      </c>
      <c r="F516">
        <v>4437.4385542783994</v>
      </c>
      <c r="G516">
        <v>2673.7268706200002</v>
      </c>
      <c r="H516">
        <v>0</v>
      </c>
      <c r="I516">
        <v>0</v>
      </c>
      <c r="J516">
        <v>4889.7467255116244</v>
      </c>
      <c r="K516"/>
      <c r="L516">
        <v>154208.36444178227</v>
      </c>
      <c r="M516">
        <v>78865.590452417804</v>
      </c>
      <c r="N516">
        <v>7691.2646686398284</v>
      </c>
      <c r="O516">
        <v>26410.885717253528</v>
      </c>
      <c r="P516">
        <v>7696.656412459597</v>
      </c>
      <c r="Q516">
        <v>128311.49355466309</v>
      </c>
      <c r="R516"/>
      <c r="S516">
        <v>527392.60639089532</v>
      </c>
      <c r="T516">
        <v>150532.32980833889</v>
      </c>
      <c r="U516">
        <v>27097.325292025038</v>
      </c>
      <c r="V516">
        <v>68807.752341446278</v>
      </c>
      <c r="W516">
        <v>22131.042814950451</v>
      </c>
      <c r="X516">
        <v>344327.74229874508</v>
      </c>
      <c r="Z516" s="29">
        <f>SUM(Landuse!C508:Q508)</f>
        <v>3970.1420526399988</v>
      </c>
      <c r="AA516" s="29">
        <f t="shared" si="63"/>
        <v>132.83973202928559</v>
      </c>
      <c r="AB516" s="29">
        <f t="shared" si="64"/>
        <v>37.916106731808355</v>
      </c>
      <c r="AC516" s="29">
        <f t="shared" si="65"/>
        <v>6.8252785247334691</v>
      </c>
      <c r="AD516" s="29">
        <f t="shared" si="66"/>
        <v>17.331307401379163</v>
      </c>
      <c r="AE516" s="29">
        <f t="shared" si="67"/>
        <v>5.5743705191188608</v>
      </c>
      <c r="AF516" s="29">
        <f t="shared" si="68"/>
        <v>86.729325483399208</v>
      </c>
      <c r="AG516" s="29">
        <f t="shared" si="69"/>
        <v>1140288.7989464011</v>
      </c>
      <c r="AH516" s="44">
        <f t="shared" si="70"/>
        <v>287.21612068972468</v>
      </c>
    </row>
    <row r="517" spans="2:34" x14ac:dyDescent="0.3">
      <c r="B517">
        <v>3115</v>
      </c>
      <c r="C517">
        <v>7</v>
      </c>
      <c r="D517">
        <v>244264.07902053589</v>
      </c>
      <c r="E517">
        <v>25590.050781235801</v>
      </c>
      <c r="F517">
        <v>7832.3162326596002</v>
      </c>
      <c r="G517">
        <v>427.06400243759998</v>
      </c>
      <c r="H517">
        <v>47.596896600299999</v>
      </c>
      <c r="I517">
        <v>301.9039857514</v>
      </c>
      <c r="J517">
        <v>22143.007750986748</v>
      </c>
      <c r="K517"/>
      <c r="L517">
        <v>117231.42671593245</v>
      </c>
      <c r="M517">
        <v>58304.850902144492</v>
      </c>
      <c r="N517">
        <v>5676.9289706870377</v>
      </c>
      <c r="O517">
        <v>21290.182009489869</v>
      </c>
      <c r="P517">
        <v>9195.5105867071179</v>
      </c>
      <c r="Q517">
        <v>88907.119485246367</v>
      </c>
      <c r="R517"/>
      <c r="S517">
        <v>400931.479368489</v>
      </c>
      <c r="T517">
        <v>111287.63501394124</v>
      </c>
      <c r="U517">
        <v>20000.558764496625</v>
      </c>
      <c r="V517">
        <v>55466.885385683767</v>
      </c>
      <c r="W517">
        <v>26440.863096123514</v>
      </c>
      <c r="X517">
        <v>238584.92235224319</v>
      </c>
      <c r="Z517" s="29">
        <f>SUM(Landuse!C509:Q509)</f>
        <v>6845.2531267848426</v>
      </c>
      <c r="AA517" s="29">
        <f t="shared" si="63"/>
        <v>58.570730978476341</v>
      </c>
      <c r="AB517" s="29">
        <f t="shared" si="64"/>
        <v>16.257636197335497</v>
      </c>
      <c r="AC517" s="29">
        <f t="shared" si="65"/>
        <v>2.9218143425896534</v>
      </c>
      <c r="AD517" s="29">
        <f t="shared" si="66"/>
        <v>8.1029706803166963</v>
      </c>
      <c r="AE517" s="29">
        <f t="shared" si="67"/>
        <v>3.8626567354628363</v>
      </c>
      <c r="AF517" s="29">
        <f t="shared" si="68"/>
        <v>34.854068641915148</v>
      </c>
      <c r="AG517" s="29">
        <f t="shared" si="69"/>
        <v>852712.34398097731</v>
      </c>
      <c r="AH517" s="44">
        <f t="shared" si="70"/>
        <v>124.56987757609616</v>
      </c>
    </row>
    <row r="518" spans="2:34" x14ac:dyDescent="0.3">
      <c r="B518">
        <v>3115</v>
      </c>
      <c r="C518">
        <v>8</v>
      </c>
      <c r="D518">
        <v>160285.71059338682</v>
      </c>
      <c r="E518">
        <v>261358.15774517678</v>
      </c>
      <c r="F518">
        <v>48108.220021066802</v>
      </c>
      <c r="G518">
        <v>17378.40413069</v>
      </c>
      <c r="H518">
        <v>11463.973357183198</v>
      </c>
      <c r="I518">
        <v>1435.4431717990001</v>
      </c>
      <c r="J518">
        <v>27259.309181581037</v>
      </c>
      <c r="K518"/>
      <c r="L518">
        <v>228021.90209045843</v>
      </c>
      <c r="M518">
        <v>122197.94468128364</v>
      </c>
      <c r="N518">
        <v>8392.912894954592</v>
      </c>
      <c r="O518">
        <v>80269.213685476832</v>
      </c>
      <c r="P518">
        <v>19679.003697894776</v>
      </c>
      <c r="Q518">
        <v>68728.241150815316</v>
      </c>
      <c r="R518"/>
      <c r="S518">
        <v>779834.90514936787</v>
      </c>
      <c r="T518">
        <v>233241.6609720597</v>
      </c>
      <c r="U518">
        <v>29569.323207601374</v>
      </c>
      <c r="V518">
        <v>209123.7770304991</v>
      </c>
      <c r="W518">
        <v>56585.204022963619</v>
      </c>
      <c r="X518">
        <v>184434.29697544745</v>
      </c>
      <c r="Z518" s="29">
        <f>SUM(Landuse!C510:Q510)</f>
        <v>5378.1901815399988</v>
      </c>
      <c r="AA518" s="29">
        <f t="shared" si="63"/>
        <v>144.99950333219135</v>
      </c>
      <c r="AB518" s="29">
        <f t="shared" si="64"/>
        <v>43.368057487560428</v>
      </c>
      <c r="AC518" s="29">
        <f t="shared" si="65"/>
        <v>5.4980062455014282</v>
      </c>
      <c r="AD518" s="29">
        <f t="shared" si="66"/>
        <v>38.883670895144562</v>
      </c>
      <c r="AE518" s="29">
        <f t="shared" si="67"/>
        <v>10.521235232101988</v>
      </c>
      <c r="AF518" s="29">
        <f t="shared" si="68"/>
        <v>34.293003919514845</v>
      </c>
      <c r="AG518" s="29">
        <f t="shared" si="69"/>
        <v>1492789.1673579388</v>
      </c>
      <c r="AH518" s="44">
        <f t="shared" si="70"/>
        <v>277.56347711201454</v>
      </c>
    </row>
    <row r="519" spans="2:34" x14ac:dyDescent="0.3">
      <c r="B519">
        <v>3116</v>
      </c>
      <c r="C519">
        <v>0</v>
      </c>
      <c r="D519">
        <v>829207.50775522983</v>
      </c>
      <c r="E519">
        <v>16782156.820042457</v>
      </c>
      <c r="F519">
        <v>2011300.8382481555</v>
      </c>
      <c r="G519">
        <v>2381969.2631203267</v>
      </c>
      <c r="H519">
        <v>71401.418382899719</v>
      </c>
      <c r="I519">
        <v>302826.20839022857</v>
      </c>
      <c r="J519">
        <v>1234217.3429468982</v>
      </c>
      <c r="K519"/>
      <c r="L519">
        <v>10947774.31556339</v>
      </c>
      <c r="M519">
        <v>6127160.3548805164</v>
      </c>
      <c r="N519">
        <v>361580.89545679471</v>
      </c>
      <c r="O519">
        <v>4653527.2986970618</v>
      </c>
      <c r="P519">
        <v>551259.09749187436</v>
      </c>
      <c r="Q519">
        <v>971777.43679655599</v>
      </c>
      <c r="R519"/>
      <c r="S519">
        <v>37441388.15922679</v>
      </c>
      <c r="T519">
        <v>11695033.512567539</v>
      </c>
      <c r="U519">
        <v>1273896.5002106971</v>
      </c>
      <c r="V519">
        <v>12123741.600749481</v>
      </c>
      <c r="W519">
        <v>1585095.9215191104</v>
      </c>
      <c r="X519">
        <v>2607793.9049666622</v>
      </c>
      <c r="Z519" s="29">
        <f>SUM(Landuse!C511:Q511)</f>
        <v>155557.10190872999</v>
      </c>
      <c r="AA519" s="29">
        <f t="shared" si="63"/>
        <v>240.69224548291453</v>
      </c>
      <c r="AB519" s="29">
        <f t="shared" si="64"/>
        <v>75.181610926573867</v>
      </c>
      <c r="AC519" s="29">
        <f t="shared" si="65"/>
        <v>8.189253236140452</v>
      </c>
      <c r="AD519" s="29">
        <f t="shared" si="66"/>
        <v>77.9375640969632</v>
      </c>
      <c r="AE519" s="29">
        <f t="shared" si="67"/>
        <v>10.189801057422205</v>
      </c>
      <c r="AF519" s="29">
        <f t="shared" si="68"/>
        <v>16.764222738584657</v>
      </c>
      <c r="AG519" s="29">
        <f t="shared" si="69"/>
        <v>66726949.599240273</v>
      </c>
      <c r="AH519" s="44">
        <f t="shared" si="70"/>
        <v>428.95469753859885</v>
      </c>
    </row>
    <row r="520" spans="2:34" x14ac:dyDescent="0.3">
      <c r="B520">
        <v>3116</v>
      </c>
      <c r="C520">
        <v>1</v>
      </c>
      <c r="D520">
        <v>530838.15850142494</v>
      </c>
      <c r="E520">
        <v>4646309.3975335304</v>
      </c>
      <c r="F520">
        <v>615328.45949351764</v>
      </c>
      <c r="G520">
        <v>328321.78579802002</v>
      </c>
      <c r="H520">
        <v>642778.75102892483</v>
      </c>
      <c r="I520">
        <v>353387.89055276965</v>
      </c>
      <c r="J520">
        <v>902249.54712362401</v>
      </c>
      <c r="K520"/>
      <c r="L520">
        <v>3488345.1404395504</v>
      </c>
      <c r="M520">
        <v>1836449.6008456843</v>
      </c>
      <c r="N520">
        <v>138575.61495363741</v>
      </c>
      <c r="O520">
        <v>1418890.0217443798</v>
      </c>
      <c r="P520">
        <v>685873.3852882426</v>
      </c>
      <c r="Q520">
        <v>451080.22676031629</v>
      </c>
      <c r="R520"/>
      <c r="S520">
        <v>11930140.380303262</v>
      </c>
      <c r="T520">
        <v>3505268.0821261746</v>
      </c>
      <c r="U520">
        <v>488219.90631160862</v>
      </c>
      <c r="V520">
        <v>3696605.7958501978</v>
      </c>
      <c r="W520">
        <v>1972167.1907916656</v>
      </c>
      <c r="X520">
        <v>1210487.3209181116</v>
      </c>
      <c r="Z520" s="29">
        <f>SUM(Landuse!C512:Q512)</f>
        <v>75055.950343499993</v>
      </c>
      <c r="AA520" s="29">
        <f t="shared" si="63"/>
        <v>158.94996100514285</v>
      </c>
      <c r="AB520" s="29">
        <f t="shared" si="64"/>
        <v>46.70206780520418</v>
      </c>
      <c r="AC520" s="29">
        <f t="shared" si="65"/>
        <v>6.5047461803791489</v>
      </c>
      <c r="AD520" s="29">
        <f t="shared" si="66"/>
        <v>49.251335556106667</v>
      </c>
      <c r="AE520" s="29">
        <f t="shared" si="67"/>
        <v>26.27596055696948</v>
      </c>
      <c r="AF520" s="29">
        <f t="shared" si="68"/>
        <v>16.12779953325769</v>
      </c>
      <c r="AG520" s="29">
        <f t="shared" si="69"/>
        <v>22802888.676301021</v>
      </c>
      <c r="AH520" s="44">
        <f t="shared" si="70"/>
        <v>303.81187063706005</v>
      </c>
    </row>
    <row r="521" spans="2:34" x14ac:dyDescent="0.3">
      <c r="B521">
        <v>3116</v>
      </c>
      <c r="C521">
        <v>2</v>
      </c>
      <c r="D521">
        <v>30256.631495015594</v>
      </c>
      <c r="E521">
        <v>550894.45650527824</v>
      </c>
      <c r="F521">
        <v>64510.191748825207</v>
      </c>
      <c r="G521">
        <v>55579.510716109995</v>
      </c>
      <c r="H521">
        <v>47620.306237227305</v>
      </c>
      <c r="I521">
        <v>24100.004495981997</v>
      </c>
      <c r="J521">
        <v>107107.93690108013</v>
      </c>
      <c r="K521"/>
      <c r="L521">
        <v>392677.29561891372</v>
      </c>
      <c r="M521">
        <v>209319.22312423078</v>
      </c>
      <c r="N521">
        <v>14096.588698834812</v>
      </c>
      <c r="O521">
        <v>162329.1571554174</v>
      </c>
      <c r="P521">
        <v>61470.326900228691</v>
      </c>
      <c r="Q521">
        <v>40176.446601893003</v>
      </c>
      <c r="R521"/>
      <c r="S521">
        <v>1342956.3510166849</v>
      </c>
      <c r="T521">
        <v>399531.78756168176</v>
      </c>
      <c r="U521">
        <v>49664.114542525895</v>
      </c>
      <c r="V521">
        <v>422912.90655386588</v>
      </c>
      <c r="W521">
        <v>176752.39267218657</v>
      </c>
      <c r="X521">
        <v>107814.69974957794</v>
      </c>
      <c r="Z521" s="29">
        <f>SUM(Landuse!C513:Q513)</f>
        <v>7308.1236982</v>
      </c>
      <c r="AA521" s="29">
        <f t="shared" si="63"/>
        <v>183.76212643300724</v>
      </c>
      <c r="AB521" s="29">
        <f t="shared" si="64"/>
        <v>54.669543655930035</v>
      </c>
      <c r="AC521" s="29">
        <f t="shared" si="65"/>
        <v>6.7957408212395514</v>
      </c>
      <c r="AD521" s="29">
        <f t="shared" si="66"/>
        <v>57.868876337989441</v>
      </c>
      <c r="AE521" s="29">
        <f t="shared" si="67"/>
        <v>24.185741781535651</v>
      </c>
      <c r="AF521" s="29">
        <f t="shared" si="68"/>
        <v>14.752719603820175</v>
      </c>
      <c r="AG521" s="29">
        <f t="shared" si="69"/>
        <v>2499632.2520965231</v>
      </c>
      <c r="AH521" s="44">
        <f t="shared" si="70"/>
        <v>342.0347486335221</v>
      </c>
    </row>
    <row r="522" spans="2:34" x14ac:dyDescent="0.3">
      <c r="B522">
        <v>3116</v>
      </c>
      <c r="C522">
        <v>5</v>
      </c>
      <c r="D522">
        <v>100738.5362130444</v>
      </c>
      <c r="E522">
        <v>52150.460102952806</v>
      </c>
      <c r="F522">
        <v>3800.7903999999994</v>
      </c>
      <c r="G522">
        <v>2573.0099999999998</v>
      </c>
      <c r="H522">
        <v>0</v>
      </c>
      <c r="I522">
        <v>425.47460000000001</v>
      </c>
      <c r="J522">
        <v>12009.836568009099</v>
      </c>
      <c r="K522"/>
      <c r="L522">
        <v>70901.142322338841</v>
      </c>
      <c r="M522">
        <v>36755.479700188997</v>
      </c>
      <c r="N522">
        <v>3024.9786153662922</v>
      </c>
      <c r="O522">
        <v>18390.748235928033</v>
      </c>
      <c r="P522">
        <v>4797.6818638210325</v>
      </c>
      <c r="Q522">
        <v>37828.077146363095</v>
      </c>
      <c r="R522"/>
      <c r="S522">
        <v>242481.90674239883</v>
      </c>
      <c r="T522">
        <v>70155.919213344736</v>
      </c>
      <c r="U522">
        <v>10657.392909155446</v>
      </c>
      <c r="V522">
        <v>47913.048564098586</v>
      </c>
      <c r="W522">
        <v>13795.302408049634</v>
      </c>
      <c r="X522">
        <v>101512.77986457976</v>
      </c>
      <c r="Z522" s="29">
        <f>SUM(Landuse!C514:Q514)</f>
        <v>1535.5178587699997</v>
      </c>
      <c r="AA522" s="29">
        <f t="shared" si="63"/>
        <v>157.91539340130814</v>
      </c>
      <c r="AB522" s="29">
        <f t="shared" si="64"/>
        <v>45.68876800269971</v>
      </c>
      <c r="AC522" s="29">
        <f t="shared" si="65"/>
        <v>6.9405854502352495</v>
      </c>
      <c r="AD522" s="29">
        <f t="shared" si="66"/>
        <v>31.203185485891069</v>
      </c>
      <c r="AE522" s="29">
        <f t="shared" si="67"/>
        <v>8.9841367387938593</v>
      </c>
      <c r="AF522" s="29">
        <f t="shared" si="68"/>
        <v>66.109800862814339</v>
      </c>
      <c r="AG522" s="29">
        <f t="shared" si="69"/>
        <v>486516.34970162704</v>
      </c>
      <c r="AH522" s="44">
        <f t="shared" si="70"/>
        <v>316.8418699417424</v>
      </c>
    </row>
    <row r="523" spans="2:34" x14ac:dyDescent="0.3">
      <c r="B523">
        <v>3116</v>
      </c>
      <c r="C523">
        <v>7</v>
      </c>
      <c r="D523">
        <v>377482.41010478826</v>
      </c>
      <c r="E523">
        <v>38907.774702021605</v>
      </c>
      <c r="F523">
        <v>17987.1730214772</v>
      </c>
      <c r="G523">
        <v>5559.3047496789004</v>
      </c>
      <c r="H523">
        <v>451.8866284929</v>
      </c>
      <c r="I523">
        <v>398.3481798098</v>
      </c>
      <c r="J523">
        <v>9901.74606683823</v>
      </c>
      <c r="K523"/>
      <c r="L523">
        <v>174592.06904030163</v>
      </c>
      <c r="M523">
        <v>89129.177224667161</v>
      </c>
      <c r="N523">
        <v>8530.0604407936444</v>
      </c>
      <c r="O523">
        <v>33102.724127484224</v>
      </c>
      <c r="P523">
        <v>9736.0709931931979</v>
      </c>
      <c r="Q523">
        <v>135598.54162666702</v>
      </c>
      <c r="R523"/>
      <c r="S523">
        <v>597104.87611783156</v>
      </c>
      <c r="T523">
        <v>170122.64315226671</v>
      </c>
      <c r="U523">
        <v>30052.511840773313</v>
      </c>
      <c r="V523">
        <v>86241.865114852102</v>
      </c>
      <c r="W523">
        <v>27995.195894537654</v>
      </c>
      <c r="X523">
        <v>363882.75441140978</v>
      </c>
      <c r="Z523" s="29">
        <f>SUM(Landuse!C515:Q515)</f>
        <v>10086.190563865879</v>
      </c>
      <c r="AA523" s="29">
        <f t="shared" ref="AA523:AA536" si="71">IF(Z523&lt;&gt;0,S523/Z523,"")</f>
        <v>59.200237427297886</v>
      </c>
      <c r="AB523" s="29">
        <f t="shared" ref="AB523:AB536" si="72">IF(Z523&lt;&gt;0,T523/Z523,"")</f>
        <v>16.866887659423853</v>
      </c>
      <c r="AC523" s="29">
        <f t="shared" ref="AC523:AC536" si="73">IF(Z523&lt;&gt;0,U523/Z523,"")</f>
        <v>2.9795701013658675</v>
      </c>
      <c r="AD523" s="29">
        <f t="shared" ref="AD523:AD536" si="74">IF(Z523&lt;&gt;0,V523/Z523,"")</f>
        <v>8.5504893615451323</v>
      </c>
      <c r="AE523" s="29">
        <f t="shared" ref="AE523:AE536" si="75">IF(Z523&lt;&gt;0,W523/Z523,"")</f>
        <v>2.7755965661437525</v>
      </c>
      <c r="AF523" s="29">
        <f t="shared" ref="AF523:AF536" si="76">IF(Z523&lt;&gt;0,X523/Z523,"")</f>
        <v>36.077322960269278</v>
      </c>
      <c r="AG523" s="29">
        <f t="shared" ref="AG523:AG536" si="77">SUM(S523:X523)</f>
        <v>1275399.846531671</v>
      </c>
      <c r="AH523" s="44">
        <f t="shared" ref="AH523:AH536" si="78">IF(Z523&lt;&gt;0,AG523/Z523,"")</f>
        <v>126.45010407604575</v>
      </c>
    </row>
    <row r="524" spans="2:34" x14ac:dyDescent="0.3">
      <c r="B524">
        <v>3116</v>
      </c>
      <c r="C524">
        <v>8</v>
      </c>
      <c r="D524">
        <v>372762.82140730193</v>
      </c>
      <c r="E524">
        <v>1206361.0476597932</v>
      </c>
      <c r="F524">
        <v>224061.31768735679</v>
      </c>
      <c r="G524">
        <v>156600.91505104999</v>
      </c>
      <c r="H524">
        <v>54391.131630796503</v>
      </c>
      <c r="I524">
        <v>22469.261651636796</v>
      </c>
      <c r="J524">
        <v>85626.759464464762</v>
      </c>
      <c r="K524"/>
      <c r="L524">
        <v>938470.84908458323</v>
      </c>
      <c r="M524">
        <v>514433.1247226402</v>
      </c>
      <c r="N524">
        <v>33432.002850710051</v>
      </c>
      <c r="O524">
        <v>370368.32581174962</v>
      </c>
      <c r="P524">
        <v>78630.923457075449</v>
      </c>
      <c r="Q524">
        <v>186938.02862564131</v>
      </c>
      <c r="R524"/>
      <c r="S524">
        <v>3209570.3038692744</v>
      </c>
      <c r="T524">
        <v>981908.79382059781</v>
      </c>
      <c r="U524">
        <v>117785.2922034221</v>
      </c>
      <c r="V524">
        <v>964913.19187083503</v>
      </c>
      <c r="W524">
        <v>226096.14361770931</v>
      </c>
      <c r="X524">
        <v>501653.80795776728</v>
      </c>
      <c r="Z524" s="29">
        <f>SUM(Landuse!C516:Q516)</f>
        <v>19109.907828699997</v>
      </c>
      <c r="AA524" s="29">
        <f t="shared" si="71"/>
        <v>167.95320692489253</v>
      </c>
      <c r="AB524" s="29">
        <f t="shared" si="72"/>
        <v>51.382183662127836</v>
      </c>
      <c r="AC524" s="29">
        <f t="shared" si="73"/>
        <v>6.1635719679677159</v>
      </c>
      <c r="AD524" s="29">
        <f t="shared" si="74"/>
        <v>50.492822912609299</v>
      </c>
      <c r="AE524" s="29">
        <f t="shared" si="75"/>
        <v>11.831357097293237</v>
      </c>
      <c r="AF524" s="29">
        <f t="shared" si="76"/>
        <v>26.250979986641497</v>
      </c>
      <c r="AG524" s="29">
        <f t="shared" si="77"/>
        <v>6001927.5333396057</v>
      </c>
      <c r="AH524" s="44">
        <f t="shared" si="78"/>
        <v>314.07412255153207</v>
      </c>
    </row>
    <row r="525" spans="2:34" x14ac:dyDescent="0.3">
      <c r="B525">
        <v>3117</v>
      </c>
      <c r="C525">
        <v>0</v>
      </c>
      <c r="D525">
        <v>281301.40438941045</v>
      </c>
      <c r="E525">
        <v>1662528.2228564764</v>
      </c>
      <c r="F525">
        <v>92394.807049244686</v>
      </c>
      <c r="G525">
        <v>304840.85618240101</v>
      </c>
      <c r="H525">
        <v>15799.787731733401</v>
      </c>
      <c r="I525">
        <v>4529.7750311197997</v>
      </c>
      <c r="J525">
        <v>234927.82072365656</v>
      </c>
      <c r="K525"/>
      <c r="L525">
        <v>1179218.8673651486</v>
      </c>
      <c r="M525">
        <v>651012.38441525889</v>
      </c>
      <c r="N525">
        <v>37949.046876268367</v>
      </c>
      <c r="O525">
        <v>478772.21129498741</v>
      </c>
      <c r="P525">
        <v>84005.417861329915</v>
      </c>
      <c r="Q525">
        <v>165364.74615104924</v>
      </c>
      <c r="R525"/>
      <c r="S525">
        <v>4032928.5263888082</v>
      </c>
      <c r="T525">
        <v>1242600.358381093</v>
      </c>
      <c r="U525">
        <v>133699.42552118737</v>
      </c>
      <c r="V525">
        <v>1247335.6666426049</v>
      </c>
      <c r="W525">
        <v>241550.01857264666</v>
      </c>
      <c r="X525">
        <v>443761.2572387252</v>
      </c>
      <c r="Z525" s="29">
        <f>SUM(Landuse!C517:Q517)</f>
        <v>19136.716230570004</v>
      </c>
      <c r="AA525" s="29">
        <f t="shared" si="71"/>
        <v>210.74297584798768</v>
      </c>
      <c r="AB525" s="29">
        <f t="shared" si="72"/>
        <v>64.932789064202012</v>
      </c>
      <c r="AC525" s="29">
        <f t="shared" si="73"/>
        <v>6.9865395875813228</v>
      </c>
      <c r="AD525" s="29">
        <f t="shared" si="74"/>
        <v>65.180235292931016</v>
      </c>
      <c r="AE525" s="29">
        <f t="shared" si="75"/>
        <v>12.622333720284876</v>
      </c>
      <c r="AF525" s="29">
        <f t="shared" si="76"/>
        <v>23.188997103371239</v>
      </c>
      <c r="AG525" s="29">
        <f t="shared" si="77"/>
        <v>7341875.2527450658</v>
      </c>
      <c r="AH525" s="44">
        <f t="shared" si="78"/>
        <v>383.65387061635818</v>
      </c>
    </row>
    <row r="526" spans="2:34" x14ac:dyDescent="0.3">
      <c r="B526">
        <v>3117</v>
      </c>
      <c r="C526">
        <v>1</v>
      </c>
      <c r="D526">
        <v>484202.78732919937</v>
      </c>
      <c r="E526">
        <v>1378053.268239375</v>
      </c>
      <c r="F526">
        <v>66662.703723107988</v>
      </c>
      <c r="G526">
        <v>291110.20615617995</v>
      </c>
      <c r="H526">
        <v>406767.57032048941</v>
      </c>
      <c r="I526">
        <v>22230.231097183198</v>
      </c>
      <c r="J526">
        <v>196955.31928711003</v>
      </c>
      <c r="K526"/>
      <c r="L526">
        <v>1139452.8462230219</v>
      </c>
      <c r="M526">
        <v>613774.94150930678</v>
      </c>
      <c r="N526">
        <v>38520.242785116228</v>
      </c>
      <c r="O526">
        <v>494607.75435616868</v>
      </c>
      <c r="P526">
        <v>333896.14984668553</v>
      </c>
      <c r="Q526">
        <v>225730.15143234562</v>
      </c>
      <c r="R526"/>
      <c r="S526">
        <v>3896928.7340827347</v>
      </c>
      <c r="T526">
        <v>1171524.506357644</v>
      </c>
      <c r="U526">
        <v>135711.82296352653</v>
      </c>
      <c r="V526">
        <v>1288591.6902690392</v>
      </c>
      <c r="W526">
        <v>960088.32823065808</v>
      </c>
      <c r="X526">
        <v>605753.63327324251</v>
      </c>
      <c r="Z526" s="29">
        <f>SUM(Landuse!C518:Q518)</f>
        <v>27863.445355749995</v>
      </c>
      <c r="AA526" s="29">
        <f t="shared" si="71"/>
        <v>139.85810743532301</v>
      </c>
      <c r="AB526" s="29">
        <f t="shared" si="72"/>
        <v>42.045213411337308</v>
      </c>
      <c r="AC526" s="29">
        <f t="shared" si="73"/>
        <v>4.8706045225494909</v>
      </c>
      <c r="AD526" s="29">
        <f t="shared" si="74"/>
        <v>46.246674588041252</v>
      </c>
      <c r="AE526" s="29">
        <f t="shared" si="75"/>
        <v>34.456913564442992</v>
      </c>
      <c r="AF526" s="29">
        <f t="shared" si="76"/>
        <v>21.74008366658207</v>
      </c>
      <c r="AG526" s="29">
        <f t="shared" si="77"/>
        <v>8058598.715176845</v>
      </c>
      <c r="AH526" s="44">
        <f t="shared" si="78"/>
        <v>289.2175971882761</v>
      </c>
    </row>
    <row r="527" spans="2:34" x14ac:dyDescent="0.3">
      <c r="B527">
        <v>3117</v>
      </c>
      <c r="C527">
        <v>2</v>
      </c>
      <c r="D527">
        <v>124020.15068921127</v>
      </c>
      <c r="E527">
        <v>236012.45762773982</v>
      </c>
      <c r="F527">
        <v>9399.8222743128008</v>
      </c>
      <c r="G527">
        <v>55330.07561390999</v>
      </c>
      <c r="H527">
        <v>8482.8696450768002</v>
      </c>
      <c r="I527">
        <v>2689.2109630227997</v>
      </c>
      <c r="J527">
        <v>254091.79456942226</v>
      </c>
      <c r="K527"/>
      <c r="L527">
        <v>304059.09216116875</v>
      </c>
      <c r="M527">
        <v>142995.91137676072</v>
      </c>
      <c r="N527">
        <v>10922.666706364966</v>
      </c>
      <c r="O527">
        <v>95097.279702864675</v>
      </c>
      <c r="P527">
        <v>62190.951836439512</v>
      </c>
      <c r="Q527">
        <v>74760.47959909706</v>
      </c>
      <c r="R527"/>
      <c r="S527">
        <v>1039882.0951911971</v>
      </c>
      <c r="T527">
        <v>272939.15596305073</v>
      </c>
      <c r="U527">
        <v>38481.974753195602</v>
      </c>
      <c r="V527">
        <v>247755.04086427929</v>
      </c>
      <c r="W527">
        <v>178824.48482001654</v>
      </c>
      <c r="X527">
        <v>200621.98981856494</v>
      </c>
      <c r="Z527" s="29">
        <f>SUM(Landuse!C519:Q519)</f>
        <v>8685.1179258200009</v>
      </c>
      <c r="AA527" s="29">
        <f t="shared" si="71"/>
        <v>119.73148828523445</v>
      </c>
      <c r="AB527" s="29">
        <f t="shared" si="72"/>
        <v>31.426073692290288</v>
      </c>
      <c r="AC527" s="29">
        <f t="shared" si="73"/>
        <v>4.4307947320775547</v>
      </c>
      <c r="AD527" s="29">
        <f t="shared" si="74"/>
        <v>28.526387664550636</v>
      </c>
      <c r="AE527" s="29">
        <f t="shared" si="75"/>
        <v>20.589758981670123</v>
      </c>
      <c r="AF527" s="29">
        <f t="shared" si="76"/>
        <v>23.099512468579789</v>
      </c>
      <c r="AG527" s="29">
        <f t="shared" si="77"/>
        <v>1978504.7414103041</v>
      </c>
      <c r="AH527" s="44">
        <f t="shared" si="78"/>
        <v>227.80401582440282</v>
      </c>
    </row>
    <row r="528" spans="2:34" x14ac:dyDescent="0.3">
      <c r="B528">
        <v>3117</v>
      </c>
      <c r="C528">
        <v>5</v>
      </c>
      <c r="D528">
        <v>349969.93794420501</v>
      </c>
      <c r="E528">
        <v>54637.001293711714</v>
      </c>
      <c r="F528">
        <v>7296.285349586341</v>
      </c>
      <c r="G528">
        <v>0</v>
      </c>
      <c r="H528">
        <v>503.82029063069996</v>
      </c>
      <c r="I528">
        <v>285.33341525959366</v>
      </c>
      <c r="J528">
        <v>16498.6325678227</v>
      </c>
      <c r="K528"/>
      <c r="L528">
        <v>167559.06744906958</v>
      </c>
      <c r="M528">
        <v>85257.338647214448</v>
      </c>
      <c r="N528">
        <v>8035.3412702282894</v>
      </c>
      <c r="O528">
        <v>32106.872677482053</v>
      </c>
      <c r="P528">
        <v>10444.91537920601</v>
      </c>
      <c r="Q528">
        <v>125787.47543801565</v>
      </c>
      <c r="R528"/>
      <c r="S528">
        <v>573052.01067581796</v>
      </c>
      <c r="T528">
        <v>162732.38742271115</v>
      </c>
      <c r="U528">
        <v>28309.551889379392</v>
      </c>
      <c r="V528">
        <v>83647.393249190442</v>
      </c>
      <c r="W528">
        <v>30033.414130522753</v>
      </c>
      <c r="X528">
        <v>337554.46396217815</v>
      </c>
      <c r="Z528" s="29">
        <f>SUM(Landuse!C520:Q520)</f>
        <v>3827.9782636805985</v>
      </c>
      <c r="AA528" s="29">
        <f t="shared" si="71"/>
        <v>149.70095732070035</v>
      </c>
      <c r="AB528" s="29">
        <f t="shared" si="72"/>
        <v>42.511314384069692</v>
      </c>
      <c r="AC528" s="29">
        <f t="shared" si="73"/>
        <v>7.3954317238363254</v>
      </c>
      <c r="AD528" s="29">
        <f t="shared" si="74"/>
        <v>21.851585220017299</v>
      </c>
      <c r="AE528" s="29">
        <f t="shared" si="75"/>
        <v>7.8457640199988088</v>
      </c>
      <c r="AF528" s="29">
        <f t="shared" si="76"/>
        <v>88.180872698482816</v>
      </c>
      <c r="AG528" s="29">
        <f t="shared" si="77"/>
        <v>1215329.2213297999</v>
      </c>
      <c r="AH528" s="44">
        <f t="shared" si="78"/>
        <v>317.48592536710532</v>
      </c>
    </row>
    <row r="529" spans="2:34" x14ac:dyDescent="0.3">
      <c r="B529">
        <v>3117</v>
      </c>
      <c r="C529">
        <v>7</v>
      </c>
      <c r="D529">
        <v>996856.65690005734</v>
      </c>
      <c r="E529">
        <v>203244.86527509263</v>
      </c>
      <c r="F529">
        <v>43746.608800549999</v>
      </c>
      <c r="G529">
        <v>9665.9653040676003</v>
      </c>
      <c r="H529">
        <v>4319.0914359302997</v>
      </c>
      <c r="I529">
        <v>1364.5335304916002</v>
      </c>
      <c r="J529">
        <v>63527.755488880779</v>
      </c>
      <c r="K529"/>
      <c r="L529">
        <v>522620.98012633651</v>
      </c>
      <c r="M529">
        <v>266265.68645707204</v>
      </c>
      <c r="N529">
        <v>24405.061901262972</v>
      </c>
      <c r="O529">
        <v>110046.0471200902</v>
      </c>
      <c r="P529">
        <v>36117.158007403392</v>
      </c>
      <c r="Q529">
        <v>363270.54312290513</v>
      </c>
      <c r="R529"/>
      <c r="S529">
        <v>1787363.7520320709</v>
      </c>
      <c r="T529">
        <v>508226.6410543425</v>
      </c>
      <c r="U529">
        <v>85982.205736196614</v>
      </c>
      <c r="V529">
        <v>286700.76564102859</v>
      </c>
      <c r="W529">
        <v>103851.63730606779</v>
      </c>
      <c r="X529">
        <v>974847.40058660973</v>
      </c>
      <c r="Z529" s="29">
        <f>SUM(Landuse!C521:Q521)</f>
        <v>26036.764534559708</v>
      </c>
      <c r="AA529" s="29">
        <f t="shared" si="71"/>
        <v>68.647690447852185</v>
      </c>
      <c r="AB529" s="29">
        <f t="shared" si="72"/>
        <v>19.519577418298329</v>
      </c>
      <c r="AC529" s="29">
        <f t="shared" si="73"/>
        <v>3.3023383386237857</v>
      </c>
      <c r="AD529" s="29">
        <f t="shared" si="74"/>
        <v>11.011382203824843</v>
      </c>
      <c r="AE529" s="29">
        <f t="shared" si="75"/>
        <v>3.9886537041966594</v>
      </c>
      <c r="AF529" s="29">
        <f t="shared" si="76"/>
        <v>37.441188181913049</v>
      </c>
      <c r="AG529" s="29">
        <f t="shared" si="77"/>
        <v>3746972.4023563159</v>
      </c>
      <c r="AH529" s="44">
        <f t="shared" si="78"/>
        <v>143.91083029470883</v>
      </c>
    </row>
    <row r="530" spans="2:34" x14ac:dyDescent="0.3">
      <c r="B530">
        <v>3117</v>
      </c>
      <c r="C530">
        <v>8</v>
      </c>
      <c r="D530">
        <v>667212.77613533393</v>
      </c>
      <c r="E530">
        <v>890768.81948717684</v>
      </c>
      <c r="F530">
        <v>69724.49260426953</v>
      </c>
      <c r="G530">
        <v>146562.09690874</v>
      </c>
      <c r="H530">
        <v>57285.151188185693</v>
      </c>
      <c r="I530">
        <v>5068.0741110453991</v>
      </c>
      <c r="J530">
        <v>204609.2866102799</v>
      </c>
      <c r="K530"/>
      <c r="L530">
        <v>869310.80196192348</v>
      </c>
      <c r="M530">
        <v>459738.04654984036</v>
      </c>
      <c r="N530">
        <v>32164.562909998414</v>
      </c>
      <c r="O530">
        <v>298554.40901583119</v>
      </c>
      <c r="P530">
        <v>102370.94543908625</v>
      </c>
      <c r="Q530">
        <v>279091.93116835126</v>
      </c>
      <c r="R530"/>
      <c r="S530">
        <v>2973042.9427097784</v>
      </c>
      <c r="T530">
        <v>877511.20421061129</v>
      </c>
      <c r="U530">
        <v>113319.93652510272</v>
      </c>
      <c r="V530">
        <v>777817.8307207647</v>
      </c>
      <c r="W530">
        <v>294358.440225003</v>
      </c>
      <c r="X530">
        <v>748951.57004820567</v>
      </c>
      <c r="Z530" s="29">
        <f>SUM(Landuse!C522:Q522)</f>
        <v>21175.818547240135</v>
      </c>
      <c r="AA530" s="29">
        <f t="shared" si="71"/>
        <v>140.39801748760536</v>
      </c>
      <c r="AB530" s="29">
        <f t="shared" si="72"/>
        <v>41.439305038103392</v>
      </c>
      <c r="AC530" s="29">
        <f t="shared" si="73"/>
        <v>5.3513839983234943</v>
      </c>
      <c r="AD530" s="29">
        <f t="shared" si="74"/>
        <v>36.731417441340817</v>
      </c>
      <c r="AE530" s="29">
        <f t="shared" si="75"/>
        <v>13.900687690930702</v>
      </c>
      <c r="AF530" s="29">
        <f t="shared" si="76"/>
        <v>35.368246491978809</v>
      </c>
      <c r="AG530" s="29">
        <f t="shared" si="77"/>
        <v>5785001.9244394656</v>
      </c>
      <c r="AH530" s="44">
        <f t="shared" si="78"/>
        <v>273.18905814828258</v>
      </c>
    </row>
    <row r="531" spans="2:34" x14ac:dyDescent="0.3">
      <c r="B531">
        <v>3119</v>
      </c>
      <c r="C531">
        <v>0</v>
      </c>
      <c r="D531">
        <v>9346.9358532899005</v>
      </c>
      <c r="E531">
        <v>73166.602456548993</v>
      </c>
      <c r="F531">
        <v>32990.845364126093</v>
      </c>
      <c r="G531">
        <v>2516.085</v>
      </c>
      <c r="H531">
        <v>0</v>
      </c>
      <c r="I531">
        <v>0</v>
      </c>
      <c r="J531">
        <v>6588.817499492875</v>
      </c>
      <c r="K531"/>
      <c r="L531">
        <v>57420.335665341336</v>
      </c>
      <c r="M531">
        <v>30762.798866902805</v>
      </c>
      <c r="N531">
        <v>1927.9490359769768</v>
      </c>
      <c r="O531">
        <v>22859.381232793094</v>
      </c>
      <c r="P531">
        <v>3013.4730696289216</v>
      </c>
      <c r="Q531">
        <v>8625.348302814713</v>
      </c>
      <c r="R531"/>
      <c r="S531">
        <v>196377.54797546737</v>
      </c>
      <c r="T531">
        <v>58717.569453234719</v>
      </c>
      <c r="U531">
        <v>6792.4150871215661</v>
      </c>
      <c r="V531">
        <v>59555.088738171195</v>
      </c>
      <c r="W531">
        <v>8664.9705991416977</v>
      </c>
      <c r="X531">
        <v>23146.380931052368</v>
      </c>
      <c r="Z531" s="29">
        <f>SUM(Landuse!C523:Q523)</f>
        <v>953.26989953999998</v>
      </c>
      <c r="AA531" s="29">
        <f t="shared" si="71"/>
        <v>206.00414223739708</v>
      </c>
      <c r="AB531" s="29">
        <f t="shared" si="72"/>
        <v>61.595954599603807</v>
      </c>
      <c r="AC531" s="29">
        <f t="shared" si="73"/>
        <v>7.1253850461440598</v>
      </c>
      <c r="AD531" s="29">
        <f t="shared" si="74"/>
        <v>62.474529791520197</v>
      </c>
      <c r="AE531" s="29">
        <f t="shared" si="75"/>
        <v>9.0897348204563855</v>
      </c>
      <c r="AF531" s="29">
        <f t="shared" si="76"/>
        <v>24.281036191556709</v>
      </c>
      <c r="AG531" s="29">
        <f t="shared" si="77"/>
        <v>353253.97278418893</v>
      </c>
      <c r="AH531" s="44">
        <f t="shared" si="78"/>
        <v>370.57078268667823</v>
      </c>
    </row>
    <row r="532" spans="2:34" x14ac:dyDescent="0.3">
      <c r="B532">
        <v>3119</v>
      </c>
      <c r="C532">
        <v>1</v>
      </c>
      <c r="D532">
        <v>57957.692286089499</v>
      </c>
      <c r="E532">
        <v>26951.875328406</v>
      </c>
      <c r="F532">
        <v>2259.8915999999999</v>
      </c>
      <c r="G532">
        <v>0</v>
      </c>
      <c r="H532">
        <v>2485.8216263907002</v>
      </c>
      <c r="I532">
        <v>0</v>
      </c>
      <c r="J532">
        <v>8232.5387204861108</v>
      </c>
      <c r="K532"/>
      <c r="L532">
        <v>39519.404969906231</v>
      </c>
      <c r="M532">
        <v>20125.640433661014</v>
      </c>
      <c r="N532">
        <v>1679.2745170634525</v>
      </c>
      <c r="O532">
        <v>10137.646482552109</v>
      </c>
      <c r="P532">
        <v>4611.721717424869</v>
      </c>
      <c r="Q532">
        <v>21814.131440764624</v>
      </c>
      <c r="R532"/>
      <c r="S532">
        <v>135156.3649970793</v>
      </c>
      <c r="T532">
        <v>38414.212408537453</v>
      </c>
      <c r="U532">
        <v>5916.3024293017615</v>
      </c>
      <c r="V532">
        <v>26411.40762806336</v>
      </c>
      <c r="W532">
        <v>13260.590743500643</v>
      </c>
      <c r="X532">
        <v>58538.876145235095</v>
      </c>
      <c r="Z532" s="29">
        <f>SUM(Landuse!C524:Q524)</f>
        <v>1796.2806057099999</v>
      </c>
      <c r="AA532" s="29">
        <f t="shared" si="71"/>
        <v>75.242344969625307</v>
      </c>
      <c r="AB532" s="29">
        <f t="shared" si="72"/>
        <v>21.385418451007439</v>
      </c>
      <c r="AC532" s="29">
        <f t="shared" si="73"/>
        <v>3.293640431508905</v>
      </c>
      <c r="AD532" s="29">
        <f t="shared" si="74"/>
        <v>14.703386288371107</v>
      </c>
      <c r="AE532" s="29">
        <f t="shared" si="75"/>
        <v>7.3822490213099234</v>
      </c>
      <c r="AF532" s="29">
        <f t="shared" si="76"/>
        <v>32.58893736265496</v>
      </c>
      <c r="AG532" s="29">
        <f t="shared" si="77"/>
        <v>277697.75435171765</v>
      </c>
      <c r="AH532" s="44">
        <f t="shared" si="78"/>
        <v>154.59597652447766</v>
      </c>
    </row>
    <row r="533" spans="2:34" x14ac:dyDescent="0.3">
      <c r="B533">
        <v>3119</v>
      </c>
      <c r="C533">
        <v>2</v>
      </c>
      <c r="D533">
        <v>1139.1351016343999</v>
      </c>
      <c r="E533">
        <v>0</v>
      </c>
      <c r="F533">
        <v>0</v>
      </c>
      <c r="G533">
        <v>0</v>
      </c>
      <c r="H533">
        <v>0</v>
      </c>
      <c r="I533">
        <v>0</v>
      </c>
      <c r="J533">
        <v>241.96086882</v>
      </c>
      <c r="K533"/>
      <c r="L533">
        <v>534.59190656766145</v>
      </c>
      <c r="M533">
        <v>249.94006447185851</v>
      </c>
      <c r="N533">
        <v>26.276561178894255</v>
      </c>
      <c r="O533">
        <v>79.158019811699546</v>
      </c>
      <c r="P533">
        <v>68.693056606194205</v>
      </c>
      <c r="Q533">
        <v>422.436361818092</v>
      </c>
      <c r="R533"/>
      <c r="S533">
        <v>1828.3043204614021</v>
      </c>
      <c r="T533">
        <v>477.06559985872576</v>
      </c>
      <c r="U533">
        <v>92.575740986197715</v>
      </c>
      <c r="V533">
        <v>206.2288058550246</v>
      </c>
      <c r="W533">
        <v>197.52070189601687</v>
      </c>
      <c r="X533">
        <v>1133.6206500297044</v>
      </c>
      <c r="Z533" s="29">
        <f>SUM(Landuse!C525:Q525)</f>
        <v>39.173970080000004</v>
      </c>
      <c r="AA533" s="29">
        <f t="shared" si="71"/>
        <v>46.671407486340783</v>
      </c>
      <c r="AB533" s="29">
        <f t="shared" si="72"/>
        <v>12.178127437287452</v>
      </c>
      <c r="AC533" s="29">
        <f t="shared" si="73"/>
        <v>2.3631952747485663</v>
      </c>
      <c r="AD533" s="29">
        <f t="shared" si="74"/>
        <v>5.2644346598996687</v>
      </c>
      <c r="AE533" s="29">
        <f t="shared" si="75"/>
        <v>5.0421415417596309</v>
      </c>
      <c r="AF533" s="29">
        <f t="shared" si="76"/>
        <v>28.938109865164432</v>
      </c>
      <c r="AG533" s="29">
        <f t="shared" si="77"/>
        <v>3935.3158190870713</v>
      </c>
      <c r="AH533" s="44">
        <f t="shared" si="78"/>
        <v>100.45741626520054</v>
      </c>
    </row>
    <row r="534" spans="2:34" x14ac:dyDescent="0.3">
      <c r="B534">
        <v>3119</v>
      </c>
      <c r="C534">
        <v>5</v>
      </c>
      <c r="D534">
        <v>985343.97056481591</v>
      </c>
      <c r="E534">
        <v>70504.571932396007</v>
      </c>
      <c r="F534">
        <v>12795.6148691008</v>
      </c>
      <c r="G534">
        <v>0</v>
      </c>
      <c r="H534">
        <v>814.39700103719997</v>
      </c>
      <c r="I534">
        <v>0</v>
      </c>
      <c r="J534">
        <v>17603.066036385299</v>
      </c>
      <c r="K534"/>
      <c r="L534">
        <v>414969.97487105348</v>
      </c>
      <c r="M534">
        <v>211126.78445845054</v>
      </c>
      <c r="N534">
        <v>20795.170194054241</v>
      </c>
      <c r="O534">
        <v>69076.24037706411</v>
      </c>
      <c r="P534">
        <v>22191.832596560824</v>
      </c>
      <c r="Q534">
        <v>348901.61790655198</v>
      </c>
      <c r="R534"/>
      <c r="S534">
        <v>1419197.3140590028</v>
      </c>
      <c r="T534">
        <v>402981.91603153368</v>
      </c>
      <c r="U534">
        <v>73264.087965778323</v>
      </c>
      <c r="V534">
        <v>179962.9475295576</v>
      </c>
      <c r="W534">
        <v>63810.617366476959</v>
      </c>
      <c r="X534">
        <v>936287.95870076946</v>
      </c>
      <c r="Z534" s="29">
        <f>SUM(Landuse!C526:Q526)</f>
        <v>10475.006482050001</v>
      </c>
      <c r="AA534" s="29">
        <f t="shared" si="71"/>
        <v>135.4841466199513</v>
      </c>
      <c r="AB534" s="29">
        <f t="shared" si="72"/>
        <v>38.470803499939073</v>
      </c>
      <c r="AC534" s="29">
        <f t="shared" si="73"/>
        <v>6.9941806805870579</v>
      </c>
      <c r="AD534" s="29">
        <f t="shared" si="74"/>
        <v>17.180223023054218</v>
      </c>
      <c r="AE534" s="29">
        <f t="shared" si="75"/>
        <v>6.091701945561848</v>
      </c>
      <c r="AF534" s="29">
        <f t="shared" si="76"/>
        <v>89.383043371399822</v>
      </c>
      <c r="AG534" s="29">
        <f t="shared" si="77"/>
        <v>3075504.8416531188</v>
      </c>
      <c r="AH534" s="44">
        <f t="shared" si="78"/>
        <v>293.60409914049336</v>
      </c>
    </row>
    <row r="535" spans="2:34" x14ac:dyDescent="0.3">
      <c r="B535">
        <v>3119</v>
      </c>
      <c r="C535">
        <v>7</v>
      </c>
      <c r="D535">
        <v>150643.4735723137</v>
      </c>
      <c r="E535">
        <v>6040.3220283200008</v>
      </c>
      <c r="F535">
        <v>6376.9500623012009</v>
      </c>
      <c r="G535">
        <v>0</v>
      </c>
      <c r="H535">
        <v>0</v>
      </c>
      <c r="I535">
        <v>0</v>
      </c>
      <c r="J535">
        <v>1024.7228646561875</v>
      </c>
      <c r="K535"/>
      <c r="L535">
        <v>62422.549480938244</v>
      </c>
      <c r="M535">
        <v>31703.964180955845</v>
      </c>
      <c r="N535">
        <v>3169.0455643468204</v>
      </c>
      <c r="O535">
        <v>10219.477841458283</v>
      </c>
      <c r="P535">
        <v>3038.4701204695798</v>
      </c>
      <c r="Q535">
        <v>53531.961339422312</v>
      </c>
      <c r="R535"/>
      <c r="S535">
        <v>213485.11922480879</v>
      </c>
      <c r="T535">
        <v>60513.99051147404</v>
      </c>
      <c r="U535">
        <v>11164.959499117214</v>
      </c>
      <c r="V535">
        <v>26624.601230794437</v>
      </c>
      <c r="W535">
        <v>8736.8473690994342</v>
      </c>
      <c r="X535">
        <v>143654.62421317998</v>
      </c>
      <c r="Z535" s="29">
        <f>SUM(Landuse!C527:Q527)</f>
        <v>4019.7713798741484</v>
      </c>
      <c r="AA535" s="29">
        <f t="shared" si="71"/>
        <v>53.108771382787602</v>
      </c>
      <c r="AB535" s="29">
        <f t="shared" si="72"/>
        <v>15.054087606685886</v>
      </c>
      <c r="AC535" s="29">
        <f t="shared" si="73"/>
        <v>2.7775110681709387</v>
      </c>
      <c r="AD535" s="29">
        <f t="shared" si="74"/>
        <v>6.6234118099592028</v>
      </c>
      <c r="AE535" s="29">
        <f t="shared" si="75"/>
        <v>2.1734687233314669</v>
      </c>
      <c r="AF535" s="29">
        <f t="shared" si="76"/>
        <v>35.737013535749277</v>
      </c>
      <c r="AG535" s="29">
        <f t="shared" si="77"/>
        <v>464180.14204847394</v>
      </c>
      <c r="AH535" s="44">
        <f t="shared" si="78"/>
        <v>115.47426412668437</v>
      </c>
    </row>
    <row r="536" spans="2:34" x14ac:dyDescent="0.3">
      <c r="B536">
        <v>3119</v>
      </c>
      <c r="C536">
        <v>8</v>
      </c>
      <c r="D536">
        <v>57146.340656311193</v>
      </c>
      <c r="E536">
        <v>32642.871324069998</v>
      </c>
      <c r="F536">
        <v>7591.3281446435994</v>
      </c>
      <c r="G536">
        <v>2717.6699999999996</v>
      </c>
      <c r="H536">
        <v>1858.5141800688</v>
      </c>
      <c r="I536">
        <v>0</v>
      </c>
      <c r="J536">
        <v>6697.4311284712494</v>
      </c>
      <c r="K536"/>
      <c r="L536">
        <v>44734.096247210575</v>
      </c>
      <c r="M536">
        <v>23228.691541916131</v>
      </c>
      <c r="N536">
        <v>1848.0751214053516</v>
      </c>
      <c r="O536">
        <v>12707.257185189763</v>
      </c>
      <c r="P536">
        <v>4088.9595715537312</v>
      </c>
      <c r="Q536">
        <v>22047.075766289272</v>
      </c>
      <c r="R536"/>
      <c r="S536">
        <v>152990.60916546016</v>
      </c>
      <c r="T536">
        <v>44337.068119886157</v>
      </c>
      <c r="U536">
        <v>6511.0089024768367</v>
      </c>
      <c r="V536">
        <v>33105.962999431184</v>
      </c>
      <c r="W536">
        <v>11757.435241641315</v>
      </c>
      <c r="X536">
        <v>59163.989231110252</v>
      </c>
      <c r="Z536" s="29">
        <f>SUM(Landuse!C528:Q528)</f>
        <v>1330.65160485</v>
      </c>
      <c r="AA536" s="29">
        <f t="shared" si="71"/>
        <v>114.97420407252753</v>
      </c>
      <c r="AB536" s="29">
        <f t="shared" si="72"/>
        <v>33.319817116880962</v>
      </c>
      <c r="AC536" s="29">
        <f t="shared" si="73"/>
        <v>4.8930981473627737</v>
      </c>
      <c r="AD536" s="29">
        <f t="shared" si="74"/>
        <v>24.87951232220782</v>
      </c>
      <c r="AE536" s="29">
        <f t="shared" si="75"/>
        <v>8.8358479400524175</v>
      </c>
      <c r="AF536" s="29">
        <f t="shared" si="76"/>
        <v>44.462419024985593</v>
      </c>
      <c r="AG536" s="29">
        <f t="shared" si="77"/>
        <v>307866.07366000587</v>
      </c>
      <c r="AH536" s="44">
        <f t="shared" si="78"/>
        <v>231.36489862401706</v>
      </c>
    </row>
    <row r="537" spans="2:34" x14ac:dyDescent="0.3">
      <c r="K537"/>
      <c r="L537"/>
      <c r="M537"/>
      <c r="N537"/>
      <c r="O537"/>
      <c r="P537"/>
      <c r="Q537"/>
      <c r="R537"/>
      <c r="Z537"/>
      <c r="AA537"/>
      <c r="AB537"/>
      <c r="AC537"/>
      <c r="AD537"/>
      <c r="AE537"/>
      <c r="AF537"/>
    </row>
    <row r="538" spans="2:34" x14ac:dyDescent="0.3">
      <c r="K538"/>
      <c r="L538"/>
      <c r="M538"/>
      <c r="N538"/>
      <c r="O538"/>
      <c r="P538"/>
      <c r="Q538"/>
      <c r="R538"/>
      <c r="Z538"/>
      <c r="AA538"/>
      <c r="AB538"/>
      <c r="AC538"/>
      <c r="AD538"/>
      <c r="AE538"/>
      <c r="AF538"/>
    </row>
    <row r="539" spans="2:34" x14ac:dyDescent="0.3">
      <c r="K539"/>
      <c r="L539"/>
      <c r="M539"/>
      <c r="N539"/>
      <c r="O539"/>
      <c r="P539"/>
      <c r="Q539"/>
      <c r="R539"/>
      <c r="Z539"/>
      <c r="AA539"/>
      <c r="AB539"/>
      <c r="AC539"/>
      <c r="AD539"/>
      <c r="AE539"/>
      <c r="AF539"/>
    </row>
    <row r="540" spans="2:34" x14ac:dyDescent="0.3">
      <c r="K540"/>
      <c r="L540"/>
      <c r="M540"/>
      <c r="N540"/>
      <c r="O540"/>
      <c r="P540"/>
      <c r="Q540"/>
      <c r="R540"/>
      <c r="Z540"/>
      <c r="AA540"/>
      <c r="AB540"/>
      <c r="AC540"/>
      <c r="AD540"/>
      <c r="AE540"/>
      <c r="AF540"/>
    </row>
    <row r="541" spans="2:34" x14ac:dyDescent="0.3">
      <c r="K541"/>
      <c r="L541"/>
      <c r="M541"/>
      <c r="N541"/>
      <c r="O541"/>
      <c r="P541"/>
      <c r="Q541"/>
      <c r="R541"/>
      <c r="Z541"/>
      <c r="AA541"/>
      <c r="AB541"/>
      <c r="AC541"/>
      <c r="AD541"/>
      <c r="AE541"/>
      <c r="AF541"/>
    </row>
    <row r="542" spans="2:34" x14ac:dyDescent="0.3">
      <c r="K542"/>
      <c r="L542"/>
      <c r="M542"/>
      <c r="N542"/>
      <c r="O542"/>
      <c r="P542"/>
      <c r="Q542"/>
      <c r="R542"/>
      <c r="Z542"/>
      <c r="AA542"/>
      <c r="AB542"/>
      <c r="AC542"/>
      <c r="AD542"/>
      <c r="AE542"/>
      <c r="AF542"/>
    </row>
    <row r="543" spans="2:34" x14ac:dyDescent="0.3">
      <c r="K543"/>
      <c r="L543"/>
      <c r="M543"/>
      <c r="N543"/>
      <c r="O543"/>
      <c r="P543"/>
      <c r="Q543"/>
      <c r="R543"/>
      <c r="Z543"/>
      <c r="AA543"/>
      <c r="AB543"/>
      <c r="AC543"/>
      <c r="AD543"/>
      <c r="AE543"/>
      <c r="AF543"/>
    </row>
    <row r="544" spans="2:34" x14ac:dyDescent="0.3">
      <c r="K544"/>
      <c r="L544"/>
      <c r="M544"/>
      <c r="N544"/>
      <c r="O544"/>
      <c r="P544"/>
      <c r="Q544"/>
      <c r="R544"/>
      <c r="Z544"/>
      <c r="AA544"/>
      <c r="AB544"/>
      <c r="AC544"/>
      <c r="AD544"/>
      <c r="AE544"/>
      <c r="AF544"/>
    </row>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customFormat="1" x14ac:dyDescent="0.3"/>
    <row r="1410" customFormat="1" x14ac:dyDescent="0.3"/>
    <row r="1411" customFormat="1" x14ac:dyDescent="0.3"/>
    <row r="1412" customFormat="1" x14ac:dyDescent="0.3"/>
    <row r="1413" customFormat="1" x14ac:dyDescent="0.3"/>
    <row r="1414" customFormat="1" x14ac:dyDescent="0.3"/>
    <row r="1415" customFormat="1" x14ac:dyDescent="0.3"/>
    <row r="1416" customFormat="1" x14ac:dyDescent="0.3"/>
    <row r="1417" customFormat="1" x14ac:dyDescent="0.3"/>
    <row r="1418" customFormat="1" x14ac:dyDescent="0.3"/>
    <row r="1419" customFormat="1" x14ac:dyDescent="0.3"/>
    <row r="1420" customFormat="1" x14ac:dyDescent="0.3"/>
    <row r="1421" customFormat="1" x14ac:dyDescent="0.3"/>
    <row r="1422" customFormat="1" x14ac:dyDescent="0.3"/>
    <row r="1423" customFormat="1" x14ac:dyDescent="0.3"/>
    <row r="1424" customFormat="1" x14ac:dyDescent="0.3"/>
    <row r="1425" customFormat="1" x14ac:dyDescent="0.3"/>
    <row r="1426" customFormat="1" x14ac:dyDescent="0.3"/>
    <row r="1427" customFormat="1" x14ac:dyDescent="0.3"/>
    <row r="1428" customFormat="1" x14ac:dyDescent="0.3"/>
    <row r="1429" customFormat="1" x14ac:dyDescent="0.3"/>
    <row r="1430" customFormat="1" x14ac:dyDescent="0.3"/>
    <row r="1431" customFormat="1" x14ac:dyDescent="0.3"/>
    <row r="1432" customFormat="1" x14ac:dyDescent="0.3"/>
    <row r="1433" customFormat="1" x14ac:dyDescent="0.3"/>
    <row r="1434" customFormat="1" x14ac:dyDescent="0.3"/>
    <row r="1435" customFormat="1" x14ac:dyDescent="0.3"/>
    <row r="1436" customFormat="1" x14ac:dyDescent="0.3"/>
    <row r="1437" customFormat="1" x14ac:dyDescent="0.3"/>
    <row r="1438" customFormat="1" x14ac:dyDescent="0.3"/>
    <row r="1439" customFormat="1" x14ac:dyDescent="0.3"/>
    <row r="1440" customFormat="1" x14ac:dyDescent="0.3"/>
    <row r="1441" customFormat="1" x14ac:dyDescent="0.3"/>
    <row r="1442" customFormat="1" x14ac:dyDescent="0.3"/>
    <row r="1443" customFormat="1" x14ac:dyDescent="0.3"/>
    <row r="1444" customFormat="1" x14ac:dyDescent="0.3"/>
    <row r="1445" customFormat="1" x14ac:dyDescent="0.3"/>
    <row r="1446" customFormat="1" x14ac:dyDescent="0.3"/>
    <row r="1447" customFormat="1" x14ac:dyDescent="0.3"/>
    <row r="1448" customFormat="1" x14ac:dyDescent="0.3"/>
    <row r="1449" customFormat="1" x14ac:dyDescent="0.3"/>
    <row r="1450" customFormat="1" x14ac:dyDescent="0.3"/>
    <row r="1451" customFormat="1" x14ac:dyDescent="0.3"/>
    <row r="1452" customFormat="1" x14ac:dyDescent="0.3"/>
    <row r="1453" customFormat="1" x14ac:dyDescent="0.3"/>
    <row r="1454" customFormat="1" x14ac:dyDescent="0.3"/>
    <row r="1455" customFormat="1" x14ac:dyDescent="0.3"/>
    <row r="1456" customFormat="1" x14ac:dyDescent="0.3"/>
    <row r="1457" customFormat="1" x14ac:dyDescent="0.3"/>
    <row r="1458" customFormat="1" x14ac:dyDescent="0.3"/>
    <row r="1459" customFormat="1" x14ac:dyDescent="0.3"/>
    <row r="1460" customFormat="1" x14ac:dyDescent="0.3"/>
    <row r="1461" customFormat="1" x14ac:dyDescent="0.3"/>
    <row r="1462" customFormat="1" x14ac:dyDescent="0.3"/>
    <row r="1463" customFormat="1" x14ac:dyDescent="0.3"/>
    <row r="1464" customFormat="1" x14ac:dyDescent="0.3"/>
    <row r="1465" customFormat="1" x14ac:dyDescent="0.3"/>
    <row r="1466" customFormat="1" x14ac:dyDescent="0.3"/>
    <row r="1467" customFormat="1" x14ac:dyDescent="0.3"/>
    <row r="1468" customFormat="1" x14ac:dyDescent="0.3"/>
    <row r="1469" customFormat="1" x14ac:dyDescent="0.3"/>
    <row r="1470" customFormat="1" x14ac:dyDescent="0.3"/>
    <row r="1471" customFormat="1" x14ac:dyDescent="0.3"/>
    <row r="1472" customFormat="1" x14ac:dyDescent="0.3"/>
    <row r="1473" customFormat="1" x14ac:dyDescent="0.3"/>
    <row r="1474" customFormat="1" x14ac:dyDescent="0.3"/>
    <row r="1475" customFormat="1" x14ac:dyDescent="0.3"/>
    <row r="1476" customFormat="1" x14ac:dyDescent="0.3"/>
    <row r="1477" customFormat="1" x14ac:dyDescent="0.3"/>
    <row r="1478" customFormat="1" x14ac:dyDescent="0.3"/>
    <row r="1479" customFormat="1" x14ac:dyDescent="0.3"/>
    <row r="1480" customFormat="1" x14ac:dyDescent="0.3"/>
    <row r="1481" customFormat="1" x14ac:dyDescent="0.3"/>
    <row r="1482" customFormat="1" x14ac:dyDescent="0.3"/>
    <row r="1483" customFormat="1" x14ac:dyDescent="0.3"/>
    <row r="1484" customFormat="1" x14ac:dyDescent="0.3"/>
    <row r="1485" customFormat="1" x14ac:dyDescent="0.3"/>
    <row r="1486" customFormat="1" x14ac:dyDescent="0.3"/>
    <row r="1487" customFormat="1" x14ac:dyDescent="0.3"/>
    <row r="1488" customFormat="1" x14ac:dyDescent="0.3"/>
    <row r="1489" customFormat="1" x14ac:dyDescent="0.3"/>
    <row r="1490" customFormat="1" x14ac:dyDescent="0.3"/>
    <row r="1491" customFormat="1" x14ac:dyDescent="0.3"/>
    <row r="1492" customFormat="1" x14ac:dyDescent="0.3"/>
    <row r="1493" customFormat="1" x14ac:dyDescent="0.3"/>
    <row r="1494" customFormat="1" x14ac:dyDescent="0.3"/>
    <row r="1495" customFormat="1" x14ac:dyDescent="0.3"/>
    <row r="1496" customFormat="1" x14ac:dyDescent="0.3"/>
    <row r="1497" customFormat="1" x14ac:dyDescent="0.3"/>
    <row r="1498" customFormat="1" x14ac:dyDescent="0.3"/>
    <row r="1499" customFormat="1" x14ac:dyDescent="0.3"/>
    <row r="1500" customFormat="1" x14ac:dyDescent="0.3"/>
    <row r="1501" customFormat="1" x14ac:dyDescent="0.3"/>
    <row r="1502" customFormat="1" x14ac:dyDescent="0.3"/>
    <row r="1503" customFormat="1" x14ac:dyDescent="0.3"/>
    <row r="1504" customFormat="1" x14ac:dyDescent="0.3"/>
    <row r="1505" customFormat="1" x14ac:dyDescent="0.3"/>
    <row r="1506" customFormat="1" x14ac:dyDescent="0.3"/>
    <row r="1507" customFormat="1" x14ac:dyDescent="0.3"/>
    <row r="1508" customFormat="1" x14ac:dyDescent="0.3"/>
    <row r="1509" customFormat="1" x14ac:dyDescent="0.3"/>
    <row r="1510" customFormat="1" x14ac:dyDescent="0.3"/>
    <row r="1511" customFormat="1" x14ac:dyDescent="0.3"/>
    <row r="1512" customFormat="1" x14ac:dyDescent="0.3"/>
    <row r="1513" customFormat="1" x14ac:dyDescent="0.3"/>
    <row r="1514" customFormat="1" x14ac:dyDescent="0.3"/>
    <row r="1515" customFormat="1" x14ac:dyDescent="0.3"/>
    <row r="1516" customFormat="1" x14ac:dyDescent="0.3"/>
    <row r="1517" customFormat="1" x14ac:dyDescent="0.3"/>
    <row r="1518" customFormat="1" x14ac:dyDescent="0.3"/>
    <row r="1519" customFormat="1" x14ac:dyDescent="0.3"/>
    <row r="1520" customFormat="1" x14ac:dyDescent="0.3"/>
    <row r="1521" customFormat="1" x14ac:dyDescent="0.3"/>
    <row r="1522" customFormat="1" x14ac:dyDescent="0.3"/>
    <row r="1523" customFormat="1" x14ac:dyDescent="0.3"/>
    <row r="1524" customFormat="1" x14ac:dyDescent="0.3"/>
    <row r="1525" customFormat="1" x14ac:dyDescent="0.3"/>
    <row r="1526" customFormat="1" x14ac:dyDescent="0.3"/>
    <row r="1527" customFormat="1" x14ac:dyDescent="0.3"/>
    <row r="1528" customFormat="1" x14ac:dyDescent="0.3"/>
    <row r="1529" customFormat="1" x14ac:dyDescent="0.3"/>
    <row r="1530" customFormat="1" x14ac:dyDescent="0.3"/>
    <row r="1531" customFormat="1" x14ac:dyDescent="0.3"/>
    <row r="1532" customFormat="1" x14ac:dyDescent="0.3"/>
    <row r="1533" customFormat="1" x14ac:dyDescent="0.3"/>
    <row r="1534" customFormat="1" x14ac:dyDescent="0.3"/>
    <row r="1535" customFormat="1" x14ac:dyDescent="0.3"/>
    <row r="1536" customFormat="1" x14ac:dyDescent="0.3"/>
    <row r="1537" customFormat="1" x14ac:dyDescent="0.3"/>
    <row r="1538" customFormat="1" x14ac:dyDescent="0.3"/>
    <row r="1539" customFormat="1" x14ac:dyDescent="0.3"/>
    <row r="1540" customFormat="1" x14ac:dyDescent="0.3"/>
    <row r="1541" customFormat="1" x14ac:dyDescent="0.3"/>
    <row r="1542" customFormat="1" x14ac:dyDescent="0.3"/>
    <row r="1543" customFormat="1" x14ac:dyDescent="0.3"/>
    <row r="1544" customFormat="1" x14ac:dyDescent="0.3"/>
    <row r="1545" customFormat="1" x14ac:dyDescent="0.3"/>
    <row r="1546" customFormat="1" x14ac:dyDescent="0.3"/>
    <row r="1547" customFormat="1" x14ac:dyDescent="0.3"/>
    <row r="1548" customFormat="1" x14ac:dyDescent="0.3"/>
    <row r="1549" customFormat="1" x14ac:dyDescent="0.3"/>
    <row r="1550" customFormat="1" x14ac:dyDescent="0.3"/>
    <row r="1551" customFormat="1" x14ac:dyDescent="0.3"/>
    <row r="1552" customFormat="1" x14ac:dyDescent="0.3"/>
    <row r="1553" customFormat="1" x14ac:dyDescent="0.3"/>
    <row r="1554" customFormat="1" x14ac:dyDescent="0.3"/>
    <row r="1555" customFormat="1" x14ac:dyDescent="0.3"/>
    <row r="1556" customFormat="1" x14ac:dyDescent="0.3"/>
    <row r="1557" customFormat="1" x14ac:dyDescent="0.3"/>
    <row r="1558" customFormat="1" x14ac:dyDescent="0.3"/>
    <row r="1559" customFormat="1" x14ac:dyDescent="0.3"/>
    <row r="1560" customFormat="1" x14ac:dyDescent="0.3"/>
    <row r="1561" customFormat="1" x14ac:dyDescent="0.3"/>
    <row r="1562" customFormat="1" x14ac:dyDescent="0.3"/>
    <row r="1563" customFormat="1" x14ac:dyDescent="0.3"/>
    <row r="1564" customFormat="1" x14ac:dyDescent="0.3"/>
    <row r="1565" customFormat="1" x14ac:dyDescent="0.3"/>
    <row r="1566" customFormat="1" x14ac:dyDescent="0.3"/>
    <row r="1567" customFormat="1" x14ac:dyDescent="0.3"/>
    <row r="1568" customFormat="1" x14ac:dyDescent="0.3"/>
    <row r="1569" customFormat="1" x14ac:dyDescent="0.3"/>
    <row r="1570" customFormat="1" x14ac:dyDescent="0.3"/>
    <row r="1571" customFormat="1" x14ac:dyDescent="0.3"/>
    <row r="1572" customFormat="1" x14ac:dyDescent="0.3"/>
    <row r="1573" customFormat="1" x14ac:dyDescent="0.3"/>
    <row r="1574" customFormat="1" x14ac:dyDescent="0.3"/>
    <row r="1575" customFormat="1" x14ac:dyDescent="0.3"/>
    <row r="1576" customFormat="1" x14ac:dyDescent="0.3"/>
    <row r="1577" customFormat="1" x14ac:dyDescent="0.3"/>
    <row r="1578" customFormat="1" x14ac:dyDescent="0.3"/>
    <row r="1579" customFormat="1" x14ac:dyDescent="0.3"/>
    <row r="1580" customFormat="1" x14ac:dyDescent="0.3"/>
    <row r="1581" customFormat="1" x14ac:dyDescent="0.3"/>
    <row r="1582" customFormat="1" x14ac:dyDescent="0.3"/>
    <row r="1583" customFormat="1" x14ac:dyDescent="0.3"/>
    <row r="1584" customFormat="1" x14ac:dyDescent="0.3"/>
    <row r="1585" customFormat="1" x14ac:dyDescent="0.3"/>
    <row r="1586" customFormat="1" x14ac:dyDescent="0.3"/>
    <row r="1587" customFormat="1" x14ac:dyDescent="0.3"/>
    <row r="1588" customFormat="1" x14ac:dyDescent="0.3"/>
    <row r="1589" customFormat="1" x14ac:dyDescent="0.3"/>
    <row r="1590" customFormat="1" x14ac:dyDescent="0.3"/>
    <row r="1591" customFormat="1" x14ac:dyDescent="0.3"/>
    <row r="1592" customFormat="1" x14ac:dyDescent="0.3"/>
    <row r="1593" customFormat="1" x14ac:dyDescent="0.3"/>
    <row r="1594" customFormat="1" x14ac:dyDescent="0.3"/>
    <row r="1595" customFormat="1" x14ac:dyDescent="0.3"/>
    <row r="1596" customFormat="1" x14ac:dyDescent="0.3"/>
    <row r="1597" customFormat="1" x14ac:dyDescent="0.3"/>
    <row r="1598" customFormat="1" x14ac:dyDescent="0.3"/>
    <row r="1599" customFormat="1" x14ac:dyDescent="0.3"/>
    <row r="1600" customFormat="1" x14ac:dyDescent="0.3"/>
    <row r="1601" customFormat="1" x14ac:dyDescent="0.3"/>
    <row r="1602" customFormat="1" x14ac:dyDescent="0.3"/>
    <row r="1603" customFormat="1" x14ac:dyDescent="0.3"/>
    <row r="1604" customFormat="1" x14ac:dyDescent="0.3"/>
    <row r="1605" customFormat="1" x14ac:dyDescent="0.3"/>
    <row r="1606" customFormat="1" x14ac:dyDescent="0.3"/>
    <row r="1607" customFormat="1" x14ac:dyDescent="0.3"/>
    <row r="1608" customFormat="1" x14ac:dyDescent="0.3"/>
    <row r="1609" customFormat="1" x14ac:dyDescent="0.3"/>
    <row r="1610" customFormat="1" x14ac:dyDescent="0.3"/>
    <row r="1611" customFormat="1" x14ac:dyDescent="0.3"/>
    <row r="1612" customFormat="1" x14ac:dyDescent="0.3"/>
    <row r="1613" customFormat="1" x14ac:dyDescent="0.3"/>
    <row r="1614" customFormat="1" x14ac:dyDescent="0.3"/>
    <row r="1615" customFormat="1" x14ac:dyDescent="0.3"/>
    <row r="1616" customFormat="1" x14ac:dyDescent="0.3"/>
    <row r="1617" customFormat="1" x14ac:dyDescent="0.3"/>
    <row r="1618" customFormat="1" x14ac:dyDescent="0.3"/>
    <row r="1619" customFormat="1" x14ac:dyDescent="0.3"/>
    <row r="1620" customFormat="1" x14ac:dyDescent="0.3"/>
    <row r="1621" customFormat="1" x14ac:dyDescent="0.3"/>
    <row r="1622" customFormat="1" x14ac:dyDescent="0.3"/>
    <row r="1623" customFormat="1" x14ac:dyDescent="0.3"/>
    <row r="1624" customFormat="1" x14ac:dyDescent="0.3"/>
    <row r="1625" customFormat="1" x14ac:dyDescent="0.3"/>
    <row r="1626" customFormat="1" x14ac:dyDescent="0.3"/>
    <row r="1627" customFormat="1" x14ac:dyDescent="0.3"/>
    <row r="1628" customFormat="1" x14ac:dyDescent="0.3"/>
    <row r="1629" customFormat="1" x14ac:dyDescent="0.3"/>
    <row r="1630" customFormat="1" x14ac:dyDescent="0.3"/>
    <row r="1631" customFormat="1" x14ac:dyDescent="0.3"/>
    <row r="1632" customFormat="1" x14ac:dyDescent="0.3"/>
    <row r="1633" customFormat="1" x14ac:dyDescent="0.3"/>
    <row r="1634" customFormat="1" x14ac:dyDescent="0.3"/>
    <row r="1635" customFormat="1" x14ac:dyDescent="0.3"/>
    <row r="1636" customFormat="1" x14ac:dyDescent="0.3"/>
    <row r="1637" customFormat="1" x14ac:dyDescent="0.3"/>
    <row r="1638" customFormat="1" x14ac:dyDescent="0.3"/>
    <row r="1639" customFormat="1" x14ac:dyDescent="0.3"/>
    <row r="1640" customFormat="1" x14ac:dyDescent="0.3"/>
    <row r="1641" customFormat="1" x14ac:dyDescent="0.3"/>
    <row r="1642" customFormat="1" x14ac:dyDescent="0.3"/>
    <row r="1643" customFormat="1" x14ac:dyDescent="0.3"/>
    <row r="1644" customFormat="1" x14ac:dyDescent="0.3"/>
    <row r="1645" customFormat="1" x14ac:dyDescent="0.3"/>
    <row r="1646" customFormat="1" x14ac:dyDescent="0.3"/>
    <row r="1647" customFormat="1" x14ac:dyDescent="0.3"/>
    <row r="1648" customFormat="1" x14ac:dyDescent="0.3"/>
    <row r="1649" customFormat="1" x14ac:dyDescent="0.3"/>
    <row r="1650" customFormat="1" x14ac:dyDescent="0.3"/>
    <row r="1651" customFormat="1" x14ac:dyDescent="0.3"/>
    <row r="1652" customFormat="1" x14ac:dyDescent="0.3"/>
    <row r="1653" customFormat="1" x14ac:dyDescent="0.3"/>
    <row r="1654" customFormat="1" x14ac:dyDescent="0.3"/>
    <row r="1655" customFormat="1" x14ac:dyDescent="0.3"/>
    <row r="1656" customFormat="1" x14ac:dyDescent="0.3"/>
    <row r="1657" customFormat="1" x14ac:dyDescent="0.3"/>
    <row r="1658" customFormat="1" x14ac:dyDescent="0.3"/>
    <row r="1659" customFormat="1" x14ac:dyDescent="0.3"/>
    <row r="1660" customFormat="1" x14ac:dyDescent="0.3"/>
    <row r="1661" customFormat="1" x14ac:dyDescent="0.3"/>
    <row r="1662" customFormat="1" x14ac:dyDescent="0.3"/>
    <row r="1663" customFormat="1" x14ac:dyDescent="0.3"/>
    <row r="1664" customFormat="1" x14ac:dyDescent="0.3"/>
    <row r="1665" customFormat="1" x14ac:dyDescent="0.3"/>
    <row r="1666" customFormat="1" x14ac:dyDescent="0.3"/>
    <row r="1667" customFormat="1" x14ac:dyDescent="0.3"/>
    <row r="1668" customFormat="1" x14ac:dyDescent="0.3"/>
    <row r="1669" customFormat="1" x14ac:dyDescent="0.3"/>
    <row r="1670" customFormat="1" x14ac:dyDescent="0.3"/>
    <row r="1671" customFormat="1" x14ac:dyDescent="0.3"/>
    <row r="1672" customFormat="1" x14ac:dyDescent="0.3"/>
    <row r="1673" customFormat="1" x14ac:dyDescent="0.3"/>
    <row r="1674" customFormat="1" x14ac:dyDescent="0.3"/>
    <row r="1675" customFormat="1" x14ac:dyDescent="0.3"/>
    <row r="1676" customFormat="1" x14ac:dyDescent="0.3"/>
    <row r="1677" customFormat="1" x14ac:dyDescent="0.3"/>
    <row r="1678" customFormat="1" x14ac:dyDescent="0.3"/>
    <row r="1679" customFormat="1" x14ac:dyDescent="0.3"/>
    <row r="1680" customFormat="1" x14ac:dyDescent="0.3"/>
    <row r="1681" customFormat="1" x14ac:dyDescent="0.3"/>
    <row r="1682" customFormat="1" x14ac:dyDescent="0.3"/>
    <row r="1683" customFormat="1" x14ac:dyDescent="0.3"/>
    <row r="1684" customFormat="1" x14ac:dyDescent="0.3"/>
    <row r="1685" customFormat="1" x14ac:dyDescent="0.3"/>
    <row r="1686" customFormat="1" x14ac:dyDescent="0.3"/>
    <row r="1687" customFormat="1" x14ac:dyDescent="0.3"/>
    <row r="1688" customFormat="1" x14ac:dyDescent="0.3"/>
    <row r="1689" customFormat="1" x14ac:dyDescent="0.3"/>
    <row r="1690" customFormat="1" x14ac:dyDescent="0.3"/>
    <row r="1691" customFormat="1" x14ac:dyDescent="0.3"/>
    <row r="1692" customFormat="1" x14ac:dyDescent="0.3"/>
    <row r="1693" customFormat="1" x14ac:dyDescent="0.3"/>
    <row r="1694" customFormat="1" x14ac:dyDescent="0.3"/>
    <row r="1695" customFormat="1" x14ac:dyDescent="0.3"/>
    <row r="1696" customFormat="1" x14ac:dyDescent="0.3"/>
    <row r="1697" customFormat="1" x14ac:dyDescent="0.3"/>
    <row r="1698" customFormat="1" x14ac:dyDescent="0.3"/>
    <row r="1699" customFormat="1" x14ac:dyDescent="0.3"/>
    <row r="1700" customFormat="1" x14ac:dyDescent="0.3"/>
    <row r="1701" customFormat="1" x14ac:dyDescent="0.3"/>
    <row r="1702" customFormat="1" x14ac:dyDescent="0.3"/>
    <row r="1703" customFormat="1" x14ac:dyDescent="0.3"/>
    <row r="1704" customFormat="1" x14ac:dyDescent="0.3"/>
    <row r="1705" customFormat="1" x14ac:dyDescent="0.3"/>
    <row r="1706" customFormat="1" x14ac:dyDescent="0.3"/>
    <row r="1707" customFormat="1" x14ac:dyDescent="0.3"/>
    <row r="1708" customFormat="1" x14ac:dyDescent="0.3"/>
    <row r="1709" customFormat="1" x14ac:dyDescent="0.3"/>
    <row r="1710" customFormat="1" x14ac:dyDescent="0.3"/>
    <row r="1711" customFormat="1" x14ac:dyDescent="0.3"/>
    <row r="1712" customFormat="1" x14ac:dyDescent="0.3"/>
    <row r="1713" customFormat="1" x14ac:dyDescent="0.3"/>
    <row r="1714" customFormat="1" x14ac:dyDescent="0.3"/>
    <row r="1715" customFormat="1" x14ac:dyDescent="0.3"/>
    <row r="1716" customFormat="1" x14ac:dyDescent="0.3"/>
    <row r="1717" customFormat="1" x14ac:dyDescent="0.3"/>
    <row r="1718" customFormat="1" x14ac:dyDescent="0.3"/>
    <row r="1719" customFormat="1" x14ac:dyDescent="0.3"/>
    <row r="1720" customFormat="1" x14ac:dyDescent="0.3"/>
    <row r="1721" customFormat="1" x14ac:dyDescent="0.3"/>
    <row r="1722" customFormat="1" x14ac:dyDescent="0.3"/>
    <row r="1723" customFormat="1" x14ac:dyDescent="0.3"/>
    <row r="1724" customFormat="1" x14ac:dyDescent="0.3"/>
    <row r="1725" customFormat="1" x14ac:dyDescent="0.3"/>
    <row r="1726" customFormat="1" x14ac:dyDescent="0.3"/>
    <row r="1727" customFormat="1" x14ac:dyDescent="0.3"/>
    <row r="1728" customFormat="1" x14ac:dyDescent="0.3"/>
    <row r="1729" customFormat="1" x14ac:dyDescent="0.3"/>
    <row r="1730" customFormat="1" x14ac:dyDescent="0.3"/>
    <row r="1731" customFormat="1" x14ac:dyDescent="0.3"/>
    <row r="1732" customFormat="1" x14ac:dyDescent="0.3"/>
    <row r="1733" customFormat="1" x14ac:dyDescent="0.3"/>
    <row r="1734" customFormat="1" x14ac:dyDescent="0.3"/>
    <row r="1735" customFormat="1" x14ac:dyDescent="0.3"/>
    <row r="1736" customFormat="1" x14ac:dyDescent="0.3"/>
    <row r="1737" customFormat="1" x14ac:dyDescent="0.3"/>
    <row r="1738" customFormat="1" x14ac:dyDescent="0.3"/>
    <row r="1739" customFormat="1" x14ac:dyDescent="0.3"/>
    <row r="1740" customFormat="1" x14ac:dyDescent="0.3"/>
    <row r="1741" customFormat="1" x14ac:dyDescent="0.3"/>
    <row r="1742" customFormat="1" x14ac:dyDescent="0.3"/>
    <row r="1743" customFormat="1" x14ac:dyDescent="0.3"/>
    <row r="1744" customFormat="1" x14ac:dyDescent="0.3"/>
    <row r="1745" customFormat="1" x14ac:dyDescent="0.3"/>
    <row r="1746" customFormat="1" x14ac:dyDescent="0.3"/>
    <row r="1747" customFormat="1" x14ac:dyDescent="0.3"/>
    <row r="1748" customFormat="1" x14ac:dyDescent="0.3"/>
    <row r="1749" customFormat="1" x14ac:dyDescent="0.3"/>
    <row r="1750" customFormat="1" x14ac:dyDescent="0.3"/>
    <row r="1751" customFormat="1" x14ac:dyDescent="0.3"/>
    <row r="1752" customFormat="1" x14ac:dyDescent="0.3"/>
    <row r="1753" customFormat="1" x14ac:dyDescent="0.3"/>
    <row r="1754" customFormat="1" x14ac:dyDescent="0.3"/>
    <row r="1755" customFormat="1" x14ac:dyDescent="0.3"/>
    <row r="1756" customFormat="1" x14ac:dyDescent="0.3"/>
    <row r="1757" customFormat="1" x14ac:dyDescent="0.3"/>
    <row r="1758" customFormat="1" x14ac:dyDescent="0.3"/>
    <row r="1759" customFormat="1" x14ac:dyDescent="0.3"/>
    <row r="1760" customFormat="1" x14ac:dyDescent="0.3"/>
    <row r="1761" customFormat="1" x14ac:dyDescent="0.3"/>
    <row r="1762" customFormat="1" x14ac:dyDescent="0.3"/>
    <row r="1763" customFormat="1" x14ac:dyDescent="0.3"/>
    <row r="1764" customFormat="1" x14ac:dyDescent="0.3"/>
    <row r="1765" customFormat="1" x14ac:dyDescent="0.3"/>
    <row r="1766" customFormat="1" x14ac:dyDescent="0.3"/>
    <row r="1767" customFormat="1" x14ac:dyDescent="0.3"/>
    <row r="1768" customFormat="1" x14ac:dyDescent="0.3"/>
    <row r="1769" customFormat="1" x14ac:dyDescent="0.3"/>
    <row r="1770" customFormat="1" x14ac:dyDescent="0.3"/>
    <row r="1771" customFormat="1" x14ac:dyDescent="0.3"/>
    <row r="1772" customFormat="1" x14ac:dyDescent="0.3"/>
    <row r="1773" customFormat="1" x14ac:dyDescent="0.3"/>
    <row r="1774" customFormat="1" x14ac:dyDescent="0.3"/>
    <row r="1775" customFormat="1" x14ac:dyDescent="0.3"/>
    <row r="1776" customFormat="1" x14ac:dyDescent="0.3"/>
    <row r="1777" customFormat="1" x14ac:dyDescent="0.3"/>
    <row r="1778" customFormat="1" x14ac:dyDescent="0.3"/>
    <row r="1779" customFormat="1" x14ac:dyDescent="0.3"/>
    <row r="1780" customFormat="1" x14ac:dyDescent="0.3"/>
    <row r="1781" customFormat="1" x14ac:dyDescent="0.3"/>
    <row r="1782" customFormat="1" x14ac:dyDescent="0.3"/>
    <row r="1783" customFormat="1" x14ac:dyDescent="0.3"/>
    <row r="1784" customFormat="1" x14ac:dyDescent="0.3"/>
    <row r="1785" customFormat="1" x14ac:dyDescent="0.3"/>
    <row r="1786" customFormat="1" x14ac:dyDescent="0.3"/>
    <row r="1787" customFormat="1" x14ac:dyDescent="0.3"/>
    <row r="1788" customFormat="1" x14ac:dyDescent="0.3"/>
    <row r="1789" customFormat="1" x14ac:dyDescent="0.3"/>
    <row r="1790" customFormat="1" x14ac:dyDescent="0.3"/>
    <row r="1791" customFormat="1" x14ac:dyDescent="0.3"/>
    <row r="1792" customFormat="1" x14ac:dyDescent="0.3"/>
    <row r="1793" customFormat="1" x14ac:dyDescent="0.3"/>
    <row r="1794" customFormat="1" x14ac:dyDescent="0.3"/>
    <row r="1795" customFormat="1" x14ac:dyDescent="0.3"/>
    <row r="1796" customFormat="1" x14ac:dyDescent="0.3"/>
    <row r="1797" customFormat="1" x14ac:dyDescent="0.3"/>
    <row r="1798" customFormat="1" x14ac:dyDescent="0.3"/>
    <row r="1799" customFormat="1" x14ac:dyDescent="0.3"/>
    <row r="1800" customFormat="1" x14ac:dyDescent="0.3"/>
    <row r="1801" customFormat="1" x14ac:dyDescent="0.3"/>
    <row r="1802" customFormat="1" x14ac:dyDescent="0.3"/>
    <row r="1803" customFormat="1" x14ac:dyDescent="0.3"/>
    <row r="1804" customFormat="1" x14ac:dyDescent="0.3"/>
    <row r="1805" customFormat="1" x14ac:dyDescent="0.3"/>
    <row r="1806" customFormat="1" x14ac:dyDescent="0.3"/>
    <row r="1807" customFormat="1" x14ac:dyDescent="0.3"/>
    <row r="1808" customFormat="1" x14ac:dyDescent="0.3"/>
    <row r="1809" customFormat="1" x14ac:dyDescent="0.3"/>
    <row r="1810" customFormat="1" x14ac:dyDescent="0.3"/>
    <row r="1811" customFormat="1" x14ac:dyDescent="0.3"/>
    <row r="1812" customFormat="1" x14ac:dyDescent="0.3"/>
    <row r="1813" customFormat="1" x14ac:dyDescent="0.3"/>
    <row r="1814" customFormat="1" x14ac:dyDescent="0.3"/>
    <row r="1815" customFormat="1" x14ac:dyDescent="0.3"/>
    <row r="1816" customFormat="1" x14ac:dyDescent="0.3"/>
    <row r="1817" customFormat="1" x14ac:dyDescent="0.3"/>
    <row r="1818" customFormat="1" x14ac:dyDescent="0.3"/>
    <row r="1819" customFormat="1" x14ac:dyDescent="0.3"/>
    <row r="1820" customFormat="1" x14ac:dyDescent="0.3"/>
    <row r="1821" customFormat="1" x14ac:dyDescent="0.3"/>
    <row r="1822" customFormat="1" x14ac:dyDescent="0.3"/>
    <row r="1823" customFormat="1" x14ac:dyDescent="0.3"/>
    <row r="1824" customFormat="1" x14ac:dyDescent="0.3"/>
    <row r="1825" customFormat="1" x14ac:dyDescent="0.3"/>
    <row r="1826" customFormat="1" x14ac:dyDescent="0.3"/>
    <row r="1827" customFormat="1" x14ac:dyDescent="0.3"/>
    <row r="1828" customFormat="1" x14ac:dyDescent="0.3"/>
    <row r="1829" customFormat="1" x14ac:dyDescent="0.3"/>
    <row r="1830" customFormat="1" x14ac:dyDescent="0.3"/>
    <row r="1831" customFormat="1" x14ac:dyDescent="0.3"/>
    <row r="1832" customFormat="1" x14ac:dyDescent="0.3"/>
    <row r="1833" customFormat="1" x14ac:dyDescent="0.3"/>
    <row r="1834" customFormat="1" x14ac:dyDescent="0.3"/>
    <row r="1835" customFormat="1" x14ac:dyDescent="0.3"/>
    <row r="1836" customFormat="1" x14ac:dyDescent="0.3"/>
    <row r="1837" customFormat="1" x14ac:dyDescent="0.3"/>
    <row r="1838" customFormat="1" x14ac:dyDescent="0.3"/>
    <row r="1839" customFormat="1" x14ac:dyDescent="0.3"/>
    <row r="1840" customFormat="1" x14ac:dyDescent="0.3"/>
    <row r="1841" customFormat="1" x14ac:dyDescent="0.3"/>
    <row r="1842" customFormat="1" x14ac:dyDescent="0.3"/>
    <row r="1843" customFormat="1" x14ac:dyDescent="0.3"/>
    <row r="1844" customFormat="1" x14ac:dyDescent="0.3"/>
    <row r="1845" customFormat="1" x14ac:dyDescent="0.3"/>
    <row r="1846" customFormat="1" x14ac:dyDescent="0.3"/>
    <row r="1847" customFormat="1" x14ac:dyDescent="0.3"/>
    <row r="1848" customFormat="1" x14ac:dyDescent="0.3"/>
    <row r="1849" customFormat="1" x14ac:dyDescent="0.3"/>
    <row r="1850" customFormat="1" x14ac:dyDescent="0.3"/>
    <row r="1851" customFormat="1" x14ac:dyDescent="0.3"/>
    <row r="1852" customFormat="1" x14ac:dyDescent="0.3"/>
    <row r="1853" customFormat="1" x14ac:dyDescent="0.3"/>
    <row r="1854" customFormat="1" x14ac:dyDescent="0.3"/>
    <row r="1855" customFormat="1" x14ac:dyDescent="0.3"/>
    <row r="1856" customFormat="1" x14ac:dyDescent="0.3"/>
    <row r="1857" customFormat="1" x14ac:dyDescent="0.3"/>
    <row r="1858" customFormat="1" x14ac:dyDescent="0.3"/>
    <row r="1859" customFormat="1" x14ac:dyDescent="0.3"/>
    <row r="1860" customFormat="1" x14ac:dyDescent="0.3"/>
    <row r="1861" customFormat="1" x14ac:dyDescent="0.3"/>
    <row r="1862" customFormat="1" x14ac:dyDescent="0.3"/>
    <row r="1863" customFormat="1" x14ac:dyDescent="0.3"/>
    <row r="1864" customFormat="1" x14ac:dyDescent="0.3"/>
    <row r="1865" customFormat="1" x14ac:dyDescent="0.3"/>
    <row r="1866" customFormat="1" x14ac:dyDescent="0.3"/>
    <row r="1867" customFormat="1" x14ac:dyDescent="0.3"/>
    <row r="1868" customFormat="1" x14ac:dyDescent="0.3"/>
    <row r="1869" customFormat="1" x14ac:dyDescent="0.3"/>
    <row r="1870" customFormat="1" x14ac:dyDescent="0.3"/>
    <row r="1871" customFormat="1" x14ac:dyDescent="0.3"/>
    <row r="1872" customFormat="1" x14ac:dyDescent="0.3"/>
    <row r="1873" customFormat="1" x14ac:dyDescent="0.3"/>
    <row r="1874" customFormat="1" x14ac:dyDescent="0.3"/>
    <row r="1875" customFormat="1" x14ac:dyDescent="0.3"/>
    <row r="1876" customFormat="1" x14ac:dyDescent="0.3"/>
    <row r="1877" customFormat="1" x14ac:dyDescent="0.3"/>
    <row r="1878" customFormat="1" x14ac:dyDescent="0.3"/>
    <row r="1879" customFormat="1" x14ac:dyDescent="0.3"/>
    <row r="1880" customFormat="1" x14ac:dyDescent="0.3"/>
    <row r="1881" customFormat="1" x14ac:dyDescent="0.3"/>
    <row r="1882" customFormat="1" x14ac:dyDescent="0.3"/>
    <row r="1883" customFormat="1" x14ac:dyDescent="0.3"/>
    <row r="1884" customFormat="1" x14ac:dyDescent="0.3"/>
    <row r="1885" customFormat="1" x14ac:dyDescent="0.3"/>
    <row r="1886" customFormat="1" x14ac:dyDescent="0.3"/>
    <row r="1887" customFormat="1" x14ac:dyDescent="0.3"/>
    <row r="1888" customFormat="1" x14ac:dyDescent="0.3"/>
    <row r="1889" customFormat="1" x14ac:dyDescent="0.3"/>
    <row r="1890" customFormat="1" x14ac:dyDescent="0.3"/>
    <row r="1891" customFormat="1" x14ac:dyDescent="0.3"/>
    <row r="1892" customFormat="1" x14ac:dyDescent="0.3"/>
    <row r="1893" customFormat="1" x14ac:dyDescent="0.3"/>
    <row r="1894" customFormat="1" x14ac:dyDescent="0.3"/>
    <row r="1895" customFormat="1" x14ac:dyDescent="0.3"/>
    <row r="1896" customFormat="1" x14ac:dyDescent="0.3"/>
    <row r="1897" customFormat="1" x14ac:dyDescent="0.3"/>
    <row r="1898" customFormat="1" x14ac:dyDescent="0.3"/>
    <row r="1899" customFormat="1" x14ac:dyDescent="0.3"/>
    <row r="1900" customFormat="1" x14ac:dyDescent="0.3"/>
    <row r="1901" customFormat="1" x14ac:dyDescent="0.3"/>
    <row r="1902" customFormat="1" x14ac:dyDescent="0.3"/>
    <row r="1903" customFormat="1" x14ac:dyDescent="0.3"/>
    <row r="1904" customFormat="1" x14ac:dyDescent="0.3"/>
    <row r="1905" customFormat="1" x14ac:dyDescent="0.3"/>
    <row r="1906" customFormat="1" x14ac:dyDescent="0.3"/>
    <row r="1907" customFormat="1" x14ac:dyDescent="0.3"/>
    <row r="1908" customFormat="1" x14ac:dyDescent="0.3"/>
    <row r="1909" customFormat="1" x14ac:dyDescent="0.3"/>
    <row r="1910" customFormat="1" x14ac:dyDescent="0.3"/>
    <row r="1911" customFormat="1" x14ac:dyDescent="0.3"/>
    <row r="1912" customFormat="1" x14ac:dyDescent="0.3"/>
    <row r="1913" customFormat="1" x14ac:dyDescent="0.3"/>
    <row r="1914" customFormat="1" x14ac:dyDescent="0.3"/>
    <row r="1915" customFormat="1" x14ac:dyDescent="0.3"/>
    <row r="1916" customFormat="1" x14ac:dyDescent="0.3"/>
    <row r="1917" customFormat="1" x14ac:dyDescent="0.3"/>
    <row r="1918" customFormat="1" x14ac:dyDescent="0.3"/>
    <row r="1919" customFormat="1" x14ac:dyDescent="0.3"/>
    <row r="1920" customFormat="1" x14ac:dyDescent="0.3"/>
    <row r="1921" customFormat="1" x14ac:dyDescent="0.3"/>
    <row r="1922" customFormat="1" x14ac:dyDescent="0.3"/>
    <row r="1923" customFormat="1" x14ac:dyDescent="0.3"/>
    <row r="1924" customFormat="1" x14ac:dyDescent="0.3"/>
    <row r="1925" customFormat="1" x14ac:dyDescent="0.3"/>
    <row r="1926" customFormat="1" x14ac:dyDescent="0.3"/>
    <row r="1927" customFormat="1" x14ac:dyDescent="0.3"/>
    <row r="1928" customFormat="1" x14ac:dyDescent="0.3"/>
    <row r="1929" customFormat="1" x14ac:dyDescent="0.3"/>
    <row r="1930" customFormat="1" x14ac:dyDescent="0.3"/>
    <row r="1931" customFormat="1" x14ac:dyDescent="0.3"/>
    <row r="1932" customFormat="1" x14ac:dyDescent="0.3"/>
    <row r="1933" customFormat="1" x14ac:dyDescent="0.3"/>
    <row r="1934" customFormat="1" x14ac:dyDescent="0.3"/>
    <row r="1935" customFormat="1" x14ac:dyDescent="0.3"/>
    <row r="1936" customFormat="1" x14ac:dyDescent="0.3"/>
    <row r="1937" customFormat="1" x14ac:dyDescent="0.3"/>
    <row r="1938" customFormat="1" x14ac:dyDescent="0.3"/>
    <row r="1939" customFormat="1" x14ac:dyDescent="0.3"/>
    <row r="1940" customFormat="1" x14ac:dyDescent="0.3"/>
    <row r="1941" customFormat="1" x14ac:dyDescent="0.3"/>
    <row r="1942" customFormat="1" x14ac:dyDescent="0.3"/>
    <row r="1943" customFormat="1" x14ac:dyDescent="0.3"/>
    <row r="1944" customFormat="1" x14ac:dyDescent="0.3"/>
    <row r="1945" customFormat="1" x14ac:dyDescent="0.3"/>
    <row r="1946" customFormat="1" x14ac:dyDescent="0.3"/>
    <row r="1947" customFormat="1" x14ac:dyDescent="0.3"/>
    <row r="1948" customFormat="1" x14ac:dyDescent="0.3"/>
    <row r="1949" customFormat="1" x14ac:dyDescent="0.3"/>
    <row r="1950" customFormat="1" x14ac:dyDescent="0.3"/>
    <row r="1951" customFormat="1" x14ac:dyDescent="0.3"/>
    <row r="1952" customFormat="1" x14ac:dyDescent="0.3"/>
    <row r="1953" customFormat="1" x14ac:dyDescent="0.3"/>
    <row r="1954" customFormat="1" x14ac:dyDescent="0.3"/>
    <row r="1955" customFormat="1" x14ac:dyDescent="0.3"/>
    <row r="1956" customFormat="1" x14ac:dyDescent="0.3"/>
    <row r="1957" customFormat="1" x14ac:dyDescent="0.3"/>
    <row r="1958" customFormat="1" x14ac:dyDescent="0.3"/>
    <row r="1959" customFormat="1" x14ac:dyDescent="0.3"/>
    <row r="1960" customFormat="1" x14ac:dyDescent="0.3"/>
    <row r="1961" customFormat="1" x14ac:dyDescent="0.3"/>
    <row r="1962" customFormat="1" x14ac:dyDescent="0.3"/>
    <row r="1963" customFormat="1" x14ac:dyDescent="0.3"/>
    <row r="1964" customFormat="1" x14ac:dyDescent="0.3"/>
    <row r="1965" customFormat="1" x14ac:dyDescent="0.3"/>
    <row r="1966" customFormat="1" x14ac:dyDescent="0.3"/>
    <row r="1967" customFormat="1" x14ac:dyDescent="0.3"/>
    <row r="1968" customFormat="1" x14ac:dyDescent="0.3"/>
    <row r="1969" customFormat="1" x14ac:dyDescent="0.3"/>
    <row r="1970" customFormat="1" x14ac:dyDescent="0.3"/>
    <row r="1971" customFormat="1" x14ac:dyDescent="0.3"/>
    <row r="1972" customFormat="1" x14ac:dyDescent="0.3"/>
    <row r="1973" customFormat="1" x14ac:dyDescent="0.3"/>
    <row r="1974" customFormat="1" x14ac:dyDescent="0.3"/>
    <row r="1975" customFormat="1" x14ac:dyDescent="0.3"/>
    <row r="1976" customFormat="1" x14ac:dyDescent="0.3"/>
    <row r="1977" customFormat="1" x14ac:dyDescent="0.3"/>
    <row r="1978" customFormat="1" x14ac:dyDescent="0.3"/>
    <row r="1979" customFormat="1" x14ac:dyDescent="0.3"/>
    <row r="1980" customFormat="1" x14ac:dyDescent="0.3"/>
    <row r="1981" customFormat="1" x14ac:dyDescent="0.3"/>
    <row r="1982" customFormat="1" x14ac:dyDescent="0.3"/>
    <row r="1983" customFormat="1" x14ac:dyDescent="0.3"/>
    <row r="1984" customFormat="1" x14ac:dyDescent="0.3"/>
    <row r="1985" customFormat="1" x14ac:dyDescent="0.3"/>
    <row r="1986" customFormat="1" x14ac:dyDescent="0.3"/>
    <row r="1987" customFormat="1" x14ac:dyDescent="0.3"/>
    <row r="1988" customFormat="1" x14ac:dyDescent="0.3"/>
    <row r="1989" customFormat="1" x14ac:dyDescent="0.3"/>
    <row r="1990" customFormat="1" x14ac:dyDescent="0.3"/>
    <row r="1991" customFormat="1" x14ac:dyDescent="0.3"/>
    <row r="1992" customFormat="1" x14ac:dyDescent="0.3"/>
    <row r="1993" customFormat="1" x14ac:dyDescent="0.3"/>
    <row r="1994" customFormat="1" x14ac:dyDescent="0.3"/>
    <row r="1995" customFormat="1" x14ac:dyDescent="0.3"/>
    <row r="1996" customFormat="1" x14ac:dyDescent="0.3"/>
    <row r="1997" customFormat="1" x14ac:dyDescent="0.3"/>
    <row r="1998" customFormat="1" x14ac:dyDescent="0.3"/>
    <row r="1999" customFormat="1" x14ac:dyDescent="0.3"/>
    <row r="2000" customFormat="1" x14ac:dyDescent="0.3"/>
    <row r="2001" customFormat="1" x14ac:dyDescent="0.3"/>
    <row r="2002" customFormat="1" x14ac:dyDescent="0.3"/>
    <row r="2003" customFormat="1" x14ac:dyDescent="0.3"/>
    <row r="2004" customFormat="1" x14ac:dyDescent="0.3"/>
    <row r="2005" customFormat="1" x14ac:dyDescent="0.3"/>
    <row r="2006" customFormat="1" x14ac:dyDescent="0.3"/>
    <row r="2007" customFormat="1" x14ac:dyDescent="0.3"/>
    <row r="2008" customFormat="1" x14ac:dyDescent="0.3"/>
    <row r="2009" customFormat="1" x14ac:dyDescent="0.3"/>
    <row r="2010" customFormat="1" x14ac:dyDescent="0.3"/>
    <row r="2011" customFormat="1" x14ac:dyDescent="0.3"/>
    <row r="2012" customFormat="1" x14ac:dyDescent="0.3"/>
    <row r="2013" customFormat="1" x14ac:dyDescent="0.3"/>
    <row r="2014" customFormat="1" x14ac:dyDescent="0.3"/>
    <row r="2015" customFormat="1" x14ac:dyDescent="0.3"/>
    <row r="2016" customFormat="1" x14ac:dyDescent="0.3"/>
    <row r="2017" customFormat="1" x14ac:dyDescent="0.3"/>
    <row r="2018" customFormat="1" x14ac:dyDescent="0.3"/>
    <row r="2019" customFormat="1" x14ac:dyDescent="0.3"/>
    <row r="2020" customFormat="1" x14ac:dyDescent="0.3"/>
    <row r="2021" customFormat="1" x14ac:dyDescent="0.3"/>
    <row r="2022" customFormat="1" x14ac:dyDescent="0.3"/>
    <row r="2023" customFormat="1" x14ac:dyDescent="0.3"/>
    <row r="2024" customFormat="1" x14ac:dyDescent="0.3"/>
    <row r="2025" customFormat="1" x14ac:dyDescent="0.3"/>
    <row r="2026" customFormat="1" x14ac:dyDescent="0.3"/>
    <row r="2027" customFormat="1" x14ac:dyDescent="0.3"/>
    <row r="2028" customFormat="1" x14ac:dyDescent="0.3"/>
    <row r="2029" customFormat="1" x14ac:dyDescent="0.3"/>
    <row r="2030" customFormat="1" x14ac:dyDescent="0.3"/>
    <row r="2031" customFormat="1" x14ac:dyDescent="0.3"/>
    <row r="2032" customFormat="1" x14ac:dyDescent="0.3"/>
    <row r="2033" customFormat="1" x14ac:dyDescent="0.3"/>
    <row r="2034" customFormat="1" x14ac:dyDescent="0.3"/>
    <row r="2035" customFormat="1" x14ac:dyDescent="0.3"/>
    <row r="2036" customFormat="1" x14ac:dyDescent="0.3"/>
    <row r="2037" customFormat="1" x14ac:dyDescent="0.3"/>
    <row r="2038" customFormat="1" x14ac:dyDescent="0.3"/>
    <row r="2039" customFormat="1" x14ac:dyDescent="0.3"/>
    <row r="2040" customFormat="1" x14ac:dyDescent="0.3"/>
    <row r="2041" customFormat="1" x14ac:dyDescent="0.3"/>
    <row r="2042" customFormat="1" x14ac:dyDescent="0.3"/>
    <row r="2043" customFormat="1" x14ac:dyDescent="0.3"/>
    <row r="2044" customFormat="1" x14ac:dyDescent="0.3"/>
    <row r="2045" customFormat="1" x14ac:dyDescent="0.3"/>
    <row r="2046" customFormat="1" x14ac:dyDescent="0.3"/>
    <row r="2047" customFormat="1" x14ac:dyDescent="0.3"/>
    <row r="2048" customFormat="1" x14ac:dyDescent="0.3"/>
    <row r="2049" customFormat="1" x14ac:dyDescent="0.3"/>
    <row r="2050" customFormat="1" x14ac:dyDescent="0.3"/>
    <row r="2051" customFormat="1" x14ac:dyDescent="0.3"/>
    <row r="2052" customFormat="1" x14ac:dyDescent="0.3"/>
    <row r="2053" customFormat="1" x14ac:dyDescent="0.3"/>
    <row r="2054" customFormat="1" x14ac:dyDescent="0.3"/>
    <row r="2055" customFormat="1" x14ac:dyDescent="0.3"/>
    <row r="2056" customFormat="1" x14ac:dyDescent="0.3"/>
    <row r="2057" customFormat="1" x14ac:dyDescent="0.3"/>
    <row r="2058" customFormat="1" x14ac:dyDescent="0.3"/>
    <row r="2059" customFormat="1" x14ac:dyDescent="0.3"/>
    <row r="2060" customFormat="1" x14ac:dyDescent="0.3"/>
    <row r="2061" customFormat="1" x14ac:dyDescent="0.3"/>
    <row r="2062" customFormat="1" x14ac:dyDescent="0.3"/>
    <row r="2063" customFormat="1" x14ac:dyDescent="0.3"/>
    <row r="2064" customFormat="1" x14ac:dyDescent="0.3"/>
    <row r="2065" customFormat="1" x14ac:dyDescent="0.3"/>
    <row r="2066" customFormat="1" x14ac:dyDescent="0.3"/>
    <row r="2067" customFormat="1" x14ac:dyDescent="0.3"/>
    <row r="2068" customFormat="1" x14ac:dyDescent="0.3"/>
    <row r="2069" customFormat="1" x14ac:dyDescent="0.3"/>
    <row r="2070" customFormat="1" x14ac:dyDescent="0.3"/>
    <row r="2071" customFormat="1" x14ac:dyDescent="0.3"/>
    <row r="2072" customFormat="1" x14ac:dyDescent="0.3"/>
    <row r="2073" customFormat="1" x14ac:dyDescent="0.3"/>
    <row r="2074" customFormat="1" x14ac:dyDescent="0.3"/>
    <row r="2075" customFormat="1" x14ac:dyDescent="0.3"/>
    <row r="2076" customFormat="1" x14ac:dyDescent="0.3"/>
    <row r="2077" customFormat="1" x14ac:dyDescent="0.3"/>
    <row r="2078" customFormat="1" x14ac:dyDescent="0.3"/>
    <row r="2079" customFormat="1" x14ac:dyDescent="0.3"/>
    <row r="2080" customFormat="1" x14ac:dyDescent="0.3"/>
    <row r="2081" customFormat="1" x14ac:dyDescent="0.3"/>
    <row r="2082" customFormat="1" x14ac:dyDescent="0.3"/>
    <row r="2083" customFormat="1" x14ac:dyDescent="0.3"/>
    <row r="2084" customFormat="1" x14ac:dyDescent="0.3"/>
    <row r="2085" customFormat="1" x14ac:dyDescent="0.3"/>
    <row r="2086" customFormat="1" x14ac:dyDescent="0.3"/>
    <row r="2087" customFormat="1" x14ac:dyDescent="0.3"/>
    <row r="2088" customFormat="1" x14ac:dyDescent="0.3"/>
    <row r="2089" customFormat="1" x14ac:dyDescent="0.3"/>
    <row r="2090" customFormat="1" x14ac:dyDescent="0.3"/>
    <row r="2091" customFormat="1" x14ac:dyDescent="0.3"/>
    <row r="2092" customFormat="1" x14ac:dyDescent="0.3"/>
    <row r="2093" customFormat="1" x14ac:dyDescent="0.3"/>
    <row r="2094" customFormat="1" x14ac:dyDescent="0.3"/>
    <row r="2095" customFormat="1" x14ac:dyDescent="0.3"/>
    <row r="2096" customFormat="1" x14ac:dyDescent="0.3"/>
    <row r="2097" customFormat="1" x14ac:dyDescent="0.3"/>
    <row r="2098" customFormat="1" x14ac:dyDescent="0.3"/>
    <row r="2099" customFormat="1" x14ac:dyDescent="0.3"/>
    <row r="2100" customFormat="1" x14ac:dyDescent="0.3"/>
    <row r="2101" customFormat="1" x14ac:dyDescent="0.3"/>
    <row r="2102" customFormat="1" x14ac:dyDescent="0.3"/>
    <row r="2103" customFormat="1" x14ac:dyDescent="0.3"/>
    <row r="2104" customFormat="1" x14ac:dyDescent="0.3"/>
    <row r="2105" customFormat="1" x14ac:dyDescent="0.3"/>
    <row r="2106" customFormat="1" x14ac:dyDescent="0.3"/>
    <row r="2107" customFormat="1" x14ac:dyDescent="0.3"/>
    <row r="2108" customFormat="1" x14ac:dyDescent="0.3"/>
    <row r="2109" customFormat="1" x14ac:dyDescent="0.3"/>
    <row r="2110" customFormat="1" x14ac:dyDescent="0.3"/>
    <row r="2111" customFormat="1" x14ac:dyDescent="0.3"/>
    <row r="2112" customFormat="1" x14ac:dyDescent="0.3"/>
    <row r="2113" customFormat="1" x14ac:dyDescent="0.3"/>
    <row r="2114" customFormat="1" x14ac:dyDescent="0.3"/>
    <row r="2115" customFormat="1" x14ac:dyDescent="0.3"/>
    <row r="2116" customFormat="1" x14ac:dyDescent="0.3"/>
    <row r="2117" customFormat="1" x14ac:dyDescent="0.3"/>
    <row r="2118" customFormat="1" x14ac:dyDescent="0.3"/>
    <row r="2119" customFormat="1" x14ac:dyDescent="0.3"/>
    <row r="2120" customFormat="1" x14ac:dyDescent="0.3"/>
    <row r="2121" customFormat="1" x14ac:dyDescent="0.3"/>
    <row r="2122" customFormat="1" x14ac:dyDescent="0.3"/>
    <row r="2123" customFormat="1" x14ac:dyDescent="0.3"/>
    <row r="2124" customFormat="1" x14ac:dyDescent="0.3"/>
    <row r="2125" customFormat="1" x14ac:dyDescent="0.3"/>
    <row r="2126" customFormat="1" x14ac:dyDescent="0.3"/>
    <row r="2127" customFormat="1" x14ac:dyDescent="0.3"/>
    <row r="2128" customFormat="1" x14ac:dyDescent="0.3"/>
    <row r="2129" customFormat="1" x14ac:dyDescent="0.3"/>
    <row r="2130" customFormat="1" x14ac:dyDescent="0.3"/>
    <row r="2131" customFormat="1" x14ac:dyDescent="0.3"/>
    <row r="2132" customFormat="1" x14ac:dyDescent="0.3"/>
    <row r="2133" customFormat="1" x14ac:dyDescent="0.3"/>
    <row r="2134" customFormat="1" x14ac:dyDescent="0.3"/>
    <row r="2135" customFormat="1" x14ac:dyDescent="0.3"/>
    <row r="2136" customFormat="1" x14ac:dyDescent="0.3"/>
    <row r="2137" customFormat="1" x14ac:dyDescent="0.3"/>
    <row r="2138" customFormat="1" x14ac:dyDescent="0.3"/>
    <row r="2139" customFormat="1" x14ac:dyDescent="0.3"/>
    <row r="2140" customFormat="1" x14ac:dyDescent="0.3"/>
    <row r="2141" customFormat="1" x14ac:dyDescent="0.3"/>
    <row r="2142" customFormat="1" x14ac:dyDescent="0.3"/>
    <row r="2143" customFormat="1" x14ac:dyDescent="0.3"/>
    <row r="2144" customFormat="1" x14ac:dyDescent="0.3"/>
    <row r="2145" customFormat="1" x14ac:dyDescent="0.3"/>
    <row r="2146" customFormat="1" x14ac:dyDescent="0.3"/>
    <row r="2147" customFormat="1" x14ac:dyDescent="0.3"/>
    <row r="2148" customFormat="1" x14ac:dyDescent="0.3"/>
    <row r="2149" customFormat="1" x14ac:dyDescent="0.3"/>
    <row r="2150" customFormat="1" x14ac:dyDescent="0.3"/>
    <row r="2151" customFormat="1" x14ac:dyDescent="0.3"/>
    <row r="2152" customFormat="1" x14ac:dyDescent="0.3"/>
    <row r="2153" customFormat="1" x14ac:dyDescent="0.3"/>
    <row r="2154" customFormat="1" x14ac:dyDescent="0.3"/>
    <row r="2155" customFormat="1" x14ac:dyDescent="0.3"/>
    <row r="2156" customFormat="1" x14ac:dyDescent="0.3"/>
    <row r="2157" customFormat="1" x14ac:dyDescent="0.3"/>
    <row r="2158" customFormat="1" x14ac:dyDescent="0.3"/>
    <row r="2159" customFormat="1" x14ac:dyDescent="0.3"/>
    <row r="2160" customFormat="1" x14ac:dyDescent="0.3"/>
    <row r="2161" customFormat="1" x14ac:dyDescent="0.3"/>
    <row r="2162" customFormat="1" x14ac:dyDescent="0.3"/>
    <row r="2163" customFormat="1" x14ac:dyDescent="0.3"/>
    <row r="2164" customFormat="1" x14ac:dyDescent="0.3"/>
    <row r="2165" customFormat="1" x14ac:dyDescent="0.3"/>
    <row r="2166" customFormat="1" x14ac:dyDescent="0.3"/>
    <row r="2167" customFormat="1" x14ac:dyDescent="0.3"/>
    <row r="2168" customFormat="1" x14ac:dyDescent="0.3"/>
    <row r="2169" customFormat="1" x14ac:dyDescent="0.3"/>
    <row r="2170" customFormat="1" x14ac:dyDescent="0.3"/>
    <row r="2171" customFormat="1" x14ac:dyDescent="0.3"/>
    <row r="2172" customFormat="1" x14ac:dyDescent="0.3"/>
    <row r="2173" customFormat="1" x14ac:dyDescent="0.3"/>
    <row r="2174" customFormat="1" x14ac:dyDescent="0.3"/>
    <row r="2175" customFormat="1" x14ac:dyDescent="0.3"/>
    <row r="2176" customFormat="1" x14ac:dyDescent="0.3"/>
    <row r="2177" customFormat="1" x14ac:dyDescent="0.3"/>
    <row r="2178" customFormat="1" x14ac:dyDescent="0.3"/>
    <row r="2179" customFormat="1" x14ac:dyDescent="0.3"/>
    <row r="2180" customFormat="1" x14ac:dyDescent="0.3"/>
    <row r="2181" customFormat="1" x14ac:dyDescent="0.3"/>
    <row r="2182" customFormat="1" x14ac:dyDescent="0.3"/>
    <row r="2183" customFormat="1" x14ac:dyDescent="0.3"/>
    <row r="2184" customFormat="1" x14ac:dyDescent="0.3"/>
    <row r="2185" customFormat="1" x14ac:dyDescent="0.3"/>
    <row r="2186" customFormat="1" x14ac:dyDescent="0.3"/>
    <row r="2187" customFormat="1" x14ac:dyDescent="0.3"/>
    <row r="2188" customFormat="1" x14ac:dyDescent="0.3"/>
    <row r="2189" customFormat="1" x14ac:dyDescent="0.3"/>
    <row r="2190" customFormat="1" x14ac:dyDescent="0.3"/>
    <row r="2191" customFormat="1" x14ac:dyDescent="0.3"/>
    <row r="2192" customFormat="1" x14ac:dyDescent="0.3"/>
    <row r="2193" customFormat="1" x14ac:dyDescent="0.3"/>
    <row r="2194" customFormat="1" x14ac:dyDescent="0.3"/>
    <row r="2195" customFormat="1" x14ac:dyDescent="0.3"/>
    <row r="2196" customFormat="1" x14ac:dyDescent="0.3"/>
    <row r="2197" customFormat="1" x14ac:dyDescent="0.3"/>
    <row r="2198" customFormat="1" x14ac:dyDescent="0.3"/>
    <row r="2199" customFormat="1" x14ac:dyDescent="0.3"/>
    <row r="2200" customFormat="1" x14ac:dyDescent="0.3"/>
    <row r="2201" customFormat="1" x14ac:dyDescent="0.3"/>
    <row r="2202" customFormat="1" x14ac:dyDescent="0.3"/>
    <row r="2203" customFormat="1" x14ac:dyDescent="0.3"/>
    <row r="2204" customFormat="1" x14ac:dyDescent="0.3"/>
    <row r="2205" customFormat="1" x14ac:dyDescent="0.3"/>
    <row r="2206" customFormat="1" x14ac:dyDescent="0.3"/>
    <row r="2207" customFormat="1" x14ac:dyDescent="0.3"/>
    <row r="2208" customFormat="1" x14ac:dyDescent="0.3"/>
    <row r="2209" customFormat="1" x14ac:dyDescent="0.3"/>
    <row r="2210" customFormat="1" x14ac:dyDescent="0.3"/>
    <row r="2211" customFormat="1" x14ac:dyDescent="0.3"/>
    <row r="2212" customFormat="1" x14ac:dyDescent="0.3"/>
    <row r="2213" customFormat="1" x14ac:dyDescent="0.3"/>
    <row r="2214" customFormat="1" x14ac:dyDescent="0.3"/>
    <row r="2215" customFormat="1" x14ac:dyDescent="0.3"/>
    <row r="2216" customFormat="1" x14ac:dyDescent="0.3"/>
    <row r="2217" customFormat="1" x14ac:dyDescent="0.3"/>
    <row r="2218" customFormat="1" x14ac:dyDescent="0.3"/>
    <row r="2219" customFormat="1" x14ac:dyDescent="0.3"/>
    <row r="2220" customFormat="1" x14ac:dyDescent="0.3"/>
    <row r="2221" customFormat="1" x14ac:dyDescent="0.3"/>
    <row r="2222" customFormat="1" x14ac:dyDescent="0.3"/>
    <row r="2223" customFormat="1" x14ac:dyDescent="0.3"/>
    <row r="2224" customFormat="1" x14ac:dyDescent="0.3"/>
    <row r="2225" customFormat="1" x14ac:dyDescent="0.3"/>
    <row r="2226" customFormat="1" x14ac:dyDescent="0.3"/>
    <row r="2227" customFormat="1" x14ac:dyDescent="0.3"/>
    <row r="2228" customFormat="1" x14ac:dyDescent="0.3"/>
    <row r="2229" customFormat="1" x14ac:dyDescent="0.3"/>
    <row r="2230" customFormat="1" x14ac:dyDescent="0.3"/>
    <row r="2231" customFormat="1" x14ac:dyDescent="0.3"/>
    <row r="2232" customFormat="1" x14ac:dyDescent="0.3"/>
    <row r="2233" customFormat="1" x14ac:dyDescent="0.3"/>
    <row r="2234" customFormat="1" x14ac:dyDescent="0.3"/>
    <row r="2235" customFormat="1" x14ac:dyDescent="0.3"/>
    <row r="2236" customFormat="1" x14ac:dyDescent="0.3"/>
    <row r="2237" customFormat="1" x14ac:dyDescent="0.3"/>
    <row r="2238" customFormat="1" x14ac:dyDescent="0.3"/>
    <row r="2239" customFormat="1" x14ac:dyDescent="0.3"/>
    <row r="2240" customFormat="1" x14ac:dyDescent="0.3"/>
    <row r="2241" customFormat="1" x14ac:dyDescent="0.3"/>
    <row r="2242" customFormat="1" x14ac:dyDescent="0.3"/>
    <row r="2243" customFormat="1" x14ac:dyDescent="0.3"/>
    <row r="2244" customFormat="1" x14ac:dyDescent="0.3"/>
    <row r="2245" customFormat="1" x14ac:dyDescent="0.3"/>
    <row r="2246" customFormat="1" x14ac:dyDescent="0.3"/>
    <row r="2247" customFormat="1" x14ac:dyDescent="0.3"/>
    <row r="2248" customFormat="1" x14ac:dyDescent="0.3"/>
    <row r="2249" customFormat="1" x14ac:dyDescent="0.3"/>
    <row r="2250" customFormat="1" x14ac:dyDescent="0.3"/>
    <row r="2251" customFormat="1" x14ac:dyDescent="0.3"/>
    <row r="2252" customFormat="1" x14ac:dyDescent="0.3"/>
    <row r="2253" customFormat="1" x14ac:dyDescent="0.3"/>
    <row r="2254" customFormat="1" x14ac:dyDescent="0.3"/>
    <row r="2255" customFormat="1" x14ac:dyDescent="0.3"/>
    <row r="2256" customFormat="1" x14ac:dyDescent="0.3"/>
    <row r="2257" customFormat="1" x14ac:dyDescent="0.3"/>
    <row r="2258" customFormat="1" x14ac:dyDescent="0.3"/>
    <row r="2259" customFormat="1" x14ac:dyDescent="0.3"/>
    <row r="2260" customFormat="1" x14ac:dyDescent="0.3"/>
    <row r="2261" customFormat="1" x14ac:dyDescent="0.3"/>
    <row r="2262" customFormat="1" x14ac:dyDescent="0.3"/>
    <row r="2263" customFormat="1" x14ac:dyDescent="0.3"/>
    <row r="2264" customFormat="1" x14ac:dyDescent="0.3"/>
    <row r="2265" customFormat="1" x14ac:dyDescent="0.3"/>
    <row r="2266" customFormat="1" x14ac:dyDescent="0.3"/>
    <row r="2267" customFormat="1" x14ac:dyDescent="0.3"/>
    <row r="2268" customFormat="1" x14ac:dyDescent="0.3"/>
    <row r="2269" customFormat="1" x14ac:dyDescent="0.3"/>
    <row r="2270" customFormat="1" x14ac:dyDescent="0.3"/>
    <row r="2271" customFormat="1" x14ac:dyDescent="0.3"/>
    <row r="2272" customFormat="1" x14ac:dyDescent="0.3"/>
    <row r="2273" customFormat="1" x14ac:dyDescent="0.3"/>
    <row r="2274" customFormat="1" x14ac:dyDescent="0.3"/>
    <row r="2275" customFormat="1" x14ac:dyDescent="0.3"/>
    <row r="2276" customFormat="1" x14ac:dyDescent="0.3"/>
    <row r="2277" customFormat="1" x14ac:dyDescent="0.3"/>
    <row r="2278" customFormat="1" x14ac:dyDescent="0.3"/>
    <row r="2279" customFormat="1" x14ac:dyDescent="0.3"/>
    <row r="2280" customFormat="1" x14ac:dyDescent="0.3"/>
    <row r="2281" customFormat="1" x14ac:dyDescent="0.3"/>
    <row r="2282" customFormat="1" x14ac:dyDescent="0.3"/>
    <row r="2283" customFormat="1" x14ac:dyDescent="0.3"/>
    <row r="2284" customFormat="1" x14ac:dyDescent="0.3"/>
    <row r="2285" customFormat="1" x14ac:dyDescent="0.3"/>
    <row r="2286" customFormat="1" x14ac:dyDescent="0.3"/>
    <row r="2287" customFormat="1" x14ac:dyDescent="0.3"/>
    <row r="2288" customFormat="1" x14ac:dyDescent="0.3"/>
    <row r="2289" customFormat="1" x14ac:dyDescent="0.3"/>
    <row r="2290" customFormat="1" x14ac:dyDescent="0.3"/>
    <row r="2291" customFormat="1" x14ac:dyDescent="0.3"/>
    <row r="2292" customFormat="1" x14ac:dyDescent="0.3"/>
    <row r="2293" customFormat="1" x14ac:dyDescent="0.3"/>
    <row r="2294" customFormat="1" x14ac:dyDescent="0.3"/>
    <row r="2295" customFormat="1" x14ac:dyDescent="0.3"/>
    <row r="2296" customFormat="1" x14ac:dyDescent="0.3"/>
    <row r="2297" customFormat="1" x14ac:dyDescent="0.3"/>
    <row r="2298" customFormat="1" x14ac:dyDescent="0.3"/>
    <row r="2299" customFormat="1" x14ac:dyDescent="0.3"/>
    <row r="2300" customFormat="1" x14ac:dyDescent="0.3"/>
    <row r="2301" customFormat="1" x14ac:dyDescent="0.3"/>
    <row r="2302" customFormat="1" x14ac:dyDescent="0.3"/>
    <row r="2303" customFormat="1" x14ac:dyDescent="0.3"/>
    <row r="2304" customFormat="1" x14ac:dyDescent="0.3"/>
    <row r="2305" customFormat="1" x14ac:dyDescent="0.3"/>
    <row r="2306" customFormat="1" x14ac:dyDescent="0.3"/>
    <row r="2307" customFormat="1" x14ac:dyDescent="0.3"/>
    <row r="2308" customFormat="1" x14ac:dyDescent="0.3"/>
    <row r="2309" customFormat="1" x14ac:dyDescent="0.3"/>
    <row r="2310" customFormat="1" x14ac:dyDescent="0.3"/>
    <row r="2311" customFormat="1" x14ac:dyDescent="0.3"/>
    <row r="2312" customFormat="1" x14ac:dyDescent="0.3"/>
    <row r="2313" customFormat="1" x14ac:dyDescent="0.3"/>
    <row r="2314" customFormat="1" x14ac:dyDescent="0.3"/>
    <row r="2315" customFormat="1" x14ac:dyDescent="0.3"/>
    <row r="2316" customFormat="1" x14ac:dyDescent="0.3"/>
    <row r="2317" customFormat="1" x14ac:dyDescent="0.3"/>
    <row r="2318" customFormat="1" x14ac:dyDescent="0.3"/>
    <row r="2319" customFormat="1" x14ac:dyDescent="0.3"/>
    <row r="2320" customFormat="1" x14ac:dyDescent="0.3"/>
    <row r="2321" customFormat="1" x14ac:dyDescent="0.3"/>
    <row r="2322" customFormat="1" x14ac:dyDescent="0.3"/>
    <row r="2323" customFormat="1" x14ac:dyDescent="0.3"/>
    <row r="2324" customFormat="1" x14ac:dyDescent="0.3"/>
    <row r="2325" customFormat="1" x14ac:dyDescent="0.3"/>
    <row r="2326" customFormat="1" x14ac:dyDescent="0.3"/>
    <row r="2327" customFormat="1" x14ac:dyDescent="0.3"/>
    <row r="2328" customFormat="1" x14ac:dyDescent="0.3"/>
    <row r="2329" customFormat="1" x14ac:dyDescent="0.3"/>
    <row r="2330" customFormat="1" x14ac:dyDescent="0.3"/>
    <row r="2331" customFormat="1" x14ac:dyDescent="0.3"/>
    <row r="2332" customFormat="1" x14ac:dyDescent="0.3"/>
    <row r="2333" customFormat="1" x14ac:dyDescent="0.3"/>
    <row r="2334" customFormat="1" x14ac:dyDescent="0.3"/>
    <row r="2335" customFormat="1" x14ac:dyDescent="0.3"/>
    <row r="2336" customFormat="1" x14ac:dyDescent="0.3"/>
    <row r="2337" customFormat="1" x14ac:dyDescent="0.3"/>
    <row r="2338" customFormat="1" x14ac:dyDescent="0.3"/>
    <row r="2339" customFormat="1" x14ac:dyDescent="0.3"/>
    <row r="2340" customFormat="1" x14ac:dyDescent="0.3"/>
    <row r="2341" customFormat="1" x14ac:dyDescent="0.3"/>
    <row r="2342" customFormat="1" x14ac:dyDescent="0.3"/>
    <row r="2343" customFormat="1" x14ac:dyDescent="0.3"/>
    <row r="2344" customFormat="1" x14ac:dyDescent="0.3"/>
    <row r="2345" customFormat="1" x14ac:dyDescent="0.3"/>
    <row r="2346" customFormat="1" x14ac:dyDescent="0.3"/>
    <row r="2347" customFormat="1" x14ac:dyDescent="0.3"/>
    <row r="2348" customFormat="1" x14ac:dyDescent="0.3"/>
    <row r="2349" customFormat="1" x14ac:dyDescent="0.3"/>
    <row r="2350" customFormat="1" x14ac:dyDescent="0.3"/>
    <row r="2351" customFormat="1" x14ac:dyDescent="0.3"/>
    <row r="2352" customFormat="1" x14ac:dyDescent="0.3"/>
    <row r="2353" customFormat="1" x14ac:dyDescent="0.3"/>
    <row r="2354" customFormat="1" x14ac:dyDescent="0.3"/>
    <row r="2355" customFormat="1" x14ac:dyDescent="0.3"/>
    <row r="2356" customFormat="1" x14ac:dyDescent="0.3"/>
    <row r="2357" customFormat="1" x14ac:dyDescent="0.3"/>
    <row r="2358" customFormat="1" x14ac:dyDescent="0.3"/>
    <row r="2359" customFormat="1" x14ac:dyDescent="0.3"/>
    <row r="2360" customFormat="1" x14ac:dyDescent="0.3"/>
    <row r="2361" customFormat="1" x14ac:dyDescent="0.3"/>
    <row r="2362" customFormat="1" x14ac:dyDescent="0.3"/>
    <row r="2363" customFormat="1" x14ac:dyDescent="0.3"/>
    <row r="2364" customFormat="1" x14ac:dyDescent="0.3"/>
    <row r="2365" customFormat="1" x14ac:dyDescent="0.3"/>
    <row r="2366" customFormat="1" x14ac:dyDescent="0.3"/>
    <row r="2367" customFormat="1" x14ac:dyDescent="0.3"/>
    <row r="2368" customFormat="1" x14ac:dyDescent="0.3"/>
    <row r="2369" customFormat="1" x14ac:dyDescent="0.3"/>
    <row r="2370" customFormat="1" x14ac:dyDescent="0.3"/>
    <row r="2371" customFormat="1" x14ac:dyDescent="0.3"/>
    <row r="2372" customFormat="1" x14ac:dyDescent="0.3"/>
    <row r="2373" customFormat="1" x14ac:dyDescent="0.3"/>
    <row r="2374" customFormat="1" x14ac:dyDescent="0.3"/>
    <row r="2375" customFormat="1" x14ac:dyDescent="0.3"/>
    <row r="2376" customFormat="1" x14ac:dyDescent="0.3"/>
    <row r="2377" customFormat="1" x14ac:dyDescent="0.3"/>
    <row r="2378" customFormat="1" x14ac:dyDescent="0.3"/>
    <row r="2379" customFormat="1" x14ac:dyDescent="0.3"/>
    <row r="2380" customFormat="1" x14ac:dyDescent="0.3"/>
    <row r="2381" customFormat="1" x14ac:dyDescent="0.3"/>
    <row r="2382" customFormat="1" x14ac:dyDescent="0.3"/>
    <row r="2383" customFormat="1" x14ac:dyDescent="0.3"/>
    <row r="2384" customFormat="1" x14ac:dyDescent="0.3"/>
    <row r="2385" customFormat="1" x14ac:dyDescent="0.3"/>
    <row r="2386" customFormat="1" x14ac:dyDescent="0.3"/>
    <row r="2387" customFormat="1" x14ac:dyDescent="0.3"/>
    <row r="2388" customFormat="1" x14ac:dyDescent="0.3"/>
    <row r="2389" customFormat="1" x14ac:dyDescent="0.3"/>
    <row r="2390" customFormat="1" x14ac:dyDescent="0.3"/>
    <row r="2391" customFormat="1" x14ac:dyDescent="0.3"/>
    <row r="2392" customFormat="1" x14ac:dyDescent="0.3"/>
    <row r="2393" customFormat="1" x14ac:dyDescent="0.3"/>
    <row r="2394" customFormat="1" x14ac:dyDescent="0.3"/>
    <row r="2395" customFormat="1" x14ac:dyDescent="0.3"/>
    <row r="2396" customFormat="1" x14ac:dyDescent="0.3"/>
    <row r="2397" customFormat="1" x14ac:dyDescent="0.3"/>
    <row r="2398" customFormat="1" x14ac:dyDescent="0.3"/>
    <row r="2399" customFormat="1" x14ac:dyDescent="0.3"/>
    <row r="2400" customFormat="1" x14ac:dyDescent="0.3"/>
    <row r="2401" customFormat="1" x14ac:dyDescent="0.3"/>
    <row r="2402" customFormat="1" x14ac:dyDescent="0.3"/>
    <row r="2403" customFormat="1" x14ac:dyDescent="0.3"/>
    <row r="2404" customFormat="1" x14ac:dyDescent="0.3"/>
    <row r="2405" customFormat="1" x14ac:dyDescent="0.3"/>
    <row r="2406" customFormat="1" x14ac:dyDescent="0.3"/>
    <row r="2407" customFormat="1" x14ac:dyDescent="0.3"/>
    <row r="2408" customFormat="1" x14ac:dyDescent="0.3"/>
    <row r="2409" customFormat="1" x14ac:dyDescent="0.3"/>
    <row r="2410" customFormat="1" x14ac:dyDescent="0.3"/>
    <row r="2411" customFormat="1" x14ac:dyDescent="0.3"/>
    <row r="2412" customFormat="1" x14ac:dyDescent="0.3"/>
    <row r="2413" customFormat="1" x14ac:dyDescent="0.3"/>
    <row r="2414" customFormat="1" x14ac:dyDescent="0.3"/>
    <row r="2415" customFormat="1" x14ac:dyDescent="0.3"/>
    <row r="2416" customFormat="1" x14ac:dyDescent="0.3"/>
    <row r="2417" customFormat="1" x14ac:dyDescent="0.3"/>
    <row r="2418" customFormat="1" x14ac:dyDescent="0.3"/>
    <row r="2419" customFormat="1" x14ac:dyDescent="0.3"/>
    <row r="2420" customFormat="1" x14ac:dyDescent="0.3"/>
    <row r="2421" customFormat="1" x14ac:dyDescent="0.3"/>
    <row r="2422" customFormat="1" x14ac:dyDescent="0.3"/>
    <row r="2423" customFormat="1" x14ac:dyDescent="0.3"/>
    <row r="2424" customFormat="1" x14ac:dyDescent="0.3"/>
    <row r="2425" customFormat="1" x14ac:dyDescent="0.3"/>
    <row r="2426" customFormat="1" x14ac:dyDescent="0.3"/>
    <row r="2427" customFormat="1" x14ac:dyDescent="0.3"/>
    <row r="2428" customFormat="1" x14ac:dyDescent="0.3"/>
    <row r="2429" customFormat="1" x14ac:dyDescent="0.3"/>
    <row r="2430" customFormat="1" x14ac:dyDescent="0.3"/>
    <row r="2431" customFormat="1" x14ac:dyDescent="0.3"/>
    <row r="2432" customFormat="1" x14ac:dyDescent="0.3"/>
    <row r="2433" customFormat="1" x14ac:dyDescent="0.3"/>
    <row r="2434" customFormat="1" x14ac:dyDescent="0.3"/>
    <row r="2435" customFormat="1" x14ac:dyDescent="0.3"/>
    <row r="2436" customFormat="1" x14ac:dyDescent="0.3"/>
    <row r="2437" customFormat="1" x14ac:dyDescent="0.3"/>
    <row r="2438" customFormat="1" x14ac:dyDescent="0.3"/>
    <row r="2439" customFormat="1" x14ac:dyDescent="0.3"/>
    <row r="2440" customFormat="1" x14ac:dyDescent="0.3"/>
    <row r="2441" customFormat="1" x14ac:dyDescent="0.3"/>
    <row r="2442" customFormat="1" x14ac:dyDescent="0.3"/>
    <row r="2443" customFormat="1" x14ac:dyDescent="0.3"/>
    <row r="2444" customFormat="1" x14ac:dyDescent="0.3"/>
    <row r="2445" customFormat="1" x14ac:dyDescent="0.3"/>
    <row r="2446" customFormat="1" x14ac:dyDescent="0.3"/>
    <row r="2447" customFormat="1" x14ac:dyDescent="0.3"/>
    <row r="2448" customFormat="1" x14ac:dyDescent="0.3"/>
    <row r="2449" customFormat="1" x14ac:dyDescent="0.3"/>
    <row r="2450" customFormat="1" x14ac:dyDescent="0.3"/>
    <row r="2451" customFormat="1" x14ac:dyDescent="0.3"/>
    <row r="2452" customFormat="1" x14ac:dyDescent="0.3"/>
    <row r="2453" customFormat="1" x14ac:dyDescent="0.3"/>
    <row r="2454" customFormat="1" x14ac:dyDescent="0.3"/>
    <row r="2455" customFormat="1" x14ac:dyDescent="0.3"/>
    <row r="2456" customFormat="1" x14ac:dyDescent="0.3"/>
    <row r="2457" customFormat="1" x14ac:dyDescent="0.3"/>
    <row r="2458" customFormat="1" x14ac:dyDescent="0.3"/>
    <row r="2459" customFormat="1" x14ac:dyDescent="0.3"/>
    <row r="2460" customFormat="1" x14ac:dyDescent="0.3"/>
    <row r="2461" customFormat="1" x14ac:dyDescent="0.3"/>
    <row r="2462" customFormat="1" x14ac:dyDescent="0.3"/>
    <row r="2463" customFormat="1" x14ac:dyDescent="0.3"/>
    <row r="2464" customFormat="1" x14ac:dyDescent="0.3"/>
    <row r="2465" customFormat="1" x14ac:dyDescent="0.3"/>
    <row r="2466" customFormat="1" x14ac:dyDescent="0.3"/>
    <row r="2467" customFormat="1" x14ac:dyDescent="0.3"/>
    <row r="2468" customFormat="1" x14ac:dyDescent="0.3"/>
    <row r="2469" customFormat="1" x14ac:dyDescent="0.3"/>
    <row r="2470" customFormat="1" x14ac:dyDescent="0.3"/>
    <row r="2471" customFormat="1" x14ac:dyDescent="0.3"/>
    <row r="2472" customFormat="1" x14ac:dyDescent="0.3"/>
    <row r="2473" customFormat="1" x14ac:dyDescent="0.3"/>
    <row r="2474" customFormat="1" x14ac:dyDescent="0.3"/>
    <row r="2475" customFormat="1" x14ac:dyDescent="0.3"/>
    <row r="2476" customFormat="1" x14ac:dyDescent="0.3"/>
    <row r="2477" customFormat="1" x14ac:dyDescent="0.3"/>
    <row r="2478" customFormat="1" x14ac:dyDescent="0.3"/>
    <row r="2479" customFormat="1" x14ac:dyDescent="0.3"/>
    <row r="2480" customFormat="1" x14ac:dyDescent="0.3"/>
    <row r="2481" customFormat="1" x14ac:dyDescent="0.3"/>
    <row r="2482" customFormat="1" x14ac:dyDescent="0.3"/>
    <row r="2483" customFormat="1" x14ac:dyDescent="0.3"/>
    <row r="2484" customFormat="1" x14ac:dyDescent="0.3"/>
    <row r="2485" customFormat="1" x14ac:dyDescent="0.3"/>
    <row r="2486" customFormat="1" x14ac:dyDescent="0.3"/>
    <row r="2487" customFormat="1" x14ac:dyDescent="0.3"/>
    <row r="2488" customFormat="1" x14ac:dyDescent="0.3"/>
    <row r="2489" customFormat="1" x14ac:dyDescent="0.3"/>
    <row r="2490" customFormat="1" x14ac:dyDescent="0.3"/>
    <row r="2491" customFormat="1" x14ac:dyDescent="0.3"/>
    <row r="2492" customFormat="1" x14ac:dyDescent="0.3"/>
    <row r="2493" customFormat="1" x14ac:dyDescent="0.3"/>
    <row r="2494" customFormat="1" x14ac:dyDescent="0.3"/>
    <row r="2495" customFormat="1" x14ac:dyDescent="0.3"/>
    <row r="2496" customFormat="1" x14ac:dyDescent="0.3"/>
    <row r="2497" customFormat="1" x14ac:dyDescent="0.3"/>
    <row r="2498" customFormat="1" x14ac:dyDescent="0.3"/>
    <row r="2499" customFormat="1" x14ac:dyDescent="0.3"/>
    <row r="2500" customFormat="1" x14ac:dyDescent="0.3"/>
    <row r="2501" customFormat="1" x14ac:dyDescent="0.3"/>
    <row r="2502" customFormat="1" x14ac:dyDescent="0.3"/>
    <row r="2503" customFormat="1" x14ac:dyDescent="0.3"/>
    <row r="2504" customFormat="1" x14ac:dyDescent="0.3"/>
    <row r="2505" customFormat="1" x14ac:dyDescent="0.3"/>
    <row r="2506" customFormat="1" x14ac:dyDescent="0.3"/>
    <row r="2507" customFormat="1" x14ac:dyDescent="0.3"/>
    <row r="2508" customFormat="1" x14ac:dyDescent="0.3"/>
    <row r="2509" customFormat="1" x14ac:dyDescent="0.3"/>
    <row r="2510" customFormat="1" x14ac:dyDescent="0.3"/>
    <row r="2511" customFormat="1" x14ac:dyDescent="0.3"/>
    <row r="2512" customFormat="1" x14ac:dyDescent="0.3"/>
    <row r="2513" customFormat="1" x14ac:dyDescent="0.3"/>
    <row r="2514" customFormat="1" x14ac:dyDescent="0.3"/>
    <row r="2515" customFormat="1" x14ac:dyDescent="0.3"/>
    <row r="2516" customFormat="1" x14ac:dyDescent="0.3"/>
    <row r="2517" customFormat="1" x14ac:dyDescent="0.3"/>
    <row r="2518" customFormat="1" x14ac:dyDescent="0.3"/>
    <row r="2519" customFormat="1" x14ac:dyDescent="0.3"/>
    <row r="2520" customFormat="1" x14ac:dyDescent="0.3"/>
    <row r="2521" customFormat="1" x14ac:dyDescent="0.3"/>
    <row r="2522" customFormat="1" x14ac:dyDescent="0.3"/>
    <row r="2523" customFormat="1" x14ac:dyDescent="0.3"/>
    <row r="2524" customFormat="1" x14ac:dyDescent="0.3"/>
    <row r="2525" customFormat="1" x14ac:dyDescent="0.3"/>
    <row r="2526" customFormat="1" x14ac:dyDescent="0.3"/>
    <row r="2527" customFormat="1" x14ac:dyDescent="0.3"/>
    <row r="2528" customFormat="1" x14ac:dyDescent="0.3"/>
    <row r="2529" customFormat="1" x14ac:dyDescent="0.3"/>
    <row r="2530" customFormat="1" x14ac:dyDescent="0.3"/>
    <row r="2531" customFormat="1" x14ac:dyDescent="0.3"/>
    <row r="2532" customFormat="1" x14ac:dyDescent="0.3"/>
    <row r="2533" customFormat="1" x14ac:dyDescent="0.3"/>
    <row r="2534" customFormat="1" x14ac:dyDescent="0.3"/>
    <row r="2535" customFormat="1" x14ac:dyDescent="0.3"/>
    <row r="2536" customFormat="1" x14ac:dyDescent="0.3"/>
    <row r="2537" customFormat="1" x14ac:dyDescent="0.3"/>
    <row r="2538" customFormat="1" x14ac:dyDescent="0.3"/>
    <row r="2539" customFormat="1" x14ac:dyDescent="0.3"/>
    <row r="2540" customFormat="1" x14ac:dyDescent="0.3"/>
    <row r="2541" customFormat="1" x14ac:dyDescent="0.3"/>
    <row r="2542" customFormat="1" x14ac:dyDescent="0.3"/>
    <row r="2543" customFormat="1" x14ac:dyDescent="0.3"/>
    <row r="2544" customFormat="1" x14ac:dyDescent="0.3"/>
    <row r="2545" customFormat="1" x14ac:dyDescent="0.3"/>
    <row r="2546" customFormat="1" x14ac:dyDescent="0.3"/>
    <row r="2547" customFormat="1" x14ac:dyDescent="0.3"/>
    <row r="2548" customFormat="1" x14ac:dyDescent="0.3"/>
    <row r="2549" customFormat="1" x14ac:dyDescent="0.3"/>
    <row r="2550" customFormat="1" x14ac:dyDescent="0.3"/>
    <row r="2551" customFormat="1" x14ac:dyDescent="0.3"/>
    <row r="2552" customFormat="1" x14ac:dyDescent="0.3"/>
    <row r="2553" customFormat="1" x14ac:dyDescent="0.3"/>
    <row r="2554" customFormat="1" x14ac:dyDescent="0.3"/>
    <row r="2555" customFormat="1" x14ac:dyDescent="0.3"/>
    <row r="2556" customFormat="1" x14ac:dyDescent="0.3"/>
    <row r="2557" customFormat="1" x14ac:dyDescent="0.3"/>
    <row r="2558" customFormat="1" x14ac:dyDescent="0.3"/>
    <row r="2559" customFormat="1" x14ac:dyDescent="0.3"/>
    <row r="2560" customFormat="1" x14ac:dyDescent="0.3"/>
    <row r="2561" customFormat="1" x14ac:dyDescent="0.3"/>
    <row r="2562" customFormat="1" x14ac:dyDescent="0.3"/>
    <row r="2563" customFormat="1" x14ac:dyDescent="0.3"/>
    <row r="2564" customFormat="1" x14ac:dyDescent="0.3"/>
    <row r="2565" customFormat="1" x14ac:dyDescent="0.3"/>
    <row r="2566" customFormat="1" x14ac:dyDescent="0.3"/>
    <row r="2567" customFormat="1" x14ac:dyDescent="0.3"/>
    <row r="2568" customFormat="1" x14ac:dyDescent="0.3"/>
    <row r="2569" customFormat="1" x14ac:dyDescent="0.3"/>
    <row r="2570" customFormat="1" x14ac:dyDescent="0.3"/>
    <row r="2571" customFormat="1" x14ac:dyDescent="0.3"/>
    <row r="2572" customFormat="1" x14ac:dyDescent="0.3"/>
    <row r="2573" customFormat="1" x14ac:dyDescent="0.3"/>
    <row r="2574" customFormat="1" x14ac:dyDescent="0.3"/>
    <row r="2575" customFormat="1" x14ac:dyDescent="0.3"/>
    <row r="2576" customFormat="1" x14ac:dyDescent="0.3"/>
    <row r="2577" customFormat="1" x14ac:dyDescent="0.3"/>
    <row r="2578" customFormat="1" x14ac:dyDescent="0.3"/>
    <row r="2579" customFormat="1" x14ac:dyDescent="0.3"/>
    <row r="2580" customFormat="1" x14ac:dyDescent="0.3"/>
    <row r="2581" customFormat="1" x14ac:dyDescent="0.3"/>
    <row r="2582" customFormat="1" x14ac:dyDescent="0.3"/>
    <row r="2583" customFormat="1" x14ac:dyDescent="0.3"/>
    <row r="2584" customFormat="1" x14ac:dyDescent="0.3"/>
    <row r="2585" customFormat="1" x14ac:dyDescent="0.3"/>
    <row r="2586" customFormat="1" x14ac:dyDescent="0.3"/>
    <row r="2587" customFormat="1" x14ac:dyDescent="0.3"/>
    <row r="2588" customFormat="1" x14ac:dyDescent="0.3"/>
    <row r="2589" customFormat="1" x14ac:dyDescent="0.3"/>
    <row r="2590" customFormat="1" x14ac:dyDescent="0.3"/>
    <row r="2591" customFormat="1" x14ac:dyDescent="0.3"/>
    <row r="2592" customFormat="1" x14ac:dyDescent="0.3"/>
    <row r="2593" customFormat="1" x14ac:dyDescent="0.3"/>
    <row r="2594" customFormat="1" x14ac:dyDescent="0.3"/>
    <row r="2595" customFormat="1" x14ac:dyDescent="0.3"/>
    <row r="2596" customFormat="1" x14ac:dyDescent="0.3"/>
    <row r="2597" customFormat="1" x14ac:dyDescent="0.3"/>
    <row r="2598" customFormat="1" x14ac:dyDescent="0.3"/>
    <row r="2599" customFormat="1" x14ac:dyDescent="0.3"/>
    <row r="2600" customFormat="1" x14ac:dyDescent="0.3"/>
    <row r="2601" customFormat="1" x14ac:dyDescent="0.3"/>
    <row r="2602" customFormat="1" x14ac:dyDescent="0.3"/>
    <row r="2603" customFormat="1" x14ac:dyDescent="0.3"/>
    <row r="2604" customFormat="1" x14ac:dyDescent="0.3"/>
    <row r="2605" customFormat="1" x14ac:dyDescent="0.3"/>
    <row r="2606" customFormat="1" x14ac:dyDescent="0.3"/>
    <row r="2607" customFormat="1" x14ac:dyDescent="0.3"/>
    <row r="2608" customFormat="1" x14ac:dyDescent="0.3"/>
    <row r="2609" customFormat="1" x14ac:dyDescent="0.3"/>
    <row r="2610" customFormat="1" x14ac:dyDescent="0.3"/>
    <row r="2611" customFormat="1" x14ac:dyDescent="0.3"/>
    <row r="2612" customFormat="1" x14ac:dyDescent="0.3"/>
    <row r="2613" customFormat="1" x14ac:dyDescent="0.3"/>
    <row r="2614" customFormat="1" x14ac:dyDescent="0.3"/>
    <row r="2615" customFormat="1" x14ac:dyDescent="0.3"/>
    <row r="2616" customFormat="1" x14ac:dyDescent="0.3"/>
    <row r="2617" customFormat="1" x14ac:dyDescent="0.3"/>
    <row r="2618" customFormat="1" x14ac:dyDescent="0.3"/>
    <row r="2619" customFormat="1" x14ac:dyDescent="0.3"/>
    <row r="2620" customFormat="1" x14ac:dyDescent="0.3"/>
    <row r="2621" customFormat="1" x14ac:dyDescent="0.3"/>
    <row r="2622" customFormat="1" x14ac:dyDescent="0.3"/>
    <row r="2623" customFormat="1" x14ac:dyDescent="0.3"/>
    <row r="2624" customFormat="1" x14ac:dyDescent="0.3"/>
    <row r="2625" customFormat="1" x14ac:dyDescent="0.3"/>
    <row r="2626" customFormat="1" x14ac:dyDescent="0.3"/>
    <row r="2627" customFormat="1" x14ac:dyDescent="0.3"/>
    <row r="2628" customFormat="1" x14ac:dyDescent="0.3"/>
    <row r="2629" customFormat="1" x14ac:dyDescent="0.3"/>
    <row r="2630" customFormat="1" x14ac:dyDescent="0.3"/>
    <row r="2631" customFormat="1" x14ac:dyDescent="0.3"/>
    <row r="2632" customFormat="1" x14ac:dyDescent="0.3"/>
    <row r="2633" customFormat="1" x14ac:dyDescent="0.3"/>
    <row r="2634" customFormat="1" x14ac:dyDescent="0.3"/>
    <row r="2635" customFormat="1" x14ac:dyDescent="0.3"/>
    <row r="2636" customFormat="1" x14ac:dyDescent="0.3"/>
    <row r="2637" customFormat="1" x14ac:dyDescent="0.3"/>
    <row r="2638" customFormat="1" x14ac:dyDescent="0.3"/>
    <row r="2639" customFormat="1" x14ac:dyDescent="0.3"/>
    <row r="2640" customFormat="1" x14ac:dyDescent="0.3"/>
    <row r="2641" customFormat="1" x14ac:dyDescent="0.3"/>
    <row r="2642" customFormat="1" x14ac:dyDescent="0.3"/>
    <row r="2643" customFormat="1" x14ac:dyDescent="0.3"/>
    <row r="2644" customFormat="1" x14ac:dyDescent="0.3"/>
    <row r="2645" customFormat="1" x14ac:dyDescent="0.3"/>
    <row r="2646" customFormat="1" x14ac:dyDescent="0.3"/>
    <row r="2647" customFormat="1" x14ac:dyDescent="0.3"/>
    <row r="2648" customFormat="1" x14ac:dyDescent="0.3"/>
    <row r="2649" customFormat="1" x14ac:dyDescent="0.3"/>
    <row r="2650" customFormat="1" x14ac:dyDescent="0.3"/>
    <row r="2651" customFormat="1" x14ac:dyDescent="0.3"/>
    <row r="2652" customFormat="1" x14ac:dyDescent="0.3"/>
    <row r="2653" customFormat="1" x14ac:dyDescent="0.3"/>
    <row r="2654" customFormat="1" x14ac:dyDescent="0.3"/>
    <row r="2655" customFormat="1" x14ac:dyDescent="0.3"/>
    <row r="2656" customFormat="1" x14ac:dyDescent="0.3"/>
    <row r="2657" customFormat="1" x14ac:dyDescent="0.3"/>
    <row r="2658" customFormat="1" x14ac:dyDescent="0.3"/>
    <row r="2659" customFormat="1" x14ac:dyDescent="0.3"/>
    <row r="2660" customFormat="1" x14ac:dyDescent="0.3"/>
    <row r="2661" customFormat="1" x14ac:dyDescent="0.3"/>
    <row r="2662" customFormat="1" x14ac:dyDescent="0.3"/>
    <row r="2663" customFormat="1" x14ac:dyDescent="0.3"/>
    <row r="2664" customFormat="1" x14ac:dyDescent="0.3"/>
    <row r="2665" customFormat="1" x14ac:dyDescent="0.3"/>
    <row r="2666" customFormat="1" x14ac:dyDescent="0.3"/>
    <row r="2667" customFormat="1" x14ac:dyDescent="0.3"/>
    <row r="2668" customFormat="1" x14ac:dyDescent="0.3"/>
    <row r="2669" customFormat="1" x14ac:dyDescent="0.3"/>
    <row r="2670" customFormat="1" x14ac:dyDescent="0.3"/>
    <row r="2671" customFormat="1" x14ac:dyDescent="0.3"/>
    <row r="2672" customFormat="1" x14ac:dyDescent="0.3"/>
    <row r="2673" customFormat="1" x14ac:dyDescent="0.3"/>
    <row r="2674" customFormat="1" x14ac:dyDescent="0.3"/>
    <row r="2675" customFormat="1" x14ac:dyDescent="0.3"/>
    <row r="2676" customFormat="1" x14ac:dyDescent="0.3"/>
    <row r="2677" customFormat="1" x14ac:dyDescent="0.3"/>
    <row r="2678" customFormat="1" x14ac:dyDescent="0.3"/>
    <row r="2679" customFormat="1" x14ac:dyDescent="0.3"/>
    <row r="2680" customFormat="1" x14ac:dyDescent="0.3"/>
    <row r="2681" customFormat="1" x14ac:dyDescent="0.3"/>
    <row r="2682" customFormat="1" x14ac:dyDescent="0.3"/>
    <row r="2683" customFormat="1" x14ac:dyDescent="0.3"/>
    <row r="2684" customFormat="1" x14ac:dyDescent="0.3"/>
    <row r="2685" customFormat="1" x14ac:dyDescent="0.3"/>
    <row r="2686" customFormat="1" x14ac:dyDescent="0.3"/>
    <row r="2687" customFormat="1" x14ac:dyDescent="0.3"/>
    <row r="2688" customFormat="1" x14ac:dyDescent="0.3"/>
    <row r="2689" customFormat="1" x14ac:dyDescent="0.3"/>
    <row r="2690" customFormat="1" x14ac:dyDescent="0.3"/>
    <row r="2691" customFormat="1" x14ac:dyDescent="0.3"/>
    <row r="2692" customFormat="1" x14ac:dyDescent="0.3"/>
    <row r="2693" customFormat="1" x14ac:dyDescent="0.3"/>
    <row r="2694" customFormat="1" x14ac:dyDescent="0.3"/>
    <row r="2695" customFormat="1" x14ac:dyDescent="0.3"/>
    <row r="2696" customFormat="1" x14ac:dyDescent="0.3"/>
    <row r="2697" customFormat="1" x14ac:dyDescent="0.3"/>
    <row r="2698" customFormat="1" x14ac:dyDescent="0.3"/>
    <row r="2699" customFormat="1" x14ac:dyDescent="0.3"/>
    <row r="2700" customFormat="1" x14ac:dyDescent="0.3"/>
    <row r="2701" customFormat="1" x14ac:dyDescent="0.3"/>
    <row r="2702" customFormat="1" x14ac:dyDescent="0.3"/>
    <row r="2703" customFormat="1" x14ac:dyDescent="0.3"/>
    <row r="2704" customFormat="1" x14ac:dyDescent="0.3"/>
    <row r="2705" customFormat="1" x14ac:dyDescent="0.3"/>
    <row r="2706" customFormat="1" x14ac:dyDescent="0.3"/>
    <row r="2707" customFormat="1" x14ac:dyDescent="0.3"/>
    <row r="2708" customFormat="1" x14ac:dyDescent="0.3"/>
    <row r="2709" customFormat="1" x14ac:dyDescent="0.3"/>
    <row r="2710" customFormat="1" x14ac:dyDescent="0.3"/>
    <row r="2711" customFormat="1" x14ac:dyDescent="0.3"/>
    <row r="2712" customFormat="1" x14ac:dyDescent="0.3"/>
    <row r="2713" customFormat="1" x14ac:dyDescent="0.3"/>
    <row r="2714" customFormat="1" x14ac:dyDescent="0.3"/>
    <row r="2715" customFormat="1" x14ac:dyDescent="0.3"/>
    <row r="2716" customFormat="1" x14ac:dyDescent="0.3"/>
    <row r="2717" customFormat="1" x14ac:dyDescent="0.3"/>
    <row r="2718" customFormat="1" x14ac:dyDescent="0.3"/>
    <row r="2719" customFormat="1" x14ac:dyDescent="0.3"/>
    <row r="2720" customFormat="1" x14ac:dyDescent="0.3"/>
    <row r="2721" customFormat="1" x14ac:dyDescent="0.3"/>
    <row r="2722" customFormat="1" x14ac:dyDescent="0.3"/>
    <row r="2723" customFormat="1" x14ac:dyDescent="0.3"/>
    <row r="2724" customFormat="1" x14ac:dyDescent="0.3"/>
    <row r="2725" customFormat="1" x14ac:dyDescent="0.3"/>
    <row r="2726" customFormat="1" x14ac:dyDescent="0.3"/>
    <row r="2727" customFormat="1" x14ac:dyDescent="0.3"/>
    <row r="2728" customFormat="1" x14ac:dyDescent="0.3"/>
    <row r="2729" customFormat="1" x14ac:dyDescent="0.3"/>
    <row r="2730" customFormat="1" x14ac:dyDescent="0.3"/>
    <row r="2731" customFormat="1" x14ac:dyDescent="0.3"/>
    <row r="2732" customFormat="1" x14ac:dyDescent="0.3"/>
    <row r="2733" customFormat="1" x14ac:dyDescent="0.3"/>
    <row r="2734" customFormat="1" x14ac:dyDescent="0.3"/>
    <row r="2735" customFormat="1" x14ac:dyDescent="0.3"/>
    <row r="2736" customFormat="1" x14ac:dyDescent="0.3"/>
    <row r="2737" customFormat="1" x14ac:dyDescent="0.3"/>
    <row r="2738" customFormat="1" x14ac:dyDescent="0.3"/>
    <row r="2739" customFormat="1" x14ac:dyDescent="0.3"/>
    <row r="2740" customFormat="1" x14ac:dyDescent="0.3"/>
    <row r="2741" customFormat="1" x14ac:dyDescent="0.3"/>
    <row r="2742" customFormat="1" x14ac:dyDescent="0.3"/>
    <row r="2743" customFormat="1" x14ac:dyDescent="0.3"/>
    <row r="2744" customFormat="1" x14ac:dyDescent="0.3"/>
    <row r="2745" customFormat="1" x14ac:dyDescent="0.3"/>
    <row r="2746" customFormat="1" x14ac:dyDescent="0.3"/>
    <row r="2747" customFormat="1" x14ac:dyDescent="0.3"/>
    <row r="2748" customFormat="1" x14ac:dyDescent="0.3"/>
    <row r="2749" customFormat="1" x14ac:dyDescent="0.3"/>
    <row r="2750" customFormat="1" x14ac:dyDescent="0.3"/>
    <row r="2751" customFormat="1" x14ac:dyDescent="0.3"/>
    <row r="2752" customFormat="1" x14ac:dyDescent="0.3"/>
    <row r="2753" customFormat="1" x14ac:dyDescent="0.3"/>
    <row r="2754" customFormat="1" x14ac:dyDescent="0.3"/>
    <row r="2755" customFormat="1" x14ac:dyDescent="0.3"/>
    <row r="2756" customFormat="1" x14ac:dyDescent="0.3"/>
    <row r="2757" customFormat="1" x14ac:dyDescent="0.3"/>
    <row r="2758" customFormat="1" x14ac:dyDescent="0.3"/>
    <row r="2759" customFormat="1" x14ac:dyDescent="0.3"/>
    <row r="2760" customFormat="1" x14ac:dyDescent="0.3"/>
    <row r="2761" customFormat="1" x14ac:dyDescent="0.3"/>
    <row r="2762" customFormat="1" x14ac:dyDescent="0.3"/>
    <row r="2763" customFormat="1" x14ac:dyDescent="0.3"/>
    <row r="2764" customFormat="1" x14ac:dyDescent="0.3"/>
    <row r="2765" customFormat="1" x14ac:dyDescent="0.3"/>
    <row r="2766" customFormat="1" x14ac:dyDescent="0.3"/>
    <row r="2767" customFormat="1" x14ac:dyDescent="0.3"/>
    <row r="2768" customFormat="1" x14ac:dyDescent="0.3"/>
    <row r="2769" customFormat="1" x14ac:dyDescent="0.3"/>
    <row r="2770" customFormat="1" x14ac:dyDescent="0.3"/>
    <row r="2771" customFormat="1" x14ac:dyDescent="0.3"/>
    <row r="2772" customFormat="1" x14ac:dyDescent="0.3"/>
    <row r="2773" customFormat="1" x14ac:dyDescent="0.3"/>
    <row r="2774" customFormat="1" x14ac:dyDescent="0.3"/>
    <row r="2775" customFormat="1" x14ac:dyDescent="0.3"/>
    <row r="2776" customFormat="1" x14ac:dyDescent="0.3"/>
    <row r="2777" customFormat="1" x14ac:dyDescent="0.3"/>
    <row r="2778" customFormat="1" x14ac:dyDescent="0.3"/>
    <row r="2779" customFormat="1" x14ac:dyDescent="0.3"/>
    <row r="2780" customFormat="1" x14ac:dyDescent="0.3"/>
    <row r="2781" customFormat="1" x14ac:dyDescent="0.3"/>
    <row r="2782" customFormat="1" x14ac:dyDescent="0.3"/>
    <row r="2783" customFormat="1" x14ac:dyDescent="0.3"/>
    <row r="2784" customFormat="1" x14ac:dyDescent="0.3"/>
    <row r="2785" customFormat="1" x14ac:dyDescent="0.3"/>
    <row r="2786" customFormat="1" x14ac:dyDescent="0.3"/>
    <row r="2787" customFormat="1" x14ac:dyDescent="0.3"/>
    <row r="2788" customFormat="1" x14ac:dyDescent="0.3"/>
    <row r="2789" customFormat="1" x14ac:dyDescent="0.3"/>
    <row r="2790" customFormat="1" x14ac:dyDescent="0.3"/>
    <row r="2791" customFormat="1" x14ac:dyDescent="0.3"/>
    <row r="2792" customFormat="1" x14ac:dyDescent="0.3"/>
    <row r="2793" customFormat="1" x14ac:dyDescent="0.3"/>
    <row r="2794" customFormat="1" x14ac:dyDescent="0.3"/>
    <row r="2795" customFormat="1" x14ac:dyDescent="0.3"/>
    <row r="2796" customFormat="1" x14ac:dyDescent="0.3"/>
    <row r="2797" customFormat="1" x14ac:dyDescent="0.3"/>
    <row r="2798" customFormat="1" x14ac:dyDescent="0.3"/>
    <row r="2799" customFormat="1" x14ac:dyDescent="0.3"/>
    <row r="2800" customFormat="1" x14ac:dyDescent="0.3"/>
    <row r="2801" customFormat="1" x14ac:dyDescent="0.3"/>
    <row r="2802" customFormat="1" x14ac:dyDescent="0.3"/>
    <row r="2803" customFormat="1" x14ac:dyDescent="0.3"/>
    <row r="2804" customFormat="1" x14ac:dyDescent="0.3"/>
    <row r="2805" customFormat="1" x14ac:dyDescent="0.3"/>
    <row r="2806" customFormat="1" x14ac:dyDescent="0.3"/>
    <row r="2807" customFormat="1" x14ac:dyDescent="0.3"/>
    <row r="2808" customFormat="1" x14ac:dyDescent="0.3"/>
    <row r="2809" customFormat="1" x14ac:dyDescent="0.3"/>
    <row r="2810" customFormat="1" x14ac:dyDescent="0.3"/>
    <row r="2811" customFormat="1" x14ac:dyDescent="0.3"/>
    <row r="2812" customFormat="1" x14ac:dyDescent="0.3"/>
    <row r="2813" customFormat="1" x14ac:dyDescent="0.3"/>
    <row r="2814" customFormat="1" x14ac:dyDescent="0.3"/>
    <row r="2815" customFormat="1" x14ac:dyDescent="0.3"/>
    <row r="2816" customFormat="1" x14ac:dyDescent="0.3"/>
    <row r="2817" customFormat="1" x14ac:dyDescent="0.3"/>
    <row r="2818" customFormat="1" x14ac:dyDescent="0.3"/>
    <row r="2819" customFormat="1" x14ac:dyDescent="0.3"/>
    <row r="2820" customFormat="1" x14ac:dyDescent="0.3"/>
    <row r="2821" customFormat="1" x14ac:dyDescent="0.3"/>
    <row r="2822" customFormat="1" x14ac:dyDescent="0.3"/>
    <row r="2823" customFormat="1" x14ac:dyDescent="0.3"/>
    <row r="2824" customFormat="1" x14ac:dyDescent="0.3"/>
    <row r="2825" customFormat="1" x14ac:dyDescent="0.3"/>
    <row r="2826" customFormat="1" x14ac:dyDescent="0.3"/>
    <row r="2827" customFormat="1" x14ac:dyDescent="0.3"/>
    <row r="2828" customFormat="1" x14ac:dyDescent="0.3"/>
    <row r="2829" customFormat="1" x14ac:dyDescent="0.3"/>
    <row r="2830" customFormat="1" x14ac:dyDescent="0.3"/>
    <row r="2831" customFormat="1" x14ac:dyDescent="0.3"/>
    <row r="2832" customFormat="1" x14ac:dyDescent="0.3"/>
    <row r="2833" customFormat="1" x14ac:dyDescent="0.3"/>
    <row r="2834" customFormat="1" x14ac:dyDescent="0.3"/>
    <row r="2835" customFormat="1" x14ac:dyDescent="0.3"/>
    <row r="2836" customFormat="1" x14ac:dyDescent="0.3"/>
    <row r="2837" customFormat="1" x14ac:dyDescent="0.3"/>
    <row r="2838" customFormat="1" x14ac:dyDescent="0.3"/>
    <row r="2839" customFormat="1" x14ac:dyDescent="0.3"/>
    <row r="2840" customFormat="1" x14ac:dyDescent="0.3"/>
    <row r="2841" customFormat="1" x14ac:dyDescent="0.3"/>
    <row r="2842" customFormat="1" x14ac:dyDescent="0.3"/>
    <row r="2843" customFormat="1" x14ac:dyDescent="0.3"/>
    <row r="2844" customFormat="1" x14ac:dyDescent="0.3"/>
    <row r="2845" customFormat="1" x14ac:dyDescent="0.3"/>
    <row r="2846" customFormat="1" x14ac:dyDescent="0.3"/>
    <row r="2847" customFormat="1" x14ac:dyDescent="0.3"/>
    <row r="2848" customFormat="1" x14ac:dyDescent="0.3"/>
    <row r="2849" customFormat="1" x14ac:dyDescent="0.3"/>
    <row r="2850" customFormat="1" x14ac:dyDescent="0.3"/>
    <row r="2851" customFormat="1" x14ac:dyDescent="0.3"/>
    <row r="2852" customFormat="1" x14ac:dyDescent="0.3"/>
    <row r="2853" customFormat="1" x14ac:dyDescent="0.3"/>
    <row r="2854" customFormat="1" x14ac:dyDescent="0.3"/>
    <row r="2855" customFormat="1" x14ac:dyDescent="0.3"/>
    <row r="2856" customFormat="1" x14ac:dyDescent="0.3"/>
    <row r="2857" customFormat="1" x14ac:dyDescent="0.3"/>
    <row r="2858" customFormat="1" x14ac:dyDescent="0.3"/>
    <row r="2859" customFormat="1" x14ac:dyDescent="0.3"/>
    <row r="2860" customFormat="1" x14ac:dyDescent="0.3"/>
    <row r="2861" customFormat="1" x14ac:dyDescent="0.3"/>
    <row r="2862" customFormat="1" x14ac:dyDescent="0.3"/>
    <row r="2863" customFormat="1" x14ac:dyDescent="0.3"/>
    <row r="2864" customFormat="1" x14ac:dyDescent="0.3"/>
    <row r="2865" customFormat="1" x14ac:dyDescent="0.3"/>
    <row r="2866" customFormat="1" x14ac:dyDescent="0.3"/>
    <row r="2867" customFormat="1" x14ac:dyDescent="0.3"/>
    <row r="2868" customFormat="1" x14ac:dyDescent="0.3"/>
    <row r="2869" customFormat="1" x14ac:dyDescent="0.3"/>
    <row r="2870" customFormat="1" x14ac:dyDescent="0.3"/>
    <row r="2871" customFormat="1" x14ac:dyDescent="0.3"/>
    <row r="2872" customFormat="1" x14ac:dyDescent="0.3"/>
    <row r="2873" customFormat="1" x14ac:dyDescent="0.3"/>
    <row r="2874" customFormat="1" x14ac:dyDescent="0.3"/>
    <row r="2875" customFormat="1" x14ac:dyDescent="0.3"/>
    <row r="2876" customFormat="1" x14ac:dyDescent="0.3"/>
    <row r="2877" customFormat="1" x14ac:dyDescent="0.3"/>
    <row r="2878" customFormat="1" x14ac:dyDescent="0.3"/>
    <row r="2879" customFormat="1" x14ac:dyDescent="0.3"/>
    <row r="2880" customFormat="1" x14ac:dyDescent="0.3"/>
    <row r="2881" customFormat="1" x14ac:dyDescent="0.3"/>
    <row r="2882" customFormat="1" x14ac:dyDescent="0.3"/>
    <row r="2883" customFormat="1" x14ac:dyDescent="0.3"/>
    <row r="2884" customFormat="1" x14ac:dyDescent="0.3"/>
    <row r="2885" customFormat="1" x14ac:dyDescent="0.3"/>
    <row r="2886" customFormat="1" x14ac:dyDescent="0.3"/>
    <row r="2887" customFormat="1" x14ac:dyDescent="0.3"/>
    <row r="2888" customFormat="1" x14ac:dyDescent="0.3"/>
    <row r="2889" customFormat="1" x14ac:dyDescent="0.3"/>
    <row r="2890" customFormat="1" x14ac:dyDescent="0.3"/>
    <row r="2891" customFormat="1" x14ac:dyDescent="0.3"/>
    <row r="2892" customFormat="1" x14ac:dyDescent="0.3"/>
    <row r="2893" customFormat="1" x14ac:dyDescent="0.3"/>
    <row r="2894" customFormat="1" x14ac:dyDescent="0.3"/>
    <row r="2895" customFormat="1" x14ac:dyDescent="0.3"/>
    <row r="2896" customFormat="1" x14ac:dyDescent="0.3"/>
    <row r="2897" customFormat="1" x14ac:dyDescent="0.3"/>
    <row r="2898" customFormat="1" x14ac:dyDescent="0.3"/>
    <row r="2899" customFormat="1" x14ac:dyDescent="0.3"/>
    <row r="2900" customFormat="1" x14ac:dyDescent="0.3"/>
    <row r="2901" customFormat="1" x14ac:dyDescent="0.3"/>
    <row r="2902" customFormat="1" x14ac:dyDescent="0.3"/>
    <row r="2903" customFormat="1" x14ac:dyDescent="0.3"/>
    <row r="2904" customFormat="1" x14ac:dyDescent="0.3"/>
    <row r="2905" customFormat="1" x14ac:dyDescent="0.3"/>
    <row r="2906" customFormat="1" x14ac:dyDescent="0.3"/>
    <row r="2907" customFormat="1" x14ac:dyDescent="0.3"/>
    <row r="2908" customFormat="1" x14ac:dyDescent="0.3"/>
    <row r="2909" customFormat="1" x14ac:dyDescent="0.3"/>
    <row r="2910" customFormat="1" x14ac:dyDescent="0.3"/>
    <row r="2911" customFormat="1" x14ac:dyDescent="0.3"/>
    <row r="2912" customFormat="1" x14ac:dyDescent="0.3"/>
    <row r="2913" customFormat="1" x14ac:dyDescent="0.3"/>
    <row r="2914" customFormat="1" x14ac:dyDescent="0.3"/>
    <row r="2915" customFormat="1" x14ac:dyDescent="0.3"/>
    <row r="2916" customFormat="1" x14ac:dyDescent="0.3"/>
    <row r="2917" customFormat="1" x14ac:dyDescent="0.3"/>
    <row r="2918" customFormat="1" x14ac:dyDescent="0.3"/>
    <row r="2919" customFormat="1" x14ac:dyDescent="0.3"/>
    <row r="2920" customFormat="1" x14ac:dyDescent="0.3"/>
    <row r="2921" customFormat="1" x14ac:dyDescent="0.3"/>
    <row r="2922" customFormat="1" x14ac:dyDescent="0.3"/>
    <row r="2923" customFormat="1" x14ac:dyDescent="0.3"/>
    <row r="2924" customFormat="1" x14ac:dyDescent="0.3"/>
    <row r="2925" customFormat="1" x14ac:dyDescent="0.3"/>
    <row r="2926" customFormat="1" x14ac:dyDescent="0.3"/>
    <row r="2927" customFormat="1" x14ac:dyDescent="0.3"/>
    <row r="2928" customFormat="1" x14ac:dyDescent="0.3"/>
    <row r="2929" customFormat="1" x14ac:dyDescent="0.3"/>
    <row r="2930" customFormat="1" x14ac:dyDescent="0.3"/>
    <row r="2931" customFormat="1" x14ac:dyDescent="0.3"/>
    <row r="2932" customFormat="1" x14ac:dyDescent="0.3"/>
    <row r="2933" customFormat="1" x14ac:dyDescent="0.3"/>
    <row r="2934" customFormat="1" x14ac:dyDescent="0.3"/>
    <row r="2935" customFormat="1" x14ac:dyDescent="0.3"/>
    <row r="2936" customFormat="1" x14ac:dyDescent="0.3"/>
    <row r="2937" customFormat="1" x14ac:dyDescent="0.3"/>
    <row r="2938" customFormat="1" x14ac:dyDescent="0.3"/>
    <row r="2939" customFormat="1" x14ac:dyDescent="0.3"/>
    <row r="2940" customFormat="1" x14ac:dyDescent="0.3"/>
    <row r="2941" customFormat="1" x14ac:dyDescent="0.3"/>
    <row r="2942" customFormat="1" x14ac:dyDescent="0.3"/>
    <row r="2943" customFormat="1" x14ac:dyDescent="0.3"/>
    <row r="2944" customFormat="1" x14ac:dyDescent="0.3"/>
    <row r="2945" customFormat="1" x14ac:dyDescent="0.3"/>
    <row r="2946" customFormat="1" x14ac:dyDescent="0.3"/>
    <row r="2947" customFormat="1" x14ac:dyDescent="0.3"/>
    <row r="2948" customFormat="1" x14ac:dyDescent="0.3"/>
    <row r="2949" customFormat="1" x14ac:dyDescent="0.3"/>
    <row r="2950" customFormat="1" x14ac:dyDescent="0.3"/>
    <row r="2951" customFormat="1" x14ac:dyDescent="0.3"/>
    <row r="2952" customFormat="1" x14ac:dyDescent="0.3"/>
    <row r="2953" customFormat="1" x14ac:dyDescent="0.3"/>
    <row r="2954" customFormat="1" x14ac:dyDescent="0.3"/>
    <row r="2955" customFormat="1" x14ac:dyDescent="0.3"/>
    <row r="2956" customFormat="1" x14ac:dyDescent="0.3"/>
    <row r="2957" customFormat="1" x14ac:dyDescent="0.3"/>
    <row r="2958" customFormat="1" x14ac:dyDescent="0.3"/>
    <row r="2959" customFormat="1" x14ac:dyDescent="0.3"/>
    <row r="2960" customFormat="1" x14ac:dyDescent="0.3"/>
    <row r="2961" customFormat="1" x14ac:dyDescent="0.3"/>
    <row r="2962" customFormat="1" x14ac:dyDescent="0.3"/>
    <row r="2963" customFormat="1" x14ac:dyDescent="0.3"/>
    <row r="2964" customFormat="1" x14ac:dyDescent="0.3"/>
    <row r="2965" customFormat="1" x14ac:dyDescent="0.3"/>
    <row r="2966" customFormat="1" x14ac:dyDescent="0.3"/>
    <row r="2967" customFormat="1" x14ac:dyDescent="0.3"/>
    <row r="2968" customFormat="1" x14ac:dyDescent="0.3"/>
    <row r="2969" customFormat="1" x14ac:dyDescent="0.3"/>
    <row r="2970" customFormat="1" x14ac:dyDescent="0.3"/>
    <row r="2971" customFormat="1" x14ac:dyDescent="0.3"/>
    <row r="2972" customFormat="1" x14ac:dyDescent="0.3"/>
    <row r="2973" customFormat="1" x14ac:dyDescent="0.3"/>
    <row r="2974" customFormat="1" x14ac:dyDescent="0.3"/>
    <row r="2975" customFormat="1" x14ac:dyDescent="0.3"/>
    <row r="2976" customFormat="1" x14ac:dyDescent="0.3"/>
    <row r="2977" customFormat="1" x14ac:dyDescent="0.3"/>
    <row r="2978" customFormat="1" x14ac:dyDescent="0.3"/>
    <row r="2979" customFormat="1" x14ac:dyDescent="0.3"/>
    <row r="2980" customFormat="1" x14ac:dyDescent="0.3"/>
    <row r="2981" customFormat="1" x14ac:dyDescent="0.3"/>
    <row r="2982" customFormat="1" x14ac:dyDescent="0.3"/>
    <row r="2983" customFormat="1" x14ac:dyDescent="0.3"/>
    <row r="2984" customFormat="1" x14ac:dyDescent="0.3"/>
    <row r="2985" customFormat="1" x14ac:dyDescent="0.3"/>
    <row r="2986" customFormat="1" x14ac:dyDescent="0.3"/>
    <row r="2987" customFormat="1" x14ac:dyDescent="0.3"/>
    <row r="2988" customFormat="1" x14ac:dyDescent="0.3"/>
    <row r="2989" customFormat="1" x14ac:dyDescent="0.3"/>
    <row r="2990" customFormat="1" x14ac:dyDescent="0.3"/>
    <row r="2991" customFormat="1" x14ac:dyDescent="0.3"/>
    <row r="2992" customFormat="1" x14ac:dyDescent="0.3"/>
    <row r="2993" customFormat="1" x14ac:dyDescent="0.3"/>
    <row r="2994" customFormat="1" x14ac:dyDescent="0.3"/>
    <row r="2995" customFormat="1" x14ac:dyDescent="0.3"/>
    <row r="2996" customFormat="1" x14ac:dyDescent="0.3"/>
    <row r="2997" customFormat="1" x14ac:dyDescent="0.3"/>
    <row r="2998" customFormat="1" x14ac:dyDescent="0.3"/>
    <row r="2999" customFormat="1" x14ac:dyDescent="0.3"/>
    <row r="3000" customFormat="1" x14ac:dyDescent="0.3"/>
    <row r="3001" customFormat="1" x14ac:dyDescent="0.3"/>
    <row r="3002" customFormat="1" x14ac:dyDescent="0.3"/>
    <row r="3003" customFormat="1" x14ac:dyDescent="0.3"/>
    <row r="3004" customFormat="1" x14ac:dyDescent="0.3"/>
    <row r="3005" customFormat="1" x14ac:dyDescent="0.3"/>
    <row r="3006" customFormat="1" x14ac:dyDescent="0.3"/>
    <row r="3007" customFormat="1" x14ac:dyDescent="0.3"/>
    <row r="3008" customFormat="1" x14ac:dyDescent="0.3"/>
    <row r="3009" customFormat="1" x14ac:dyDescent="0.3"/>
    <row r="3010" customFormat="1" x14ac:dyDescent="0.3"/>
    <row r="3011" customFormat="1" x14ac:dyDescent="0.3"/>
    <row r="3012" customFormat="1" x14ac:dyDescent="0.3"/>
    <row r="3013" customFormat="1" x14ac:dyDescent="0.3"/>
    <row r="3014" customFormat="1" x14ac:dyDescent="0.3"/>
    <row r="3015" customFormat="1" x14ac:dyDescent="0.3"/>
    <row r="3016" customFormat="1" x14ac:dyDescent="0.3"/>
    <row r="3017" customFormat="1" x14ac:dyDescent="0.3"/>
    <row r="3018" customFormat="1" x14ac:dyDescent="0.3"/>
    <row r="3019" customFormat="1" x14ac:dyDescent="0.3"/>
    <row r="3020" customFormat="1" x14ac:dyDescent="0.3"/>
    <row r="3021" customFormat="1" x14ac:dyDescent="0.3"/>
    <row r="3022" customFormat="1" x14ac:dyDescent="0.3"/>
    <row r="3023" customFormat="1" x14ac:dyDescent="0.3"/>
    <row r="3024" customFormat="1" x14ac:dyDescent="0.3"/>
    <row r="3025" customFormat="1" x14ac:dyDescent="0.3"/>
    <row r="3026" customFormat="1" x14ac:dyDescent="0.3"/>
    <row r="3027" customFormat="1" x14ac:dyDescent="0.3"/>
    <row r="3028" customFormat="1" x14ac:dyDescent="0.3"/>
    <row r="3029" customFormat="1" x14ac:dyDescent="0.3"/>
    <row r="3030" customFormat="1" x14ac:dyDescent="0.3"/>
    <row r="3031" customFormat="1" x14ac:dyDescent="0.3"/>
    <row r="3032" customFormat="1" x14ac:dyDescent="0.3"/>
    <row r="3033" customFormat="1" x14ac:dyDescent="0.3"/>
    <row r="3034" customFormat="1" x14ac:dyDescent="0.3"/>
    <row r="3035" customFormat="1" x14ac:dyDescent="0.3"/>
    <row r="3036" customFormat="1" x14ac:dyDescent="0.3"/>
    <row r="3037" customFormat="1" x14ac:dyDescent="0.3"/>
    <row r="3038" customFormat="1" x14ac:dyDescent="0.3"/>
    <row r="3039" customFormat="1" x14ac:dyDescent="0.3"/>
    <row r="3040" customFormat="1" x14ac:dyDescent="0.3"/>
    <row r="3041" customFormat="1" x14ac:dyDescent="0.3"/>
    <row r="3042" customFormat="1" x14ac:dyDescent="0.3"/>
    <row r="3043" customFormat="1" x14ac:dyDescent="0.3"/>
    <row r="3044" customFormat="1" x14ac:dyDescent="0.3"/>
    <row r="3045" customFormat="1" x14ac:dyDescent="0.3"/>
    <row r="3046" customFormat="1" x14ac:dyDescent="0.3"/>
    <row r="3047" customFormat="1" x14ac:dyDescent="0.3"/>
    <row r="3048" customFormat="1" x14ac:dyDescent="0.3"/>
    <row r="3049" customFormat="1" x14ac:dyDescent="0.3"/>
    <row r="3050" customFormat="1" x14ac:dyDescent="0.3"/>
    <row r="3051" customFormat="1" x14ac:dyDescent="0.3"/>
    <row r="3052" customFormat="1" x14ac:dyDescent="0.3"/>
    <row r="3053" customFormat="1" x14ac:dyDescent="0.3"/>
    <row r="3054" customFormat="1" x14ac:dyDescent="0.3"/>
    <row r="3055" customFormat="1" x14ac:dyDescent="0.3"/>
    <row r="3056" customFormat="1" x14ac:dyDescent="0.3"/>
    <row r="3057" customFormat="1" x14ac:dyDescent="0.3"/>
    <row r="3058" customFormat="1" x14ac:dyDescent="0.3"/>
    <row r="3059" customFormat="1" x14ac:dyDescent="0.3"/>
    <row r="3060" customFormat="1" x14ac:dyDescent="0.3"/>
    <row r="3061" customFormat="1" x14ac:dyDescent="0.3"/>
    <row r="3062" customFormat="1" x14ac:dyDescent="0.3"/>
    <row r="3063" customFormat="1" x14ac:dyDescent="0.3"/>
    <row r="3064" customFormat="1" x14ac:dyDescent="0.3"/>
    <row r="3065" customFormat="1" x14ac:dyDescent="0.3"/>
    <row r="3066" customFormat="1" x14ac:dyDescent="0.3"/>
    <row r="3067" customFormat="1" x14ac:dyDescent="0.3"/>
    <row r="3068" customFormat="1" x14ac:dyDescent="0.3"/>
    <row r="3069" customFormat="1" x14ac:dyDescent="0.3"/>
    <row r="3070" customFormat="1" x14ac:dyDescent="0.3"/>
    <row r="3071" customFormat="1" x14ac:dyDescent="0.3"/>
    <row r="3072" customFormat="1" x14ac:dyDescent="0.3"/>
    <row r="3073" customFormat="1" x14ac:dyDescent="0.3"/>
    <row r="3074" customFormat="1" x14ac:dyDescent="0.3"/>
    <row r="3075" customFormat="1" x14ac:dyDescent="0.3"/>
    <row r="3076" customFormat="1" x14ac:dyDescent="0.3"/>
    <row r="3077" customFormat="1" x14ac:dyDescent="0.3"/>
    <row r="3078" customFormat="1" x14ac:dyDescent="0.3"/>
    <row r="3079" customFormat="1" x14ac:dyDescent="0.3"/>
    <row r="3080" customFormat="1" x14ac:dyDescent="0.3"/>
    <row r="3081" customFormat="1" x14ac:dyDescent="0.3"/>
    <row r="3082" customFormat="1" x14ac:dyDescent="0.3"/>
    <row r="3083" customFormat="1" x14ac:dyDescent="0.3"/>
    <row r="3084" customFormat="1" x14ac:dyDescent="0.3"/>
    <row r="3085" customFormat="1" x14ac:dyDescent="0.3"/>
    <row r="3086" customFormat="1" x14ac:dyDescent="0.3"/>
    <row r="3087" customFormat="1" x14ac:dyDescent="0.3"/>
    <row r="3088" customFormat="1" x14ac:dyDescent="0.3"/>
    <row r="3089" customFormat="1" x14ac:dyDescent="0.3"/>
    <row r="3090" customFormat="1" x14ac:dyDescent="0.3"/>
    <row r="3091" customFormat="1" x14ac:dyDescent="0.3"/>
    <row r="3092" customFormat="1" x14ac:dyDescent="0.3"/>
    <row r="3093" customFormat="1" x14ac:dyDescent="0.3"/>
    <row r="3094" customFormat="1" x14ac:dyDescent="0.3"/>
    <row r="3095" customFormat="1" x14ac:dyDescent="0.3"/>
    <row r="3096" customFormat="1" x14ac:dyDescent="0.3"/>
    <row r="3097" customFormat="1" x14ac:dyDescent="0.3"/>
    <row r="3098" customFormat="1" x14ac:dyDescent="0.3"/>
    <row r="3099" customFormat="1" x14ac:dyDescent="0.3"/>
    <row r="3100" customFormat="1" x14ac:dyDescent="0.3"/>
    <row r="3101" customFormat="1" x14ac:dyDescent="0.3"/>
    <row r="3102" customFormat="1" x14ac:dyDescent="0.3"/>
    <row r="3103" customFormat="1" x14ac:dyDescent="0.3"/>
    <row r="3104" customFormat="1" x14ac:dyDescent="0.3"/>
    <row r="3105" customFormat="1" x14ac:dyDescent="0.3"/>
    <row r="3106" customFormat="1" x14ac:dyDescent="0.3"/>
    <row r="3107" customFormat="1" x14ac:dyDescent="0.3"/>
    <row r="3108" customFormat="1" x14ac:dyDescent="0.3"/>
    <row r="3109" customFormat="1" x14ac:dyDescent="0.3"/>
    <row r="3110" customFormat="1" x14ac:dyDescent="0.3"/>
    <row r="3111" customFormat="1" x14ac:dyDescent="0.3"/>
    <row r="3112" customFormat="1" x14ac:dyDescent="0.3"/>
    <row r="3113" customFormat="1" x14ac:dyDescent="0.3"/>
    <row r="3114" customFormat="1" x14ac:dyDescent="0.3"/>
    <row r="3115" customFormat="1" x14ac:dyDescent="0.3"/>
    <row r="3116" customFormat="1" x14ac:dyDescent="0.3"/>
    <row r="3117" customFormat="1" x14ac:dyDescent="0.3"/>
    <row r="3118" customFormat="1" x14ac:dyDescent="0.3"/>
    <row r="3119" customFormat="1" x14ac:dyDescent="0.3"/>
    <row r="3120" customFormat="1" x14ac:dyDescent="0.3"/>
    <row r="3121" customFormat="1" x14ac:dyDescent="0.3"/>
    <row r="3122" customFormat="1" x14ac:dyDescent="0.3"/>
    <row r="3123" customFormat="1" x14ac:dyDescent="0.3"/>
    <row r="3124" customFormat="1" x14ac:dyDescent="0.3"/>
    <row r="3125" customFormat="1" x14ac:dyDescent="0.3"/>
    <row r="3126" customFormat="1" x14ac:dyDescent="0.3"/>
    <row r="3127" customFormat="1" x14ac:dyDescent="0.3"/>
    <row r="3128" customFormat="1" x14ac:dyDescent="0.3"/>
    <row r="3129" customFormat="1" x14ac:dyDescent="0.3"/>
    <row r="3130" customFormat="1" x14ac:dyDescent="0.3"/>
    <row r="3131" customFormat="1" x14ac:dyDescent="0.3"/>
    <row r="3132" customFormat="1" x14ac:dyDescent="0.3"/>
    <row r="3133" customFormat="1" x14ac:dyDescent="0.3"/>
    <row r="3134" customFormat="1" x14ac:dyDescent="0.3"/>
    <row r="3135" customFormat="1" x14ac:dyDescent="0.3"/>
    <row r="3136" customFormat="1" x14ac:dyDescent="0.3"/>
    <row r="3137" customFormat="1" x14ac:dyDescent="0.3"/>
    <row r="3138" customFormat="1" x14ac:dyDescent="0.3"/>
    <row r="3139" customFormat="1" x14ac:dyDescent="0.3"/>
    <row r="3140" customFormat="1" x14ac:dyDescent="0.3"/>
    <row r="3141" customFormat="1" x14ac:dyDescent="0.3"/>
    <row r="3142" customFormat="1" x14ac:dyDescent="0.3"/>
    <row r="3143" customFormat="1" x14ac:dyDescent="0.3"/>
    <row r="3144" customFormat="1" x14ac:dyDescent="0.3"/>
    <row r="3145" customFormat="1" x14ac:dyDescent="0.3"/>
    <row r="3146" customFormat="1" x14ac:dyDescent="0.3"/>
    <row r="3147" customFormat="1" x14ac:dyDescent="0.3"/>
    <row r="3148" customFormat="1" x14ac:dyDescent="0.3"/>
    <row r="3149" customFormat="1" x14ac:dyDescent="0.3"/>
    <row r="3150" customFormat="1" x14ac:dyDescent="0.3"/>
    <row r="3151" customFormat="1" x14ac:dyDescent="0.3"/>
    <row r="3152" customFormat="1" x14ac:dyDescent="0.3"/>
    <row r="3153" customFormat="1" x14ac:dyDescent="0.3"/>
    <row r="3154" customFormat="1" x14ac:dyDescent="0.3"/>
    <row r="3155" customFormat="1" x14ac:dyDescent="0.3"/>
    <row r="3156" customFormat="1" x14ac:dyDescent="0.3"/>
    <row r="3157" customFormat="1" x14ac:dyDescent="0.3"/>
    <row r="3158" customFormat="1" x14ac:dyDescent="0.3"/>
    <row r="3159" customFormat="1" x14ac:dyDescent="0.3"/>
    <row r="3160" customFormat="1" x14ac:dyDescent="0.3"/>
    <row r="3161" customFormat="1" x14ac:dyDescent="0.3"/>
    <row r="3162" customFormat="1" x14ac:dyDescent="0.3"/>
    <row r="3163" customFormat="1" x14ac:dyDescent="0.3"/>
    <row r="3164" customFormat="1" x14ac:dyDescent="0.3"/>
    <row r="3165" customFormat="1" x14ac:dyDescent="0.3"/>
    <row r="3166" customFormat="1" x14ac:dyDescent="0.3"/>
    <row r="3167" customFormat="1" x14ac:dyDescent="0.3"/>
    <row r="3168" customFormat="1" x14ac:dyDescent="0.3"/>
    <row r="3169" customFormat="1" x14ac:dyDescent="0.3"/>
    <row r="3170" customFormat="1" x14ac:dyDescent="0.3"/>
    <row r="3171" customFormat="1" x14ac:dyDescent="0.3"/>
    <row r="3172" customFormat="1" x14ac:dyDescent="0.3"/>
    <row r="3173" customFormat="1" x14ac:dyDescent="0.3"/>
    <row r="3174" customFormat="1" x14ac:dyDescent="0.3"/>
    <row r="3175" customFormat="1" x14ac:dyDescent="0.3"/>
    <row r="3176" customFormat="1" x14ac:dyDescent="0.3"/>
    <row r="3177" customFormat="1" x14ac:dyDescent="0.3"/>
    <row r="3178" customFormat="1" x14ac:dyDescent="0.3"/>
    <row r="3179" customFormat="1" x14ac:dyDescent="0.3"/>
    <row r="3180" customFormat="1" x14ac:dyDescent="0.3"/>
    <row r="3181" customFormat="1" x14ac:dyDescent="0.3"/>
    <row r="3182" customFormat="1" x14ac:dyDescent="0.3"/>
    <row r="3183" customFormat="1" x14ac:dyDescent="0.3"/>
    <row r="3184" customFormat="1" x14ac:dyDescent="0.3"/>
    <row r="3185" customFormat="1" x14ac:dyDescent="0.3"/>
    <row r="3186" customFormat="1" x14ac:dyDescent="0.3"/>
    <row r="3187" customFormat="1" x14ac:dyDescent="0.3"/>
    <row r="3188" customFormat="1" x14ac:dyDescent="0.3"/>
    <row r="3189" customFormat="1" x14ac:dyDescent="0.3"/>
    <row r="3190" customFormat="1" x14ac:dyDescent="0.3"/>
    <row r="3191" customFormat="1" x14ac:dyDescent="0.3"/>
    <row r="3192" customFormat="1" x14ac:dyDescent="0.3"/>
    <row r="3193" customFormat="1" x14ac:dyDescent="0.3"/>
    <row r="3194" customFormat="1" x14ac:dyDescent="0.3"/>
    <row r="3195" customFormat="1" x14ac:dyDescent="0.3"/>
    <row r="3196" customFormat="1" x14ac:dyDescent="0.3"/>
    <row r="3197" customFormat="1" x14ac:dyDescent="0.3"/>
    <row r="3198" customFormat="1" x14ac:dyDescent="0.3"/>
    <row r="3199" customFormat="1" x14ac:dyDescent="0.3"/>
    <row r="3200" customFormat="1" x14ac:dyDescent="0.3"/>
    <row r="3201" customFormat="1" x14ac:dyDescent="0.3"/>
    <row r="3202" customFormat="1" x14ac:dyDescent="0.3"/>
    <row r="3203" customFormat="1" x14ac:dyDescent="0.3"/>
    <row r="3204" customFormat="1" x14ac:dyDescent="0.3"/>
    <row r="3205" customFormat="1" x14ac:dyDescent="0.3"/>
    <row r="3206" customFormat="1" x14ac:dyDescent="0.3"/>
    <row r="3207" customFormat="1" x14ac:dyDescent="0.3"/>
    <row r="3208" customFormat="1" x14ac:dyDescent="0.3"/>
    <row r="3209" customFormat="1" x14ac:dyDescent="0.3"/>
    <row r="3210" customFormat="1" x14ac:dyDescent="0.3"/>
    <row r="3211" customFormat="1" x14ac:dyDescent="0.3"/>
    <row r="3212" customFormat="1" x14ac:dyDescent="0.3"/>
    <row r="3213" customFormat="1" x14ac:dyDescent="0.3"/>
    <row r="3214" customFormat="1" x14ac:dyDescent="0.3"/>
    <row r="3215" customFormat="1" x14ac:dyDescent="0.3"/>
    <row r="3216" customFormat="1" x14ac:dyDescent="0.3"/>
    <row r="3217" customFormat="1" x14ac:dyDescent="0.3"/>
    <row r="3218" customFormat="1" x14ac:dyDescent="0.3"/>
    <row r="3219" customFormat="1" x14ac:dyDescent="0.3"/>
    <row r="3220" customFormat="1" x14ac:dyDescent="0.3"/>
    <row r="3221" customFormat="1" x14ac:dyDescent="0.3"/>
    <row r="3222" customFormat="1" x14ac:dyDescent="0.3"/>
    <row r="3223" customFormat="1" x14ac:dyDescent="0.3"/>
    <row r="3224" customFormat="1" x14ac:dyDescent="0.3"/>
    <row r="3225" customFormat="1" x14ac:dyDescent="0.3"/>
    <row r="3226" customFormat="1" x14ac:dyDescent="0.3"/>
    <row r="3227" customFormat="1" x14ac:dyDescent="0.3"/>
    <row r="3228" customFormat="1" x14ac:dyDescent="0.3"/>
    <row r="3229" customFormat="1" x14ac:dyDescent="0.3"/>
    <row r="3230" customFormat="1" x14ac:dyDescent="0.3"/>
    <row r="3231" customFormat="1" x14ac:dyDescent="0.3"/>
    <row r="3232" customFormat="1" x14ac:dyDescent="0.3"/>
    <row r="3233" customFormat="1" x14ac:dyDescent="0.3"/>
    <row r="3234" customFormat="1" x14ac:dyDescent="0.3"/>
    <row r="3235" customFormat="1" x14ac:dyDescent="0.3"/>
    <row r="3236" customFormat="1" x14ac:dyDescent="0.3"/>
    <row r="3237" customFormat="1" x14ac:dyDescent="0.3"/>
    <row r="3238" customFormat="1" x14ac:dyDescent="0.3"/>
    <row r="3239" customFormat="1" x14ac:dyDescent="0.3"/>
    <row r="3240" customFormat="1" x14ac:dyDescent="0.3"/>
    <row r="3241" customFormat="1" x14ac:dyDescent="0.3"/>
    <row r="3242" customFormat="1" x14ac:dyDescent="0.3"/>
    <row r="3243" customFormat="1" x14ac:dyDescent="0.3"/>
    <row r="3244" customFormat="1" x14ac:dyDescent="0.3"/>
    <row r="3245" customFormat="1" x14ac:dyDescent="0.3"/>
    <row r="3246" customFormat="1" x14ac:dyDescent="0.3"/>
    <row r="3247" customFormat="1" x14ac:dyDescent="0.3"/>
    <row r="3248" customFormat="1" x14ac:dyDescent="0.3"/>
    <row r="3249" customFormat="1" x14ac:dyDescent="0.3"/>
    <row r="3250" customFormat="1" x14ac:dyDescent="0.3"/>
    <row r="3251" customFormat="1" x14ac:dyDescent="0.3"/>
    <row r="3252" customFormat="1" x14ac:dyDescent="0.3"/>
    <row r="3253" customFormat="1" x14ac:dyDescent="0.3"/>
    <row r="3254" customFormat="1" x14ac:dyDescent="0.3"/>
    <row r="3255" customFormat="1" x14ac:dyDescent="0.3"/>
    <row r="3256" customFormat="1" x14ac:dyDescent="0.3"/>
    <row r="3257" customFormat="1" x14ac:dyDescent="0.3"/>
    <row r="3258" customFormat="1" x14ac:dyDescent="0.3"/>
    <row r="3259" customFormat="1" x14ac:dyDescent="0.3"/>
    <row r="3260" customFormat="1" x14ac:dyDescent="0.3"/>
    <row r="3261" customFormat="1" x14ac:dyDescent="0.3"/>
    <row r="3262" customFormat="1" x14ac:dyDescent="0.3"/>
    <row r="3263" customFormat="1" x14ac:dyDescent="0.3"/>
    <row r="3264" customFormat="1" x14ac:dyDescent="0.3"/>
    <row r="3265" customFormat="1" x14ac:dyDescent="0.3"/>
    <row r="3266" customFormat="1" x14ac:dyDescent="0.3"/>
    <row r="3267" customFormat="1" x14ac:dyDescent="0.3"/>
    <row r="3268" customFormat="1" x14ac:dyDescent="0.3"/>
    <row r="3269" customFormat="1" x14ac:dyDescent="0.3"/>
    <row r="3270" customFormat="1" x14ac:dyDescent="0.3"/>
    <row r="3271" customFormat="1" x14ac:dyDescent="0.3"/>
    <row r="3272" customFormat="1" x14ac:dyDescent="0.3"/>
    <row r="3273" customFormat="1" x14ac:dyDescent="0.3"/>
    <row r="3274" customFormat="1" x14ac:dyDescent="0.3"/>
    <row r="3275" customFormat="1" x14ac:dyDescent="0.3"/>
    <row r="3276" customFormat="1" x14ac:dyDescent="0.3"/>
    <row r="3277" customFormat="1" x14ac:dyDescent="0.3"/>
    <row r="3278" customFormat="1" x14ac:dyDescent="0.3"/>
    <row r="3279" customFormat="1" x14ac:dyDescent="0.3"/>
    <row r="3280" customFormat="1" x14ac:dyDescent="0.3"/>
    <row r="3281" customFormat="1" x14ac:dyDescent="0.3"/>
    <row r="3282" customFormat="1" x14ac:dyDescent="0.3"/>
    <row r="3283" customFormat="1" x14ac:dyDescent="0.3"/>
    <row r="3284" customFormat="1" x14ac:dyDescent="0.3"/>
    <row r="3285" customFormat="1" x14ac:dyDescent="0.3"/>
    <row r="3286" customFormat="1" x14ac:dyDescent="0.3"/>
    <row r="3287" customFormat="1" x14ac:dyDescent="0.3"/>
    <row r="3288" customFormat="1" x14ac:dyDescent="0.3"/>
    <row r="3289" customFormat="1" x14ac:dyDescent="0.3"/>
    <row r="3290" customFormat="1" x14ac:dyDescent="0.3"/>
    <row r="3291" customFormat="1" x14ac:dyDescent="0.3"/>
    <row r="3292" customFormat="1" x14ac:dyDescent="0.3"/>
    <row r="3293" customFormat="1" x14ac:dyDescent="0.3"/>
    <row r="3294" customFormat="1" x14ac:dyDescent="0.3"/>
    <row r="3295" customFormat="1" x14ac:dyDescent="0.3"/>
    <row r="3296" customFormat="1" x14ac:dyDescent="0.3"/>
    <row r="3297" customFormat="1" x14ac:dyDescent="0.3"/>
    <row r="3298" customFormat="1" x14ac:dyDescent="0.3"/>
    <row r="3299" customFormat="1" x14ac:dyDescent="0.3"/>
    <row r="3300" customFormat="1" x14ac:dyDescent="0.3"/>
    <row r="3301" customFormat="1" x14ac:dyDescent="0.3"/>
    <row r="3302" customFormat="1" x14ac:dyDescent="0.3"/>
    <row r="3303" customFormat="1" x14ac:dyDescent="0.3"/>
    <row r="3304" customFormat="1" x14ac:dyDescent="0.3"/>
    <row r="3305" customFormat="1" x14ac:dyDescent="0.3"/>
    <row r="3306" customFormat="1" x14ac:dyDescent="0.3"/>
    <row r="3307" customFormat="1" x14ac:dyDescent="0.3"/>
    <row r="3308" customFormat="1" x14ac:dyDescent="0.3"/>
    <row r="3309" customFormat="1" x14ac:dyDescent="0.3"/>
    <row r="3310" customFormat="1" x14ac:dyDescent="0.3"/>
    <row r="3311" customFormat="1" x14ac:dyDescent="0.3"/>
    <row r="3312" customFormat="1" x14ac:dyDescent="0.3"/>
    <row r="3313" customFormat="1" x14ac:dyDescent="0.3"/>
    <row r="3314" customFormat="1" x14ac:dyDescent="0.3"/>
    <row r="3315" customFormat="1" x14ac:dyDescent="0.3"/>
    <row r="3316" customFormat="1" x14ac:dyDescent="0.3"/>
    <row r="3317" customFormat="1" x14ac:dyDescent="0.3"/>
    <row r="3318" customFormat="1" x14ac:dyDescent="0.3"/>
    <row r="3319" customFormat="1" x14ac:dyDescent="0.3"/>
    <row r="3320" customFormat="1" x14ac:dyDescent="0.3"/>
    <row r="3321" customFormat="1" x14ac:dyDescent="0.3"/>
    <row r="3322" customFormat="1" x14ac:dyDescent="0.3"/>
    <row r="3323" customFormat="1" x14ac:dyDescent="0.3"/>
    <row r="3324" customFormat="1" x14ac:dyDescent="0.3"/>
    <row r="3325" customFormat="1" x14ac:dyDescent="0.3"/>
    <row r="3326" customFormat="1" x14ac:dyDescent="0.3"/>
    <row r="3327" customFormat="1" x14ac:dyDescent="0.3"/>
    <row r="3328" customFormat="1" x14ac:dyDescent="0.3"/>
    <row r="3329" customFormat="1" x14ac:dyDescent="0.3"/>
    <row r="3330" customFormat="1" x14ac:dyDescent="0.3"/>
    <row r="3331" customFormat="1" x14ac:dyDescent="0.3"/>
    <row r="3332" customFormat="1" x14ac:dyDescent="0.3"/>
    <row r="3333" customFormat="1" x14ac:dyDescent="0.3"/>
    <row r="3334" customFormat="1" x14ac:dyDescent="0.3"/>
    <row r="3335" customFormat="1" x14ac:dyDescent="0.3"/>
    <row r="3336" customFormat="1" x14ac:dyDescent="0.3"/>
    <row r="3337" customFormat="1" x14ac:dyDescent="0.3"/>
    <row r="3338" customFormat="1" x14ac:dyDescent="0.3"/>
    <row r="3339" customFormat="1" x14ac:dyDescent="0.3"/>
    <row r="3340" customFormat="1" x14ac:dyDescent="0.3"/>
    <row r="3341" customFormat="1" x14ac:dyDescent="0.3"/>
    <row r="3342" customFormat="1" x14ac:dyDescent="0.3"/>
    <row r="3343" customFormat="1" x14ac:dyDescent="0.3"/>
    <row r="3344" customFormat="1" x14ac:dyDescent="0.3"/>
    <row r="3345" customFormat="1" x14ac:dyDescent="0.3"/>
    <row r="3346" customFormat="1" x14ac:dyDescent="0.3"/>
    <row r="3347" customFormat="1" x14ac:dyDescent="0.3"/>
    <row r="3348" customFormat="1" x14ac:dyDescent="0.3"/>
    <row r="3349" customFormat="1" x14ac:dyDescent="0.3"/>
    <row r="3350" customFormat="1" x14ac:dyDescent="0.3"/>
    <row r="3351" customFormat="1" x14ac:dyDescent="0.3"/>
    <row r="3352" customFormat="1" x14ac:dyDescent="0.3"/>
    <row r="3353" customFormat="1" x14ac:dyDescent="0.3"/>
    <row r="3354" customFormat="1" x14ac:dyDescent="0.3"/>
    <row r="3355" customFormat="1" x14ac:dyDescent="0.3"/>
    <row r="3356" customFormat="1" x14ac:dyDescent="0.3"/>
    <row r="3357" customFormat="1" x14ac:dyDescent="0.3"/>
    <row r="3358" customFormat="1" x14ac:dyDescent="0.3"/>
    <row r="3359" customFormat="1" x14ac:dyDescent="0.3"/>
    <row r="3360" customFormat="1" x14ac:dyDescent="0.3"/>
    <row r="3361" customFormat="1" x14ac:dyDescent="0.3"/>
    <row r="3362" customFormat="1" x14ac:dyDescent="0.3"/>
    <row r="3363" customFormat="1" x14ac:dyDescent="0.3"/>
    <row r="3364" customFormat="1" x14ac:dyDescent="0.3"/>
    <row r="3365" customFormat="1" x14ac:dyDescent="0.3"/>
    <row r="3366" customFormat="1" x14ac:dyDescent="0.3"/>
    <row r="3367" customFormat="1" x14ac:dyDescent="0.3"/>
    <row r="3368" customFormat="1" x14ac:dyDescent="0.3"/>
    <row r="3369" customFormat="1" x14ac:dyDescent="0.3"/>
    <row r="3370" customFormat="1" x14ac:dyDescent="0.3"/>
    <row r="3371" customFormat="1" x14ac:dyDescent="0.3"/>
    <row r="3372" customFormat="1" x14ac:dyDescent="0.3"/>
    <row r="3373" customFormat="1" x14ac:dyDescent="0.3"/>
    <row r="3374" customFormat="1" x14ac:dyDescent="0.3"/>
    <row r="3375" customFormat="1" x14ac:dyDescent="0.3"/>
    <row r="3376" customFormat="1" x14ac:dyDescent="0.3"/>
    <row r="3377" customFormat="1" x14ac:dyDescent="0.3"/>
    <row r="3378" customFormat="1" x14ac:dyDescent="0.3"/>
    <row r="3379" customFormat="1" x14ac:dyDescent="0.3"/>
    <row r="3380" customFormat="1" x14ac:dyDescent="0.3"/>
    <row r="3381" customFormat="1" x14ac:dyDescent="0.3"/>
    <row r="3382" customFormat="1" x14ac:dyDescent="0.3"/>
    <row r="3383" customFormat="1" x14ac:dyDescent="0.3"/>
    <row r="3384" customFormat="1" x14ac:dyDescent="0.3"/>
    <row r="3385" customFormat="1" x14ac:dyDescent="0.3"/>
    <row r="3386" customFormat="1" x14ac:dyDescent="0.3"/>
    <row r="3387" customFormat="1" x14ac:dyDescent="0.3"/>
    <row r="3388" customFormat="1" x14ac:dyDescent="0.3"/>
    <row r="3389" customFormat="1" x14ac:dyDescent="0.3"/>
    <row r="3390" customFormat="1" x14ac:dyDescent="0.3"/>
    <row r="3391" customFormat="1" x14ac:dyDescent="0.3"/>
    <row r="3392" customFormat="1" x14ac:dyDescent="0.3"/>
    <row r="3393" customFormat="1" x14ac:dyDescent="0.3"/>
    <row r="3394" customFormat="1" x14ac:dyDescent="0.3"/>
    <row r="3395" customFormat="1" x14ac:dyDescent="0.3"/>
    <row r="3396" customFormat="1" x14ac:dyDescent="0.3"/>
    <row r="3397" customFormat="1" x14ac:dyDescent="0.3"/>
    <row r="3398" customFormat="1" x14ac:dyDescent="0.3"/>
    <row r="3399" customFormat="1" x14ac:dyDescent="0.3"/>
    <row r="3400" customFormat="1" x14ac:dyDescent="0.3"/>
    <row r="3401" customFormat="1" x14ac:dyDescent="0.3"/>
    <row r="3402" customFormat="1" x14ac:dyDescent="0.3"/>
    <row r="3403" customFormat="1" x14ac:dyDescent="0.3"/>
    <row r="3404" customFormat="1" x14ac:dyDescent="0.3"/>
    <row r="3405" customFormat="1" x14ac:dyDescent="0.3"/>
    <row r="3406" customFormat="1" x14ac:dyDescent="0.3"/>
    <row r="3407" customFormat="1" x14ac:dyDescent="0.3"/>
    <row r="3408" customFormat="1" x14ac:dyDescent="0.3"/>
    <row r="3409" customFormat="1" x14ac:dyDescent="0.3"/>
    <row r="3410" customFormat="1" x14ac:dyDescent="0.3"/>
    <row r="3411" customFormat="1" x14ac:dyDescent="0.3"/>
    <row r="3412" customFormat="1" x14ac:dyDescent="0.3"/>
    <row r="3413" customFormat="1" x14ac:dyDescent="0.3"/>
    <row r="3414" customFormat="1" x14ac:dyDescent="0.3"/>
    <row r="3415" customFormat="1" x14ac:dyDescent="0.3"/>
    <row r="3416" customFormat="1" x14ac:dyDescent="0.3"/>
    <row r="3417" customFormat="1" x14ac:dyDescent="0.3"/>
    <row r="3418" customFormat="1" x14ac:dyDescent="0.3"/>
    <row r="3419" customFormat="1" x14ac:dyDescent="0.3"/>
    <row r="3420" customFormat="1" x14ac:dyDescent="0.3"/>
    <row r="3421" customFormat="1" x14ac:dyDescent="0.3"/>
    <row r="3422" customFormat="1" x14ac:dyDescent="0.3"/>
    <row r="3423" customFormat="1" x14ac:dyDescent="0.3"/>
    <row r="3424" customFormat="1" x14ac:dyDescent="0.3"/>
    <row r="3425" customFormat="1" x14ac:dyDescent="0.3"/>
    <row r="3426" customFormat="1" x14ac:dyDescent="0.3"/>
    <row r="3427" customFormat="1" x14ac:dyDescent="0.3"/>
    <row r="3428" customFormat="1" x14ac:dyDescent="0.3"/>
    <row r="3429" customFormat="1" x14ac:dyDescent="0.3"/>
    <row r="3430" customFormat="1" x14ac:dyDescent="0.3"/>
    <row r="3431" customFormat="1" x14ac:dyDescent="0.3"/>
    <row r="3432" customFormat="1" x14ac:dyDescent="0.3"/>
    <row r="3433" customFormat="1" x14ac:dyDescent="0.3"/>
    <row r="3434" customFormat="1" x14ac:dyDescent="0.3"/>
    <row r="3435" customFormat="1" x14ac:dyDescent="0.3"/>
    <row r="3436" customFormat="1" x14ac:dyDescent="0.3"/>
    <row r="3437" customFormat="1" x14ac:dyDescent="0.3"/>
    <row r="3438" customFormat="1" x14ac:dyDescent="0.3"/>
    <row r="3439" customFormat="1" x14ac:dyDescent="0.3"/>
    <row r="3440" customFormat="1" x14ac:dyDescent="0.3"/>
    <row r="3441" customFormat="1" x14ac:dyDescent="0.3"/>
    <row r="3442" customFormat="1" x14ac:dyDescent="0.3"/>
    <row r="3443" customFormat="1" x14ac:dyDescent="0.3"/>
    <row r="3444" customFormat="1" x14ac:dyDescent="0.3"/>
    <row r="3445" customFormat="1" x14ac:dyDescent="0.3"/>
    <row r="3446" customFormat="1" x14ac:dyDescent="0.3"/>
    <row r="3447" customFormat="1" x14ac:dyDescent="0.3"/>
    <row r="3448" customFormat="1" x14ac:dyDescent="0.3"/>
    <row r="3449" customFormat="1" x14ac:dyDescent="0.3"/>
    <row r="3450" customFormat="1" x14ac:dyDescent="0.3"/>
    <row r="3451" customFormat="1" x14ac:dyDescent="0.3"/>
    <row r="3452" customFormat="1" x14ac:dyDescent="0.3"/>
    <row r="3453" customFormat="1" x14ac:dyDescent="0.3"/>
    <row r="3454" customFormat="1" x14ac:dyDescent="0.3"/>
    <row r="3455" customFormat="1" x14ac:dyDescent="0.3"/>
    <row r="3456" customFormat="1" x14ac:dyDescent="0.3"/>
    <row r="3457" customFormat="1" x14ac:dyDescent="0.3"/>
    <row r="3458" customFormat="1" x14ac:dyDescent="0.3"/>
    <row r="3459" customFormat="1" x14ac:dyDescent="0.3"/>
    <row r="3460" customFormat="1" x14ac:dyDescent="0.3"/>
    <row r="3461" customFormat="1" x14ac:dyDescent="0.3"/>
    <row r="3462" customFormat="1" x14ac:dyDescent="0.3"/>
    <row r="3463" customFormat="1" x14ac:dyDescent="0.3"/>
    <row r="3464" customFormat="1" x14ac:dyDescent="0.3"/>
    <row r="3465" customFormat="1" x14ac:dyDescent="0.3"/>
    <row r="3466" customFormat="1" x14ac:dyDescent="0.3"/>
    <row r="3467" customFormat="1" x14ac:dyDescent="0.3"/>
    <row r="3468" customFormat="1" x14ac:dyDescent="0.3"/>
    <row r="3469" customFormat="1" x14ac:dyDescent="0.3"/>
    <row r="3470" customFormat="1" x14ac:dyDescent="0.3"/>
    <row r="3471" customFormat="1" x14ac:dyDescent="0.3"/>
    <row r="3472" customFormat="1" x14ac:dyDescent="0.3"/>
    <row r="3473" customFormat="1" x14ac:dyDescent="0.3"/>
    <row r="3474" customFormat="1" x14ac:dyDescent="0.3"/>
    <row r="3475" customFormat="1" x14ac:dyDescent="0.3"/>
    <row r="3476" customFormat="1" x14ac:dyDescent="0.3"/>
    <row r="3477" customFormat="1" x14ac:dyDescent="0.3"/>
    <row r="3478" customFormat="1" x14ac:dyDescent="0.3"/>
    <row r="3479" customFormat="1" x14ac:dyDescent="0.3"/>
    <row r="3480" customFormat="1" x14ac:dyDescent="0.3"/>
    <row r="3481" customFormat="1" x14ac:dyDescent="0.3"/>
    <row r="3482" customFormat="1" x14ac:dyDescent="0.3"/>
    <row r="3483" customFormat="1" x14ac:dyDescent="0.3"/>
    <row r="3484" customFormat="1" x14ac:dyDescent="0.3"/>
    <row r="3485" customFormat="1" x14ac:dyDescent="0.3"/>
    <row r="3486" customFormat="1" x14ac:dyDescent="0.3"/>
    <row r="3487" customFormat="1" x14ac:dyDescent="0.3"/>
    <row r="3488" customFormat="1" x14ac:dyDescent="0.3"/>
    <row r="3489" customFormat="1" x14ac:dyDescent="0.3"/>
    <row r="3490" customFormat="1" x14ac:dyDescent="0.3"/>
    <row r="3491" customFormat="1" x14ac:dyDescent="0.3"/>
    <row r="3492" customFormat="1" x14ac:dyDescent="0.3"/>
    <row r="3493" customFormat="1" x14ac:dyDescent="0.3"/>
    <row r="3494" customFormat="1" x14ac:dyDescent="0.3"/>
    <row r="3495" customFormat="1" x14ac:dyDescent="0.3"/>
    <row r="3496" customFormat="1" x14ac:dyDescent="0.3"/>
    <row r="3497" customFormat="1" x14ac:dyDescent="0.3"/>
    <row r="3498" customFormat="1" x14ac:dyDescent="0.3"/>
    <row r="3499" customFormat="1" x14ac:dyDescent="0.3"/>
    <row r="3500" customFormat="1" x14ac:dyDescent="0.3"/>
    <row r="3501" customFormat="1" x14ac:dyDescent="0.3"/>
    <row r="3502" customFormat="1" x14ac:dyDescent="0.3"/>
    <row r="3503" customFormat="1" x14ac:dyDescent="0.3"/>
    <row r="3504" customFormat="1" x14ac:dyDescent="0.3"/>
    <row r="3505" customFormat="1" x14ac:dyDescent="0.3"/>
    <row r="3506" customFormat="1" x14ac:dyDescent="0.3"/>
    <row r="3507" customFormat="1" x14ac:dyDescent="0.3"/>
    <row r="3508" customFormat="1" x14ac:dyDescent="0.3"/>
    <row r="3509" customFormat="1" x14ac:dyDescent="0.3"/>
    <row r="3510" customFormat="1" x14ac:dyDescent="0.3"/>
    <row r="3511" customFormat="1" x14ac:dyDescent="0.3"/>
    <row r="3512" customFormat="1" x14ac:dyDescent="0.3"/>
    <row r="3513" customFormat="1" x14ac:dyDescent="0.3"/>
    <row r="3514" customFormat="1" x14ac:dyDescent="0.3"/>
    <row r="3515" customFormat="1" x14ac:dyDescent="0.3"/>
    <row r="3516" customFormat="1" x14ac:dyDescent="0.3"/>
    <row r="3517" customFormat="1" x14ac:dyDescent="0.3"/>
    <row r="3518" customFormat="1" x14ac:dyDescent="0.3"/>
    <row r="3519" customFormat="1" x14ac:dyDescent="0.3"/>
    <row r="3520" customFormat="1" x14ac:dyDescent="0.3"/>
    <row r="3521" customFormat="1" x14ac:dyDescent="0.3"/>
    <row r="3522" customFormat="1" x14ac:dyDescent="0.3"/>
    <row r="3523" customFormat="1" x14ac:dyDescent="0.3"/>
    <row r="3524" customFormat="1" x14ac:dyDescent="0.3"/>
    <row r="3525" customFormat="1" x14ac:dyDescent="0.3"/>
    <row r="3526" customFormat="1" x14ac:dyDescent="0.3"/>
    <row r="3527" customFormat="1" x14ac:dyDescent="0.3"/>
    <row r="3528" customFormat="1" x14ac:dyDescent="0.3"/>
    <row r="3529" customFormat="1" x14ac:dyDescent="0.3"/>
    <row r="3530" customFormat="1" x14ac:dyDescent="0.3"/>
    <row r="3531" customFormat="1" x14ac:dyDescent="0.3"/>
    <row r="3532" customFormat="1" x14ac:dyDescent="0.3"/>
    <row r="3533" customFormat="1" x14ac:dyDescent="0.3"/>
    <row r="3534" customFormat="1" x14ac:dyDescent="0.3"/>
    <row r="3535" customFormat="1" x14ac:dyDescent="0.3"/>
    <row r="3536" customFormat="1" x14ac:dyDescent="0.3"/>
    <row r="3537" customFormat="1" x14ac:dyDescent="0.3"/>
    <row r="3538" customFormat="1" x14ac:dyDescent="0.3"/>
    <row r="3539" customFormat="1" x14ac:dyDescent="0.3"/>
    <row r="3540" customFormat="1" x14ac:dyDescent="0.3"/>
    <row r="3541" customFormat="1" x14ac:dyDescent="0.3"/>
    <row r="3542" customFormat="1" x14ac:dyDescent="0.3"/>
    <row r="3543" customFormat="1" x14ac:dyDescent="0.3"/>
    <row r="3544" customFormat="1" x14ac:dyDescent="0.3"/>
    <row r="3545" customFormat="1" x14ac:dyDescent="0.3"/>
    <row r="3546" customFormat="1" x14ac:dyDescent="0.3"/>
    <row r="3547" customFormat="1" x14ac:dyDescent="0.3"/>
    <row r="3548" customFormat="1" x14ac:dyDescent="0.3"/>
    <row r="3549" customFormat="1" x14ac:dyDescent="0.3"/>
    <row r="3550" customFormat="1" x14ac:dyDescent="0.3"/>
    <row r="3551" customFormat="1" x14ac:dyDescent="0.3"/>
    <row r="3552" customFormat="1" x14ac:dyDescent="0.3"/>
    <row r="3553" customFormat="1" x14ac:dyDescent="0.3"/>
    <row r="3554" customFormat="1" x14ac:dyDescent="0.3"/>
    <row r="3555" customFormat="1" x14ac:dyDescent="0.3"/>
    <row r="3556" customFormat="1" x14ac:dyDescent="0.3"/>
    <row r="3557" customFormat="1" x14ac:dyDescent="0.3"/>
    <row r="3558" customFormat="1" x14ac:dyDescent="0.3"/>
    <row r="3559" customFormat="1" x14ac:dyDescent="0.3"/>
    <row r="3560" customFormat="1" x14ac:dyDescent="0.3"/>
    <row r="3561" customFormat="1" x14ac:dyDescent="0.3"/>
    <row r="3562" customFormat="1" x14ac:dyDescent="0.3"/>
    <row r="3563" customFormat="1" x14ac:dyDescent="0.3"/>
    <row r="3564" customFormat="1" x14ac:dyDescent="0.3"/>
    <row r="3565" customFormat="1" x14ac:dyDescent="0.3"/>
    <row r="3566" customFormat="1" x14ac:dyDescent="0.3"/>
    <row r="3567" customFormat="1" x14ac:dyDescent="0.3"/>
    <row r="3568" customFormat="1" x14ac:dyDescent="0.3"/>
    <row r="3569" customFormat="1" x14ac:dyDescent="0.3"/>
    <row r="3570" customFormat="1" x14ac:dyDescent="0.3"/>
    <row r="3571" customFormat="1" x14ac:dyDescent="0.3"/>
    <row r="3572" customFormat="1" x14ac:dyDescent="0.3"/>
    <row r="3573" customFormat="1" x14ac:dyDescent="0.3"/>
    <row r="3574" customFormat="1" x14ac:dyDescent="0.3"/>
    <row r="3575" customFormat="1" x14ac:dyDescent="0.3"/>
    <row r="3576" customFormat="1" x14ac:dyDescent="0.3"/>
    <row r="3577" customFormat="1" x14ac:dyDescent="0.3"/>
    <row r="3578" customFormat="1" x14ac:dyDescent="0.3"/>
    <row r="3579" customFormat="1" x14ac:dyDescent="0.3"/>
    <row r="3580" customFormat="1" x14ac:dyDescent="0.3"/>
    <row r="3581" customFormat="1" x14ac:dyDescent="0.3"/>
    <row r="3582" customFormat="1" x14ac:dyDescent="0.3"/>
    <row r="3583" customFormat="1" x14ac:dyDescent="0.3"/>
    <row r="3584" customFormat="1" x14ac:dyDescent="0.3"/>
    <row r="3585" customFormat="1" x14ac:dyDescent="0.3"/>
    <row r="3586" customFormat="1" x14ac:dyDescent="0.3"/>
    <row r="3587" customFormat="1" x14ac:dyDescent="0.3"/>
    <row r="3588" customFormat="1" x14ac:dyDescent="0.3"/>
    <row r="3589" customFormat="1" x14ac:dyDescent="0.3"/>
    <row r="3590" customFormat="1" x14ac:dyDescent="0.3"/>
    <row r="3591" customFormat="1" x14ac:dyDescent="0.3"/>
    <row r="3592" customFormat="1" x14ac:dyDescent="0.3"/>
    <row r="3593" customFormat="1" x14ac:dyDescent="0.3"/>
    <row r="3594" customFormat="1" x14ac:dyDescent="0.3"/>
    <row r="3595" customFormat="1" x14ac:dyDescent="0.3"/>
    <row r="3596" customFormat="1" x14ac:dyDescent="0.3"/>
    <row r="3597" customFormat="1" x14ac:dyDescent="0.3"/>
    <row r="3598" customFormat="1" x14ac:dyDescent="0.3"/>
    <row r="3599" customFormat="1" x14ac:dyDescent="0.3"/>
    <row r="3600" customFormat="1" x14ac:dyDescent="0.3"/>
    <row r="3601" customFormat="1" x14ac:dyDescent="0.3"/>
    <row r="3602" customFormat="1" x14ac:dyDescent="0.3"/>
    <row r="3603" customFormat="1" x14ac:dyDescent="0.3"/>
    <row r="3604" customFormat="1" x14ac:dyDescent="0.3"/>
    <row r="3605" customFormat="1" x14ac:dyDescent="0.3"/>
    <row r="3606" customFormat="1" x14ac:dyDescent="0.3"/>
    <row r="3607" customFormat="1" x14ac:dyDescent="0.3"/>
    <row r="3608" customFormat="1" x14ac:dyDescent="0.3"/>
    <row r="3609" customFormat="1" x14ac:dyDescent="0.3"/>
    <row r="3610" customFormat="1" x14ac:dyDescent="0.3"/>
    <row r="3611" customFormat="1" x14ac:dyDescent="0.3"/>
    <row r="3612" customFormat="1" x14ac:dyDescent="0.3"/>
    <row r="3613" customFormat="1" x14ac:dyDescent="0.3"/>
    <row r="3614" customFormat="1" x14ac:dyDescent="0.3"/>
    <row r="3615" customFormat="1" x14ac:dyDescent="0.3"/>
    <row r="3616" customFormat="1" x14ac:dyDescent="0.3"/>
    <row r="3617" customFormat="1" x14ac:dyDescent="0.3"/>
    <row r="3618" customFormat="1" x14ac:dyDescent="0.3"/>
    <row r="3619" customFormat="1" x14ac:dyDescent="0.3"/>
    <row r="3620" customFormat="1" x14ac:dyDescent="0.3"/>
    <row r="3621" customFormat="1" x14ac:dyDescent="0.3"/>
    <row r="3622" customFormat="1" x14ac:dyDescent="0.3"/>
    <row r="3623" customFormat="1" x14ac:dyDescent="0.3"/>
    <row r="3624" customFormat="1" x14ac:dyDescent="0.3"/>
    <row r="3625" customFormat="1" x14ac:dyDescent="0.3"/>
    <row r="3626" customFormat="1" x14ac:dyDescent="0.3"/>
    <row r="3627" customFormat="1" x14ac:dyDescent="0.3"/>
    <row r="3628" customFormat="1" x14ac:dyDescent="0.3"/>
    <row r="3629" customFormat="1" x14ac:dyDescent="0.3"/>
    <row r="3630" customFormat="1" x14ac:dyDescent="0.3"/>
    <row r="3631" customFormat="1" x14ac:dyDescent="0.3"/>
    <row r="3632" customFormat="1" x14ac:dyDescent="0.3"/>
    <row r="3633" customFormat="1" x14ac:dyDescent="0.3"/>
    <row r="3634" customFormat="1" x14ac:dyDescent="0.3"/>
    <row r="3635" customFormat="1" x14ac:dyDescent="0.3"/>
    <row r="3636" customFormat="1" x14ac:dyDescent="0.3"/>
    <row r="3637" customFormat="1" x14ac:dyDescent="0.3"/>
    <row r="3638" customFormat="1" x14ac:dyDescent="0.3"/>
    <row r="3639" customFormat="1" x14ac:dyDescent="0.3"/>
    <row r="3640" customFormat="1" x14ac:dyDescent="0.3"/>
    <row r="3641" customFormat="1" x14ac:dyDescent="0.3"/>
    <row r="3642" customFormat="1" x14ac:dyDescent="0.3"/>
    <row r="3643" customFormat="1" x14ac:dyDescent="0.3"/>
    <row r="3644" customFormat="1" x14ac:dyDescent="0.3"/>
    <row r="3645" customFormat="1" x14ac:dyDescent="0.3"/>
    <row r="3646" customFormat="1" x14ac:dyDescent="0.3"/>
    <row r="3647" customFormat="1" x14ac:dyDescent="0.3"/>
    <row r="3648" customFormat="1" x14ac:dyDescent="0.3"/>
    <row r="3649" customFormat="1" x14ac:dyDescent="0.3"/>
    <row r="3650" customFormat="1" x14ac:dyDescent="0.3"/>
    <row r="3651" customFormat="1" x14ac:dyDescent="0.3"/>
    <row r="3652" customFormat="1" x14ac:dyDescent="0.3"/>
    <row r="3653" customFormat="1" x14ac:dyDescent="0.3"/>
    <row r="3654" customFormat="1" x14ac:dyDescent="0.3"/>
    <row r="3655" customFormat="1" x14ac:dyDescent="0.3"/>
    <row r="3656" customFormat="1" x14ac:dyDescent="0.3"/>
    <row r="3657" customFormat="1" x14ac:dyDescent="0.3"/>
    <row r="3658" customFormat="1" x14ac:dyDescent="0.3"/>
    <row r="3659" customFormat="1" x14ac:dyDescent="0.3"/>
    <row r="3660" customFormat="1" x14ac:dyDescent="0.3"/>
    <row r="3661" customFormat="1" x14ac:dyDescent="0.3"/>
    <row r="3662" customFormat="1" x14ac:dyDescent="0.3"/>
    <row r="3663" customFormat="1" x14ac:dyDescent="0.3"/>
    <row r="3664" customFormat="1" x14ac:dyDescent="0.3"/>
    <row r="3665" customFormat="1" x14ac:dyDescent="0.3"/>
    <row r="3666" customFormat="1" x14ac:dyDescent="0.3"/>
    <row r="3667" customFormat="1" x14ac:dyDescent="0.3"/>
    <row r="3668" customFormat="1" x14ac:dyDescent="0.3"/>
    <row r="3669" customFormat="1" x14ac:dyDescent="0.3"/>
    <row r="3670" customFormat="1" x14ac:dyDescent="0.3"/>
    <row r="3671" customFormat="1" x14ac:dyDescent="0.3"/>
    <row r="3672" customFormat="1" x14ac:dyDescent="0.3"/>
    <row r="3673" customFormat="1" x14ac:dyDescent="0.3"/>
    <row r="3674" customFormat="1" x14ac:dyDescent="0.3"/>
    <row r="3675" customFormat="1" x14ac:dyDescent="0.3"/>
    <row r="3676" customFormat="1" x14ac:dyDescent="0.3"/>
    <row r="3677" customFormat="1" x14ac:dyDescent="0.3"/>
    <row r="3678" customFormat="1" x14ac:dyDescent="0.3"/>
    <row r="3679" customFormat="1" x14ac:dyDescent="0.3"/>
    <row r="3680" customFormat="1" x14ac:dyDescent="0.3"/>
    <row r="3681" customFormat="1" x14ac:dyDescent="0.3"/>
    <row r="3682" customFormat="1" x14ac:dyDescent="0.3"/>
    <row r="3683" customFormat="1" x14ac:dyDescent="0.3"/>
    <row r="3684" customFormat="1" x14ac:dyDescent="0.3"/>
    <row r="3685" customFormat="1" x14ac:dyDescent="0.3"/>
    <row r="3686" customFormat="1" x14ac:dyDescent="0.3"/>
    <row r="3687" customFormat="1" x14ac:dyDescent="0.3"/>
    <row r="3688" customFormat="1" x14ac:dyDescent="0.3"/>
    <row r="3689" customFormat="1" x14ac:dyDescent="0.3"/>
    <row r="3690" customFormat="1" x14ac:dyDescent="0.3"/>
    <row r="3691" customFormat="1" x14ac:dyDescent="0.3"/>
    <row r="3692" customFormat="1" x14ac:dyDescent="0.3"/>
    <row r="3693" customFormat="1" x14ac:dyDescent="0.3"/>
    <row r="3694" customFormat="1" x14ac:dyDescent="0.3"/>
    <row r="3695" customFormat="1" x14ac:dyDescent="0.3"/>
    <row r="3696" customFormat="1" x14ac:dyDescent="0.3"/>
    <row r="3697" customFormat="1" x14ac:dyDescent="0.3"/>
    <row r="3698" customFormat="1" x14ac:dyDescent="0.3"/>
    <row r="3699" customFormat="1" x14ac:dyDescent="0.3"/>
    <row r="3700" customFormat="1" x14ac:dyDescent="0.3"/>
    <row r="3701" customFormat="1" x14ac:dyDescent="0.3"/>
    <row r="3702" customFormat="1" x14ac:dyDescent="0.3"/>
    <row r="3703" customFormat="1" x14ac:dyDescent="0.3"/>
    <row r="3704" customFormat="1" x14ac:dyDescent="0.3"/>
    <row r="3705" customFormat="1" x14ac:dyDescent="0.3"/>
    <row r="3706" customFormat="1" x14ac:dyDescent="0.3"/>
    <row r="3707" customFormat="1" x14ac:dyDescent="0.3"/>
    <row r="3708" customFormat="1" x14ac:dyDescent="0.3"/>
    <row r="3709" customFormat="1" x14ac:dyDescent="0.3"/>
    <row r="3710" customFormat="1" x14ac:dyDescent="0.3"/>
    <row r="3711" customFormat="1" x14ac:dyDescent="0.3"/>
    <row r="3712" customFormat="1" x14ac:dyDescent="0.3"/>
    <row r="3713" customFormat="1" x14ac:dyDescent="0.3"/>
    <row r="3714" customFormat="1" x14ac:dyDescent="0.3"/>
    <row r="3715" customFormat="1" x14ac:dyDescent="0.3"/>
    <row r="3716" customFormat="1" x14ac:dyDescent="0.3"/>
    <row r="3717" customFormat="1" x14ac:dyDescent="0.3"/>
    <row r="3718" customFormat="1" x14ac:dyDescent="0.3"/>
    <row r="3719" customFormat="1" x14ac:dyDescent="0.3"/>
    <row r="3720" customFormat="1" x14ac:dyDescent="0.3"/>
    <row r="3721" customFormat="1" x14ac:dyDescent="0.3"/>
    <row r="3722" customFormat="1" x14ac:dyDescent="0.3"/>
    <row r="3723" customFormat="1" x14ac:dyDescent="0.3"/>
    <row r="3724" customFormat="1" x14ac:dyDescent="0.3"/>
    <row r="3725" customFormat="1" x14ac:dyDescent="0.3"/>
    <row r="3726" customFormat="1" x14ac:dyDescent="0.3"/>
    <row r="3727" customFormat="1" x14ac:dyDescent="0.3"/>
    <row r="3728" customFormat="1" x14ac:dyDescent="0.3"/>
    <row r="3729" customFormat="1" x14ac:dyDescent="0.3"/>
    <row r="3730" customFormat="1" x14ac:dyDescent="0.3"/>
    <row r="3731" customFormat="1" x14ac:dyDescent="0.3"/>
    <row r="3732" customFormat="1" x14ac:dyDescent="0.3"/>
    <row r="3733" customFormat="1" x14ac:dyDescent="0.3"/>
    <row r="3734" customFormat="1" x14ac:dyDescent="0.3"/>
    <row r="3735" customFormat="1" x14ac:dyDescent="0.3"/>
    <row r="3736" customFormat="1" x14ac:dyDescent="0.3"/>
    <row r="3737" customFormat="1" x14ac:dyDescent="0.3"/>
    <row r="3738" customFormat="1" x14ac:dyDescent="0.3"/>
    <row r="3739" customFormat="1" x14ac:dyDescent="0.3"/>
    <row r="3740" customFormat="1" x14ac:dyDescent="0.3"/>
    <row r="3741" customFormat="1" x14ac:dyDescent="0.3"/>
    <row r="3742" customFormat="1" x14ac:dyDescent="0.3"/>
    <row r="3743" customFormat="1" x14ac:dyDescent="0.3"/>
    <row r="3744" customFormat="1" x14ac:dyDescent="0.3"/>
    <row r="3745" customFormat="1" x14ac:dyDescent="0.3"/>
    <row r="3746" customFormat="1" x14ac:dyDescent="0.3"/>
    <row r="3747" customFormat="1" x14ac:dyDescent="0.3"/>
    <row r="3748" customFormat="1" x14ac:dyDescent="0.3"/>
    <row r="3749" customFormat="1" x14ac:dyDescent="0.3"/>
    <row r="3750" customFormat="1" x14ac:dyDescent="0.3"/>
    <row r="3751" customFormat="1" x14ac:dyDescent="0.3"/>
    <row r="3752" customFormat="1" x14ac:dyDescent="0.3"/>
    <row r="3753" customFormat="1" x14ac:dyDescent="0.3"/>
    <row r="3754" customFormat="1" x14ac:dyDescent="0.3"/>
    <row r="3755" customFormat="1" x14ac:dyDescent="0.3"/>
    <row r="3756" customFormat="1" x14ac:dyDescent="0.3"/>
    <row r="3757" customFormat="1" x14ac:dyDescent="0.3"/>
    <row r="3758" customFormat="1" x14ac:dyDescent="0.3"/>
    <row r="3759" customFormat="1" x14ac:dyDescent="0.3"/>
    <row r="3760" customFormat="1" x14ac:dyDescent="0.3"/>
    <row r="3761" customFormat="1" x14ac:dyDescent="0.3"/>
    <row r="3762" customFormat="1" x14ac:dyDescent="0.3"/>
    <row r="3763" customFormat="1" x14ac:dyDescent="0.3"/>
    <row r="3764" customFormat="1" x14ac:dyDescent="0.3"/>
    <row r="3765" customFormat="1" x14ac:dyDescent="0.3"/>
    <row r="3766" customFormat="1" x14ac:dyDescent="0.3"/>
    <row r="3767" customFormat="1" x14ac:dyDescent="0.3"/>
    <row r="3768" customFormat="1" x14ac:dyDescent="0.3"/>
    <row r="3769" customFormat="1" x14ac:dyDescent="0.3"/>
    <row r="3770" customFormat="1" x14ac:dyDescent="0.3"/>
    <row r="3771" customFormat="1" x14ac:dyDescent="0.3"/>
    <row r="3772" customFormat="1" x14ac:dyDescent="0.3"/>
    <row r="3773" customFormat="1" x14ac:dyDescent="0.3"/>
    <row r="3774" customFormat="1" x14ac:dyDescent="0.3"/>
    <row r="3775" customFormat="1" x14ac:dyDescent="0.3"/>
    <row r="3776" customFormat="1" x14ac:dyDescent="0.3"/>
    <row r="3777" customFormat="1" x14ac:dyDescent="0.3"/>
    <row r="3778" customFormat="1" x14ac:dyDescent="0.3"/>
    <row r="3779" customFormat="1" x14ac:dyDescent="0.3"/>
    <row r="3780" customFormat="1" x14ac:dyDescent="0.3"/>
    <row r="3781" customFormat="1" x14ac:dyDescent="0.3"/>
    <row r="3782" customFormat="1" x14ac:dyDescent="0.3"/>
    <row r="3783" customFormat="1" x14ac:dyDescent="0.3"/>
    <row r="3784" customFormat="1" x14ac:dyDescent="0.3"/>
    <row r="3785" customFormat="1" x14ac:dyDescent="0.3"/>
    <row r="3786" customFormat="1" x14ac:dyDescent="0.3"/>
    <row r="3787" customFormat="1" x14ac:dyDescent="0.3"/>
    <row r="3788" customFormat="1" x14ac:dyDescent="0.3"/>
    <row r="3789" customFormat="1" x14ac:dyDescent="0.3"/>
    <row r="3790" customFormat="1" x14ac:dyDescent="0.3"/>
    <row r="3791" customFormat="1" x14ac:dyDescent="0.3"/>
    <row r="3792" customFormat="1" x14ac:dyDescent="0.3"/>
    <row r="3793" customFormat="1" x14ac:dyDescent="0.3"/>
    <row r="3794" customFormat="1" x14ac:dyDescent="0.3"/>
    <row r="3795" customFormat="1" x14ac:dyDescent="0.3"/>
    <row r="3796" customFormat="1" x14ac:dyDescent="0.3"/>
    <row r="3797" customFormat="1" x14ac:dyDescent="0.3"/>
    <row r="3798" customFormat="1" x14ac:dyDescent="0.3"/>
    <row r="3799" customFormat="1" x14ac:dyDescent="0.3"/>
    <row r="3800" customFormat="1" x14ac:dyDescent="0.3"/>
    <row r="3801" customFormat="1" x14ac:dyDescent="0.3"/>
    <row r="3802" customFormat="1" x14ac:dyDescent="0.3"/>
    <row r="3803" customFormat="1" x14ac:dyDescent="0.3"/>
    <row r="3804" customFormat="1" x14ac:dyDescent="0.3"/>
    <row r="3805" customFormat="1" x14ac:dyDescent="0.3"/>
    <row r="3806" customFormat="1" x14ac:dyDescent="0.3"/>
    <row r="3807" customFormat="1" x14ac:dyDescent="0.3"/>
    <row r="3808" customFormat="1" x14ac:dyDescent="0.3"/>
    <row r="3809" customFormat="1" x14ac:dyDescent="0.3"/>
    <row r="3810" customFormat="1" x14ac:dyDescent="0.3"/>
    <row r="3811" customFormat="1" x14ac:dyDescent="0.3"/>
    <row r="3812" customFormat="1" x14ac:dyDescent="0.3"/>
    <row r="3813" customFormat="1" x14ac:dyDescent="0.3"/>
    <row r="3814" customFormat="1" x14ac:dyDescent="0.3"/>
    <row r="3815" customFormat="1" x14ac:dyDescent="0.3"/>
    <row r="3816" customFormat="1" x14ac:dyDescent="0.3"/>
    <row r="3817" customFormat="1" x14ac:dyDescent="0.3"/>
    <row r="3818" customFormat="1" x14ac:dyDescent="0.3"/>
    <row r="3819" customFormat="1" x14ac:dyDescent="0.3"/>
    <row r="3820" customFormat="1" x14ac:dyDescent="0.3"/>
    <row r="3821" customFormat="1" x14ac:dyDescent="0.3"/>
    <row r="3822" customFormat="1" x14ac:dyDescent="0.3"/>
    <row r="3823" customFormat="1" x14ac:dyDescent="0.3"/>
    <row r="3824" customFormat="1" x14ac:dyDescent="0.3"/>
    <row r="3825" customFormat="1" x14ac:dyDescent="0.3"/>
    <row r="3826" customFormat="1" x14ac:dyDescent="0.3"/>
    <row r="3827" customFormat="1" x14ac:dyDescent="0.3"/>
    <row r="3828" customFormat="1" x14ac:dyDescent="0.3"/>
    <row r="3829" customFormat="1" x14ac:dyDescent="0.3"/>
    <row r="3830" customFormat="1" x14ac:dyDescent="0.3"/>
    <row r="3831" customFormat="1" x14ac:dyDescent="0.3"/>
    <row r="3832" customFormat="1" x14ac:dyDescent="0.3"/>
    <row r="3833" customFormat="1" x14ac:dyDescent="0.3"/>
    <row r="3834" customFormat="1" x14ac:dyDescent="0.3"/>
    <row r="3835" customFormat="1" x14ac:dyDescent="0.3"/>
    <row r="3836" customFormat="1" x14ac:dyDescent="0.3"/>
    <row r="3837" customFormat="1" x14ac:dyDescent="0.3"/>
    <row r="3838" customFormat="1" x14ac:dyDescent="0.3"/>
    <row r="3839" customFormat="1" x14ac:dyDescent="0.3"/>
    <row r="3840" customFormat="1" x14ac:dyDescent="0.3"/>
    <row r="3841" customFormat="1" x14ac:dyDescent="0.3"/>
    <row r="3842" customFormat="1" x14ac:dyDescent="0.3"/>
    <row r="3843" customFormat="1" x14ac:dyDescent="0.3"/>
    <row r="3844" customFormat="1" x14ac:dyDescent="0.3"/>
    <row r="3845" customFormat="1" x14ac:dyDescent="0.3"/>
    <row r="3846" customFormat="1" x14ac:dyDescent="0.3"/>
    <row r="3847" customFormat="1" x14ac:dyDescent="0.3"/>
    <row r="3848" customFormat="1" x14ac:dyDescent="0.3"/>
    <row r="3849" customFormat="1" x14ac:dyDescent="0.3"/>
    <row r="3850" customFormat="1" x14ac:dyDescent="0.3"/>
    <row r="3851" customFormat="1" x14ac:dyDescent="0.3"/>
    <row r="3852" customFormat="1" x14ac:dyDescent="0.3"/>
    <row r="3853" customFormat="1" x14ac:dyDescent="0.3"/>
    <row r="3854" customFormat="1" x14ac:dyDescent="0.3"/>
    <row r="3855" customFormat="1" x14ac:dyDescent="0.3"/>
    <row r="3856" customFormat="1" x14ac:dyDescent="0.3"/>
    <row r="3857" customFormat="1" x14ac:dyDescent="0.3"/>
    <row r="3858" customFormat="1" x14ac:dyDescent="0.3"/>
    <row r="3859" customFormat="1" x14ac:dyDescent="0.3"/>
    <row r="3860" customFormat="1" x14ac:dyDescent="0.3"/>
    <row r="3861" customFormat="1" x14ac:dyDescent="0.3"/>
    <row r="3862" customFormat="1" x14ac:dyDescent="0.3"/>
    <row r="3863" customFormat="1" x14ac:dyDescent="0.3"/>
    <row r="3864" customFormat="1" x14ac:dyDescent="0.3"/>
    <row r="3865" customFormat="1" x14ac:dyDescent="0.3"/>
    <row r="3866" customFormat="1" x14ac:dyDescent="0.3"/>
    <row r="3867" customFormat="1" x14ac:dyDescent="0.3"/>
    <row r="3868" customFormat="1" x14ac:dyDescent="0.3"/>
    <row r="3869" customFormat="1" x14ac:dyDescent="0.3"/>
    <row r="3870" customFormat="1" x14ac:dyDescent="0.3"/>
    <row r="3871" customFormat="1" x14ac:dyDescent="0.3"/>
    <row r="3872" customFormat="1" x14ac:dyDescent="0.3"/>
    <row r="3873" customFormat="1" x14ac:dyDescent="0.3"/>
    <row r="3874" customFormat="1" x14ac:dyDescent="0.3"/>
    <row r="3875" customFormat="1" x14ac:dyDescent="0.3"/>
    <row r="3876" customFormat="1" x14ac:dyDescent="0.3"/>
    <row r="3877" customFormat="1" x14ac:dyDescent="0.3"/>
    <row r="3878" customFormat="1" x14ac:dyDescent="0.3"/>
    <row r="3879" customFormat="1" x14ac:dyDescent="0.3"/>
    <row r="3880" customFormat="1" x14ac:dyDescent="0.3"/>
    <row r="3881" customFormat="1" x14ac:dyDescent="0.3"/>
    <row r="3882" customFormat="1" x14ac:dyDescent="0.3"/>
    <row r="3883" customFormat="1" x14ac:dyDescent="0.3"/>
    <row r="3884" customFormat="1" x14ac:dyDescent="0.3"/>
    <row r="3885" customFormat="1" x14ac:dyDescent="0.3"/>
    <row r="3886" customFormat="1" x14ac:dyDescent="0.3"/>
    <row r="3887" customFormat="1" x14ac:dyDescent="0.3"/>
    <row r="3888" customFormat="1" x14ac:dyDescent="0.3"/>
    <row r="3889" customFormat="1" x14ac:dyDescent="0.3"/>
    <row r="3890" customFormat="1" x14ac:dyDescent="0.3"/>
    <row r="3891" customFormat="1" x14ac:dyDescent="0.3"/>
    <row r="3892" customFormat="1" x14ac:dyDescent="0.3"/>
    <row r="3893" customFormat="1" x14ac:dyDescent="0.3"/>
    <row r="3894" customFormat="1" x14ac:dyDescent="0.3"/>
    <row r="3895" customFormat="1" x14ac:dyDescent="0.3"/>
    <row r="3896" customFormat="1" x14ac:dyDescent="0.3"/>
    <row r="3897" customFormat="1" x14ac:dyDescent="0.3"/>
    <row r="3898" customFormat="1" x14ac:dyDescent="0.3"/>
    <row r="3899" customFormat="1" x14ac:dyDescent="0.3"/>
    <row r="3900" customFormat="1" x14ac:dyDescent="0.3"/>
    <row r="3901" customFormat="1" x14ac:dyDescent="0.3"/>
    <row r="3902" customFormat="1" x14ac:dyDescent="0.3"/>
    <row r="3903" customFormat="1" x14ac:dyDescent="0.3"/>
    <row r="3904" customFormat="1" x14ac:dyDescent="0.3"/>
    <row r="3905" customFormat="1" x14ac:dyDescent="0.3"/>
    <row r="3906" customFormat="1" x14ac:dyDescent="0.3"/>
    <row r="3907" customFormat="1" x14ac:dyDescent="0.3"/>
    <row r="3908" customFormat="1" x14ac:dyDescent="0.3"/>
    <row r="3909" customFormat="1" x14ac:dyDescent="0.3"/>
    <row r="3910" customFormat="1" x14ac:dyDescent="0.3"/>
    <row r="3911" customFormat="1" x14ac:dyDescent="0.3"/>
    <row r="3912" customFormat="1" x14ac:dyDescent="0.3"/>
    <row r="3913" customFormat="1" x14ac:dyDescent="0.3"/>
    <row r="3914" customFormat="1" x14ac:dyDescent="0.3"/>
    <row r="3915" customFormat="1" x14ac:dyDescent="0.3"/>
    <row r="3916" customFormat="1" x14ac:dyDescent="0.3"/>
    <row r="3917" customFormat="1" x14ac:dyDescent="0.3"/>
    <row r="3918" customFormat="1" x14ac:dyDescent="0.3"/>
    <row r="3919" customFormat="1" x14ac:dyDescent="0.3"/>
    <row r="3920" customFormat="1" x14ac:dyDescent="0.3"/>
    <row r="3921" customFormat="1" x14ac:dyDescent="0.3"/>
    <row r="3922" customFormat="1" x14ac:dyDescent="0.3"/>
    <row r="3923" customFormat="1" x14ac:dyDescent="0.3"/>
    <row r="3924" customFormat="1" x14ac:dyDescent="0.3"/>
    <row r="3925" customFormat="1" x14ac:dyDescent="0.3"/>
    <row r="3926" customFormat="1" x14ac:dyDescent="0.3"/>
    <row r="3927" customFormat="1" x14ac:dyDescent="0.3"/>
    <row r="3928" customFormat="1" x14ac:dyDescent="0.3"/>
    <row r="3929" customFormat="1" x14ac:dyDescent="0.3"/>
    <row r="3930" customFormat="1" x14ac:dyDescent="0.3"/>
    <row r="3931" customFormat="1" x14ac:dyDescent="0.3"/>
    <row r="3932" customFormat="1" x14ac:dyDescent="0.3"/>
    <row r="3933" customFormat="1" x14ac:dyDescent="0.3"/>
    <row r="3934" customFormat="1" x14ac:dyDescent="0.3"/>
    <row r="3935" customFormat="1" x14ac:dyDescent="0.3"/>
    <row r="3936" customFormat="1" x14ac:dyDescent="0.3"/>
    <row r="3937" customFormat="1" x14ac:dyDescent="0.3"/>
    <row r="3938" customFormat="1" x14ac:dyDescent="0.3"/>
    <row r="3939" customFormat="1" x14ac:dyDescent="0.3"/>
    <row r="3940" customFormat="1" x14ac:dyDescent="0.3"/>
    <row r="3941" customFormat="1" x14ac:dyDescent="0.3"/>
    <row r="3942" customFormat="1" x14ac:dyDescent="0.3"/>
    <row r="3943" customFormat="1" x14ac:dyDescent="0.3"/>
    <row r="3944" customFormat="1" x14ac:dyDescent="0.3"/>
    <row r="3945" customFormat="1" x14ac:dyDescent="0.3"/>
    <row r="3946" customFormat="1" x14ac:dyDescent="0.3"/>
    <row r="3947" customFormat="1" x14ac:dyDescent="0.3"/>
    <row r="3948" customFormat="1" x14ac:dyDescent="0.3"/>
    <row r="3949" customFormat="1" x14ac:dyDescent="0.3"/>
    <row r="3950" customFormat="1" x14ac:dyDescent="0.3"/>
    <row r="3951" customFormat="1" x14ac:dyDescent="0.3"/>
    <row r="3952" customFormat="1" x14ac:dyDescent="0.3"/>
    <row r="3953" customFormat="1" x14ac:dyDescent="0.3"/>
    <row r="3954" customFormat="1" x14ac:dyDescent="0.3"/>
    <row r="3955" customFormat="1" x14ac:dyDescent="0.3"/>
    <row r="3956" customFormat="1" x14ac:dyDescent="0.3"/>
    <row r="3957" customFormat="1" x14ac:dyDescent="0.3"/>
    <row r="3958" customFormat="1" x14ac:dyDescent="0.3"/>
    <row r="3959" customFormat="1" x14ac:dyDescent="0.3"/>
    <row r="3960" customFormat="1" x14ac:dyDescent="0.3"/>
    <row r="3961" customFormat="1" x14ac:dyDescent="0.3"/>
    <row r="3962" customFormat="1" x14ac:dyDescent="0.3"/>
    <row r="3963" customFormat="1" x14ac:dyDescent="0.3"/>
    <row r="3964" customFormat="1" x14ac:dyDescent="0.3"/>
    <row r="3965" customFormat="1" x14ac:dyDescent="0.3"/>
    <row r="3966" customFormat="1" x14ac:dyDescent="0.3"/>
    <row r="3967" customFormat="1" x14ac:dyDescent="0.3"/>
    <row r="3968" customFormat="1" x14ac:dyDescent="0.3"/>
    <row r="3969" customFormat="1" x14ac:dyDescent="0.3"/>
    <row r="3970" customFormat="1" x14ac:dyDescent="0.3"/>
    <row r="3971" customFormat="1" x14ac:dyDescent="0.3"/>
    <row r="3972" customFormat="1" x14ac:dyDescent="0.3"/>
    <row r="3973" customFormat="1" x14ac:dyDescent="0.3"/>
    <row r="3974" customFormat="1" x14ac:dyDescent="0.3"/>
    <row r="3975" customFormat="1" x14ac:dyDescent="0.3"/>
    <row r="3976" customFormat="1" x14ac:dyDescent="0.3"/>
    <row r="3977" customFormat="1" x14ac:dyDescent="0.3"/>
    <row r="3978" customFormat="1" x14ac:dyDescent="0.3"/>
    <row r="3979" customFormat="1" x14ac:dyDescent="0.3"/>
    <row r="3980" customFormat="1" x14ac:dyDescent="0.3"/>
    <row r="3981" customFormat="1" x14ac:dyDescent="0.3"/>
    <row r="3982" customFormat="1" x14ac:dyDescent="0.3"/>
    <row r="3983" customFormat="1" x14ac:dyDescent="0.3"/>
    <row r="3984" customFormat="1" x14ac:dyDescent="0.3"/>
    <row r="3985" customFormat="1" x14ac:dyDescent="0.3"/>
    <row r="3986" customFormat="1" x14ac:dyDescent="0.3"/>
    <row r="3987" customFormat="1" x14ac:dyDescent="0.3"/>
    <row r="3988" customFormat="1" x14ac:dyDescent="0.3"/>
    <row r="3989" customFormat="1" x14ac:dyDescent="0.3"/>
    <row r="3990" customFormat="1" x14ac:dyDescent="0.3"/>
    <row r="3991" customFormat="1" x14ac:dyDescent="0.3"/>
    <row r="3992" customFormat="1" x14ac:dyDescent="0.3"/>
    <row r="3993" customFormat="1" x14ac:dyDescent="0.3"/>
    <row r="3994" customFormat="1" x14ac:dyDescent="0.3"/>
    <row r="3995" customFormat="1" x14ac:dyDescent="0.3"/>
    <row r="3996" customFormat="1" x14ac:dyDescent="0.3"/>
    <row r="3997" customFormat="1" x14ac:dyDescent="0.3"/>
    <row r="3998" customFormat="1" x14ac:dyDescent="0.3"/>
    <row r="3999" customFormat="1" x14ac:dyDescent="0.3"/>
    <row r="4000" customFormat="1" x14ac:dyDescent="0.3"/>
    <row r="4001" customFormat="1" x14ac:dyDescent="0.3"/>
    <row r="4002" customFormat="1" x14ac:dyDescent="0.3"/>
    <row r="4003" customFormat="1" x14ac:dyDescent="0.3"/>
    <row r="4004" customFormat="1" x14ac:dyDescent="0.3"/>
    <row r="4005" customFormat="1" x14ac:dyDescent="0.3"/>
    <row r="4006" customFormat="1" x14ac:dyDescent="0.3"/>
    <row r="4007" customFormat="1" x14ac:dyDescent="0.3"/>
    <row r="4008" customFormat="1" x14ac:dyDescent="0.3"/>
    <row r="4009" customFormat="1" x14ac:dyDescent="0.3"/>
    <row r="4010" customFormat="1" x14ac:dyDescent="0.3"/>
    <row r="4011" customFormat="1" x14ac:dyDescent="0.3"/>
    <row r="4012" customFormat="1" x14ac:dyDescent="0.3"/>
    <row r="4013" customFormat="1" x14ac:dyDescent="0.3"/>
    <row r="4014" customFormat="1" x14ac:dyDescent="0.3"/>
    <row r="4015" customFormat="1" x14ac:dyDescent="0.3"/>
    <row r="4016" customFormat="1" x14ac:dyDescent="0.3"/>
    <row r="4017" customFormat="1" x14ac:dyDescent="0.3"/>
    <row r="4018" customFormat="1" x14ac:dyDescent="0.3"/>
    <row r="4019" customFormat="1" x14ac:dyDescent="0.3"/>
    <row r="4020" customFormat="1" x14ac:dyDescent="0.3"/>
    <row r="4021" customFormat="1" x14ac:dyDescent="0.3"/>
    <row r="4022" customFormat="1" x14ac:dyDescent="0.3"/>
    <row r="4023" customFormat="1" x14ac:dyDescent="0.3"/>
    <row r="4024" customFormat="1" x14ac:dyDescent="0.3"/>
    <row r="4025" customFormat="1" x14ac:dyDescent="0.3"/>
    <row r="4026" customFormat="1" x14ac:dyDescent="0.3"/>
    <row r="4027" customFormat="1" x14ac:dyDescent="0.3"/>
    <row r="4028" customFormat="1" x14ac:dyDescent="0.3"/>
    <row r="4029" customFormat="1" x14ac:dyDescent="0.3"/>
    <row r="4030" customFormat="1" x14ac:dyDescent="0.3"/>
    <row r="4031" customFormat="1" x14ac:dyDescent="0.3"/>
    <row r="4032" customFormat="1" x14ac:dyDescent="0.3"/>
    <row r="4033" customFormat="1" x14ac:dyDescent="0.3"/>
    <row r="4034" customFormat="1" x14ac:dyDescent="0.3"/>
    <row r="4035" customFormat="1" x14ac:dyDescent="0.3"/>
    <row r="4036" customFormat="1" x14ac:dyDescent="0.3"/>
    <row r="4037" customFormat="1" x14ac:dyDescent="0.3"/>
    <row r="4038" customFormat="1" x14ac:dyDescent="0.3"/>
    <row r="4039" customFormat="1" x14ac:dyDescent="0.3"/>
    <row r="4040" customFormat="1" x14ac:dyDescent="0.3"/>
    <row r="4041" customFormat="1" x14ac:dyDescent="0.3"/>
    <row r="4042" customFormat="1" x14ac:dyDescent="0.3"/>
    <row r="4043" customFormat="1" x14ac:dyDescent="0.3"/>
    <row r="4044" customFormat="1" x14ac:dyDescent="0.3"/>
    <row r="4045" customFormat="1" x14ac:dyDescent="0.3"/>
    <row r="4046" customFormat="1" x14ac:dyDescent="0.3"/>
    <row r="4047" customFormat="1" x14ac:dyDescent="0.3"/>
    <row r="4048" customFormat="1" x14ac:dyDescent="0.3"/>
    <row r="4049" customFormat="1" x14ac:dyDescent="0.3"/>
    <row r="4050" customFormat="1" x14ac:dyDescent="0.3"/>
    <row r="4051" customFormat="1" x14ac:dyDescent="0.3"/>
    <row r="4052" customFormat="1" x14ac:dyDescent="0.3"/>
    <row r="4053" customFormat="1" x14ac:dyDescent="0.3"/>
    <row r="4054" customFormat="1" x14ac:dyDescent="0.3"/>
    <row r="4055" customFormat="1" x14ac:dyDescent="0.3"/>
    <row r="4056" customFormat="1" x14ac:dyDescent="0.3"/>
    <row r="4057" customFormat="1" x14ac:dyDescent="0.3"/>
    <row r="4058" customFormat="1" x14ac:dyDescent="0.3"/>
    <row r="4059" customFormat="1" x14ac:dyDescent="0.3"/>
    <row r="4060" customFormat="1" x14ac:dyDescent="0.3"/>
    <row r="4061" customFormat="1" x14ac:dyDescent="0.3"/>
    <row r="4062" customFormat="1" x14ac:dyDescent="0.3"/>
    <row r="4063" customFormat="1" x14ac:dyDescent="0.3"/>
    <row r="4064" customFormat="1" x14ac:dyDescent="0.3"/>
    <row r="4065" customFormat="1" x14ac:dyDescent="0.3"/>
    <row r="4066" customFormat="1" x14ac:dyDescent="0.3"/>
    <row r="4067" customFormat="1" x14ac:dyDescent="0.3"/>
    <row r="4068" customFormat="1" x14ac:dyDescent="0.3"/>
    <row r="4069" customFormat="1" x14ac:dyDescent="0.3"/>
    <row r="4070" customFormat="1" x14ac:dyDescent="0.3"/>
    <row r="4071" customFormat="1" x14ac:dyDescent="0.3"/>
    <row r="4072" customFormat="1" x14ac:dyDescent="0.3"/>
    <row r="4073" customFormat="1" x14ac:dyDescent="0.3"/>
    <row r="4074" customFormat="1" x14ac:dyDescent="0.3"/>
    <row r="4075" customFormat="1" x14ac:dyDescent="0.3"/>
    <row r="4076" customFormat="1" x14ac:dyDescent="0.3"/>
    <row r="4077" customFormat="1" x14ac:dyDescent="0.3"/>
    <row r="4078" customFormat="1" x14ac:dyDescent="0.3"/>
    <row r="4079" customFormat="1" x14ac:dyDescent="0.3"/>
    <row r="4080" customFormat="1" x14ac:dyDescent="0.3"/>
    <row r="4081" customFormat="1" x14ac:dyDescent="0.3"/>
    <row r="4082" customFormat="1" x14ac:dyDescent="0.3"/>
    <row r="4083" customFormat="1" x14ac:dyDescent="0.3"/>
    <row r="4084" customFormat="1" x14ac:dyDescent="0.3"/>
    <row r="4085" customFormat="1" x14ac:dyDescent="0.3"/>
    <row r="4086" customFormat="1" x14ac:dyDescent="0.3"/>
    <row r="4087" customFormat="1" x14ac:dyDescent="0.3"/>
    <row r="4088" customFormat="1" x14ac:dyDescent="0.3"/>
    <row r="4089" customFormat="1" x14ac:dyDescent="0.3"/>
    <row r="4090" customFormat="1" x14ac:dyDescent="0.3"/>
    <row r="4091" customFormat="1" x14ac:dyDescent="0.3"/>
    <row r="4092" customFormat="1" x14ac:dyDescent="0.3"/>
    <row r="4093" customFormat="1" x14ac:dyDescent="0.3"/>
    <row r="4094" customFormat="1" x14ac:dyDescent="0.3"/>
    <row r="4095" customFormat="1" x14ac:dyDescent="0.3"/>
    <row r="4096" customFormat="1" x14ac:dyDescent="0.3"/>
    <row r="4097" customFormat="1" x14ac:dyDescent="0.3"/>
    <row r="4098" customFormat="1" x14ac:dyDescent="0.3"/>
    <row r="4099" customFormat="1" x14ac:dyDescent="0.3"/>
    <row r="4100" customFormat="1" x14ac:dyDescent="0.3"/>
    <row r="4101" customFormat="1" x14ac:dyDescent="0.3"/>
    <row r="4102" customFormat="1" x14ac:dyDescent="0.3"/>
    <row r="4103" customFormat="1" x14ac:dyDescent="0.3"/>
    <row r="4104" customFormat="1" x14ac:dyDescent="0.3"/>
    <row r="4105" customFormat="1" x14ac:dyDescent="0.3"/>
    <row r="4106" customFormat="1" x14ac:dyDescent="0.3"/>
    <row r="4107" customFormat="1" x14ac:dyDescent="0.3"/>
    <row r="4108" customFormat="1" x14ac:dyDescent="0.3"/>
    <row r="4109" customFormat="1" x14ac:dyDescent="0.3"/>
    <row r="4110" customFormat="1" x14ac:dyDescent="0.3"/>
    <row r="4111" customFormat="1" x14ac:dyDescent="0.3"/>
    <row r="4112" customFormat="1" x14ac:dyDescent="0.3"/>
    <row r="4113" customFormat="1" x14ac:dyDescent="0.3"/>
    <row r="4114" customFormat="1" x14ac:dyDescent="0.3"/>
    <row r="4115" customFormat="1" x14ac:dyDescent="0.3"/>
    <row r="4116" customFormat="1" x14ac:dyDescent="0.3"/>
    <row r="4117" customFormat="1" x14ac:dyDescent="0.3"/>
    <row r="4118" customFormat="1" x14ac:dyDescent="0.3"/>
    <row r="4119" customFormat="1" x14ac:dyDescent="0.3"/>
    <row r="4120" customFormat="1" x14ac:dyDescent="0.3"/>
    <row r="4121" customFormat="1" x14ac:dyDescent="0.3"/>
    <row r="4122" customFormat="1" x14ac:dyDescent="0.3"/>
    <row r="4123" customFormat="1" x14ac:dyDescent="0.3"/>
    <row r="4124" customFormat="1" x14ac:dyDescent="0.3"/>
    <row r="4125" customFormat="1" x14ac:dyDescent="0.3"/>
    <row r="4126" customFormat="1" x14ac:dyDescent="0.3"/>
    <row r="4127" customFormat="1" x14ac:dyDescent="0.3"/>
    <row r="4128" customFormat="1" x14ac:dyDescent="0.3"/>
    <row r="4129" customFormat="1" x14ac:dyDescent="0.3"/>
    <row r="4130" customFormat="1" x14ac:dyDescent="0.3"/>
    <row r="4131" customFormat="1" x14ac:dyDescent="0.3"/>
    <row r="4132" customFormat="1" x14ac:dyDescent="0.3"/>
    <row r="4133" customFormat="1" x14ac:dyDescent="0.3"/>
    <row r="4134" customFormat="1" x14ac:dyDescent="0.3"/>
    <row r="4135" customFormat="1" x14ac:dyDescent="0.3"/>
    <row r="4136" customFormat="1" x14ac:dyDescent="0.3"/>
    <row r="4137" customFormat="1" x14ac:dyDescent="0.3"/>
    <row r="4138" customFormat="1" x14ac:dyDescent="0.3"/>
    <row r="4139" customFormat="1" x14ac:dyDescent="0.3"/>
    <row r="4140" customFormat="1" x14ac:dyDescent="0.3"/>
    <row r="4141" customFormat="1" x14ac:dyDescent="0.3"/>
    <row r="4142" customFormat="1" x14ac:dyDescent="0.3"/>
    <row r="4143" customFormat="1" x14ac:dyDescent="0.3"/>
    <row r="4144" customFormat="1" x14ac:dyDescent="0.3"/>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row r="4439" customFormat="1" x14ac:dyDescent="0.3"/>
    <row r="4440" customFormat="1" x14ac:dyDescent="0.3"/>
    <row r="4441" customFormat="1" x14ac:dyDescent="0.3"/>
    <row r="4442" customFormat="1" x14ac:dyDescent="0.3"/>
    <row r="4443" customFormat="1" x14ac:dyDescent="0.3"/>
    <row r="4444" customFormat="1" x14ac:dyDescent="0.3"/>
    <row r="4445" customFormat="1" x14ac:dyDescent="0.3"/>
    <row r="4446" customFormat="1" x14ac:dyDescent="0.3"/>
    <row r="4447" customFormat="1" x14ac:dyDescent="0.3"/>
    <row r="4448" customFormat="1" x14ac:dyDescent="0.3"/>
    <row r="4449" customFormat="1" x14ac:dyDescent="0.3"/>
    <row r="4450" customFormat="1" x14ac:dyDescent="0.3"/>
    <row r="4451" customFormat="1" x14ac:dyDescent="0.3"/>
    <row r="4452" customFormat="1" x14ac:dyDescent="0.3"/>
    <row r="4453" customFormat="1" x14ac:dyDescent="0.3"/>
    <row r="4454" customFormat="1" x14ac:dyDescent="0.3"/>
    <row r="4455" customFormat="1" x14ac:dyDescent="0.3"/>
    <row r="4456" customFormat="1" x14ac:dyDescent="0.3"/>
    <row r="4457" customFormat="1" x14ac:dyDescent="0.3"/>
    <row r="4458" customFormat="1" x14ac:dyDescent="0.3"/>
    <row r="4459" customFormat="1" x14ac:dyDescent="0.3"/>
    <row r="4460" customFormat="1" x14ac:dyDescent="0.3"/>
    <row r="4461" customFormat="1" x14ac:dyDescent="0.3"/>
    <row r="4462" customFormat="1" x14ac:dyDescent="0.3"/>
    <row r="4463" customFormat="1" x14ac:dyDescent="0.3"/>
    <row r="4464" customFormat="1" x14ac:dyDescent="0.3"/>
    <row r="4465" customFormat="1" x14ac:dyDescent="0.3"/>
    <row r="4466" customFormat="1" x14ac:dyDescent="0.3"/>
    <row r="4467" customFormat="1" x14ac:dyDescent="0.3"/>
    <row r="4468" customFormat="1" x14ac:dyDescent="0.3"/>
    <row r="4469" customFormat="1" x14ac:dyDescent="0.3"/>
    <row r="4470" customFormat="1" x14ac:dyDescent="0.3"/>
    <row r="4471" customFormat="1" x14ac:dyDescent="0.3"/>
    <row r="4472" customFormat="1" x14ac:dyDescent="0.3"/>
    <row r="4473" customFormat="1" x14ac:dyDescent="0.3"/>
    <row r="4474" customFormat="1" x14ac:dyDescent="0.3"/>
    <row r="4475" customFormat="1" x14ac:dyDescent="0.3"/>
    <row r="4476" customFormat="1" x14ac:dyDescent="0.3"/>
    <row r="4477" customFormat="1" x14ac:dyDescent="0.3"/>
    <row r="4478" customFormat="1" x14ac:dyDescent="0.3"/>
    <row r="4479" customFormat="1" x14ac:dyDescent="0.3"/>
    <row r="4480" customFormat="1" x14ac:dyDescent="0.3"/>
    <row r="4481" customFormat="1" x14ac:dyDescent="0.3"/>
    <row r="4482" customFormat="1" x14ac:dyDescent="0.3"/>
    <row r="4483" customFormat="1" x14ac:dyDescent="0.3"/>
    <row r="4484" customFormat="1" x14ac:dyDescent="0.3"/>
    <row r="4485" customFormat="1" x14ac:dyDescent="0.3"/>
    <row r="4486" customFormat="1" x14ac:dyDescent="0.3"/>
    <row r="4487" customFormat="1" x14ac:dyDescent="0.3"/>
    <row r="4488" customFormat="1" x14ac:dyDescent="0.3"/>
    <row r="4489" customFormat="1" x14ac:dyDescent="0.3"/>
    <row r="4490" customFormat="1" x14ac:dyDescent="0.3"/>
    <row r="4491" customFormat="1" x14ac:dyDescent="0.3"/>
    <row r="4492" customFormat="1" x14ac:dyDescent="0.3"/>
    <row r="4493" customFormat="1" x14ac:dyDescent="0.3"/>
    <row r="4494" customFormat="1" x14ac:dyDescent="0.3"/>
    <row r="4495" customFormat="1" x14ac:dyDescent="0.3"/>
    <row r="4496" customFormat="1" x14ac:dyDescent="0.3"/>
    <row r="4497" customFormat="1" x14ac:dyDescent="0.3"/>
    <row r="4498" customFormat="1" x14ac:dyDescent="0.3"/>
    <row r="4499" customFormat="1" x14ac:dyDescent="0.3"/>
    <row r="4500" customFormat="1" x14ac:dyDescent="0.3"/>
    <row r="4501" customFormat="1" x14ac:dyDescent="0.3"/>
    <row r="4502" customFormat="1" x14ac:dyDescent="0.3"/>
    <row r="4503" customFormat="1" x14ac:dyDescent="0.3"/>
    <row r="4504" customFormat="1" x14ac:dyDescent="0.3"/>
    <row r="4505" customFormat="1" x14ac:dyDescent="0.3"/>
    <row r="4506" customFormat="1" x14ac:dyDescent="0.3"/>
    <row r="4507" customFormat="1" x14ac:dyDescent="0.3"/>
    <row r="4508" customFormat="1" x14ac:dyDescent="0.3"/>
    <row r="4509" customFormat="1" x14ac:dyDescent="0.3"/>
    <row r="4510" customFormat="1" x14ac:dyDescent="0.3"/>
    <row r="4511" customFormat="1" x14ac:dyDescent="0.3"/>
    <row r="4512" customFormat="1" x14ac:dyDescent="0.3"/>
    <row r="4513" customFormat="1" x14ac:dyDescent="0.3"/>
    <row r="4514" customFormat="1" x14ac:dyDescent="0.3"/>
    <row r="4515" customFormat="1" x14ac:dyDescent="0.3"/>
    <row r="4516" customFormat="1" x14ac:dyDescent="0.3"/>
    <row r="4517" customFormat="1" x14ac:dyDescent="0.3"/>
    <row r="4518" customFormat="1" x14ac:dyDescent="0.3"/>
    <row r="4519" customFormat="1" x14ac:dyDescent="0.3"/>
    <row r="4520" customFormat="1" x14ac:dyDescent="0.3"/>
    <row r="4521" customFormat="1" x14ac:dyDescent="0.3"/>
    <row r="4522" customFormat="1" x14ac:dyDescent="0.3"/>
    <row r="4523" customFormat="1" x14ac:dyDescent="0.3"/>
    <row r="4524" customFormat="1" x14ac:dyDescent="0.3"/>
    <row r="4525" customFormat="1" x14ac:dyDescent="0.3"/>
    <row r="4526" customFormat="1" x14ac:dyDescent="0.3"/>
    <row r="4527" customFormat="1" x14ac:dyDescent="0.3"/>
    <row r="4528" customFormat="1" x14ac:dyDescent="0.3"/>
    <row r="4529" customFormat="1" x14ac:dyDescent="0.3"/>
    <row r="4530" customFormat="1" x14ac:dyDescent="0.3"/>
    <row r="4531" customFormat="1" x14ac:dyDescent="0.3"/>
    <row r="4532" customFormat="1" x14ac:dyDescent="0.3"/>
    <row r="4533" customFormat="1" x14ac:dyDescent="0.3"/>
    <row r="4534" customFormat="1" x14ac:dyDescent="0.3"/>
    <row r="4535" customFormat="1" x14ac:dyDescent="0.3"/>
    <row r="4536" customFormat="1" x14ac:dyDescent="0.3"/>
    <row r="4537" customFormat="1" x14ac:dyDescent="0.3"/>
    <row r="4538" customFormat="1" x14ac:dyDescent="0.3"/>
    <row r="4539" customFormat="1" x14ac:dyDescent="0.3"/>
    <row r="4540" customFormat="1" x14ac:dyDescent="0.3"/>
    <row r="4541" customFormat="1" x14ac:dyDescent="0.3"/>
    <row r="4542" customFormat="1" x14ac:dyDescent="0.3"/>
    <row r="4543" customFormat="1" x14ac:dyDescent="0.3"/>
    <row r="4544" customFormat="1" x14ac:dyDescent="0.3"/>
    <row r="4545" customFormat="1" x14ac:dyDescent="0.3"/>
    <row r="4546" customFormat="1" x14ac:dyDescent="0.3"/>
    <row r="4547" customFormat="1" x14ac:dyDescent="0.3"/>
    <row r="4548" customFormat="1" x14ac:dyDescent="0.3"/>
    <row r="4549" customFormat="1" x14ac:dyDescent="0.3"/>
    <row r="4550" customFormat="1" x14ac:dyDescent="0.3"/>
    <row r="4551" customFormat="1" x14ac:dyDescent="0.3"/>
    <row r="4552" customFormat="1" x14ac:dyDescent="0.3"/>
    <row r="4553" customFormat="1" x14ac:dyDescent="0.3"/>
    <row r="4554" customFormat="1" x14ac:dyDescent="0.3"/>
    <row r="4555" customFormat="1" x14ac:dyDescent="0.3"/>
    <row r="4556" customFormat="1" x14ac:dyDescent="0.3"/>
    <row r="4557" customFormat="1" x14ac:dyDescent="0.3"/>
    <row r="4558" customFormat="1" x14ac:dyDescent="0.3"/>
    <row r="4559" customFormat="1" x14ac:dyDescent="0.3"/>
    <row r="4560" customFormat="1" x14ac:dyDescent="0.3"/>
    <row r="4561" customFormat="1" x14ac:dyDescent="0.3"/>
    <row r="4562" customFormat="1" x14ac:dyDescent="0.3"/>
    <row r="4563" customFormat="1" x14ac:dyDescent="0.3"/>
    <row r="4564" customFormat="1" x14ac:dyDescent="0.3"/>
    <row r="4565" customFormat="1" x14ac:dyDescent="0.3"/>
    <row r="4566" customFormat="1" x14ac:dyDescent="0.3"/>
    <row r="4567" customFormat="1" x14ac:dyDescent="0.3"/>
    <row r="4568" customFormat="1" x14ac:dyDescent="0.3"/>
    <row r="4569" customFormat="1" x14ac:dyDescent="0.3"/>
    <row r="4570" customFormat="1" x14ac:dyDescent="0.3"/>
    <row r="4571" customFormat="1" x14ac:dyDescent="0.3"/>
    <row r="4572" customFormat="1" x14ac:dyDescent="0.3"/>
    <row r="4573" customFormat="1" x14ac:dyDescent="0.3"/>
    <row r="4574" customFormat="1" x14ac:dyDescent="0.3"/>
    <row r="4575" customFormat="1" x14ac:dyDescent="0.3"/>
    <row r="4576" customFormat="1" x14ac:dyDescent="0.3"/>
    <row r="4577" customFormat="1" x14ac:dyDescent="0.3"/>
    <row r="4578" customFormat="1" x14ac:dyDescent="0.3"/>
    <row r="4579" customFormat="1" x14ac:dyDescent="0.3"/>
    <row r="4580" customFormat="1" x14ac:dyDescent="0.3"/>
    <row r="4581" customFormat="1" x14ac:dyDescent="0.3"/>
    <row r="4582" customFormat="1" x14ac:dyDescent="0.3"/>
    <row r="4583" customFormat="1" x14ac:dyDescent="0.3"/>
    <row r="4584" customFormat="1" x14ac:dyDescent="0.3"/>
    <row r="4585" customFormat="1" x14ac:dyDescent="0.3"/>
    <row r="4586" customFormat="1" x14ac:dyDescent="0.3"/>
    <row r="4587" customFormat="1" x14ac:dyDescent="0.3"/>
    <row r="4588" customFormat="1" x14ac:dyDescent="0.3"/>
    <row r="4589" customFormat="1" x14ac:dyDescent="0.3"/>
    <row r="4590" customFormat="1" x14ac:dyDescent="0.3"/>
    <row r="4591" customFormat="1" x14ac:dyDescent="0.3"/>
    <row r="4592" customFormat="1" x14ac:dyDescent="0.3"/>
    <row r="4593" customFormat="1" x14ac:dyDescent="0.3"/>
    <row r="4594" customFormat="1" x14ac:dyDescent="0.3"/>
    <row r="4595" customFormat="1" x14ac:dyDescent="0.3"/>
    <row r="4596" customFormat="1" x14ac:dyDescent="0.3"/>
    <row r="4597" customFormat="1" x14ac:dyDescent="0.3"/>
    <row r="4598" customFormat="1" x14ac:dyDescent="0.3"/>
    <row r="4599" customFormat="1" x14ac:dyDescent="0.3"/>
    <row r="4600" customFormat="1" x14ac:dyDescent="0.3"/>
    <row r="4601" customFormat="1" x14ac:dyDescent="0.3"/>
    <row r="4602" customFormat="1" x14ac:dyDescent="0.3"/>
    <row r="4603" customFormat="1" x14ac:dyDescent="0.3"/>
    <row r="4604" customFormat="1" x14ac:dyDescent="0.3"/>
    <row r="4605" customFormat="1" x14ac:dyDescent="0.3"/>
    <row r="4606" customFormat="1" x14ac:dyDescent="0.3"/>
    <row r="4607" customFormat="1" x14ac:dyDescent="0.3"/>
    <row r="4608" customFormat="1" x14ac:dyDescent="0.3"/>
    <row r="4609" customFormat="1" x14ac:dyDescent="0.3"/>
    <row r="4610" customFormat="1" x14ac:dyDescent="0.3"/>
    <row r="4611" customFormat="1" x14ac:dyDescent="0.3"/>
    <row r="4612" customFormat="1" x14ac:dyDescent="0.3"/>
    <row r="4613" customFormat="1" x14ac:dyDescent="0.3"/>
    <row r="4614" customFormat="1" x14ac:dyDescent="0.3"/>
    <row r="4615" customFormat="1" x14ac:dyDescent="0.3"/>
    <row r="4616" customFormat="1" x14ac:dyDescent="0.3"/>
    <row r="4617" customFormat="1" x14ac:dyDescent="0.3"/>
    <row r="4618" customFormat="1" x14ac:dyDescent="0.3"/>
    <row r="4619" customFormat="1" x14ac:dyDescent="0.3"/>
    <row r="4620" customFormat="1" x14ac:dyDescent="0.3"/>
    <row r="4621" customFormat="1" x14ac:dyDescent="0.3"/>
    <row r="4622" customFormat="1" x14ac:dyDescent="0.3"/>
    <row r="4623" customFormat="1" x14ac:dyDescent="0.3"/>
    <row r="4624" customFormat="1" x14ac:dyDescent="0.3"/>
    <row r="4625" customFormat="1" x14ac:dyDescent="0.3"/>
    <row r="4626" customFormat="1" x14ac:dyDescent="0.3"/>
    <row r="4627" customFormat="1" x14ac:dyDescent="0.3"/>
    <row r="4628" customFormat="1" x14ac:dyDescent="0.3"/>
    <row r="4629" customFormat="1" x14ac:dyDescent="0.3"/>
    <row r="4630" customFormat="1" x14ac:dyDescent="0.3"/>
    <row r="4631" customFormat="1" x14ac:dyDescent="0.3"/>
    <row r="4632" customFormat="1" x14ac:dyDescent="0.3"/>
    <row r="4633" customFormat="1" x14ac:dyDescent="0.3"/>
    <row r="4634" customFormat="1" x14ac:dyDescent="0.3"/>
    <row r="4635" customFormat="1" x14ac:dyDescent="0.3"/>
    <row r="4636" customFormat="1" x14ac:dyDescent="0.3"/>
    <row r="4637" customFormat="1" x14ac:dyDescent="0.3"/>
    <row r="4638" customFormat="1" x14ac:dyDescent="0.3"/>
    <row r="4639" customFormat="1" x14ac:dyDescent="0.3"/>
    <row r="4640" customFormat="1" x14ac:dyDescent="0.3"/>
    <row r="4641" customFormat="1" x14ac:dyDescent="0.3"/>
    <row r="4642" customFormat="1" x14ac:dyDescent="0.3"/>
    <row r="4643" customFormat="1" x14ac:dyDescent="0.3"/>
    <row r="4644" customFormat="1" x14ac:dyDescent="0.3"/>
    <row r="4645" customFormat="1" x14ac:dyDescent="0.3"/>
    <row r="4646" customFormat="1" x14ac:dyDescent="0.3"/>
    <row r="4647" customFormat="1" x14ac:dyDescent="0.3"/>
    <row r="4648" customFormat="1" x14ac:dyDescent="0.3"/>
    <row r="4649" customFormat="1" x14ac:dyDescent="0.3"/>
    <row r="4650" customFormat="1" x14ac:dyDescent="0.3"/>
    <row r="4651" customFormat="1" x14ac:dyDescent="0.3"/>
    <row r="4652" customFormat="1" x14ac:dyDescent="0.3"/>
    <row r="4653" customFormat="1" x14ac:dyDescent="0.3"/>
    <row r="4654" customFormat="1" x14ac:dyDescent="0.3"/>
    <row r="4655" customFormat="1" x14ac:dyDescent="0.3"/>
    <row r="4656" customFormat="1" x14ac:dyDescent="0.3"/>
    <row r="4657" customFormat="1" x14ac:dyDescent="0.3"/>
    <row r="4658" customFormat="1" x14ac:dyDescent="0.3"/>
    <row r="4659" customFormat="1" x14ac:dyDescent="0.3"/>
    <row r="4660" customFormat="1" x14ac:dyDescent="0.3"/>
    <row r="4661" customFormat="1" x14ac:dyDescent="0.3"/>
    <row r="4662" customFormat="1" x14ac:dyDescent="0.3"/>
    <row r="4663" customFormat="1" x14ac:dyDescent="0.3"/>
    <row r="4664" customFormat="1" x14ac:dyDescent="0.3"/>
    <row r="4665" customFormat="1" x14ac:dyDescent="0.3"/>
    <row r="4666" customFormat="1" x14ac:dyDescent="0.3"/>
    <row r="4667" customFormat="1" x14ac:dyDescent="0.3"/>
    <row r="4668" customFormat="1" x14ac:dyDescent="0.3"/>
    <row r="4669" customFormat="1" x14ac:dyDescent="0.3"/>
    <row r="4670" customFormat="1" x14ac:dyDescent="0.3"/>
    <row r="4671" customFormat="1" x14ac:dyDescent="0.3"/>
    <row r="4672" customFormat="1" x14ac:dyDescent="0.3"/>
    <row r="4673" customFormat="1" x14ac:dyDescent="0.3"/>
    <row r="4674" customFormat="1" x14ac:dyDescent="0.3"/>
    <row r="4675" customFormat="1" x14ac:dyDescent="0.3"/>
    <row r="4676" customFormat="1" x14ac:dyDescent="0.3"/>
    <row r="4677" customFormat="1" x14ac:dyDescent="0.3"/>
    <row r="4678" customFormat="1" x14ac:dyDescent="0.3"/>
    <row r="4679" customFormat="1" x14ac:dyDescent="0.3"/>
    <row r="4680" customFormat="1" x14ac:dyDescent="0.3"/>
    <row r="4681" customFormat="1" x14ac:dyDescent="0.3"/>
    <row r="4682" customFormat="1" x14ac:dyDescent="0.3"/>
    <row r="4683" customFormat="1" x14ac:dyDescent="0.3"/>
    <row r="4684" customFormat="1" x14ac:dyDescent="0.3"/>
    <row r="4685" customFormat="1" x14ac:dyDescent="0.3"/>
    <row r="4686" customFormat="1" x14ac:dyDescent="0.3"/>
    <row r="4687" customFormat="1" x14ac:dyDescent="0.3"/>
    <row r="4688" customFormat="1" x14ac:dyDescent="0.3"/>
    <row r="4689" customFormat="1" x14ac:dyDescent="0.3"/>
    <row r="4690" customFormat="1" x14ac:dyDescent="0.3"/>
    <row r="4691" customFormat="1" x14ac:dyDescent="0.3"/>
    <row r="4692" customFormat="1" x14ac:dyDescent="0.3"/>
    <row r="4693" customFormat="1" x14ac:dyDescent="0.3"/>
    <row r="4694" customFormat="1" x14ac:dyDescent="0.3"/>
    <row r="4695" customFormat="1" x14ac:dyDescent="0.3"/>
    <row r="4696" customFormat="1" x14ac:dyDescent="0.3"/>
    <row r="4697" customFormat="1" x14ac:dyDescent="0.3"/>
    <row r="4698" customFormat="1" x14ac:dyDescent="0.3"/>
    <row r="4699" customFormat="1" x14ac:dyDescent="0.3"/>
    <row r="4700" customFormat="1" x14ac:dyDescent="0.3"/>
    <row r="4701" customFormat="1" x14ac:dyDescent="0.3"/>
    <row r="4702" customFormat="1" x14ac:dyDescent="0.3"/>
    <row r="4703" customFormat="1" x14ac:dyDescent="0.3"/>
    <row r="4704" customFormat="1" x14ac:dyDescent="0.3"/>
    <row r="4705" customFormat="1" x14ac:dyDescent="0.3"/>
    <row r="4706" customFormat="1" x14ac:dyDescent="0.3"/>
    <row r="4707" customFormat="1" x14ac:dyDescent="0.3"/>
    <row r="4708" customFormat="1" x14ac:dyDescent="0.3"/>
    <row r="4709" customFormat="1" x14ac:dyDescent="0.3"/>
    <row r="4710" customFormat="1" x14ac:dyDescent="0.3"/>
    <row r="4711" customFormat="1" x14ac:dyDescent="0.3"/>
    <row r="4712" customFormat="1" x14ac:dyDescent="0.3"/>
    <row r="4713" customFormat="1" x14ac:dyDescent="0.3"/>
    <row r="4714" customFormat="1" x14ac:dyDescent="0.3"/>
    <row r="4715" customFormat="1" x14ac:dyDescent="0.3"/>
    <row r="4716" customFormat="1" x14ac:dyDescent="0.3"/>
    <row r="4717" customFormat="1" x14ac:dyDescent="0.3"/>
    <row r="4718" customFormat="1" x14ac:dyDescent="0.3"/>
    <row r="4719" customFormat="1" x14ac:dyDescent="0.3"/>
    <row r="4720" customFormat="1" x14ac:dyDescent="0.3"/>
    <row r="4721" customFormat="1" x14ac:dyDescent="0.3"/>
    <row r="4722" customFormat="1" x14ac:dyDescent="0.3"/>
    <row r="4723" customFormat="1" x14ac:dyDescent="0.3"/>
    <row r="4724" customFormat="1" x14ac:dyDescent="0.3"/>
    <row r="4725" customFormat="1" x14ac:dyDescent="0.3"/>
    <row r="4726" customFormat="1" x14ac:dyDescent="0.3"/>
    <row r="4727" customFormat="1" x14ac:dyDescent="0.3"/>
    <row r="4728" customFormat="1" x14ac:dyDescent="0.3"/>
    <row r="4729" customFormat="1" x14ac:dyDescent="0.3"/>
    <row r="4730" customFormat="1" x14ac:dyDescent="0.3"/>
    <row r="4731" customFormat="1" x14ac:dyDescent="0.3"/>
    <row r="4732" customFormat="1" x14ac:dyDescent="0.3"/>
    <row r="4733" customFormat="1" x14ac:dyDescent="0.3"/>
    <row r="4734" customFormat="1" x14ac:dyDescent="0.3"/>
    <row r="4735" customFormat="1" x14ac:dyDescent="0.3"/>
    <row r="4736" customFormat="1" x14ac:dyDescent="0.3"/>
    <row r="4737" customFormat="1" x14ac:dyDescent="0.3"/>
    <row r="4738" customFormat="1" x14ac:dyDescent="0.3"/>
    <row r="4739" customFormat="1" x14ac:dyDescent="0.3"/>
    <row r="4740" customFormat="1" x14ac:dyDescent="0.3"/>
    <row r="4741" customFormat="1" x14ac:dyDescent="0.3"/>
    <row r="4742" customFormat="1" x14ac:dyDescent="0.3"/>
    <row r="4743" customFormat="1" x14ac:dyDescent="0.3"/>
    <row r="4744" customFormat="1" x14ac:dyDescent="0.3"/>
    <row r="4745" customFormat="1" x14ac:dyDescent="0.3"/>
    <row r="4746" customFormat="1" x14ac:dyDescent="0.3"/>
    <row r="4747" customFormat="1" x14ac:dyDescent="0.3"/>
    <row r="4748" customFormat="1" x14ac:dyDescent="0.3"/>
    <row r="4749" customFormat="1" x14ac:dyDescent="0.3"/>
    <row r="4750" customFormat="1" x14ac:dyDescent="0.3"/>
    <row r="4751" customFormat="1" x14ac:dyDescent="0.3"/>
    <row r="4752" customFormat="1" x14ac:dyDescent="0.3"/>
    <row r="4753" customFormat="1" x14ac:dyDescent="0.3"/>
    <row r="4754" customFormat="1" x14ac:dyDescent="0.3"/>
    <row r="4755" customFormat="1" x14ac:dyDescent="0.3"/>
    <row r="4756" customFormat="1" x14ac:dyDescent="0.3"/>
    <row r="4757" customFormat="1" x14ac:dyDescent="0.3"/>
    <row r="4758" customFormat="1" x14ac:dyDescent="0.3"/>
    <row r="4759" customFormat="1" x14ac:dyDescent="0.3"/>
    <row r="4760" customFormat="1" x14ac:dyDescent="0.3"/>
    <row r="4761" customFormat="1" x14ac:dyDescent="0.3"/>
    <row r="4762" customFormat="1" x14ac:dyDescent="0.3"/>
    <row r="4763" customFormat="1" x14ac:dyDescent="0.3"/>
    <row r="4764" customFormat="1" x14ac:dyDescent="0.3"/>
    <row r="4765" customFormat="1" x14ac:dyDescent="0.3"/>
    <row r="4766" customFormat="1" x14ac:dyDescent="0.3"/>
    <row r="4767" customFormat="1" x14ac:dyDescent="0.3"/>
    <row r="4768" customFormat="1" x14ac:dyDescent="0.3"/>
    <row r="4769" customFormat="1" x14ac:dyDescent="0.3"/>
    <row r="4770" customFormat="1" x14ac:dyDescent="0.3"/>
    <row r="4771" customFormat="1" x14ac:dyDescent="0.3"/>
    <row r="4772" customFormat="1" x14ac:dyDescent="0.3"/>
    <row r="4773" customFormat="1" x14ac:dyDescent="0.3"/>
    <row r="4774" customFormat="1" x14ac:dyDescent="0.3"/>
    <row r="4775" customFormat="1" x14ac:dyDescent="0.3"/>
    <row r="4776" customFormat="1" x14ac:dyDescent="0.3"/>
    <row r="4777" customFormat="1" x14ac:dyDescent="0.3"/>
    <row r="4778" customFormat="1" x14ac:dyDescent="0.3"/>
    <row r="4779" customFormat="1" x14ac:dyDescent="0.3"/>
    <row r="4780" customFormat="1" x14ac:dyDescent="0.3"/>
    <row r="4781" customFormat="1" x14ac:dyDescent="0.3"/>
    <row r="4782" customFormat="1" x14ac:dyDescent="0.3"/>
    <row r="4783" customFormat="1" x14ac:dyDescent="0.3"/>
    <row r="4784" customFormat="1" x14ac:dyDescent="0.3"/>
    <row r="4785" customFormat="1" x14ac:dyDescent="0.3"/>
    <row r="4786" customFormat="1" x14ac:dyDescent="0.3"/>
    <row r="4787" customFormat="1" x14ac:dyDescent="0.3"/>
    <row r="4788" customFormat="1" x14ac:dyDescent="0.3"/>
    <row r="4789" customFormat="1" x14ac:dyDescent="0.3"/>
    <row r="4790" customFormat="1" x14ac:dyDescent="0.3"/>
    <row r="4791" customFormat="1" x14ac:dyDescent="0.3"/>
    <row r="4792" customFormat="1" x14ac:dyDescent="0.3"/>
    <row r="4793" customFormat="1" x14ac:dyDescent="0.3"/>
    <row r="4794" customFormat="1" x14ac:dyDescent="0.3"/>
    <row r="4795" customFormat="1" x14ac:dyDescent="0.3"/>
    <row r="4796" customFormat="1" x14ac:dyDescent="0.3"/>
    <row r="4797" customFormat="1" x14ac:dyDescent="0.3"/>
    <row r="4798" customFormat="1" x14ac:dyDescent="0.3"/>
    <row r="4799" customFormat="1" x14ac:dyDescent="0.3"/>
    <row r="4800" customFormat="1" x14ac:dyDescent="0.3"/>
    <row r="4801" customFormat="1" x14ac:dyDescent="0.3"/>
    <row r="4802" customFormat="1" x14ac:dyDescent="0.3"/>
    <row r="4803" customFormat="1" x14ac:dyDescent="0.3"/>
    <row r="4804" customFormat="1" x14ac:dyDescent="0.3"/>
    <row r="4805" customFormat="1" x14ac:dyDescent="0.3"/>
    <row r="4806" customFormat="1" x14ac:dyDescent="0.3"/>
    <row r="4807" customFormat="1" x14ac:dyDescent="0.3"/>
    <row r="4808" customFormat="1" x14ac:dyDescent="0.3"/>
    <row r="4809" customFormat="1" x14ac:dyDescent="0.3"/>
    <row r="4810" customFormat="1" x14ac:dyDescent="0.3"/>
    <row r="4811" customFormat="1" x14ac:dyDescent="0.3"/>
    <row r="4812" customFormat="1" x14ac:dyDescent="0.3"/>
    <row r="4813" customFormat="1" x14ac:dyDescent="0.3"/>
    <row r="4814" customFormat="1" x14ac:dyDescent="0.3"/>
    <row r="4815" customFormat="1" x14ac:dyDescent="0.3"/>
    <row r="4816" customFormat="1" x14ac:dyDescent="0.3"/>
    <row r="4817" customFormat="1" x14ac:dyDescent="0.3"/>
    <row r="4818" customFormat="1" x14ac:dyDescent="0.3"/>
    <row r="4819" customFormat="1" x14ac:dyDescent="0.3"/>
    <row r="4820" customFormat="1" x14ac:dyDescent="0.3"/>
    <row r="4821" customFormat="1" x14ac:dyDescent="0.3"/>
    <row r="4822" customFormat="1" x14ac:dyDescent="0.3"/>
    <row r="4823" customFormat="1" x14ac:dyDescent="0.3"/>
    <row r="4824" customFormat="1" x14ac:dyDescent="0.3"/>
    <row r="4825" customFormat="1" x14ac:dyDescent="0.3"/>
    <row r="4826" customFormat="1" x14ac:dyDescent="0.3"/>
    <row r="4827" customFormat="1" x14ac:dyDescent="0.3"/>
    <row r="4828" customFormat="1" x14ac:dyDescent="0.3"/>
    <row r="4829" customFormat="1" x14ac:dyDescent="0.3"/>
    <row r="4830" customFormat="1" x14ac:dyDescent="0.3"/>
    <row r="4831" customFormat="1" x14ac:dyDescent="0.3"/>
    <row r="4832" customFormat="1" x14ac:dyDescent="0.3"/>
    <row r="4833" customFormat="1" x14ac:dyDescent="0.3"/>
    <row r="4834" customFormat="1" x14ac:dyDescent="0.3"/>
    <row r="4835" customFormat="1" x14ac:dyDescent="0.3"/>
    <row r="4836" customFormat="1" x14ac:dyDescent="0.3"/>
    <row r="4837" customFormat="1" x14ac:dyDescent="0.3"/>
    <row r="4838" customFormat="1" x14ac:dyDescent="0.3"/>
    <row r="4839" customFormat="1" x14ac:dyDescent="0.3"/>
    <row r="4840" customFormat="1" x14ac:dyDescent="0.3"/>
    <row r="4841" customFormat="1" x14ac:dyDescent="0.3"/>
    <row r="4842" customFormat="1" x14ac:dyDescent="0.3"/>
    <row r="4843" customFormat="1" x14ac:dyDescent="0.3"/>
    <row r="4844" customFormat="1" x14ac:dyDescent="0.3"/>
    <row r="4845" customFormat="1" x14ac:dyDescent="0.3"/>
    <row r="4846" customFormat="1" x14ac:dyDescent="0.3"/>
    <row r="4847" customFormat="1" x14ac:dyDescent="0.3"/>
    <row r="4848" customFormat="1" x14ac:dyDescent="0.3"/>
    <row r="4849" customFormat="1" x14ac:dyDescent="0.3"/>
    <row r="4850" customFormat="1" x14ac:dyDescent="0.3"/>
    <row r="4851" customFormat="1" x14ac:dyDescent="0.3"/>
    <row r="4852" customFormat="1" x14ac:dyDescent="0.3"/>
    <row r="4853" customFormat="1" x14ac:dyDescent="0.3"/>
    <row r="4854" customFormat="1" x14ac:dyDescent="0.3"/>
    <row r="4855" customFormat="1" x14ac:dyDescent="0.3"/>
    <row r="4856" customFormat="1" x14ac:dyDescent="0.3"/>
    <row r="4857" customFormat="1" x14ac:dyDescent="0.3"/>
    <row r="4858" customFormat="1" x14ac:dyDescent="0.3"/>
    <row r="4859" customFormat="1" x14ac:dyDescent="0.3"/>
    <row r="4860" customFormat="1" x14ac:dyDescent="0.3"/>
    <row r="4861" customFormat="1" x14ac:dyDescent="0.3"/>
    <row r="4862" customFormat="1" x14ac:dyDescent="0.3"/>
    <row r="4863" customFormat="1" x14ac:dyDescent="0.3"/>
    <row r="4864" customFormat="1" x14ac:dyDescent="0.3"/>
    <row r="4865" customFormat="1" x14ac:dyDescent="0.3"/>
    <row r="4866" customFormat="1" x14ac:dyDescent="0.3"/>
    <row r="4867" customFormat="1" x14ac:dyDescent="0.3"/>
    <row r="4868" customFormat="1" x14ac:dyDescent="0.3"/>
    <row r="4869" customFormat="1" x14ac:dyDescent="0.3"/>
    <row r="4870" customFormat="1" x14ac:dyDescent="0.3"/>
    <row r="4871" customFormat="1" x14ac:dyDescent="0.3"/>
    <row r="4872" customFormat="1" x14ac:dyDescent="0.3"/>
    <row r="4873" customFormat="1" x14ac:dyDescent="0.3"/>
    <row r="4874" customFormat="1" x14ac:dyDescent="0.3"/>
    <row r="4875" customFormat="1" x14ac:dyDescent="0.3"/>
    <row r="4876" customFormat="1" x14ac:dyDescent="0.3"/>
    <row r="4877" customFormat="1" x14ac:dyDescent="0.3"/>
    <row r="4878" customFormat="1" x14ac:dyDescent="0.3"/>
    <row r="4879" customFormat="1" x14ac:dyDescent="0.3"/>
    <row r="4880" customFormat="1" x14ac:dyDescent="0.3"/>
    <row r="4881" customFormat="1" x14ac:dyDescent="0.3"/>
    <row r="4882" customFormat="1" x14ac:dyDescent="0.3"/>
    <row r="4883" customFormat="1" x14ac:dyDescent="0.3"/>
    <row r="4884" customFormat="1" x14ac:dyDescent="0.3"/>
    <row r="4885" customFormat="1" x14ac:dyDescent="0.3"/>
    <row r="4886" customFormat="1" x14ac:dyDescent="0.3"/>
    <row r="4887" customFormat="1" x14ac:dyDescent="0.3"/>
    <row r="4888" customFormat="1" x14ac:dyDescent="0.3"/>
    <row r="4889" customFormat="1" x14ac:dyDescent="0.3"/>
    <row r="4890" customFormat="1" x14ac:dyDescent="0.3"/>
    <row r="4891" customFormat="1" x14ac:dyDescent="0.3"/>
    <row r="4892" customFormat="1" x14ac:dyDescent="0.3"/>
    <row r="4893" customFormat="1" x14ac:dyDescent="0.3"/>
    <row r="4894" customFormat="1" x14ac:dyDescent="0.3"/>
    <row r="4895" customFormat="1" x14ac:dyDescent="0.3"/>
    <row r="4896" customFormat="1" x14ac:dyDescent="0.3"/>
    <row r="4897" customFormat="1" x14ac:dyDescent="0.3"/>
    <row r="4898" customFormat="1" x14ac:dyDescent="0.3"/>
    <row r="4899" customFormat="1" x14ac:dyDescent="0.3"/>
    <row r="4900" customFormat="1" x14ac:dyDescent="0.3"/>
    <row r="4901" customFormat="1" x14ac:dyDescent="0.3"/>
    <row r="4902" customFormat="1" x14ac:dyDescent="0.3"/>
    <row r="4903" customFormat="1" x14ac:dyDescent="0.3"/>
    <row r="4904" customFormat="1" x14ac:dyDescent="0.3"/>
    <row r="4905" customFormat="1" x14ac:dyDescent="0.3"/>
    <row r="4906" customFormat="1" x14ac:dyDescent="0.3"/>
    <row r="4907" customFormat="1" x14ac:dyDescent="0.3"/>
    <row r="4908" customFormat="1" x14ac:dyDescent="0.3"/>
    <row r="4909" customFormat="1" x14ac:dyDescent="0.3"/>
    <row r="4910" customFormat="1" x14ac:dyDescent="0.3"/>
    <row r="4911" customFormat="1" x14ac:dyDescent="0.3"/>
    <row r="4912" customFormat="1" x14ac:dyDescent="0.3"/>
    <row r="4913" customFormat="1" x14ac:dyDescent="0.3"/>
    <row r="4914" customFormat="1" x14ac:dyDescent="0.3"/>
    <row r="4915" customFormat="1" x14ac:dyDescent="0.3"/>
    <row r="4916" customFormat="1" x14ac:dyDescent="0.3"/>
    <row r="4917" customFormat="1" x14ac:dyDescent="0.3"/>
    <row r="4918" customFormat="1" x14ac:dyDescent="0.3"/>
    <row r="4919" customFormat="1" x14ac:dyDescent="0.3"/>
    <row r="4920" customFormat="1" x14ac:dyDescent="0.3"/>
    <row r="4921" customFormat="1" x14ac:dyDescent="0.3"/>
    <row r="4922" customFormat="1" x14ac:dyDescent="0.3"/>
    <row r="4923" customFormat="1" x14ac:dyDescent="0.3"/>
    <row r="4924" customFormat="1" x14ac:dyDescent="0.3"/>
    <row r="4925" customFormat="1" x14ac:dyDescent="0.3"/>
    <row r="4926" customFormat="1" x14ac:dyDescent="0.3"/>
    <row r="4927" customFormat="1" x14ac:dyDescent="0.3"/>
    <row r="4928" customFormat="1" x14ac:dyDescent="0.3"/>
    <row r="4929" customFormat="1" x14ac:dyDescent="0.3"/>
    <row r="4930" customFormat="1" x14ac:dyDescent="0.3"/>
    <row r="4931" customFormat="1" x14ac:dyDescent="0.3"/>
    <row r="4932" customFormat="1" x14ac:dyDescent="0.3"/>
    <row r="4933" customFormat="1" x14ac:dyDescent="0.3"/>
    <row r="4934" customFormat="1" x14ac:dyDescent="0.3"/>
    <row r="4935" customFormat="1" x14ac:dyDescent="0.3"/>
    <row r="4936" customFormat="1" x14ac:dyDescent="0.3"/>
    <row r="4937" customFormat="1" x14ac:dyDescent="0.3"/>
    <row r="4938" customFormat="1" x14ac:dyDescent="0.3"/>
    <row r="4939" customFormat="1" x14ac:dyDescent="0.3"/>
    <row r="4940" customFormat="1" x14ac:dyDescent="0.3"/>
    <row r="4941" customFormat="1" x14ac:dyDescent="0.3"/>
    <row r="4942" customFormat="1" x14ac:dyDescent="0.3"/>
    <row r="4943" customFormat="1" x14ac:dyDescent="0.3"/>
    <row r="4944" customFormat="1" x14ac:dyDescent="0.3"/>
    <row r="4945" customFormat="1" x14ac:dyDescent="0.3"/>
    <row r="4946" customFormat="1" x14ac:dyDescent="0.3"/>
    <row r="4947" customFormat="1" x14ac:dyDescent="0.3"/>
    <row r="4948" customFormat="1" x14ac:dyDescent="0.3"/>
    <row r="4949" customFormat="1" x14ac:dyDescent="0.3"/>
    <row r="4950" customFormat="1" x14ac:dyDescent="0.3"/>
    <row r="4951" customFormat="1" x14ac:dyDescent="0.3"/>
    <row r="4952" customFormat="1" x14ac:dyDescent="0.3"/>
    <row r="4953" customFormat="1" x14ac:dyDescent="0.3"/>
    <row r="4954" customFormat="1" x14ac:dyDescent="0.3"/>
    <row r="4955" customFormat="1" x14ac:dyDescent="0.3"/>
    <row r="4956" customFormat="1" x14ac:dyDescent="0.3"/>
    <row r="4957" customFormat="1" x14ac:dyDescent="0.3"/>
    <row r="4958" customFormat="1" x14ac:dyDescent="0.3"/>
    <row r="4959" customFormat="1" x14ac:dyDescent="0.3"/>
    <row r="4960" customFormat="1" x14ac:dyDescent="0.3"/>
    <row r="4961" customFormat="1" x14ac:dyDescent="0.3"/>
    <row r="4962" customFormat="1" x14ac:dyDescent="0.3"/>
    <row r="4963" customFormat="1" x14ac:dyDescent="0.3"/>
    <row r="4964" customFormat="1" x14ac:dyDescent="0.3"/>
    <row r="4965" customFormat="1" x14ac:dyDescent="0.3"/>
    <row r="4966" customFormat="1" x14ac:dyDescent="0.3"/>
    <row r="4967" customFormat="1" x14ac:dyDescent="0.3"/>
    <row r="4968" customFormat="1" x14ac:dyDescent="0.3"/>
    <row r="4969" customFormat="1" x14ac:dyDescent="0.3"/>
    <row r="4970" customFormat="1" x14ac:dyDescent="0.3"/>
    <row r="4971" customFormat="1" x14ac:dyDescent="0.3"/>
    <row r="4972" customFormat="1" x14ac:dyDescent="0.3"/>
    <row r="4973" customFormat="1" x14ac:dyDescent="0.3"/>
    <row r="4974" customFormat="1" x14ac:dyDescent="0.3"/>
    <row r="4975" customFormat="1" x14ac:dyDescent="0.3"/>
    <row r="4976" customFormat="1" x14ac:dyDescent="0.3"/>
    <row r="4977" customFormat="1" x14ac:dyDescent="0.3"/>
    <row r="4978" customFormat="1" x14ac:dyDescent="0.3"/>
    <row r="4979" customFormat="1" x14ac:dyDescent="0.3"/>
    <row r="4980" customFormat="1" x14ac:dyDescent="0.3"/>
    <row r="4981" customFormat="1" x14ac:dyDescent="0.3"/>
    <row r="4982" customFormat="1" x14ac:dyDescent="0.3"/>
    <row r="4983" customFormat="1" x14ac:dyDescent="0.3"/>
    <row r="4984" customFormat="1" x14ac:dyDescent="0.3"/>
    <row r="4985" customFormat="1" x14ac:dyDescent="0.3"/>
    <row r="4986" customFormat="1" x14ac:dyDescent="0.3"/>
    <row r="4987" customFormat="1" x14ac:dyDescent="0.3"/>
    <row r="4988" customFormat="1" x14ac:dyDescent="0.3"/>
    <row r="4989" customFormat="1" x14ac:dyDescent="0.3"/>
    <row r="4990" customFormat="1" x14ac:dyDescent="0.3"/>
    <row r="4991" customFormat="1" x14ac:dyDescent="0.3"/>
    <row r="4992" customFormat="1" x14ac:dyDescent="0.3"/>
    <row r="4993" customFormat="1" x14ac:dyDescent="0.3"/>
    <row r="4994" customFormat="1" x14ac:dyDescent="0.3"/>
    <row r="4995" customFormat="1" x14ac:dyDescent="0.3"/>
    <row r="4996" customFormat="1" x14ac:dyDescent="0.3"/>
    <row r="4997" customFormat="1" x14ac:dyDescent="0.3"/>
    <row r="4998" customFormat="1" x14ac:dyDescent="0.3"/>
    <row r="4999" customFormat="1" x14ac:dyDescent="0.3"/>
    <row r="5000" customFormat="1" x14ac:dyDescent="0.3"/>
    <row r="5001" customFormat="1" x14ac:dyDescent="0.3"/>
    <row r="5002" customFormat="1" x14ac:dyDescent="0.3"/>
    <row r="5003" customFormat="1" x14ac:dyDescent="0.3"/>
    <row r="5004" customFormat="1" x14ac:dyDescent="0.3"/>
    <row r="5005" customFormat="1" x14ac:dyDescent="0.3"/>
    <row r="5006" customFormat="1" x14ac:dyDescent="0.3"/>
    <row r="5007" customFormat="1" x14ac:dyDescent="0.3"/>
    <row r="5008" customFormat="1" x14ac:dyDescent="0.3"/>
    <row r="5009" customFormat="1" x14ac:dyDescent="0.3"/>
    <row r="5010" customFormat="1" x14ac:dyDescent="0.3"/>
  </sheetData>
  <sheetProtection insertColumns="0" insertRows="0" deleteColumns="0" deleteRows="0"/>
  <conditionalFormatting sqref="Y5">
    <cfRule type="cellIs" dxfId="4" priority="5" operator="notEqual">
      <formula>100</formula>
    </cfRule>
  </conditionalFormatting>
  <conditionalFormatting sqref="R5">
    <cfRule type="cellIs" dxfId="3" priority="4" operator="notEqual">
      <formula>100</formula>
    </cfRule>
  </conditionalFormatting>
  <conditionalFormatting sqref="K5">
    <cfRule type="cellIs" dxfId="2" priority="3" operator="notEqual">
      <formula>100</formula>
    </cfRule>
  </conditionalFormatting>
  <conditionalFormatting sqref="R4">
    <cfRule type="cellIs" dxfId="1" priority="2" operator="notEqual">
      <formula>$K$4</formula>
    </cfRule>
  </conditionalFormatting>
  <conditionalFormatting sqref="AG4">
    <cfRule type="cellIs" dxfId="0" priority="1" operator="notEqual">
      <formula>$Y$4</formula>
    </cfRule>
  </conditionalFormatting>
  <dataValidations count="95">
    <dataValidation type="whole" allowBlank="1" showInputMessage="1" showErrorMessage="1" error="You must enter a number from 0 to 10" prompt="Cereals" sqref="C10 C531 C525 C519 C513 C507 C501 C495 C489 C483 C477 C471 C465 C459 C453 C450 C444 C439 C433 C427 C421 C415 C409 C403 C397 C391 C385 C380 C374 C368 C362 C356 C350 C344 C338 C332 C326 C320 C314 C308 C302 C296 C291 C285 C279 C273 C267 C261 C255 C249 C243 C237 C231 C225 C219 C213 C207 C201 C195 C189 C183 C177 C171 C165 C159 C153 C147 C141 C135 C129 C123 C117 C111 C105 C99 C93 C87 C81 C75 C69 C63 C57 C51 C45 C39 C33 C27 C22 C16" xr:uid="{B4AE4CFA-ACBE-4F25-B261-6E2DE077FCB7}">
      <formula1>0</formula1>
      <formula2>10</formula2>
    </dataValidation>
    <dataValidation type="whole" allowBlank="1" showInputMessage="1" showErrorMessage="1" error="You must enter a number from 0 to 10" prompt="General Cropping" sqref="C11 C532 C526 C520 C514 C508 C502 C496 C490 C484 C478 C472 C466 C460 C454 C445 C440 C434 C428 C422 C416 C410 C404 C398 C392 C386 C381 C375 C369 C363 C357 C351 C345 C339 C333 C327 C321 C315 C309 C303 C297 C292 C286 C280 C274 C268 C262 C256 C250 C244 C238 C232 C226 C220 C214 C208 C202 C196 C190 C184 C178 C172 C166 C160 C154 C148 C142 C136 C130 C124 C118 C112 C106 C100 C94 C88 C82 C76 C70 C64 C58 C52 C46 C40 C34 C28 C23 C17" xr:uid="{F4AA5CED-F7BD-41AD-AC11-72777F482708}">
      <formula1>0</formula1>
      <formula2>10</formula2>
    </dataValidation>
    <dataValidation type="whole" allowBlank="1" showInputMessage="1" showErrorMessage="1" error="You must enter a number from 0 to 10" prompt="Horticulture" sqref="C12 C533 C527 C521 C515 C509 C503 C497 C491 C485 C479 C473 C467 C461 C455 C451 C446 C435 C429 C423 C417 C411 C405 C399 C393 C387 C376 C370 C364 C358 C352 C346 C340 C334 C328 C322 C316 C310 C304 C298 C293 C287 C281 C275 C269 C263 C257 C251 C245 C239 C233 C227 C221 C215 C209 C203 C197 C191 C185 C179 C173 C167 C161 C155 C149 C143 C137 C131 C125 C119 C113 C107 C101 C95 C89 C83 C77 C71 C65 C59 C53 C47 C41 C35 C29 C24 C18" xr:uid="{8F5E0952-AFB0-426C-9B94-25FDBB31F0B6}">
      <formula1>0</formula1>
      <formula2>10</formula2>
    </dataValidation>
    <dataValidation type="whole" allowBlank="1" showInputMessage="1" showErrorMessage="1" error="You must enter a number from 0 to 10" prompt="Dairy" sqref="C13 C534 C528 C522 C516 C510 C504 C498 C492 C486 C480 C474 C468 C462 C456 C447 C441 C436 C430 C424 C418 C412 C406 C400 C394 C388 C382 C377 C371 C365 C359 C353 C347 C341 C335 C329 C323 C317 C311 C305 C299 C288 C282 C276 C270 C264 C258 C252 C246 C240 C234 C228 C222 C216 C210 C204 C198 C192 C186 C180 C174 C168 C162 C156 C150 C144 C138 C132 C126 C120 C114 C108 C102 C96 C90 C84 C78 C72 C66 C60 C54 C48 C42 C36 C30 C19" xr:uid="{4F756A2E-BCF3-462B-9576-2ED1F8DD0D1C}">
      <formula1>0</formula1>
      <formula2>10</formula2>
    </dataValidation>
    <dataValidation type="whole" allowBlank="1" showInputMessage="1" showErrorMessage="1" error="You must enter a number from 0 to 10" prompt="LOWLAND GRAZING LIVESTOCK" sqref="C14 C535 C529 C523 C517 C511 C505 C499 C493 C487 C481 C475 C469 C463 C457 C452 C448 C442 C437 C431 C425 C419 C413 C407 C401 C395 C389 C383 C378 C372 C366 C360 C354 C348 C342 C336 C330 C324 C318 C312 C306 C300 C294 C289 C283 C277 C271 C265 C259 C253 C247 C241 C235 C229 C223 C217 C211 C205 C199 C193 C187 C181 C175 C169 C163 C157 C151 C145 C139 C133 C127 C121 C115 C109 C103 C97 C91 C85 C79 C73 C67 C61 C55 C49 C43 C37 C31 C25 C20" xr:uid="{FB60F8CB-2E04-4CC3-9880-68534FDEAB47}">
      <formula1>0</formula1>
      <formula2>10</formula2>
    </dataValidation>
    <dataValidation type="whole" allowBlank="1" showInputMessage="1" showErrorMessage="1" error="You must enter a number from 0 to 10" prompt="Mixed" sqref="C15 C536 C530 C524 C518 C512 C506 C500 C494 C488 C482 C476 C470 C464 C458 C449 C443 C438 C432 C426 C420 C414 C408 C402 C396 C390 C384 C379 C373 C367 C361 C355 C349 C343 C337 C331 C325 C319 C313 C307 C301 C295 C290 C284 C278 C272 C266 C260 C254 C248 C242 C236 C230 C224 C218 C212 C206 C200 C194 C188 C182 C176 C170 C164 C158 C152 C146 C140 C134 C128 C122 C116 C110 C104 C98 C92 C86 C80 C74 C68 C62 C56 C50 C44 C38 C32 C26 C21" xr:uid="{E944CC9E-B46A-474D-88FA-3D5EE7463905}">
      <formula1>0</formula1>
      <formula2>10</formula2>
    </dataValidation>
    <dataValidation type="whole" allowBlank="1" showInputMessage="1" showErrorMessage="1" error="You must enter a number from 3000 to 3200" prompt="Adur_Ouse" sqref="B10:B15" xr:uid="{876DB295-0672-495E-986C-1CB4AF6DC054}">
      <formula1>3000</formula1>
      <formula2>3200</formula2>
    </dataValidation>
    <dataValidation type="whole" allowBlank="1" showInputMessage="1" showErrorMessage="1" error="You must enter a number from 3000 to 3200" prompt="Aire_Calder" sqref="B16:B21" xr:uid="{A0487DDA-1C27-43DF-87B3-659F17A0F085}">
      <formula1>3000</formula1>
      <formula2>3200</formula2>
    </dataValidation>
    <dataValidation type="whole" allowBlank="1" showInputMessage="1" showErrorMessage="1" error="You must enter a number from 3000 to 3200" prompt="Alt_Crossens" sqref="B22:B26" xr:uid="{D84E6833-B87D-41D7-AB25-E4F2AF13B732}">
      <formula1>3000</formula1>
      <formula2>3200</formula2>
    </dataValidation>
    <dataValidation type="whole" allowBlank="1" showInputMessage="1" showErrorMessage="1" error="You must enter a number from 3000 to 3200" prompt="Arun" sqref="B27:B32" xr:uid="{6D9D4F96-F425-4B53-A448-692DE11634B3}">
      <formula1>3000</formula1>
      <formula2>3200</formula2>
    </dataValidation>
    <dataValidation type="whole" allowBlank="1" showInputMessage="1" showErrorMessage="1" error="You must enter a number from 3000 to 3200" prompt="Bristol_Avon" sqref="B33:B38" xr:uid="{4CF8F71F-07CF-44AB-AEFB-7314387DB63B}">
      <formula1>3000</formula1>
      <formula2>3200</formula2>
    </dataValidation>
    <dataValidation type="whole" allowBlank="1" showInputMessage="1" showErrorMessage="1" error="You must enter a number from 3000 to 3200" prompt="Hamp_Avon" sqref="B39:B44" xr:uid="{81551D27-058D-47F2-80CB-C4C9599D4742}">
      <formula1>3000</formula1>
      <formula2>3200</formula2>
    </dataValidation>
    <dataValidation type="whole" allowBlank="1" showInputMessage="1" showErrorMessage="1" error="You must enter a number from 3000 to 3200" prompt="Warks_Avon" sqref="B45:B50" xr:uid="{BE0BC13F-24FA-48B4-97DD-D0EB603EF6B9}">
      <formula1>3000</formula1>
      <formula2>3200</formula2>
    </dataValidation>
    <dataValidation type="whole" allowBlank="1" showInputMessage="1" showErrorMessage="1" error="You must enter a number from 3000 to 3200" prompt="Broadland" sqref="B51:B56" xr:uid="{4FC8EE8B-78B3-4F2C-93CF-A97BAF6A151D}">
      <formula1>3000</formula1>
      <formula2>3200</formula2>
    </dataValidation>
    <dataValidation type="whole" allowBlank="1" showInputMessage="1" showErrorMessage="1" error="You must enter a number from 3000 to 3200" prompt="Cam_Ouse" sqref="B57:B62" xr:uid="{AC795C0D-3CEC-4AF9-A4CB-0505060B9D60}">
      <formula1>3000</formula1>
      <formula2>3200</formula2>
    </dataValidation>
    <dataValidation type="whole" allowBlank="1" showInputMessage="1" showErrorMessage="1" error="You must enter a number from 3000 to 3200" prompt="Cherwell" sqref="B63:B68" xr:uid="{7B85EFD8-08F6-4DEF-A203-59A9FD228096}">
      <formula1>3000</formula1>
      <formula2>3200</formula2>
    </dataValidation>
    <dataValidation type="whole" allowBlank="1" showInputMessage="1" showErrorMessage="1" error="You must enter a number from 3000 to 3200" prompt="Colne" sqref="B69:B74" xr:uid="{B7D1B6D4-A460-4ABE-A2E6-6D0AF9C4F60C}">
      <formula1>3000</formula1>
      <formula2>3200</formula2>
    </dataValidation>
    <dataValidation type="whole" allowBlank="1" showInputMessage="1" showErrorMessage="1" error="You must enter a number from 3000 to 3200" prompt="Essex" sqref="B75:B80" xr:uid="{D9CBC352-4A78-4948-AA9A-B621D59514F3}">
      <formula1>3000</formula1>
      <formula2>3200</formula2>
    </dataValidation>
    <dataValidation type="whole" allowBlank="1" showInputMessage="1" showErrorMessage="1" error="You must enter a number from 3000 to 3200" prompt="Cotswolds" sqref="B81:B86" xr:uid="{23B819D9-E1B6-46F2-A262-86BF50582A87}">
      <formula1>3000</formula1>
      <formula2>3200</formula2>
    </dataValidation>
    <dataValidation type="whole" allowBlank="1" showInputMessage="1" showErrorMessage="1" error="You must enter a number from 3000 to 3200" prompt="Cuckmere" sqref="B87:B92" xr:uid="{7DB5BA0F-5261-4AE2-A4D4-1E91DA152EAD}">
      <formula1>3000</formula1>
      <formula2>3200</formula2>
    </dataValidation>
    <dataValidation type="whole" allowBlank="1" showInputMessage="1" showErrorMessage="1" error="You must enter a number from 3000 to 3200" prompt="Darent" sqref="B93:B98" xr:uid="{6D9BC5F7-8688-4797-8D65-7EEA207B7C7A}">
      <formula1>3000</formula1>
      <formula2>3200</formula2>
    </dataValidation>
    <dataValidation type="whole" allowBlank="1" showInputMessage="1" showErrorMessage="1" error="You must enter a number from 3000 to 3200" prompt="Derwent_Derby" sqref="B99:B104" xr:uid="{45C19E73-41B6-4FCE-B735-5C71174387FA}">
      <formula1>3000</formula1>
      <formula2>3200</formula2>
    </dataValidation>
    <dataValidation type="whole" allowBlank="1" showInputMessage="1" showErrorMessage="1" error="You must enter a number from 3000 to 3200" prompt="Derwent_Humber" sqref="B105:B110" xr:uid="{E0075BBD-ECF9-43C0-8C2E-8B7EAC560274}">
      <formula1>3000</formula1>
      <formula2>3200</formula2>
    </dataValidation>
    <dataValidation type="whole" allowBlank="1" showInputMessage="1" showErrorMessage="1" error="You must enter a number from 3000 to 3200" prompt="Derwent_NW" sqref="B111:B116" xr:uid="{092B17CA-7B8A-4482-9DFC-67788CF070A9}">
      <formula1>3000</formula1>
      <formula2>3200</formula2>
    </dataValidation>
    <dataValidation type="whole" allowBlank="1" showInputMessage="1" showErrorMessage="1" error="You must enter a number from 3000 to 3200" prompt="Don_Rother" sqref="B117:B122" xr:uid="{08520CB8-2F8A-4872-BB10-3299BE41507F}">
      <formula1>3000</formula1>
      <formula2>3200</formula2>
    </dataValidation>
    <dataValidation type="whole" allowBlank="1" showInputMessage="1" showErrorMessage="1" error="You must enter a number from 3000 to 3200" prompt="Dorset" sqref="B123:B128" xr:uid="{3E98576F-4308-4BE3-B1A2-C8F58F6FCDAD}">
      <formula1>3000</formula1>
      <formula2>3200</formula2>
    </dataValidation>
    <dataValidation type="whole" allowBlank="1" showInputMessage="1" showErrorMessage="1" error="You must enter a number from 3000 to 3200" prompt="Douglas" sqref="B129:B134" xr:uid="{65F3BA5D-7A66-4685-AEFF-2F975FAA4E80}">
      <formula1>3000</formula1>
      <formula2>3200</formula2>
    </dataValidation>
    <dataValidation type="whole" allowBlank="1" showInputMessage="1" showErrorMessage="1" error="You must enter a number from 3000 to 3200" prompt="Dove" sqref="B135:B140" xr:uid="{2FD13136-2A34-4E8A-B833-4F4D04F0206A}">
      <formula1>3000</formula1>
      <formula2>3200</formula2>
    </dataValidation>
    <dataValidation type="whole" allowBlank="1" showInputMessage="1" showErrorMessage="1" error="You must enter a number from 3000 to 3200" prompt="E_Devon" sqref="B141:B146" xr:uid="{F2B7C2B8-D719-49C4-BA55-F1D6C866D639}">
      <formula1>3000</formula1>
      <formula2>3200</formula2>
    </dataValidation>
    <dataValidation type="whole" allowBlank="1" showInputMessage="1" showErrorMessage="1" error="You must enter a number from 3000 to 3200" prompt="E_Hampshire" sqref="B147:B152" xr:uid="{E101D5D9-FDF8-4D23-8D0B-90BA6BADC3B7}">
      <formula1>3000</formula1>
      <formula2>3200</formula2>
    </dataValidation>
    <dataValidation type="whole" allowBlank="1" showInputMessage="1" showErrorMessage="1" error="You must enter a number from 3000 to 3200" prompt="E_Suffolk" sqref="B153:B158" xr:uid="{BCA4008F-9ABD-480C-ABCC-416098E1ED8D}">
      <formula1>3000</formula1>
      <formula2>3200</formula2>
    </dataValidation>
    <dataValidation type="whole" allowBlank="1" showInputMessage="1" showErrorMessage="1" error="You must enter a number from 3000 to 3200" prompt="Eden_Esk" sqref="B159:B164" xr:uid="{D4D5A685-A993-4EE1-8ADC-0381A7F8B00C}">
      <formula1>3000</formula1>
      <formula2>3200</formula2>
    </dataValidation>
    <dataValidation type="whole" allowBlank="1" showInputMessage="1" showErrorMessage="1" error="You must enter a number from 3000 to 3200" prompt="Esk_Coast" sqref="B165:B170" xr:uid="{C8F0430B-E8B3-4DAB-BD00-84B7D6B6EA1B}">
      <formula1>3000</formula1>
      <formula2>3200</formula2>
    </dataValidation>
    <dataValidation type="whole" allowBlank="1" showInputMessage="1" showErrorMessage="1" error="You must enter a number from 3000 to 3200" prompt="Glos_Vale" sqref="B171:B176" xr:uid="{27CE299D-1FD2-4B06-A649-1E3E7BADCC5D}">
      <formula1>3000</formula1>
      <formula2>3200</formula2>
    </dataValidation>
    <dataValidation type="whole" allowBlank="1" showInputMessage="1" showErrorMessage="1" error="You must enter a number from 3000 to 3200" prompt="Hull_Riding" sqref="B177:B182" xr:uid="{CC86CD80-D2E0-410F-9F92-9EF9204F54A3}">
      <formula1>3000</formula1>
      <formula2>3200</formula2>
    </dataValidation>
    <dataValidation type="whole" allowBlank="1" showInputMessage="1" showErrorMessage="1" error="You must enter a number from 3000 to 3200" prompt="Idle_Tome" sqref="B183:B188" xr:uid="{B69B9088-5F4B-4F47-9FCC-F09C1F1DAC56}">
      <formula1>3000</formula1>
      <formula2>3200</formula2>
    </dataValidation>
    <dataValidation type="whole" allowBlank="1" showInputMessage="1" showErrorMessage="1" error="You must enter a number from 3000 to 3200" prompt="Irwell" sqref="B189:B194" xr:uid="{256A6E7A-1716-4F67-A52B-E136D17C3312}">
      <formula1>3000</formula1>
      <formula2>3200</formula2>
    </dataValidation>
    <dataValidation type="whole" allowBlank="1" showInputMessage="1" showErrorMessage="1" error="You must enter a number from 3000 to 3200" prompt="Isle_Wight" sqref="B195:B200" xr:uid="{C1211632-3AE3-49B1-AFA7-6A5C851A982C}">
      <formula1>3000</formula1>
      <formula2>3200</formula2>
    </dataValidation>
    <dataValidation type="whole" allowBlank="1" showInputMessage="1" showErrorMessage="1" error="You must enter a number from 3000 to 3200" prompt="Kennet_Pang" sqref="B201:B206" xr:uid="{B18C8C39-4831-4558-8CDC-FBF13B1F4B28}">
      <formula1>3000</formula1>
      <formula2>3200</formula2>
    </dataValidation>
    <dataValidation type="whole" allowBlank="1" showInputMessage="1" showErrorMessage="1" error="You must enter a number from 3000 to 3200" prompt="Kent_Leven" sqref="B207:B212" xr:uid="{DCECB040-7CC2-4D1F-94BD-499B5A90784D}">
      <formula1>3000</formula1>
      <formula2>3200</formula2>
    </dataValidation>
    <dataValidation type="whole" allowBlank="1" showInputMessage="1" showErrorMessage="1" error="You must enter a number from 3000 to 3200" prompt="Loddon" sqref="B213:B218" xr:uid="{ED023A57-E99D-4788-A4A8-D8707A6DA545}">
      <formula1>3000</formula1>
      <formula2>3200</formula2>
    </dataValidation>
    <dataValidation type="whole" allowBlank="1" showInputMessage="1" showErrorMessage="1" error="You must enter a number from 3000 to 3200" prompt="London" sqref="B219:B224" xr:uid="{3A4B4271-A6F6-4AED-AB23-12AF133A0B65}">
      <formula1>3000</formula1>
      <formula2>3200</formula2>
    </dataValidation>
    <dataValidation type="whole" allowBlank="1" showInputMessage="1" showErrorMessage="1" error="You must enter a number from 3000 to 3200" prompt="Louth" sqref="B225:B230" xr:uid="{5E1D5509-62AD-4963-AF1A-2369222C69FC}">
      <formula1>3000</formula1>
      <formula2>3200</formula2>
    </dataValidation>
    <dataValidation type="whole" allowBlank="1" showInputMessage="1" showErrorMessage="1" error="You must enter a number from 3000 to 3200" prompt="Lower_Mersey" sqref="B231:B236" xr:uid="{417BB46A-4226-4B23-8EE1-7B5A49F9D31B}">
      <formula1>3000</formula1>
      <formula2>3200</formula2>
    </dataValidation>
    <dataValidation type="whole" allowBlank="1" showInputMessage="1" showErrorMessage="1" error="You must enter a number from 3000 to 3200" prompt="Lower_Trent" sqref="B237:B242" xr:uid="{BA4FB0F3-8C2E-44AD-AABF-DC143FE8B479}">
      <formula1>3000</formula1>
      <formula2>3200</formula2>
    </dataValidation>
    <dataValidation type="whole" allowBlank="1" showInputMessage="1" showErrorMessage="1" error="You must enter a number from 3000 to 3200" prompt="Lune" sqref="B243:B248" xr:uid="{EBA81CD7-A2F5-4E5B-B2B8-3B24584F2448}">
      <formula1>3000</formula1>
      <formula2>3200</formula2>
    </dataValidation>
    <dataValidation type="whole" allowBlank="1" showInputMessage="1" showErrorMessage="1" error="You must enter a number from 3000 to 3200" prompt="Maidenhead" sqref="B249:B254" xr:uid="{E2E62F8C-3258-4EF4-ABDC-64E3B2019633}">
      <formula1>3000</formula1>
      <formula2>3200</formula2>
    </dataValidation>
    <dataValidation type="whole" allowBlank="1" showInputMessage="1" showErrorMessage="1" error="You must enter a number from 3000 to 3200" prompt="Medway" sqref="B255:B260" xr:uid="{F60E2C08-3C45-4112-B07A-7889EF92CBDE}">
      <formula1>3000</formula1>
      <formula2>3200</formula2>
    </dataValidation>
    <dataValidation type="whole" allowBlank="1" showInputMessage="1" showErrorMessage="1" error="You must enter a number from 3000 to 3200" prompt="Mole" sqref="B261:B266" xr:uid="{52FDB41F-A148-41B4-8BA8-A4114817462B}">
      <formula1>3000</formula1>
      <formula2>3200</formula2>
    </dataValidation>
    <dataValidation type="whole" allowBlank="1" showInputMessage="1" showErrorMessage="1" error="You must enter a number from 3000 to 3200" prompt="Nene" sqref="B267:B272" xr:uid="{74082C64-41C5-4AB5-A9EE-1C612BE0ADD7}">
      <formula1>3000</formula1>
      <formula2>3200</formula2>
    </dataValidation>
    <dataValidation type="whole" allowBlank="1" showInputMessage="1" showErrorMessage="1" error="You must enter a number from 3000 to 3200" prompt="New_Forest" sqref="B273:B278" xr:uid="{D6B83B24-239B-4AE9-BAE9-ACBC2E6E00E5}">
      <formula1>3000</formula1>
      <formula2>3200</formula2>
    </dataValidation>
    <dataValidation type="whole" allowBlank="1" showInputMessage="1" showErrorMessage="1" error="You must enter a number from 3000 to 3200" prompt="N_Cornwall" sqref="B279:B284" xr:uid="{43EF9586-AB7D-4BA5-A98C-CFF2A4EE07D9}">
      <formula1>3000</formula1>
      <formula2>3200</formula2>
    </dataValidation>
    <dataValidation type="whole" allowBlank="1" showInputMessage="1" showErrorMessage="1" error="You must enter a number from 3000 to 3200" prompt="N_Devon" sqref="B285:B290" xr:uid="{77512D8A-5E4B-4930-B1EF-02A8E21415B1}">
      <formula1>3000</formula1>
      <formula2>3200</formula2>
    </dataValidation>
    <dataValidation type="whole" allowBlank="1" showInputMessage="1" showErrorMessage="1" error="You must enter a number from 3000 to 3200" prompt="N_Kent" sqref="B291:B295" xr:uid="{B0B4DD22-C294-4A13-B972-7C7F568F9BF6}">
      <formula1>3000</formula1>
      <formula2>3200</formula2>
    </dataValidation>
    <dataValidation type="whole" allowBlank="1" showInputMessage="1" showErrorMessage="1" error="You must enter a number from 3000 to 3200" prompt="N_Norfolk" sqref="B296:B301" xr:uid="{F7387CDC-D9C0-4507-B459-A1E51EF98455}">
      <formula1>3000</formula1>
      <formula2>3200</formula2>
    </dataValidation>
    <dataValidation type="whole" allowBlank="1" showInputMessage="1" showErrorMessage="1" error="You must enter a number from 3000 to 3200" prompt="NW_Norfolk" sqref="B302:B307" xr:uid="{4D09CE47-478B-4420-A0B2-1E9388E573E2}">
      <formula1>3000</formula1>
      <formula2>3200</formula2>
    </dataValidation>
    <dataValidation type="whole" allowBlank="1" showInputMessage="1" showErrorMessage="1" error="You must enter a number from 3000 to 3200" prompt="Northumberland" sqref="B308:B313" xr:uid="{E5BD299E-9A31-44C3-ABFF-92B27A80796C}">
      <formula1>3000</formula1>
      <formula2>3200</formula2>
    </dataValidation>
    <dataValidation type="whole" allowBlank="1" showInputMessage="1" showErrorMessage="1" error="You must enter a number from 3000 to 3200" prompt="Old_Bedford" sqref="B314:B319" xr:uid="{2209327A-E946-4EA2-8D8D-848ABEA70AE1}">
      <formula1>3000</formula1>
      <formula2>3200</formula2>
    </dataValidation>
    <dataValidation type="whole" allowBlank="1" showInputMessage="1" showErrorMessage="1" error="You must enter a number from 3000 to 3200" prompt="Ribble" sqref="B320:B325" xr:uid="{0D8F875E-DA42-45FB-AA5E-94BD97197254}">
      <formula1>3000</formula1>
      <formula2>3200</formula2>
    </dataValidation>
    <dataValidation type="whole" allowBlank="1" showInputMessage="1" showErrorMessage="1" error="You must enter a number from 3000 to 3200" prompt="Roding_Beam" sqref="B326:B331" xr:uid="{32A4FC5A-0E9E-4163-B2B8-34347BA297DF}">
      <formula1>3000</formula1>
      <formula2>3200</formula2>
    </dataValidation>
    <dataValidation type="whole" allowBlank="1" showInputMessage="1" showErrorMessage="1" error="You must enter a number from 3000 to 3200" prompt="Rother" sqref="B332:B337" xr:uid="{649D1670-0A72-4C1E-BA8E-2307B981E9DA}">
      <formula1>3000</formula1>
      <formula2>3200</formula2>
    </dataValidation>
    <dataValidation type="whole" allowBlank="1" showInputMessage="1" showErrorMessage="1" error="You must enter a number from 3000 to 3200" prompt="Shrops_Severn" sqref="B338:B343" xr:uid="{01B7FDC7-BA96-4FD4-B95B-EE392B2B8156}">
      <formula1>3000</formula1>
      <formula2>3200</formula2>
    </dataValidation>
    <dataValidation type="whole" allowBlank="1" showInputMessage="1" showErrorMessage="1" error="You must enter a number from 3000 to 3200" prompt="Worcs_Severn" sqref="B344:B349" xr:uid="{AF8FE4F4-F54E-471C-AF50-8D234944F501}">
      <formula1>3000</formula1>
      <formula2>3200</formula2>
    </dataValidation>
    <dataValidation type="whole" allowBlank="1" showInputMessage="1" showErrorMessage="1" error="You must enter a number from 3000 to 3200" prompt="Severn_Upland" sqref="B350:B355" xr:uid="{4F6F6388-A2FC-4795-934E-30F182AF5EB7}">
      <formula1>3000</formula1>
      <formula2>3200</formula2>
    </dataValidation>
    <dataValidation type="whole" allowBlank="1" showInputMessage="1" showErrorMessage="1" error="You must enter a number from 3000 to 3200" prompt="Severn_Vale" sqref="B356:B361" xr:uid="{52B4D2A9-691C-46C4-825E-4C882B9616F5}">
      <formula1>3000</formula1>
      <formula2>3200</formula2>
    </dataValidation>
    <dataValidation type="whole" allowBlank="1" showInputMessage="1" showErrorMessage="1" error="You must enter a number from 3000 to 3200" prompt="Soar" sqref="B362:B367" xr:uid="{39C336EB-81CB-45D3-A56C-F2474E724646}">
      <formula1>3000</formula1>
      <formula2>3200</formula2>
    </dataValidation>
    <dataValidation type="whole" allowBlank="1" showInputMessage="1" showErrorMessage="1" error="You must enter a number from 3000 to 3200" prompt="SW_Somerset" sqref="B368:B373" xr:uid="{7BD42C3B-8687-4B6F-982C-E6347F9299E3}">
      <formula1>3000</formula1>
      <formula2>3200</formula2>
    </dataValidation>
    <dataValidation type="whole" allowBlank="1" showInputMessage="1" showErrorMessage="1" error="You must enter a number from 3000 to 3200" prompt="S_Devon" sqref="B374:B379" xr:uid="{287649C1-5E54-4316-9856-DE9151F2DD72}">
      <formula1>3000</formula1>
      <formula2>3200</formula2>
    </dataValidation>
    <dataValidation type="whole" allowBlank="1" showInputMessage="1" showErrorMessage="1" error="You must enter a number from 3000 to 3200" prompt="S_Essex" sqref="B380:B384" xr:uid="{B8642C30-829C-4D85-B4D8-C886DE601A4E}">
      <formula1>3000</formula1>
      <formula2>3200</formula2>
    </dataValidation>
    <dataValidation type="whole" allowBlank="1" showInputMessage="1" showErrorMessage="1" error="You must enter a number from 3000 to 3200" prompt="SW_Lakes" sqref="B385:B390" xr:uid="{2DE4A96C-6B69-4144-82AE-54BF31DF0C2F}">
      <formula1>3000</formula1>
      <formula2>3200</formula2>
    </dataValidation>
    <dataValidation type="whole" allowBlank="1" showInputMessage="1" showErrorMessage="1" error="You must enter a number from 3000 to 3200" prompt="Stour" sqref="B391:B396" xr:uid="{837808D2-4937-43B6-9F87-95C82C49E842}">
      <formula1>3000</formula1>
      <formula2>3200</formula2>
    </dataValidation>
    <dataValidation type="whole" allowBlank="1" showInputMessage="1" showErrorMessage="1" error="You must enter a number from 3000 to 3200" prompt="Swale" sqref="B397:B402" xr:uid="{58AA2078-C109-40C1-A627-25FAEC9E778F}">
      <formula1>3000</formula1>
      <formula2>3200</formula2>
    </dataValidation>
    <dataValidation type="whole" allowBlank="1" showInputMessage="1" showErrorMessage="1" error="You must enter a number from 3000 to 3200" prompt="Tamar" sqref="B403:B408" xr:uid="{B7B5896B-E76F-43C5-AE1F-E56144D97B0F}">
      <formula1>3000</formula1>
      <formula2>3200</formula2>
    </dataValidation>
    <dataValidation type="whole" allowBlank="1" showInputMessage="1" showErrorMessage="1" error="You must enter a number from 3000 to 3200" prompt="Tame" sqref="B409:B414" xr:uid="{37D9AC41-5364-4FEE-958E-9B763C55ADC8}">
      <formula1>3000</formula1>
      <formula2>3200</formula2>
    </dataValidation>
    <dataValidation type="whole" allowBlank="1" showInputMessage="1" showErrorMessage="1" error="You must enter a number from 3000 to 3200" prompt="Tees" sqref="B415:B420" xr:uid="{EC86918F-AACF-4847-99EC-E57839F620A3}">
      <formula1>3000</formula1>
      <formula2>3200</formula2>
    </dataValidation>
    <dataValidation type="whole" allowBlank="1" showInputMessage="1" showErrorMessage="1" error="You must enter a number from 3000 to 3200" prompt="Teme" sqref="B421:B426" xr:uid="{E845E6CA-7C3F-4D88-B367-FCBDD5ECCD62}">
      <formula1>3000</formula1>
      <formula2>3200</formula2>
    </dataValidation>
    <dataValidation type="whole" allowBlank="1" showInputMessage="1" showErrorMessage="1" error="You must enter a number from 3000 to 3200" prompt="Test_Itchen" sqref="B427:B432" xr:uid="{A0EB932B-8018-4EB0-AE2D-A2EC03222196}">
      <formula1>3000</formula1>
      <formula2>3200</formula2>
    </dataValidation>
    <dataValidation type="whole" allowBlank="1" showInputMessage="1" showErrorMessage="1" error="You must enter a number from 3000 to 3200" prompt="Thame" sqref="B433:B438" xr:uid="{35331577-796A-4363-9EB9-38FE07ACB1ED}">
      <formula1>3000</formula1>
      <formula2>3200</formula2>
    </dataValidation>
    <dataValidation type="whole" allowBlank="1" showInputMessage="1" showErrorMessage="1" error="You must enter a number from 3000 to 3200" prompt="Till" sqref="B439:B443" xr:uid="{AD80E960-706F-4214-98D7-4926D3280EF7}">
      <formula1>3000</formula1>
      <formula2>3200</formula2>
    </dataValidation>
    <dataValidation type="whole" allowBlank="1" showInputMessage="1" showErrorMessage="1" error="You must enter a number from 3000 to 3200" prompt="Staff_Trent" sqref="B444:B449" xr:uid="{E3DCFB32-029F-4D12-AFAA-CA7B738F5C31}">
      <formula1>3000</formula1>
      <formula2>3200</formula2>
    </dataValidation>
    <dataValidation type="whole" allowBlank="1" showInputMessage="1" showErrorMessage="1" error="You must enter a number from 3000 to 3200" prompt="Tweed" sqref="B450:B452" xr:uid="{334DCCF5-2944-4BFC-B0E1-A7370087779C}">
      <formula1>3000</formula1>
      <formula2>3200</formula2>
    </dataValidation>
    <dataValidation type="whole" allowBlank="1" showInputMessage="1" showErrorMessage="1" error="You must enter a number from 3000 to 3200" prompt="Tyne" sqref="B453:B458" xr:uid="{1DF8B1ED-F7DE-49BF-8B64-9A1CD1445EFE}">
      <formula1>3000</formula1>
      <formula2>3200</formula2>
    </dataValidation>
    <dataValidation type="whole" allowBlank="1" showInputMessage="1" showErrorMessage="1" error="You must enter a number from 3000 to 3200" prompt="Upper_Bedford_Ouse" sqref="B459:B464" xr:uid="{62357068-0E71-481F-9D71-1F3EDA714AB1}">
      <formula1>3000</formula1>
      <formula2>3200</formula2>
    </dataValidation>
    <dataValidation type="whole" allowBlank="1" showInputMessage="1" showErrorMessage="1" error="You must enter a number from 3000 to 3200" prompt="Upper_Lee" sqref="B465:B470" xr:uid="{ABD54F7F-4573-40C1-BC12-1F186EA4F201}">
      <formula1>3000</formula1>
      <formula2>3200</formula2>
    </dataValidation>
    <dataValidation type="whole" allowBlank="1" showInputMessage="1" showErrorMessage="1" error="You must enter a number from 3000 to 3200" prompt="Upper_Mersey" sqref="B471:B476" xr:uid="{1E41EF93-0879-4B73-B803-9AE4123111BA}">
      <formula1>3000</formula1>
      <formula2>3200</formula2>
    </dataValidation>
    <dataValidation type="whole" allowBlank="1" showInputMessage="1" showErrorMessage="1" error="You must enter a number from 3000 to 3200" prompt="Waver_Wampool" sqref="B477:B482" xr:uid="{A0B42C0E-ED76-4FDC-92B3-D7EF4042D579}">
      <formula1>3000</formula1>
      <formula2>3200</formula2>
    </dataValidation>
    <dataValidation type="whole" allowBlank="1" showInputMessage="1" showErrorMessage="1" error="You must enter a number from 3000 to 3200" prompt="Wear" sqref="B483:B488" xr:uid="{2102C1FF-9193-4760-977D-919B5497DCDA}">
      <formula1>3000</formula1>
      <formula2>3200</formula2>
    </dataValidation>
    <dataValidation type="whole" allowBlank="1" showInputMessage="1" showErrorMessage="1" error="You must enter a number from 3000 to 3200" prompt="Weaver_Gowy" sqref="B489:B494" xr:uid="{5DC61F5E-BB13-44F5-BF23-FD47FBA88484}">
      <formula1>3000</formula1>
      <formula2>3200</formula2>
    </dataValidation>
    <dataValidation type="whole" allowBlank="1" showInputMessage="1" showErrorMessage="1" error="You must enter a number from 3000 to 3200" prompt="Welland" sqref="B495:B500" xr:uid="{8050A995-EA2B-4D59-8B45-A529BDA60672}">
      <formula1>3000</formula1>
      <formula2>3200</formula2>
    </dataValidation>
    <dataValidation type="whole" allowBlank="1" showInputMessage="1" showErrorMessage="1" error="You must enter a number from 3000 to 3200" prompt="W_Cornwall" sqref="B501:B506" xr:uid="{BBB01585-92C0-47A6-90CB-E40F2EC59BF3}">
      <formula1>3000</formula1>
      <formula2>3200</formula2>
    </dataValidation>
    <dataValidation type="whole" allowBlank="1" showInputMessage="1" showErrorMessage="1" error="You must enter a number from 3000 to 3200" prompt="Wey" sqref="B507:B512" xr:uid="{E9991425-30D0-4659-ACE3-2D47C8A03C09}">
      <formula1>3000</formula1>
      <formula2>3200</formula2>
    </dataValidation>
    <dataValidation type="whole" allowBlank="1" showInputMessage="1" showErrorMessage="1" error="You must enter a number from 3000 to 3200" prompt="Wharfe" sqref="B513:B518" xr:uid="{05EA9F2A-9C9B-415D-9A1C-8FE18E3D97E7}">
      <formula1>3000</formula1>
      <formula2>3200</formula2>
    </dataValidation>
    <dataValidation type="whole" allowBlank="1" showInputMessage="1" showErrorMessage="1" error="You must enter a number from 3000 to 3200" prompt="Witham" sqref="B519:B524" xr:uid="{28E29A75-4274-48D7-B185-7596E2A73CE8}">
      <formula1>3000</formula1>
      <formula2>3200</formula2>
    </dataValidation>
    <dataValidation type="whole" allowBlank="1" showInputMessage="1" showErrorMessage="1" error="You must enter a number from 3000 to 3200" prompt="Wye" sqref="B525:B530" xr:uid="{1BEDFB5F-7EF9-409B-B853-FA6BA73EE53D}">
      <formula1>3000</formula1>
      <formula2>3200</formula2>
    </dataValidation>
    <dataValidation type="whole" allowBlank="1" showInputMessage="1" showErrorMessage="1" error="You must enter a number from 3000 to 3200" prompt="Wyre" sqref="B531:B536" xr:uid="{7247DBDA-68DD-40A3-87EC-F5A9A4238103}">
      <formula1>3000</formula1>
      <formula2>3200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3679-036E-4541-9B1B-37D004DBF707}">
  <sheetPr codeName="Sheet8">
    <tabColor rgb="FFFFC000"/>
  </sheetPr>
  <dimension ref="A1:CZ5010"/>
  <sheetViews>
    <sheetView topLeftCell="Q1" zoomScaleNormal="100" workbookViewId="0">
      <selection activeCell="AC10" sqref="AC10"/>
    </sheetView>
  </sheetViews>
  <sheetFormatPr defaultRowHeight="14.4" x14ac:dyDescent="0.3"/>
  <cols>
    <col min="14" max="14" width="10.5546875" bestFit="1" customWidth="1"/>
    <col min="22" max="22" width="12.33203125" customWidth="1"/>
    <col min="29" max="30" width="8.88671875" style="5"/>
    <col min="34" max="34" width="11.77734375" customWidth="1"/>
    <col min="37" max="38" width="9" style="9" bestFit="1" customWidth="1"/>
    <col min="39" max="39" width="8.88671875" customWidth="1"/>
    <col min="41" max="41" width="10.5546875" bestFit="1" customWidth="1"/>
    <col min="42" max="42" width="9.5546875" bestFit="1" customWidth="1"/>
    <col min="43" max="43" width="10.5546875" bestFit="1" customWidth="1"/>
    <col min="44" max="44" width="9" bestFit="1" customWidth="1"/>
  </cols>
  <sheetData>
    <row r="1" spans="1:104" ht="18" x14ac:dyDescent="0.35">
      <c r="B1" s="61" t="s">
        <v>836</v>
      </c>
    </row>
    <row r="2" spans="1:104" ht="15.6" x14ac:dyDescent="0.35">
      <c r="B2" s="3" t="s">
        <v>755</v>
      </c>
      <c r="D2" s="3" t="s">
        <v>810</v>
      </c>
      <c r="G2" s="11" t="s">
        <v>811</v>
      </c>
      <c r="N2" s="24" t="s">
        <v>812</v>
      </c>
      <c r="U2" s="3" t="s">
        <v>824</v>
      </c>
      <c r="Y2" s="3" t="s">
        <v>823</v>
      </c>
      <c r="AC2" s="11" t="s">
        <v>825</v>
      </c>
      <c r="AE2" s="3" t="s">
        <v>816</v>
      </c>
      <c r="AH2" s="3" t="s">
        <v>817</v>
      </c>
      <c r="AI2" s="3" t="s">
        <v>827</v>
      </c>
      <c r="AK2" s="42" t="s">
        <v>813</v>
      </c>
      <c r="AL2" s="42" t="s">
        <v>814</v>
      </c>
      <c r="AM2" s="42" t="s">
        <v>829</v>
      </c>
      <c r="AO2" s="3" t="s">
        <v>766</v>
      </c>
    </row>
    <row r="3" spans="1:104" x14ac:dyDescent="0.3">
      <c r="D3" s="3" t="s">
        <v>56</v>
      </c>
      <c r="E3" s="3" t="s">
        <v>56</v>
      </c>
      <c r="F3" s="3" t="s">
        <v>56</v>
      </c>
      <c r="G3" s="3" t="s">
        <v>56</v>
      </c>
      <c r="H3" s="3" t="s">
        <v>56</v>
      </c>
      <c r="I3" s="3" t="s">
        <v>56</v>
      </c>
      <c r="J3" s="3" t="s">
        <v>56</v>
      </c>
      <c r="K3" s="3" t="s">
        <v>56</v>
      </c>
      <c r="L3" s="3" t="s">
        <v>56</v>
      </c>
      <c r="M3" s="3" t="s">
        <v>56</v>
      </c>
      <c r="N3" s="3" t="s">
        <v>56</v>
      </c>
      <c r="O3" s="3" t="s">
        <v>56</v>
      </c>
      <c r="P3" s="3" t="s">
        <v>56</v>
      </c>
      <c r="Q3" s="3" t="s">
        <v>56</v>
      </c>
      <c r="R3" s="3" t="s">
        <v>56</v>
      </c>
      <c r="S3" s="3" t="s">
        <v>56</v>
      </c>
      <c r="T3" s="3" t="s">
        <v>56</v>
      </c>
      <c r="U3" s="3" t="s">
        <v>56</v>
      </c>
      <c r="V3" s="3" t="s">
        <v>56</v>
      </c>
      <c r="W3" s="3" t="s">
        <v>56</v>
      </c>
      <c r="X3" s="3" t="s">
        <v>56</v>
      </c>
      <c r="Y3" s="3" t="s">
        <v>56</v>
      </c>
      <c r="Z3" s="3" t="s">
        <v>56</v>
      </c>
      <c r="AA3" s="3" t="s">
        <v>56</v>
      </c>
      <c r="AB3" s="3" t="s">
        <v>56</v>
      </c>
      <c r="AC3" s="11" t="s">
        <v>56</v>
      </c>
      <c r="AD3" s="11" t="s">
        <v>56</v>
      </c>
      <c r="AE3" s="3" t="s">
        <v>56</v>
      </c>
      <c r="AF3" s="3" t="s">
        <v>56</v>
      </c>
      <c r="AG3" s="3" t="s">
        <v>56</v>
      </c>
      <c r="AH3" s="3" t="s">
        <v>56</v>
      </c>
      <c r="AI3" s="3" t="s">
        <v>56</v>
      </c>
      <c r="AK3" s="42" t="s">
        <v>753</v>
      </c>
      <c r="AL3" s="42" t="s">
        <v>753</v>
      </c>
      <c r="AM3" s="42" t="s">
        <v>753</v>
      </c>
      <c r="AO3" s="3" t="s">
        <v>56</v>
      </c>
      <c r="AP3" s="3" t="s">
        <v>56</v>
      </c>
      <c r="AQ3" s="3" t="s">
        <v>56</v>
      </c>
      <c r="AR3" s="42" t="s">
        <v>753</v>
      </c>
    </row>
    <row r="4" spans="1:104" x14ac:dyDescent="0.3">
      <c r="C4" s="3" t="s">
        <v>619</v>
      </c>
      <c r="D4" s="5">
        <f>SUM(D10:D5000)/1000</f>
        <v>162024.05611432547</v>
      </c>
      <c r="E4" s="5">
        <f>SUM(E10:E5000)/1000</f>
        <v>470962.05040482333</v>
      </c>
      <c r="F4" s="5">
        <f>SUM(D4:E4)</f>
        <v>632986.1065191488</v>
      </c>
      <c r="G4" s="37">
        <f t="shared" ref="G4:L4" si="0">SUM(G10:G5000)/1000</f>
        <v>60422.717113545281</v>
      </c>
      <c r="H4" s="37">
        <f t="shared" si="0"/>
        <v>30651.416627671722</v>
      </c>
      <c r="I4" s="37">
        <f t="shared" si="0"/>
        <v>3175.3543106959896</v>
      </c>
      <c r="J4" s="37">
        <f t="shared" si="0"/>
        <v>8301.9181503676609</v>
      </c>
      <c r="K4" s="37">
        <f t="shared" si="0"/>
        <v>2816.431815760835</v>
      </c>
      <c r="L4" s="37">
        <f t="shared" si="0"/>
        <v>56656.218096284065</v>
      </c>
      <c r="M4" s="37">
        <f>SUM(G4:L4)</f>
        <v>162024.05611432553</v>
      </c>
      <c r="N4" s="5">
        <f t="shared" ref="N4:S4" si="1">SUM(N10:N5000)/1000</f>
        <v>216577.38545633247</v>
      </c>
      <c r="O4" s="5">
        <f t="shared" si="1"/>
        <v>118989.426843065</v>
      </c>
      <c r="P4" s="5">
        <f t="shared" si="1"/>
        <v>7020.046410868048</v>
      </c>
      <c r="Q4" s="5">
        <f t="shared" si="1"/>
        <v>92856.951184879319</v>
      </c>
      <c r="R4" s="5">
        <f t="shared" si="1"/>
        <v>20183.36055584413</v>
      </c>
      <c r="S4" s="5">
        <f t="shared" si="1"/>
        <v>15334.877803525478</v>
      </c>
      <c r="T4" s="5">
        <f>SUM(N4:S4)</f>
        <v>470962.04825451452</v>
      </c>
      <c r="U4" s="38">
        <f t="shared" ref="U4:AH4" si="2">SUM(U10:U5000)/1000</f>
        <v>1732.6832045620285</v>
      </c>
      <c r="V4" s="38">
        <f t="shared" si="2"/>
        <v>176.19860696115506</v>
      </c>
      <c r="W4" s="38">
        <f t="shared" si="2"/>
        <v>105.3265886523746</v>
      </c>
      <c r="X4" s="38">
        <f t="shared" si="2"/>
        <v>8921.8815712091491</v>
      </c>
      <c r="Y4" s="38">
        <f t="shared" si="2"/>
        <v>3750.7618848747488</v>
      </c>
      <c r="Z4" s="38">
        <f t="shared" si="2"/>
        <v>566.52640977336307</v>
      </c>
      <c r="AA4" s="38">
        <f t="shared" si="2"/>
        <v>1665.1873228421582</v>
      </c>
      <c r="AB4" s="38">
        <f t="shared" si="2"/>
        <v>30109.988720608912</v>
      </c>
      <c r="AC4" s="37">
        <f t="shared" si="2"/>
        <v>55319.830336526546</v>
      </c>
      <c r="AD4" s="37">
        <f t="shared" si="2"/>
        <v>265074.56389549258</v>
      </c>
      <c r="AE4" s="38">
        <f t="shared" si="2"/>
        <v>2014.208400175557</v>
      </c>
      <c r="AF4" s="38">
        <f t="shared" si="2"/>
        <v>5982.475617490275</v>
      </c>
      <c r="AG4" s="38">
        <f t="shared" si="2"/>
        <v>7996.6840176658379</v>
      </c>
      <c r="AH4" s="38">
        <f t="shared" si="2"/>
        <v>39031.870291818072</v>
      </c>
      <c r="AI4" s="38"/>
      <c r="AK4" s="9">
        <f>AVERAGE(AK10:AK5000)</f>
        <v>1.1252254230177243</v>
      </c>
      <c r="AL4" s="9">
        <f>AVERAGE(AL10:AL5000)</f>
        <v>5.2528768192370086</v>
      </c>
      <c r="AM4" s="9">
        <f>AVERAGE(AM10:AM5000)</f>
        <v>41.015736341324072</v>
      </c>
      <c r="AO4" s="5">
        <f>SUM(AO10:AO536) / 1000</f>
        <v>37607.406047470206</v>
      </c>
      <c r="AP4" s="5">
        <f>SUM(AP10:AP536) / 1000</f>
        <v>8098.5504435871653</v>
      </c>
      <c r="AQ4" s="5">
        <f>SUM(AQ10:AQ536) / 1000</f>
        <v>45705.956491057354</v>
      </c>
      <c r="AR4" s="1">
        <f>AVERAGE(AR10:AR536)</f>
        <v>6.3713624132578364</v>
      </c>
    </row>
    <row r="5" spans="1:104" s="81" customFormat="1" ht="30.6" customHeight="1" x14ac:dyDescent="0.3">
      <c r="A5" s="73"/>
      <c r="C5" s="82" t="s">
        <v>620</v>
      </c>
      <c r="D5" s="83">
        <f>D4/$F$4*100</f>
        <v>25.596779209785701</v>
      </c>
      <c r="E5" s="83">
        <f>E4/$F$4*100</f>
        <v>74.403220790214291</v>
      </c>
      <c r="F5" s="81" t="s">
        <v>65</v>
      </c>
      <c r="G5" s="84">
        <f t="shared" ref="G5:L5" si="3">G4/$M$4*100</f>
        <v>37.292435804045361</v>
      </c>
      <c r="H5" s="84">
        <f t="shared" si="3"/>
        <v>18.91781835534584</v>
      </c>
      <c r="I5" s="84">
        <f t="shared" si="3"/>
        <v>1.9598042333018948</v>
      </c>
      <c r="J5" s="84">
        <f t="shared" si="3"/>
        <v>5.1238799653983227</v>
      </c>
      <c r="K5" s="84">
        <f t="shared" si="3"/>
        <v>1.738280032795585</v>
      </c>
      <c r="L5" s="84">
        <f t="shared" si="3"/>
        <v>34.967781609113011</v>
      </c>
      <c r="M5" s="85">
        <f>SUM(G5:L5)</f>
        <v>100</v>
      </c>
      <c r="N5" s="83">
        <f t="shared" ref="N5:S5" si="4">N4/$T$4*100</f>
        <v>45.986165182314437</v>
      </c>
      <c r="O5" s="83">
        <f t="shared" si="4"/>
        <v>25.265183741251573</v>
      </c>
      <c r="P5" s="83">
        <f t="shared" si="4"/>
        <v>1.4905758196198255</v>
      </c>
      <c r="Q5" s="83">
        <f t="shared" si="4"/>
        <v>19.716440322320434</v>
      </c>
      <c r="R5" s="83">
        <f t="shared" si="4"/>
        <v>4.2855598727430273</v>
      </c>
      <c r="S5" s="83">
        <f t="shared" si="4"/>
        <v>3.256075061750686</v>
      </c>
      <c r="T5" s="86">
        <f>SUM(N5:S5)</f>
        <v>99.999999999999986</v>
      </c>
      <c r="U5" s="87"/>
      <c r="V5" s="87"/>
      <c r="W5" s="87"/>
      <c r="X5" s="87"/>
      <c r="Y5" s="87"/>
      <c r="Z5" s="87"/>
      <c r="AA5" s="87"/>
      <c r="AB5" s="87"/>
      <c r="AC5" s="86"/>
      <c r="AD5" s="86"/>
      <c r="AE5" s="87"/>
      <c r="AF5" s="87"/>
      <c r="AG5" s="87"/>
      <c r="AH5" s="87"/>
      <c r="AI5" s="87"/>
      <c r="AK5" s="88"/>
      <c r="AL5" s="88"/>
      <c r="AO5" s="83">
        <f>AO4/AQ4*100</f>
        <v>82.281192506776051</v>
      </c>
      <c r="AP5" s="83">
        <f>AP4/AQ4*100</f>
        <v>17.718807493223988</v>
      </c>
      <c r="AQ5" s="81">
        <f>AO5+AP5</f>
        <v>100.00000000000004</v>
      </c>
    </row>
    <row r="6" spans="1:104" x14ac:dyDescent="0.3">
      <c r="B6" s="25" t="s">
        <v>791</v>
      </c>
      <c r="C6" s="3" t="s">
        <v>1</v>
      </c>
      <c r="D6" s="3" t="s">
        <v>614</v>
      </c>
      <c r="G6" s="11" t="s">
        <v>739</v>
      </c>
      <c r="N6" s="24" t="s">
        <v>739</v>
      </c>
      <c r="U6" s="3" t="s">
        <v>824</v>
      </c>
      <c r="Y6" s="3" t="s">
        <v>823</v>
      </c>
    </row>
    <row r="7" spans="1:104" ht="15.6" x14ac:dyDescent="0.35">
      <c r="D7" s="11" t="s">
        <v>46</v>
      </c>
      <c r="E7" s="3" t="s">
        <v>608</v>
      </c>
      <c r="G7" s="3" t="s">
        <v>32</v>
      </c>
      <c r="H7" s="3" t="s">
        <v>32</v>
      </c>
      <c r="I7" s="3" t="s">
        <v>32</v>
      </c>
      <c r="J7" s="3" t="s">
        <v>32</v>
      </c>
      <c r="K7" s="3" t="s">
        <v>32</v>
      </c>
      <c r="L7" s="3" t="s">
        <v>32</v>
      </c>
      <c r="N7" s="3" t="s">
        <v>609</v>
      </c>
      <c r="O7" s="3" t="s">
        <v>609</v>
      </c>
      <c r="P7" s="3" t="s">
        <v>609</v>
      </c>
      <c r="Q7" s="3" t="s">
        <v>609</v>
      </c>
      <c r="R7" s="3" t="s">
        <v>609</v>
      </c>
      <c r="S7" s="3" t="s">
        <v>609</v>
      </c>
      <c r="U7" s="94" t="s">
        <v>813</v>
      </c>
      <c r="V7" s="94"/>
      <c r="W7" s="94"/>
      <c r="X7" s="3" t="s">
        <v>814</v>
      </c>
      <c r="Y7" s="94" t="s">
        <v>813</v>
      </c>
      <c r="Z7" s="94"/>
      <c r="AA7" s="94"/>
      <c r="AB7" s="3" t="s">
        <v>814</v>
      </c>
      <c r="AC7" s="11" t="s">
        <v>818</v>
      </c>
      <c r="AD7" s="11" t="s">
        <v>818</v>
      </c>
      <c r="AE7" s="42" t="s">
        <v>813</v>
      </c>
      <c r="AF7" s="42" t="s">
        <v>813</v>
      </c>
      <c r="AG7" s="42" t="s">
        <v>813</v>
      </c>
      <c r="AH7" s="42" t="s">
        <v>814</v>
      </c>
      <c r="AI7" s="42" t="s">
        <v>829</v>
      </c>
      <c r="AK7" s="42" t="s">
        <v>813</v>
      </c>
      <c r="AL7" s="42" t="s">
        <v>814</v>
      </c>
      <c r="AM7" s="42" t="s">
        <v>829</v>
      </c>
      <c r="AO7" s="3" t="s">
        <v>766</v>
      </c>
      <c r="AP7" s="3"/>
      <c r="AQ7" s="3"/>
      <c r="AR7" s="3" t="s">
        <v>766</v>
      </c>
    </row>
    <row r="8" spans="1:104" x14ac:dyDescent="0.3">
      <c r="G8" s="11" t="s">
        <v>50</v>
      </c>
      <c r="H8" s="11" t="s">
        <v>36</v>
      </c>
      <c r="I8" s="11" t="s">
        <v>51</v>
      </c>
      <c r="J8" s="11" t="s">
        <v>52</v>
      </c>
      <c r="K8" s="11" t="s">
        <v>54</v>
      </c>
      <c r="L8" s="11" t="s">
        <v>53</v>
      </c>
      <c r="N8" s="11" t="s">
        <v>50</v>
      </c>
      <c r="O8" s="11" t="s">
        <v>36</v>
      </c>
      <c r="P8" s="11" t="s">
        <v>51</v>
      </c>
      <c r="Q8" s="11" t="s">
        <v>52</v>
      </c>
      <c r="R8" s="11" t="s">
        <v>54</v>
      </c>
      <c r="S8" s="11" t="s">
        <v>53</v>
      </c>
      <c r="U8" s="11" t="s">
        <v>611</v>
      </c>
      <c r="V8" s="11" t="s">
        <v>748</v>
      </c>
      <c r="W8" s="11" t="s">
        <v>749</v>
      </c>
      <c r="Y8" s="11" t="s">
        <v>611</v>
      </c>
      <c r="Z8" s="11" t="s">
        <v>748</v>
      </c>
      <c r="AA8" s="11" t="s">
        <v>749</v>
      </c>
      <c r="AC8" s="11" t="s">
        <v>32</v>
      </c>
      <c r="AD8" s="11" t="s">
        <v>609</v>
      </c>
      <c r="AE8" s="3" t="s">
        <v>32</v>
      </c>
      <c r="AF8" s="3" t="s">
        <v>609</v>
      </c>
      <c r="AG8" s="3" t="s">
        <v>615</v>
      </c>
      <c r="AH8" s="3" t="s">
        <v>615</v>
      </c>
      <c r="AI8" s="3" t="s">
        <v>615</v>
      </c>
      <c r="AK8" s="42" t="s">
        <v>615</v>
      </c>
      <c r="AL8" s="42" t="s">
        <v>615</v>
      </c>
      <c r="AM8" s="3" t="s">
        <v>615</v>
      </c>
      <c r="AO8" s="3" t="s">
        <v>608</v>
      </c>
      <c r="AP8" s="3" t="s">
        <v>761</v>
      </c>
      <c r="AQ8" s="3" t="s">
        <v>762</v>
      </c>
      <c r="AR8" s="3"/>
    </row>
    <row r="9" spans="1:104" ht="15.6" x14ac:dyDescent="0.35">
      <c r="B9" s="3"/>
      <c r="C9" s="3"/>
      <c r="D9" s="3" t="s">
        <v>745</v>
      </c>
      <c r="E9" s="3" t="s">
        <v>745</v>
      </c>
      <c r="G9" s="3" t="s">
        <v>745</v>
      </c>
      <c r="H9" s="3" t="s">
        <v>745</v>
      </c>
      <c r="I9" s="3" t="s">
        <v>745</v>
      </c>
      <c r="J9" s="3" t="s">
        <v>745</v>
      </c>
      <c r="K9" s="3" t="s">
        <v>745</v>
      </c>
      <c r="L9" s="3" t="s">
        <v>745</v>
      </c>
      <c r="N9" s="11" t="s">
        <v>745</v>
      </c>
      <c r="O9" s="11" t="s">
        <v>745</v>
      </c>
      <c r="P9" s="11" t="s">
        <v>745</v>
      </c>
      <c r="Q9" s="11" t="s">
        <v>745</v>
      </c>
      <c r="R9" s="11" t="s">
        <v>745</v>
      </c>
      <c r="S9" s="11" t="s">
        <v>745</v>
      </c>
      <c r="U9" s="41" t="s">
        <v>815</v>
      </c>
      <c r="V9" s="41" t="s">
        <v>815</v>
      </c>
      <c r="W9" s="41" t="s">
        <v>815</v>
      </c>
      <c r="X9" s="41" t="s">
        <v>750</v>
      </c>
      <c r="Y9" s="41" t="s">
        <v>815</v>
      </c>
      <c r="Z9" s="41" t="s">
        <v>815</v>
      </c>
      <c r="AA9" s="41" t="s">
        <v>815</v>
      </c>
      <c r="AB9" s="41" t="s">
        <v>819</v>
      </c>
      <c r="AC9" s="80" t="s">
        <v>826</v>
      </c>
      <c r="AD9" s="80" t="s">
        <v>826</v>
      </c>
      <c r="AE9" s="41" t="s">
        <v>815</v>
      </c>
      <c r="AF9" s="41" t="s">
        <v>815</v>
      </c>
      <c r="AG9" s="41" t="s">
        <v>815</v>
      </c>
      <c r="AH9" s="41" t="s">
        <v>750</v>
      </c>
      <c r="AI9" s="80" t="s">
        <v>826</v>
      </c>
      <c r="AK9" s="43" t="s">
        <v>751</v>
      </c>
      <c r="AL9" s="43" t="s">
        <v>752</v>
      </c>
      <c r="AM9" s="80" t="s">
        <v>828</v>
      </c>
      <c r="AO9" s="3" t="s">
        <v>763</v>
      </c>
      <c r="AP9" s="3" t="s">
        <v>764</v>
      </c>
      <c r="AQ9" s="3" t="s">
        <v>764</v>
      </c>
      <c r="AR9" s="3" t="s">
        <v>765</v>
      </c>
    </row>
    <row r="10" spans="1:104" x14ac:dyDescent="0.3">
      <c r="B10" s="26">
        <v>3000</v>
      </c>
      <c r="C10" s="26">
        <v>0</v>
      </c>
      <c r="D10" s="28">
        <v>158134.99231508852</v>
      </c>
      <c r="E10" s="5">
        <v>682508.1875</v>
      </c>
      <c r="F10" s="5"/>
      <c r="G10" s="5">
        <v>58972.390492836421</v>
      </c>
      <c r="H10" s="5">
        <v>29915.690602408544</v>
      </c>
      <c r="I10" s="5">
        <v>3099.13627372273</v>
      </c>
      <c r="J10" s="5">
        <v>8102.6471895169934</v>
      </c>
      <c r="K10" s="5">
        <v>2748.8289962760168</v>
      </c>
      <c r="L10" s="5">
        <v>55296.298760327802</v>
      </c>
      <c r="M10" s="5"/>
      <c r="N10" s="12">
        <f>'Embedded emissions outputs'!L10-'Infield emissions outputs'!G10</f>
        <v>320251.12038397219</v>
      </c>
      <c r="O10" s="12">
        <f>'Embedded emissions outputs'!M10-'Infield emissions outputs'!H10</f>
        <v>175593.38806698195</v>
      </c>
      <c r="P10" s="12">
        <f>'Embedded emissions outputs'!N10-'Infield emissions outputs'!I10</f>
        <v>9873.977439894019</v>
      </c>
      <c r="Q10" s="12">
        <f>'Embedded emissions outputs'!O10-'Infield emissions outputs'!J10</f>
        <v>134483.3009621533</v>
      </c>
      <c r="R10" s="12">
        <f>'Embedded emissions outputs'!P10-'Infield emissions outputs'!K10</f>
        <v>17720.643447355629</v>
      </c>
      <c r="S10" s="12">
        <f>'Embedded emissions outputs'!Q10-'Infield emissions outputs'!L10</f>
        <v>24585.761159007554</v>
      </c>
      <c r="T10" s="48"/>
      <c r="U10" s="48">
        <v>1333.5706257608574</v>
      </c>
      <c r="V10" s="48">
        <v>189.33983801552054</v>
      </c>
      <c r="W10" s="48">
        <v>75.02221740966732</v>
      </c>
      <c r="X10" s="48">
        <v>9832.20933470823</v>
      </c>
      <c r="Y10" s="48">
        <v>5335.6093637824233</v>
      </c>
      <c r="Z10" s="48">
        <v>829.29394358118066</v>
      </c>
      <c r="AA10" s="48">
        <v>2413.1540296258613</v>
      </c>
      <c r="AB10" s="48">
        <v>44123.529145287328</v>
      </c>
      <c r="AC10" s="5">
        <f>H10*Parameters!$B$17+J10*Parameters!$B$18</f>
        <v>53991.98831910461</v>
      </c>
      <c r="AD10" s="5">
        <f>O10*Parameters!$B$17+Q10*Parameters!$B$18</f>
        <v>389058.69294441876</v>
      </c>
      <c r="AE10" s="12">
        <f t="shared" ref="AE10" si="5">SUM(U10:W10)</f>
        <v>1597.9326811860453</v>
      </c>
      <c r="AF10" s="12">
        <f t="shared" ref="AF10" si="6">SUM(Y10:AA10)</f>
        <v>8578.0573369894646</v>
      </c>
      <c r="AG10" s="12">
        <f t="shared" ref="AG10" si="7">AE10+AF10</f>
        <v>10175.990018175509</v>
      </c>
      <c r="AH10" s="12">
        <f t="shared" ref="AH10" si="8">X10+AB10</f>
        <v>53955.738479995562</v>
      </c>
      <c r="AI10" s="12">
        <f>AC10+AD10</f>
        <v>443050.68126352335</v>
      </c>
      <c r="AJ10" s="5"/>
      <c r="AK10" s="9">
        <f>IF('Embedded emissions outputs'!Z10 &lt;&gt;0,'Infield emissions outputs'!AG10/'Embedded emissions outputs'!Z10,"")</f>
        <v>1.4176249401458392</v>
      </c>
      <c r="AL10" s="9">
        <f>IF('Embedded emissions outputs'!Z10 &lt;&gt;0,'Infield emissions outputs'!AH10/'Embedded emissions outputs'!Z10,"")</f>
        <v>7.5166151299883301</v>
      </c>
      <c r="AM10" s="9">
        <f>IF('Embedded emissions outputs'!Z10 &lt;&gt;0,'Infield emissions outputs'!AI10/'Embedded emissions outputs'!Z10,"")</f>
        <v>61.721728734595025</v>
      </c>
      <c r="AN10" s="9"/>
      <c r="AO10" s="9">
        <f>E10*'Field emission CFs'!P8</f>
        <v>60571.702627199316</v>
      </c>
      <c r="AP10" s="9">
        <f>D10*'Field emission CFs'!Q8</f>
        <v>8374.9617219259999</v>
      </c>
      <c r="AQ10" s="9">
        <f>AO10+AP10</f>
        <v>68946.66434912532</v>
      </c>
      <c r="AR10" s="9">
        <f>IF('Embedded emissions outputs'!Z10 &lt;&gt; 0,'Infield emissions outputs'!AQ10/'Embedded emissions outputs'!Z10,"")</f>
        <v>9.6050124603707392</v>
      </c>
      <c r="AS10" s="9"/>
      <c r="AT10" s="9"/>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row>
    <row r="11" spans="1:104" x14ac:dyDescent="0.3">
      <c r="B11">
        <v>3000</v>
      </c>
      <c r="C11">
        <v>1</v>
      </c>
      <c r="D11" s="5">
        <v>246680.34507827909</v>
      </c>
      <c r="E11" s="5">
        <v>65207.69921875</v>
      </c>
      <c r="F11" s="5"/>
      <c r="G11" s="5">
        <v>91993.109329514758</v>
      </c>
      <c r="H11" s="5">
        <v>46666.539600249125</v>
      </c>
      <c r="I11" s="5">
        <v>4834.4518455678344</v>
      </c>
      <c r="J11" s="5">
        <v>12639.604780041382</v>
      </c>
      <c r="K11" s="5">
        <v>4287.9951833269724</v>
      </c>
      <c r="L11" s="5">
        <v>86258.644339578983</v>
      </c>
      <c r="M11" s="5"/>
      <c r="N11" s="12">
        <f>'Embedded emissions outputs'!L11-'Infield emissions outputs'!G11</f>
        <v>30176.260506727354</v>
      </c>
      <c r="O11" s="12">
        <f>'Embedded emissions outputs'!M11-'Infield emissions outputs'!H11</f>
        <v>15455.359718362917</v>
      </c>
      <c r="P11" s="12">
        <f>'Embedded emissions outputs'!N11-'Infield emissions outputs'!I11</f>
        <v>997.12293934317859</v>
      </c>
      <c r="Q11" s="12">
        <f>'Embedded emissions outputs'!O11-'Infield emissions outputs'!J11</f>
        <v>11623.54261517351</v>
      </c>
      <c r="R11" s="12">
        <f>'Embedded emissions outputs'!P11-'Infield emissions outputs'!K11</f>
        <v>4111.0339792772947</v>
      </c>
      <c r="S11" s="12">
        <f>'Embedded emissions outputs'!Q11-'Infield emissions outputs'!L11</f>
        <v>2844.3778576551267</v>
      </c>
      <c r="T11" s="5"/>
      <c r="U11" s="5">
        <v>2534.3031085726975</v>
      </c>
      <c r="V11" s="5">
        <v>268.5253553156482</v>
      </c>
      <c r="W11" s="5">
        <v>145.43823515718896</v>
      </c>
      <c r="X11" s="5">
        <v>13646.155458047466</v>
      </c>
      <c r="Y11" s="5">
        <v>511.53036548589427</v>
      </c>
      <c r="Z11" s="5">
        <v>76.811150220930713</v>
      </c>
      <c r="AA11" s="5">
        <v>230.55580699765881</v>
      </c>
      <c r="AB11" s="5">
        <v>4081.4672144123629</v>
      </c>
      <c r="AC11" s="5">
        <f>H11*Parameters!$B$17+J11*Parameters!$B$18</f>
        <v>84224.00453582796</v>
      </c>
      <c r="AD11" s="5">
        <f>O11*Parameters!$B$17+Q11*Parameters!$B$18</f>
        <v>34067.008725607426</v>
      </c>
      <c r="AE11" s="12">
        <f t="shared" ref="AE11:AE74" si="9">SUM(U11:W11)</f>
        <v>2948.2666990455346</v>
      </c>
      <c r="AF11" s="12">
        <f t="shared" ref="AF11:AF74" si="10">SUM(Y11:AA11)</f>
        <v>818.89732270448383</v>
      </c>
      <c r="AG11" s="12">
        <f t="shared" ref="AG11:AG74" si="11">AE11+AF11</f>
        <v>3767.1640217500185</v>
      </c>
      <c r="AH11" s="12">
        <f t="shared" ref="AH11:AH74" si="12">X11+AB11</f>
        <v>17727.622672459827</v>
      </c>
      <c r="AI11" s="12">
        <f t="shared" ref="AI11:AI74" si="13">AC11+AD11</f>
        <v>118291.01326143538</v>
      </c>
      <c r="AJ11" s="5"/>
      <c r="AK11" s="9">
        <f>IF('Embedded emissions outputs'!Z11 &lt;&gt;0,'Infield emissions outputs'!AG11/'Embedded emissions outputs'!Z11,"")</f>
        <v>0.59589757289756595</v>
      </c>
      <c r="AL11" s="9">
        <f>IF('Embedded emissions outputs'!Z11 &lt;&gt;0,'Infield emissions outputs'!AH11/'Embedded emissions outputs'!Z11,"")</f>
        <v>2.8041909677336765</v>
      </c>
      <c r="AM11" s="9">
        <f>IF('Embedded emissions outputs'!Z11 &lt;&gt;0,'Infield emissions outputs'!AI11/'Embedded emissions outputs'!Z11,"")</f>
        <v>18.711510115064659</v>
      </c>
      <c r="AN11" s="9"/>
      <c r="AO11" s="9">
        <f>E11*'Field emission CFs'!P9</f>
        <v>7494.4409105801142</v>
      </c>
      <c r="AP11" s="9">
        <f>D11*'Field emission CFs'!Q9</f>
        <v>13003.092071201243</v>
      </c>
      <c r="AQ11" s="9">
        <f t="shared" ref="AQ11:AQ74" si="14">AO11+AP11</f>
        <v>20497.532981781358</v>
      </c>
      <c r="AR11" s="9">
        <f>IF('Embedded emissions outputs'!Z11 &lt;&gt; 0,'Infield emissions outputs'!AQ11/'Embedded emissions outputs'!Z11,"")</f>
        <v>3.2423409449947873</v>
      </c>
      <c r="AS11" s="9"/>
      <c r="AT11" s="9"/>
      <c r="AU11" s="5"/>
      <c r="AV11" s="5"/>
      <c r="AW11" s="5"/>
      <c r="AX11" s="5"/>
      <c r="AY11" s="5"/>
      <c r="AZ11" s="5"/>
      <c r="BA11" s="5"/>
      <c r="CX11" s="5"/>
      <c r="CY11" s="5"/>
      <c r="CZ11" s="5"/>
    </row>
    <row r="12" spans="1:104" x14ac:dyDescent="0.3">
      <c r="B12">
        <v>3000</v>
      </c>
      <c r="C12">
        <v>2</v>
      </c>
      <c r="D12" s="5">
        <v>12683.638144671801</v>
      </c>
      <c r="E12" s="5">
        <v>24763.81640625</v>
      </c>
      <c r="F12" s="5"/>
      <c r="G12" s="5">
        <v>4730.0376127191394</v>
      </c>
      <c r="H12" s="5">
        <v>2399.467625058368</v>
      </c>
      <c r="I12" s="5">
        <v>248.5744772959718</v>
      </c>
      <c r="J12" s="5">
        <v>649.89439377845758</v>
      </c>
      <c r="K12" s="5">
        <v>220.47714930087434</v>
      </c>
      <c r="L12" s="5">
        <v>4435.186886518989</v>
      </c>
      <c r="M12" s="5"/>
      <c r="N12" s="12">
        <f>'Embedded emissions outputs'!L12-'Infield emissions outputs'!G12</f>
        <v>11237.02724058182</v>
      </c>
      <c r="O12" s="12">
        <f>'Embedded emissions outputs'!M12-'Infield emissions outputs'!H12</f>
        <v>4277.2652802596267</v>
      </c>
      <c r="P12" s="12">
        <f>'Embedded emissions outputs'!N12-'Infield emissions outputs'!I12</f>
        <v>390.55036453238205</v>
      </c>
      <c r="Q12" s="12">
        <f>'Embedded emissions outputs'!O12-'Infield emissions outputs'!J12</f>
        <v>2937.4414800970394</v>
      </c>
      <c r="R12" s="12">
        <f>'Embedded emissions outputs'!P12-'Infield emissions outputs'!K12</f>
        <v>3871.9790078579094</v>
      </c>
      <c r="S12" s="12">
        <f>'Embedded emissions outputs'!Q12-'Infield emissions outputs'!L12</f>
        <v>2049.5524787301711</v>
      </c>
      <c r="T12" s="5"/>
      <c r="U12" s="5">
        <v>127.22534975228837</v>
      </c>
      <c r="V12" s="5">
        <v>14.388999855174752</v>
      </c>
      <c r="W12" s="5">
        <v>7.2980928609202946</v>
      </c>
      <c r="X12" s="5">
        <v>735.23923919270476</v>
      </c>
      <c r="Y12" s="5">
        <v>208.33072767632103</v>
      </c>
      <c r="Z12" s="5">
        <v>24.953120198958455</v>
      </c>
      <c r="AA12" s="5">
        <v>87.55781386460589</v>
      </c>
      <c r="AB12" s="5">
        <v>1312.8895775255196</v>
      </c>
      <c r="AC12" s="5">
        <f>H12*Parameters!$B$17+J12*Parameters!$B$18</f>
        <v>4330.5711944283412</v>
      </c>
      <c r="AD12" s="5">
        <f>O12*Parameters!$B$17+Q12*Parameters!$B$18</f>
        <v>9196.1555712907539</v>
      </c>
      <c r="AE12" s="12">
        <f t="shared" si="9"/>
        <v>148.9124424683834</v>
      </c>
      <c r="AF12" s="12">
        <f t="shared" si="10"/>
        <v>320.84166173988535</v>
      </c>
      <c r="AG12" s="12">
        <f t="shared" si="11"/>
        <v>469.75410420826876</v>
      </c>
      <c r="AH12" s="12">
        <f t="shared" si="12"/>
        <v>2048.1288167182242</v>
      </c>
      <c r="AI12" s="12">
        <f t="shared" si="13"/>
        <v>13526.726765719095</v>
      </c>
      <c r="AJ12" s="5"/>
      <c r="AK12" s="9">
        <f>IF('Embedded emissions outputs'!Z12 &lt;&gt;0,'Infield emissions outputs'!AG12/'Embedded emissions outputs'!Z12,"")</f>
        <v>0.73970348480619441</v>
      </c>
      <c r="AL12" s="9">
        <f>IF('Embedded emissions outputs'!Z12 &lt;&gt;0,'Infield emissions outputs'!AH12/'Embedded emissions outputs'!Z12,"")</f>
        <v>3.2251086461753795</v>
      </c>
      <c r="AM12" s="9">
        <f>IF('Embedded emissions outputs'!Z12 &lt;&gt;0,'Infield emissions outputs'!AI12/'Embedded emissions outputs'!Z12,"")</f>
        <v>21.300009594354734</v>
      </c>
      <c r="AN12" s="9"/>
      <c r="AO12" s="9">
        <f>E12*'Field emission CFs'!P10</f>
        <v>2563.0566151172948</v>
      </c>
      <c r="AP12" s="9">
        <f>D12*'Field emission CFs'!Q10</f>
        <v>715.01500979909235</v>
      </c>
      <c r="AQ12" s="9">
        <f t="shared" si="14"/>
        <v>3278.071624916387</v>
      </c>
      <c r="AR12" s="9">
        <f>IF('Embedded emissions outputs'!Z12 &lt;&gt; 0,'Infield emissions outputs'!AQ12/'Embedded emissions outputs'!Z12,"")</f>
        <v>5.1618516638226177</v>
      </c>
      <c r="AS12" s="9"/>
      <c r="AT12" s="9"/>
      <c r="AU12" s="5"/>
      <c r="AV12" s="5"/>
      <c r="AW12" s="5"/>
      <c r="AX12" s="5"/>
      <c r="AY12" s="5"/>
      <c r="AZ12" s="5"/>
      <c r="BA12" s="5"/>
      <c r="CX12" s="5"/>
      <c r="CY12" s="5"/>
      <c r="CZ12" s="5"/>
    </row>
    <row r="13" spans="1:104" x14ac:dyDescent="0.3">
      <c r="B13">
        <v>3000</v>
      </c>
      <c r="C13">
        <v>5</v>
      </c>
      <c r="D13" s="5">
        <v>367991.46577461541</v>
      </c>
      <c r="E13" s="5">
        <v>168335.265625</v>
      </c>
      <c r="F13" s="5"/>
      <c r="G13" s="5">
        <v>137232.98113836398</v>
      </c>
      <c r="H13" s="5">
        <v>69615.957058416388</v>
      </c>
      <c r="I13" s="5">
        <v>7211.9123244406046</v>
      </c>
      <c r="J13" s="5">
        <v>18855.440989201135</v>
      </c>
      <c r="K13" s="5">
        <v>6396.7221719519403</v>
      </c>
      <c r="L13" s="5">
        <v>128678.45209224136</v>
      </c>
      <c r="M13" s="5"/>
      <c r="N13" s="12">
        <f>'Embedded emissions outputs'!L13-'Infield emissions outputs'!G13</f>
        <v>78953.0247393545</v>
      </c>
      <c r="O13" s="12">
        <f>'Embedded emissions outputs'!M13-'Infield emissions outputs'!H13</f>
        <v>41017.629358572769</v>
      </c>
      <c r="P13" s="12">
        <f>'Embedded emissions outputs'!N13-'Infield emissions outputs'!I13</f>
        <v>2441.7478346444705</v>
      </c>
      <c r="Q13" s="12">
        <f>'Embedded emissions outputs'!O13-'Infield emissions outputs'!J13</f>
        <v>30566.060466934021</v>
      </c>
      <c r="R13" s="12">
        <f>'Embedded emissions outputs'!P13-'Infield emissions outputs'!K13</f>
        <v>8451.7957845796609</v>
      </c>
      <c r="S13" s="12">
        <f>'Embedded emissions outputs'!Q13-'Infield emissions outputs'!L13</f>
        <v>6905.0116421878192</v>
      </c>
      <c r="T13" s="5"/>
      <c r="U13" s="5">
        <v>4575.8202701718001</v>
      </c>
      <c r="V13" s="5">
        <v>385.14687877015581</v>
      </c>
      <c r="W13" s="5">
        <v>296.52203302492768</v>
      </c>
      <c r="X13" s="5">
        <v>19136.555648400528</v>
      </c>
      <c r="Y13" s="5">
        <v>1628.3223037780087</v>
      </c>
      <c r="Z13" s="5">
        <v>192.85362238801605</v>
      </c>
      <c r="AA13" s="5">
        <v>595.18554418735141</v>
      </c>
      <c r="AB13" s="5">
        <v>10141.214197169164</v>
      </c>
      <c r="AC13" s="5">
        <f>H13*Parameters!$B$17+J13*Parameters!$B$18</f>
        <v>125643.22817333484</v>
      </c>
      <c r="AD13" s="5">
        <f>O13*Parameters!$B$17+Q13*Parameters!$B$18</f>
        <v>90177.684574100218</v>
      </c>
      <c r="AE13" s="12">
        <f t="shared" si="9"/>
        <v>5257.4891819668837</v>
      </c>
      <c r="AF13" s="12">
        <f t="shared" si="10"/>
        <v>2416.3614703533763</v>
      </c>
      <c r="AG13" s="12">
        <f t="shared" si="11"/>
        <v>7673.8506523202595</v>
      </c>
      <c r="AH13" s="12">
        <f t="shared" si="12"/>
        <v>29277.769845569692</v>
      </c>
      <c r="AI13" s="12">
        <f t="shared" si="13"/>
        <v>215820.91274743504</v>
      </c>
      <c r="AJ13" s="5"/>
      <c r="AK13" s="9">
        <f>IF('Embedded emissions outputs'!Z13 &lt;&gt;0,'Infield emissions outputs'!AG13/'Embedded emissions outputs'!Z13,"")</f>
        <v>1.5316128880643789</v>
      </c>
      <c r="AL13" s="9">
        <f>IF('Embedded emissions outputs'!Z13 &lt;&gt;0,'Infield emissions outputs'!AH13/'Embedded emissions outputs'!Z13,"")</f>
        <v>5.8435082543206294</v>
      </c>
      <c r="AM13" s="9">
        <f>IF('Embedded emissions outputs'!Z13 &lt;&gt;0,'Infield emissions outputs'!AI13/'Embedded emissions outputs'!Z13,"")</f>
        <v>43.07538763187204</v>
      </c>
      <c r="AN13" s="9"/>
      <c r="AO13" s="9">
        <f>E13*'Field emission CFs'!P11</f>
        <v>15745.662889906069</v>
      </c>
      <c r="AP13" s="9">
        <f>D13*'Field emission CFs'!Q11</f>
        <v>18306.970517085239</v>
      </c>
      <c r="AQ13" s="9">
        <f t="shared" si="14"/>
        <v>34052.633406991306</v>
      </c>
      <c r="AR13" s="9">
        <f>IF('Embedded emissions outputs'!Z13 &lt;&gt; 0,'Infield emissions outputs'!AQ13/'Embedded emissions outputs'!Z13,"")</f>
        <v>6.7965164506960818</v>
      </c>
      <c r="AS13" s="9"/>
      <c r="AT13" s="9"/>
      <c r="AU13" s="5"/>
      <c r="AV13" s="5"/>
      <c r="AW13" s="5"/>
      <c r="AX13" s="5"/>
      <c r="AY13" s="5"/>
      <c r="AZ13" s="5"/>
      <c r="BA13" s="5"/>
      <c r="CX13" s="5"/>
      <c r="CY13" s="5"/>
      <c r="CZ13" s="5"/>
    </row>
    <row r="14" spans="1:104" x14ac:dyDescent="0.3">
      <c r="B14">
        <v>3000</v>
      </c>
      <c r="C14">
        <v>7</v>
      </c>
      <c r="D14" s="5">
        <v>631970.60780124704</v>
      </c>
      <c r="E14" s="5">
        <v>77792.5</v>
      </c>
      <c r="F14" s="5"/>
      <c r="G14" s="5">
        <v>235677.23321471523</v>
      </c>
      <c r="H14" s="5">
        <v>119555.05164301496</v>
      </c>
      <c r="I14" s="5">
        <v>12385.386724912552</v>
      </c>
      <c r="J14" s="5">
        <v>32381.415360334093</v>
      </c>
      <c r="K14" s="5">
        <v>10985.418888545977</v>
      </c>
      <c r="L14" s="5">
        <v>220986.10196972417</v>
      </c>
      <c r="M14" s="5"/>
      <c r="N14" s="12">
        <f>'Embedded emissions outputs'!L14-'Infield emissions outputs'!G14</f>
        <v>35827.066229939315</v>
      </c>
      <c r="O14" s="12">
        <f>'Embedded emissions outputs'!M14-'Infield emissions outputs'!H14</f>
        <v>18616.322821732043</v>
      </c>
      <c r="P14" s="12">
        <f>'Embedded emissions outputs'!N14-'Infield emissions outputs'!I14</f>
        <v>1164.3488366275542</v>
      </c>
      <c r="Q14" s="12">
        <f>'Embedded emissions outputs'!O14-'Infield emissions outputs'!J14</f>
        <v>14510.965863209127</v>
      </c>
      <c r="R14" s="12">
        <f>'Embedded emissions outputs'!P14-'Infield emissions outputs'!K14</f>
        <v>3833.3856856870007</v>
      </c>
      <c r="S14" s="12">
        <f>'Embedded emissions outputs'!Q14-'Infield emissions outputs'!L14</f>
        <v>3840.4104316067533</v>
      </c>
      <c r="T14" s="5"/>
      <c r="U14" s="5">
        <v>6289.9078364916095</v>
      </c>
      <c r="V14" s="5">
        <v>688.06518839590854</v>
      </c>
      <c r="W14" s="5">
        <v>368.99513003691322</v>
      </c>
      <c r="X14" s="5">
        <v>35061.275807717604</v>
      </c>
      <c r="Y14" s="5">
        <v>742.46711251075715</v>
      </c>
      <c r="Z14" s="5">
        <v>89.283623035910722</v>
      </c>
      <c r="AA14" s="5">
        <v>275.05213806746764</v>
      </c>
      <c r="AB14" s="5">
        <v>4698.5001967180488</v>
      </c>
      <c r="AC14" s="5">
        <f>H14*Parameters!$B$17+J14*Parameters!$B$18</f>
        <v>215773.55634504094</v>
      </c>
      <c r="AD14" s="5">
        <f>O14*Parameters!$B$17+Q14*Parameters!$B$18</f>
        <v>41457.891724800204</v>
      </c>
      <c r="AE14" s="12">
        <f t="shared" si="9"/>
        <v>7346.9681549244315</v>
      </c>
      <c r="AF14" s="12">
        <f t="shared" si="10"/>
        <v>1106.8028736141355</v>
      </c>
      <c r="AG14" s="12">
        <f t="shared" si="11"/>
        <v>8453.7710285385674</v>
      </c>
      <c r="AH14" s="12">
        <f t="shared" si="12"/>
        <v>39759.776004435655</v>
      </c>
      <c r="AI14" s="12">
        <f t="shared" si="13"/>
        <v>257231.44806984114</v>
      </c>
      <c r="AJ14" s="5"/>
      <c r="AK14" s="9">
        <f>IF('Embedded emissions outputs'!Z14 &lt;&gt;0,'Infield emissions outputs'!AG14/'Embedded emissions outputs'!Z14,"")</f>
        <v>0.51384670083867312</v>
      </c>
      <c r="AL14" s="9">
        <f>IF('Embedded emissions outputs'!Z14 &lt;&gt;0,'Infield emissions outputs'!AH14/'Embedded emissions outputs'!Z14,"")</f>
        <v>2.4167238096459043</v>
      </c>
      <c r="AM14" s="9">
        <f>IF('Embedded emissions outputs'!Z14 &lt;&gt;0,'Infield emissions outputs'!AI14/'Embedded emissions outputs'!Z14,"")</f>
        <v>15.635333686757344</v>
      </c>
      <c r="AN14" s="9"/>
      <c r="AO14" s="9">
        <f>E14*'Field emission CFs'!P12</f>
        <v>9054.9353655314862</v>
      </c>
      <c r="AP14" s="9">
        <f>D14*'Field emission CFs'!Q12</f>
        <v>32646.331654464098</v>
      </c>
      <c r="AQ14" s="9">
        <f t="shared" si="14"/>
        <v>41701.267019995583</v>
      </c>
      <c r="AR14" s="9">
        <f>IF('Embedded emissions outputs'!Z14 &lt;&gt; 0,'Infield emissions outputs'!AQ14/'Embedded emissions outputs'!Z14,"")</f>
        <v>2.5347337190325629</v>
      </c>
      <c r="AS14" s="9"/>
      <c r="AT14" s="9"/>
      <c r="AU14" s="5"/>
      <c r="AV14" s="5"/>
      <c r="AW14" s="5"/>
      <c r="AX14" s="5"/>
      <c r="AY14" s="5"/>
      <c r="AZ14" s="5"/>
      <c r="BA14" s="5"/>
      <c r="CX14" s="5"/>
      <c r="CY14" s="5"/>
      <c r="CZ14" s="5"/>
    </row>
    <row r="15" spans="1:104" x14ac:dyDescent="0.3">
      <c r="B15">
        <v>3000</v>
      </c>
      <c r="C15">
        <v>8</v>
      </c>
      <c r="D15" s="5">
        <v>273382.78833965876</v>
      </c>
      <c r="E15" s="5">
        <v>322966.0625</v>
      </c>
      <c r="F15" s="5"/>
      <c r="G15" s="5">
        <v>101951.10084087642</v>
      </c>
      <c r="H15" s="5">
        <v>51718.059312876219</v>
      </c>
      <c r="I15" s="5">
        <v>5357.7674589993894</v>
      </c>
      <c r="J15" s="5">
        <v>14007.80592058307</v>
      </c>
      <c r="K15" s="5">
        <v>4752.1584228081056</v>
      </c>
      <c r="L15" s="5">
        <v>95595.896383515545</v>
      </c>
      <c r="M15" s="5"/>
      <c r="N15" s="12">
        <f>'Embedded emissions outputs'!L15-'Infield emissions outputs'!G15</f>
        <v>151456.43951163592</v>
      </c>
      <c r="O15" s="12">
        <f>'Embedded emissions outputs'!M15-'Infield emissions outputs'!H15</f>
        <v>79850.112832359882</v>
      </c>
      <c r="P15" s="12">
        <f>'Embedded emissions outputs'!N15-'Infield emissions outputs'!I15</f>
        <v>4739.2451746822098</v>
      </c>
      <c r="Q15" s="12">
        <f>'Embedded emissions outputs'!O15-'Infield emissions outputs'!J15</f>
        <v>60195.458223060406</v>
      </c>
      <c r="R15" s="12">
        <f>'Embedded emissions outputs'!P15-'Infield emissions outputs'!K15</f>
        <v>13169.092280847075</v>
      </c>
      <c r="S15" s="12">
        <f>'Embedded emissions outputs'!Q15-'Infield emissions outputs'!L15</f>
        <v>13555.723045877079</v>
      </c>
      <c r="T15" s="5"/>
      <c r="U15" s="5">
        <v>2619.2074241792207</v>
      </c>
      <c r="V15" s="5">
        <v>300.95616313485124</v>
      </c>
      <c r="W15" s="5">
        <v>150.07736220472259</v>
      </c>
      <c r="X15" s="5">
        <v>15396.75544554587</v>
      </c>
      <c r="Y15" s="5">
        <v>2755.7601353956534</v>
      </c>
      <c r="Z15" s="5">
        <v>372.76223189693735</v>
      </c>
      <c r="AA15" s="5">
        <v>1141.9157953659867</v>
      </c>
      <c r="AB15" s="5">
        <v>19722.76376315955</v>
      </c>
      <c r="AC15" s="5">
        <f>H15*Parameters!$B$17+J15*Parameters!$B$18</f>
        <v>93341.012628428376</v>
      </c>
      <c r="AD15" s="5">
        <f>O15*Parameters!$B$17+Q15*Parameters!$B$18</f>
        <v>176125.40860026877</v>
      </c>
      <c r="AE15" s="12">
        <f t="shared" si="9"/>
        <v>3070.2409495187944</v>
      </c>
      <c r="AF15" s="12">
        <f t="shared" si="10"/>
        <v>4270.4381626585773</v>
      </c>
      <c r="AG15" s="12">
        <f t="shared" si="11"/>
        <v>7340.6791121773713</v>
      </c>
      <c r="AH15" s="12">
        <f t="shared" si="12"/>
        <v>35119.519208705417</v>
      </c>
      <c r="AI15" s="12">
        <f t="shared" si="13"/>
        <v>269466.42122869717</v>
      </c>
      <c r="AJ15" s="5"/>
      <c r="AK15" s="9">
        <f>IF('Embedded emissions outputs'!Z15 &lt;&gt;0,'Infield emissions outputs'!AG15/'Embedded emissions outputs'!Z15,"")</f>
        <v>1.0222653413652811</v>
      </c>
      <c r="AL15" s="9">
        <f>IF('Embedded emissions outputs'!Z15 &lt;&gt;0,'Infield emissions outputs'!AH15/'Embedded emissions outputs'!Z15,"")</f>
        <v>4.8907555750414486</v>
      </c>
      <c r="AM15" s="9">
        <f>IF('Embedded emissions outputs'!Z15 &lt;&gt;0,'Infield emissions outputs'!AI15/'Embedded emissions outputs'!Z15,"")</f>
        <v>37.52598075386063</v>
      </c>
      <c r="AN15" s="9"/>
      <c r="AO15" s="9">
        <f>E15*'Field emission CFs'!P13</f>
        <v>32624.939202764956</v>
      </c>
      <c r="AP15" s="9">
        <f>D15*'Field emission CFs'!Q13</f>
        <v>15182.66537080836</v>
      </c>
      <c r="AQ15" s="9">
        <f t="shared" si="14"/>
        <v>47807.604573573313</v>
      </c>
      <c r="AR15" s="9">
        <f>IF('Embedded emissions outputs'!Z15 &lt;&gt; 0,'Infield emissions outputs'!AQ15/'Embedded emissions outputs'!Z15,"")</f>
        <v>6.6577024363027917</v>
      </c>
      <c r="AS15" s="9"/>
      <c r="AT15" s="9"/>
      <c r="AU15" s="5"/>
      <c r="AV15" s="5"/>
      <c r="AW15" s="5"/>
      <c r="AX15" s="5"/>
      <c r="AY15" s="5"/>
      <c r="AZ15" s="5"/>
      <c r="BA15" s="5"/>
      <c r="CX15" s="5"/>
      <c r="CY15" s="5"/>
      <c r="CZ15" s="5"/>
    </row>
    <row r="16" spans="1:104" x14ac:dyDescent="0.3">
      <c r="B16">
        <v>3001</v>
      </c>
      <c r="C16">
        <v>0</v>
      </c>
      <c r="D16" s="5">
        <v>85781.933356655718</v>
      </c>
      <c r="E16" s="5">
        <v>1376725</v>
      </c>
      <c r="F16" s="5"/>
      <c r="G16" s="5">
        <v>31990.172428499794</v>
      </c>
      <c r="H16" s="5">
        <v>16228.070334115948</v>
      </c>
      <c r="I16" s="5">
        <v>1681.1579613319484</v>
      </c>
      <c r="J16" s="5">
        <v>4395.363297193021</v>
      </c>
      <c r="K16" s="5">
        <v>1491.130219284762</v>
      </c>
      <c r="L16" s="5">
        <v>29996.03911623024</v>
      </c>
      <c r="M16" s="5"/>
      <c r="N16" s="12">
        <f>'Embedded emissions outputs'!L16-'Infield emissions outputs'!G16</f>
        <v>642535.18378424272</v>
      </c>
      <c r="O16" s="12">
        <f>'Embedded emissions outputs'!M16-'Infield emissions outputs'!H16</f>
        <v>359578.81015035597</v>
      </c>
      <c r="P16" s="12">
        <f>'Embedded emissions outputs'!N16-'Infield emissions outputs'!I16</f>
        <v>19510.478301718158</v>
      </c>
      <c r="Q16" s="12">
        <f>'Embedded emissions outputs'!O16-'Infield emissions outputs'!J16</f>
        <v>278714.79913190537</v>
      </c>
      <c r="R16" s="12">
        <f>'Embedded emissions outputs'!P16-'Infield emissions outputs'!K16</f>
        <v>34441.746626111919</v>
      </c>
      <c r="S16" s="12">
        <f>'Embedded emissions outputs'!Q16-'Infield emissions outputs'!L16</f>
        <v>41943.990057514064</v>
      </c>
      <c r="T16" s="5"/>
      <c r="U16" s="5">
        <v>723.40893606567283</v>
      </c>
      <c r="V16" s="5">
        <v>102.70931897251967</v>
      </c>
      <c r="W16" s="5">
        <v>40.696564118342636</v>
      </c>
      <c r="X16" s="5">
        <v>5333.5818565575883</v>
      </c>
      <c r="Y16" s="5">
        <v>10727.691070672263</v>
      </c>
      <c r="Z16" s="5">
        <v>1687.785970115955</v>
      </c>
      <c r="AA16" s="5">
        <v>4867.7063987564588</v>
      </c>
      <c r="AB16" s="5">
        <v>89841.185633532616</v>
      </c>
      <c r="AC16" s="5">
        <f>H16*Parameters!$B$17+J16*Parameters!$B$18</f>
        <v>29288.502664573407</v>
      </c>
      <c r="AD16" s="5">
        <f>O16*Parameters!$B$17+Q16*Parameters!$B$18</f>
        <v>799467.80331704393</v>
      </c>
      <c r="AE16" s="12">
        <f t="shared" si="9"/>
        <v>866.81481915653512</v>
      </c>
      <c r="AF16" s="12">
        <f t="shared" si="10"/>
        <v>17283.183439544675</v>
      </c>
      <c r="AG16" s="12">
        <f t="shared" si="11"/>
        <v>18149.998258701209</v>
      </c>
      <c r="AH16" s="12">
        <f t="shared" si="12"/>
        <v>95174.767490090206</v>
      </c>
      <c r="AI16" s="12">
        <f t="shared" si="13"/>
        <v>828756.3059816173</v>
      </c>
      <c r="AJ16" s="5"/>
      <c r="AK16" s="9">
        <f>IF('Embedded emissions outputs'!Z16 &lt;&gt;0,'Infield emissions outputs'!AG16/'Embedded emissions outputs'!Z16,"")</f>
        <v>1.7984591007989248</v>
      </c>
      <c r="AL16" s="9">
        <f>IF('Embedded emissions outputs'!Z16 &lt;&gt;0,'Infield emissions outputs'!AH16/'Embedded emissions outputs'!Z16,"")</f>
        <v>9.4307406711135915</v>
      </c>
      <c r="AM16" s="9">
        <f>IF('Embedded emissions outputs'!Z16 &lt;&gt;0,'Infield emissions outputs'!AI16/'Embedded emissions outputs'!Z16,"")</f>
        <v>82.120356134061424</v>
      </c>
      <c r="AN16" s="9"/>
      <c r="AO16" s="9">
        <f>E16*'Field emission CFs'!P14</f>
        <v>107220.62278767044</v>
      </c>
      <c r="AP16" s="9">
        <f>D16*'Field emission CFs'!Q14</f>
        <v>3250.3474895308345</v>
      </c>
      <c r="AQ16" s="9">
        <f t="shared" si="14"/>
        <v>110470.97027720127</v>
      </c>
      <c r="AR16" s="9">
        <f>IF('Embedded emissions outputs'!Z16 &lt;&gt; 0,'Infield emissions outputs'!AQ16/'Embedded emissions outputs'!Z16,"")</f>
        <v>10.946420987884835</v>
      </c>
      <c r="AS16" s="9"/>
      <c r="AT16" s="9"/>
      <c r="AU16" s="5"/>
      <c r="AV16" s="5"/>
      <c r="AW16" s="5"/>
      <c r="AX16" s="5"/>
      <c r="AY16" s="5"/>
      <c r="AZ16" s="5"/>
      <c r="BA16" s="5"/>
      <c r="CX16" s="5"/>
      <c r="CY16" s="5"/>
      <c r="CZ16" s="5"/>
    </row>
    <row r="17" spans="2:104" x14ac:dyDescent="0.3">
      <c r="B17">
        <v>3001</v>
      </c>
      <c r="C17">
        <v>1</v>
      </c>
      <c r="D17" s="5">
        <v>290933.27130307001</v>
      </c>
      <c r="E17" s="5">
        <v>613600.8125</v>
      </c>
      <c r="F17" s="5"/>
      <c r="G17" s="5">
        <v>108496.10343330646</v>
      </c>
      <c r="H17" s="5">
        <v>55038.227800380278</v>
      </c>
      <c r="I17" s="5">
        <v>5701.7225670812513</v>
      </c>
      <c r="J17" s="5">
        <v>14907.071600975944</v>
      </c>
      <c r="K17" s="5">
        <v>5057.2349638202741</v>
      </c>
      <c r="L17" s="5">
        <v>101732.91093750577</v>
      </c>
      <c r="M17" s="5"/>
      <c r="N17" s="12">
        <f>'Embedded emissions outputs'!L17-'Infield emissions outputs'!G17</f>
        <v>269785.97809185623</v>
      </c>
      <c r="O17" s="12">
        <f>'Embedded emissions outputs'!M17-'Infield emissions outputs'!H17</f>
        <v>145847.03585014807</v>
      </c>
      <c r="P17" s="12">
        <f>'Embedded emissions outputs'!N17-'Infield emissions outputs'!I17</f>
        <v>8277.4019174102359</v>
      </c>
      <c r="Q17" s="12">
        <f>'Embedded emissions outputs'!O17-'Infield emissions outputs'!J17</f>
        <v>118628.49037480344</v>
      </c>
      <c r="R17" s="12">
        <f>'Embedded emissions outputs'!P17-'Infield emissions outputs'!K17</f>
        <v>53670.836662497379</v>
      </c>
      <c r="S17" s="12">
        <f>'Embedded emissions outputs'!Q17-'Infield emissions outputs'!L17</f>
        <v>17391.080423893465</v>
      </c>
      <c r="T17" s="5"/>
      <c r="U17" s="5">
        <v>2988.9413914052325</v>
      </c>
      <c r="V17" s="5">
        <v>316.69714109168285</v>
      </c>
      <c r="W17" s="5">
        <v>171.52895385077812</v>
      </c>
      <c r="X17" s="5">
        <v>16094.191237085204</v>
      </c>
      <c r="Y17" s="5">
        <v>4790.1864989731203</v>
      </c>
      <c r="Z17" s="5">
        <v>727.23637037292474</v>
      </c>
      <c r="AA17" s="5">
        <v>2169.5173225673493</v>
      </c>
      <c r="AB17" s="5">
        <v>38659.067475327007</v>
      </c>
      <c r="AC17" s="5">
        <f>H17*Parameters!$B$17+J17*Parameters!$B$18</f>
        <v>99333.269353410884</v>
      </c>
      <c r="AD17" s="5">
        <f>O17*Parameters!$B$17+Q17*Parameters!$B$18</f>
        <v>328899.9636543208</v>
      </c>
      <c r="AE17" s="12">
        <f t="shared" si="9"/>
        <v>3477.1674863476933</v>
      </c>
      <c r="AF17" s="12">
        <f t="shared" si="10"/>
        <v>7686.9401919133943</v>
      </c>
      <c r="AG17" s="12">
        <f t="shared" si="11"/>
        <v>11164.107678261087</v>
      </c>
      <c r="AH17" s="12">
        <f t="shared" si="12"/>
        <v>54753.258712412207</v>
      </c>
      <c r="AI17" s="12">
        <f t="shared" si="13"/>
        <v>428233.23300773167</v>
      </c>
      <c r="AJ17" s="5"/>
      <c r="AK17" s="9">
        <f>IF('Embedded emissions outputs'!Z17 &lt;&gt;0,'Infield emissions outputs'!AG17/'Embedded emissions outputs'!Z17,"")</f>
        <v>0.91956541551506688</v>
      </c>
      <c r="AL17" s="9">
        <f>IF('Embedded emissions outputs'!Z17 &lt;&gt;0,'Infield emissions outputs'!AH17/'Embedded emissions outputs'!Z17,"")</f>
        <v>4.5099173664120054</v>
      </c>
      <c r="AM17" s="9">
        <f>IF('Embedded emissions outputs'!Z17 &lt;&gt;0,'Infield emissions outputs'!AI17/'Embedded emissions outputs'!Z17,"")</f>
        <v>35.272722388275227</v>
      </c>
      <c r="AN17" s="9"/>
      <c r="AO17" s="9">
        <f>E17*'Field emission CFs'!P15</f>
        <v>68354.495148657792</v>
      </c>
      <c r="AP17" s="9">
        <f>D17*'Field emission CFs'!Q15</f>
        <v>18716.56492437272</v>
      </c>
      <c r="AQ17" s="9">
        <f t="shared" si="14"/>
        <v>87071.060073030516</v>
      </c>
      <c r="AR17" s="9">
        <f>IF('Embedded emissions outputs'!Z17 &lt;&gt; 0,'Infield emissions outputs'!AQ17/'Embedded emissions outputs'!Z17,"")</f>
        <v>7.1718705912611656</v>
      </c>
      <c r="AS17" s="9"/>
      <c r="AT17" s="9"/>
      <c r="AU17" s="5"/>
      <c r="AV17" s="5"/>
      <c r="AW17" s="5"/>
      <c r="AX17" s="5"/>
      <c r="AY17" s="5"/>
      <c r="AZ17" s="5"/>
      <c r="BA17" s="5"/>
      <c r="CX17" s="5"/>
      <c r="CY17" s="5"/>
      <c r="CZ17" s="5"/>
    </row>
    <row r="18" spans="2:104" x14ac:dyDescent="0.3">
      <c r="B18">
        <v>3001</v>
      </c>
      <c r="C18">
        <v>2</v>
      </c>
      <c r="D18" s="5">
        <v>4924.469899999599</v>
      </c>
      <c r="E18" s="5">
        <v>34260.85546875</v>
      </c>
      <c r="F18" s="5"/>
      <c r="G18" s="5">
        <v>1836.4547761468866</v>
      </c>
      <c r="H18" s="5">
        <v>931.6022706456049</v>
      </c>
      <c r="I18" s="5">
        <v>96.509969567869703</v>
      </c>
      <c r="J18" s="5">
        <v>252.32392660815015</v>
      </c>
      <c r="K18" s="5">
        <v>85.601076992721758</v>
      </c>
      <c r="L18" s="5">
        <v>1721.9778800383656</v>
      </c>
      <c r="M18" s="5"/>
      <c r="N18" s="12">
        <f>'Embedded emissions outputs'!L18-'Infield emissions outputs'!G18</f>
        <v>15248.799216523628</v>
      </c>
      <c r="O18" s="12">
        <f>'Embedded emissions outputs'!M18-'Infield emissions outputs'!H18</f>
        <v>7845.3150483025847</v>
      </c>
      <c r="P18" s="12">
        <f>'Embedded emissions outputs'!N18-'Infield emissions outputs'!I18</f>
        <v>613.5374442176992</v>
      </c>
      <c r="Q18" s="12">
        <f>'Embedded emissions outputs'!O18-'Infield emissions outputs'!J18</f>
        <v>6185.6608680477339</v>
      </c>
      <c r="R18" s="12">
        <f>'Embedded emissions outputs'!P18-'Infield emissions outputs'!K18</f>
        <v>2820.0418853784977</v>
      </c>
      <c r="S18" s="12">
        <f>'Embedded emissions outputs'!Q18-'Infield emissions outputs'!L18</f>
        <v>1547.5017212958851</v>
      </c>
      <c r="T18" s="5"/>
      <c r="U18" s="5">
        <v>49.395717397949866</v>
      </c>
      <c r="V18" s="5">
        <v>5.5865829559063123</v>
      </c>
      <c r="W18" s="5">
        <v>2.8335118213776433</v>
      </c>
      <c r="X18" s="5">
        <v>285.45938171722946</v>
      </c>
      <c r="Y18" s="5">
        <v>275.47219353974026</v>
      </c>
      <c r="Z18" s="5">
        <v>40.242536280992347</v>
      </c>
      <c r="AA18" s="5">
        <v>121.13662354088332</v>
      </c>
      <c r="AB18" s="5">
        <v>2136.0338597505565</v>
      </c>
      <c r="AC18" s="5">
        <f>H18*Parameters!$B$17+J18*Parameters!$B$18</f>
        <v>1681.3604467048203</v>
      </c>
      <c r="AD18" s="5">
        <f>O18*Parameters!$B$17+Q18*Parameters!$B$18</f>
        <v>17529.696296797702</v>
      </c>
      <c r="AE18" s="12">
        <f t="shared" si="9"/>
        <v>57.815812175233816</v>
      </c>
      <c r="AF18" s="12">
        <f t="shared" si="10"/>
        <v>436.85135336161591</v>
      </c>
      <c r="AG18" s="12">
        <f t="shared" si="11"/>
        <v>494.66716553684972</v>
      </c>
      <c r="AH18" s="12">
        <f t="shared" si="12"/>
        <v>2421.493241467786</v>
      </c>
      <c r="AI18" s="12">
        <f t="shared" si="13"/>
        <v>19211.056743502522</v>
      </c>
      <c r="AJ18" s="5"/>
      <c r="AK18" s="9">
        <f>IF('Embedded emissions outputs'!Z18 &lt;&gt;0,'Infield emissions outputs'!AG18/'Embedded emissions outputs'!Z18,"")</f>
        <v>1.1241165850078696</v>
      </c>
      <c r="AL18" s="9">
        <f>IF('Embedded emissions outputs'!Z18 &lt;&gt;0,'Infield emissions outputs'!AH18/'Embedded emissions outputs'!Z18,"")</f>
        <v>5.5027721726066909</v>
      </c>
      <c r="AM18" s="9">
        <f>IF('Embedded emissions outputs'!Z18 &lt;&gt;0,'Infield emissions outputs'!AI18/'Embedded emissions outputs'!Z18,"")</f>
        <v>43.65656143249663</v>
      </c>
      <c r="AN18" s="9"/>
      <c r="AO18" s="9">
        <f>E18*'Field emission CFs'!P16</f>
        <v>2945.3302524200603</v>
      </c>
      <c r="AP18" s="9">
        <f>D18*'Field emission CFs'!Q16</f>
        <v>206.22799159276849</v>
      </c>
      <c r="AQ18" s="9">
        <f t="shared" si="14"/>
        <v>3151.5582440128287</v>
      </c>
      <c r="AR18" s="9">
        <f>IF('Embedded emissions outputs'!Z18 &lt;&gt; 0,'Infield emissions outputs'!AQ18/'Embedded emissions outputs'!Z18,"")</f>
        <v>7.1618234189210366</v>
      </c>
      <c r="AS18" s="9"/>
      <c r="AT18" s="9"/>
      <c r="AU18" s="5"/>
      <c r="AV18" s="5"/>
      <c r="AW18" s="5"/>
      <c r="AX18" s="5"/>
      <c r="AY18" s="5"/>
      <c r="AZ18" s="5"/>
      <c r="BA18" s="5"/>
      <c r="CX18" s="5"/>
      <c r="CY18" s="5"/>
      <c r="CZ18" s="5"/>
    </row>
    <row r="19" spans="2:104" x14ac:dyDescent="0.3">
      <c r="B19">
        <v>3001</v>
      </c>
      <c r="C19">
        <v>5</v>
      </c>
      <c r="D19" s="5">
        <v>959496.87989419932</v>
      </c>
      <c r="E19" s="5">
        <v>61582.5078125</v>
      </c>
      <c r="F19" s="5"/>
      <c r="G19" s="5">
        <v>357819.75797636231</v>
      </c>
      <c r="H19" s="5">
        <v>181515.87686359545</v>
      </c>
      <c r="I19" s="5">
        <v>18804.260470566111</v>
      </c>
      <c r="J19" s="5">
        <v>49163.468397520861</v>
      </c>
      <c r="K19" s="5">
        <v>16678.742678497503</v>
      </c>
      <c r="L19" s="5">
        <v>335514.773507657</v>
      </c>
      <c r="M19" s="5"/>
      <c r="N19" s="12">
        <f>'Embedded emissions outputs'!L19-'Infield emissions outputs'!G19</f>
        <v>29289.215657647699</v>
      </c>
      <c r="O19" s="12">
        <f>'Embedded emissions outputs'!M19-'Infield emissions outputs'!H19</f>
        <v>16738.996645031119</v>
      </c>
      <c r="P19" s="12">
        <f>'Embedded emissions outputs'!N19-'Infield emissions outputs'!I19</f>
        <v>853.35914982070972</v>
      </c>
      <c r="Q19" s="12">
        <f>'Embedded emissions outputs'!O19-'Infield emissions outputs'!J19</f>
        <v>12642.955222993573</v>
      </c>
      <c r="R19" s="12">
        <f>'Embedded emissions outputs'!P19-'Infield emissions outputs'!K19</f>
        <v>664.97052741998414</v>
      </c>
      <c r="S19" s="12">
        <f>'Embedded emissions outputs'!Q19-'Infield emissions outputs'!L19</f>
        <v>1393.0113360540126</v>
      </c>
      <c r="T19" s="5"/>
      <c r="U19" s="5">
        <v>11930.94318898016</v>
      </c>
      <c r="V19" s="5">
        <v>1004.2277140940312</v>
      </c>
      <c r="W19" s="5">
        <v>773.14827100245452</v>
      </c>
      <c r="X19" s="5">
        <v>49896.443652331633</v>
      </c>
      <c r="Y19" s="5">
        <v>577.39198767431628</v>
      </c>
      <c r="Z19" s="5">
        <v>75.26499068126644</v>
      </c>
      <c r="AA19" s="5">
        <v>217.7381660091294</v>
      </c>
      <c r="AB19" s="5">
        <v>3975.7684106316392</v>
      </c>
      <c r="AC19" s="5">
        <f>H19*Parameters!$B$17+J19*Parameters!$B$18</f>
        <v>327600.76421442314</v>
      </c>
      <c r="AD19" s="5">
        <f>O19*Parameters!$B$17+Q19*Parameters!$B$18</f>
        <v>36941.267534233833</v>
      </c>
      <c r="AE19" s="12">
        <f t="shared" si="9"/>
        <v>13708.319174076645</v>
      </c>
      <c r="AF19" s="12">
        <f t="shared" si="10"/>
        <v>870.39514436471211</v>
      </c>
      <c r="AG19" s="12">
        <f t="shared" si="11"/>
        <v>14578.714318441358</v>
      </c>
      <c r="AH19" s="12">
        <f t="shared" si="12"/>
        <v>53872.21206296327</v>
      </c>
      <c r="AI19" s="12">
        <f t="shared" si="13"/>
        <v>364542.031748657</v>
      </c>
      <c r="AJ19" s="5"/>
      <c r="AK19" s="9">
        <f>IF('Embedded emissions outputs'!Z19 &lt;&gt;0,'Infield emissions outputs'!AG19/'Embedded emissions outputs'!Z19,"")</f>
        <v>1.5002972791883842</v>
      </c>
      <c r="AL19" s="9">
        <f>IF('Embedded emissions outputs'!Z19 &lt;&gt;0,'Infield emissions outputs'!AH19/'Embedded emissions outputs'!Z19,"")</f>
        <v>5.5439959530371361</v>
      </c>
      <c r="AM19" s="9">
        <f>IF('Embedded emissions outputs'!Z19 &lt;&gt;0,'Infield emissions outputs'!AI19/'Embedded emissions outputs'!Z19,"")</f>
        <v>37.515065213294349</v>
      </c>
      <c r="AN19" s="9"/>
      <c r="AO19" s="9">
        <f>E19*'Field emission CFs'!P17</f>
        <v>5393.0746838285149</v>
      </c>
      <c r="AP19" s="9">
        <f>D19*'Field emission CFs'!Q17</f>
        <v>54516.347406737426</v>
      </c>
      <c r="AQ19" s="9">
        <f t="shared" si="14"/>
        <v>59909.422090565939</v>
      </c>
      <c r="AR19" s="9">
        <f>IF('Embedded emissions outputs'!Z19 &lt;&gt; 0,'Infield emissions outputs'!AQ19/'Embedded emissions outputs'!Z19,"")</f>
        <v>6.1652859776892885</v>
      </c>
      <c r="AS19" s="9"/>
      <c r="AT19" s="9"/>
      <c r="AU19" s="5"/>
      <c r="AV19" s="5"/>
      <c r="AW19" s="5"/>
      <c r="AX19" s="5"/>
      <c r="AY19" s="5"/>
      <c r="AZ19" s="5"/>
      <c r="BA19" s="5"/>
      <c r="CX19" s="5"/>
      <c r="CY19" s="5"/>
      <c r="CZ19" s="5"/>
    </row>
    <row r="20" spans="2:104" x14ac:dyDescent="0.3">
      <c r="B20">
        <v>3001</v>
      </c>
      <c r="C20">
        <v>7</v>
      </c>
      <c r="D20" s="5">
        <v>240122.90954795486</v>
      </c>
      <c r="E20" s="5">
        <v>29097.34765625</v>
      </c>
      <c r="F20" s="5"/>
      <c r="G20" s="5">
        <v>89547.681893976944</v>
      </c>
      <c r="H20" s="5">
        <v>45426.01585785349</v>
      </c>
      <c r="I20" s="5">
        <v>4705.9389464484984</v>
      </c>
      <c r="J20" s="5">
        <v>12303.609654659189</v>
      </c>
      <c r="K20" s="5">
        <v>4174.0085908399024</v>
      </c>
      <c r="L20" s="5">
        <v>83965.654604176816</v>
      </c>
      <c r="M20" s="5"/>
      <c r="N20" s="12">
        <f>'Embedded emissions outputs'!L20-'Infield emissions outputs'!G20</f>
        <v>13754.711163450367</v>
      </c>
      <c r="O20" s="12">
        <f>'Embedded emissions outputs'!M20-'Infield emissions outputs'!H20</f>
        <v>7544.8176583126187</v>
      </c>
      <c r="P20" s="12">
        <f>'Embedded emissions outputs'!N20-'Infield emissions outputs'!I20</f>
        <v>418.99614005355306</v>
      </c>
      <c r="Q20" s="12">
        <f>'Embedded emissions outputs'!O20-'Infield emissions outputs'!J20</f>
        <v>5684.5001251517333</v>
      </c>
      <c r="R20" s="12">
        <f>'Embedded emissions outputs'!P20-'Infield emissions outputs'!K20</f>
        <v>729.73971639713182</v>
      </c>
      <c r="S20" s="12">
        <f>'Embedded emissions outputs'!Q20-'Infield emissions outputs'!L20</f>
        <v>964.58367965667276</v>
      </c>
      <c r="T20" s="5"/>
      <c r="U20" s="5">
        <v>2389.9069859303463</v>
      </c>
      <c r="V20" s="5">
        <v>261.43654935333404</v>
      </c>
      <c r="W20" s="5">
        <v>140.203014411954</v>
      </c>
      <c r="X20" s="5">
        <v>13321.846705345875</v>
      </c>
      <c r="Y20" s="5">
        <v>272.91887956470754</v>
      </c>
      <c r="Z20" s="5">
        <v>34.775068615902931</v>
      </c>
      <c r="AA20" s="5">
        <v>102.87993452137115</v>
      </c>
      <c r="AB20" s="5">
        <v>1835.0459996105872</v>
      </c>
      <c r="AC20" s="5">
        <f>H20*Parameters!$B$17+J20*Parameters!$B$18</f>
        <v>81985.10106877565</v>
      </c>
      <c r="AD20" s="5">
        <f>O20*Parameters!$B$17+Q20*Parameters!$B$18</f>
        <v>16638.947004009875</v>
      </c>
      <c r="AE20" s="12">
        <f t="shared" si="9"/>
        <v>2791.5465496956344</v>
      </c>
      <c r="AF20" s="12">
        <f t="shared" si="10"/>
        <v>410.57388270198157</v>
      </c>
      <c r="AG20" s="12">
        <f t="shared" si="11"/>
        <v>3202.1204323976162</v>
      </c>
      <c r="AH20" s="12">
        <f t="shared" si="12"/>
        <v>15156.892704956463</v>
      </c>
      <c r="AI20" s="12">
        <f t="shared" si="13"/>
        <v>98624.048072785517</v>
      </c>
      <c r="AJ20" s="5"/>
      <c r="AK20" s="9">
        <f>IF('Embedded emissions outputs'!Z20 &lt;&gt;0,'Infield emissions outputs'!AG20/'Embedded emissions outputs'!Z20,"")</f>
        <v>0.47704769140296721</v>
      </c>
      <c r="AL20" s="9">
        <f>IF('Embedded emissions outputs'!Z20 &lt;&gt;0,'Infield emissions outputs'!AH20/'Embedded emissions outputs'!Z20,"")</f>
        <v>2.258053944688148</v>
      </c>
      <c r="AM20" s="9">
        <f>IF('Embedded emissions outputs'!Z20 &lt;&gt;0,'Infield emissions outputs'!AI20/'Embedded emissions outputs'!Z20,"")</f>
        <v>14.692880996580662</v>
      </c>
      <c r="AN20" s="9"/>
      <c r="AO20" s="9">
        <f>E20*'Field emission CFs'!P18</f>
        <v>2820.6600051516129</v>
      </c>
      <c r="AP20" s="9">
        <f>D20*'Field emission CFs'!Q18</f>
        <v>11538.691562308488</v>
      </c>
      <c r="AQ20" s="9">
        <f t="shared" si="14"/>
        <v>14359.3515674601</v>
      </c>
      <c r="AR20" s="9">
        <f>IF('Embedded emissions outputs'!Z20 &lt;&gt; 0,'Infield emissions outputs'!AQ20/'Embedded emissions outputs'!Z20,"")</f>
        <v>2.1392373147475121</v>
      </c>
      <c r="AS20" s="9"/>
      <c r="AT20" s="9"/>
      <c r="AU20" s="5"/>
      <c r="AV20" s="5"/>
      <c r="AW20" s="5"/>
      <c r="AX20" s="5"/>
      <c r="AY20" s="5"/>
      <c r="AZ20" s="5"/>
      <c r="BA20" s="5"/>
      <c r="CX20" s="5"/>
      <c r="CY20" s="5"/>
      <c r="CZ20" s="5"/>
    </row>
    <row r="21" spans="2:104" x14ac:dyDescent="0.3">
      <c r="B21">
        <v>3001</v>
      </c>
      <c r="C21">
        <v>8</v>
      </c>
      <c r="D21" s="5">
        <v>134376.29731165321</v>
      </c>
      <c r="E21" s="5">
        <v>159956.609375</v>
      </c>
      <c r="F21" s="5"/>
      <c r="G21" s="5">
        <v>50112.194410801392</v>
      </c>
      <c r="H21" s="5">
        <v>25421.063838058024</v>
      </c>
      <c r="I21" s="5">
        <v>2633.5123632681193</v>
      </c>
      <c r="J21" s="5">
        <v>6885.2801761958808</v>
      </c>
      <c r="K21" s="5">
        <v>2335.8363449784983</v>
      </c>
      <c r="L21" s="5">
        <v>46988.410178351289</v>
      </c>
      <c r="M21" s="5"/>
      <c r="N21" s="12">
        <f>'Embedded emissions outputs'!L21-'Infield emissions outputs'!G21</f>
        <v>73450.412274316477</v>
      </c>
      <c r="O21" s="12">
        <f>'Embedded emissions outputs'!M21-'Infield emissions outputs'!H21</f>
        <v>40795.516228772831</v>
      </c>
      <c r="P21" s="12">
        <f>'Embedded emissions outputs'!N21-'Infield emissions outputs'!I21</f>
        <v>2227.8708306314934</v>
      </c>
      <c r="Q21" s="12">
        <f>'Embedded emissions outputs'!O21-'Infield emissions outputs'!J21</f>
        <v>32209.415030640896</v>
      </c>
      <c r="R21" s="12">
        <f>'Embedded emissions outputs'!P21-'Infield emissions outputs'!K21</f>
        <v>6154.9578883774329</v>
      </c>
      <c r="S21" s="12">
        <f>'Embedded emissions outputs'!Q21-'Infield emissions outputs'!L21</f>
        <v>5118.4381333342753</v>
      </c>
      <c r="T21" s="5"/>
      <c r="U21" s="5">
        <v>1287.4233878802631</v>
      </c>
      <c r="V21" s="5">
        <v>147.92948415222699</v>
      </c>
      <c r="W21" s="5">
        <v>73.767775820307307</v>
      </c>
      <c r="X21" s="5">
        <v>7567.9928496996399</v>
      </c>
      <c r="Y21" s="5">
        <v>1350.1959589720821</v>
      </c>
      <c r="Z21" s="5">
        <v>188.86219662374145</v>
      </c>
      <c r="AA21" s="5">
        <v>565.56089634617456</v>
      </c>
      <c r="AB21" s="5">
        <v>10006.88113307707</v>
      </c>
      <c r="AC21" s="5">
        <f>H21*Parameters!$B$17+J21*Parameters!$B$18</f>
        <v>45880.063410374263</v>
      </c>
      <c r="AD21" s="5">
        <f>O21*Parameters!$B$17+Q21*Parameters!$B$18</f>
        <v>91190.730116893013</v>
      </c>
      <c r="AE21" s="12">
        <f t="shared" si="9"/>
        <v>1509.1206478527974</v>
      </c>
      <c r="AF21" s="12">
        <f t="shared" si="10"/>
        <v>2104.6190519419979</v>
      </c>
      <c r="AG21" s="12">
        <f t="shared" si="11"/>
        <v>3613.7396997947953</v>
      </c>
      <c r="AH21" s="12">
        <f t="shared" si="12"/>
        <v>17574.873982776709</v>
      </c>
      <c r="AI21" s="12">
        <f t="shared" si="13"/>
        <v>137070.79352726729</v>
      </c>
      <c r="AJ21" s="5"/>
      <c r="AK21" s="9">
        <f>IF('Embedded emissions outputs'!Z21 &lt;&gt;0,'Infield emissions outputs'!AG21/'Embedded emissions outputs'!Z21,"")</f>
        <v>0.97479283307413056</v>
      </c>
      <c r="AL21" s="9">
        <f>IF('Embedded emissions outputs'!Z21 &lt;&gt;0,'Infield emissions outputs'!AH21/'Embedded emissions outputs'!Z21,"")</f>
        <v>4.7407568402241482</v>
      </c>
      <c r="AM21" s="9">
        <f>IF('Embedded emissions outputs'!Z21 &lt;&gt;0,'Infield emissions outputs'!AI21/'Embedded emissions outputs'!Z21,"")</f>
        <v>36.974336353487601</v>
      </c>
      <c r="AN21" s="9"/>
      <c r="AO21" s="9">
        <f>E21*'Field emission CFs'!P19</f>
        <v>16268.062647665225</v>
      </c>
      <c r="AP21" s="9">
        <f>D21*'Field emission CFs'!Q19</f>
        <v>8145.0764861342223</v>
      </c>
      <c r="AQ21" s="9">
        <f t="shared" si="14"/>
        <v>24413.139133799446</v>
      </c>
      <c r="AR21" s="9">
        <f>IF('Embedded emissions outputs'!Z21 &lt;&gt; 0,'Infield emissions outputs'!AQ21/'Embedded emissions outputs'!Z21,"")</f>
        <v>6.5853534115422407</v>
      </c>
      <c r="AS21" s="9"/>
      <c r="AT21" s="9"/>
      <c r="AU21" s="5"/>
      <c r="AV21" s="5"/>
      <c r="AW21" s="5"/>
      <c r="AX21" s="5"/>
      <c r="AY21" s="5"/>
      <c r="AZ21" s="5"/>
      <c r="BA21" s="5"/>
      <c r="CX21" s="5"/>
      <c r="CY21" s="5"/>
      <c r="CZ21" s="5"/>
    </row>
    <row r="22" spans="2:104" x14ac:dyDescent="0.3">
      <c r="B22">
        <v>3002</v>
      </c>
      <c r="C22">
        <v>0</v>
      </c>
      <c r="D22" s="5">
        <v>14567.570846735098</v>
      </c>
      <c r="E22" s="5">
        <v>497984.9375</v>
      </c>
      <c r="F22" s="5"/>
      <c r="G22" s="5">
        <v>5432.6020062275111</v>
      </c>
      <c r="H22" s="5">
        <v>2755.8665915716615</v>
      </c>
      <c r="I22" s="5">
        <v>285.49587014356706</v>
      </c>
      <c r="J22" s="5">
        <v>746.4248440610661</v>
      </c>
      <c r="K22" s="5">
        <v>253.22517529214696</v>
      </c>
      <c r="L22" s="5">
        <v>5093.9563594391439</v>
      </c>
      <c r="M22" s="5"/>
      <c r="N22" s="12">
        <f>'Embedded emissions outputs'!L22-'Infield emissions outputs'!G22</f>
        <v>229944.51685589799</v>
      </c>
      <c r="O22" s="12">
        <f>'Embedded emissions outputs'!M22-'Infield emissions outputs'!H22</f>
        <v>125196.09046819745</v>
      </c>
      <c r="P22" s="12">
        <f>'Embedded emissions outputs'!N22-'Infield emissions outputs'!I22</f>
        <v>7106.9790733251748</v>
      </c>
      <c r="Q22" s="12">
        <f>'Embedded emissions outputs'!O22-'Infield emissions outputs'!J22</f>
        <v>97634.331203334252</v>
      </c>
      <c r="R22" s="12">
        <f>'Embedded emissions outputs'!P22-'Infield emissions outputs'!K22</f>
        <v>19864.843973984047</v>
      </c>
      <c r="S22" s="12">
        <f>'Embedded emissions outputs'!Q22-'Infield emissions outputs'!L22</f>
        <v>18238.169070063348</v>
      </c>
      <c r="T22" s="5"/>
      <c r="U22" s="5">
        <v>122.85000483123635</v>
      </c>
      <c r="V22" s="5">
        <v>17.442195835470795</v>
      </c>
      <c r="W22" s="5">
        <v>6.9111298593348298</v>
      </c>
      <c r="X22" s="5">
        <v>905.75402677416014</v>
      </c>
      <c r="Y22" s="5">
        <v>3902.1204841888366</v>
      </c>
      <c r="Z22" s="5">
        <v>598.17615036197344</v>
      </c>
      <c r="AA22" s="5">
        <v>1760.7324812305278</v>
      </c>
      <c r="AB22" s="5">
        <v>31810.106194404856</v>
      </c>
      <c r="AC22" s="5">
        <f>H22*Parameters!$B$17+J22*Parameters!$B$18</f>
        <v>4973.8018352539102</v>
      </c>
      <c r="AD22" s="5">
        <f>O22*Parameters!$B$17+Q22*Parameters!$B$18</f>
        <v>278846.3178385194</v>
      </c>
      <c r="AE22" s="12">
        <f t="shared" si="9"/>
        <v>147.20333052604198</v>
      </c>
      <c r="AF22" s="12">
        <f t="shared" si="10"/>
        <v>6261.0291157813381</v>
      </c>
      <c r="AG22" s="12">
        <f t="shared" si="11"/>
        <v>6408.2324463073801</v>
      </c>
      <c r="AH22" s="12">
        <f t="shared" si="12"/>
        <v>32715.860221179017</v>
      </c>
      <c r="AI22" s="12">
        <f t="shared" si="13"/>
        <v>283820.1196737733</v>
      </c>
      <c r="AJ22" s="5"/>
      <c r="AK22" s="9">
        <f>IF('Embedded emissions outputs'!Z22 &lt;&gt;0,'Infield emissions outputs'!AG22/'Embedded emissions outputs'!Z22,"")</f>
        <v>1.8457958452418681</v>
      </c>
      <c r="AL22" s="9">
        <f>IF('Embedded emissions outputs'!Z22 &lt;&gt;0,'Infield emissions outputs'!AH22/'Embedded emissions outputs'!Z22,"")</f>
        <v>9.4233159261510018</v>
      </c>
      <c r="AM22" s="9">
        <f>IF('Embedded emissions outputs'!Z22 &lt;&gt;0,'Infield emissions outputs'!AI22/'Embedded emissions outputs'!Z22,"")</f>
        <v>81.750155300900929</v>
      </c>
      <c r="AN22" s="9"/>
      <c r="AO22" s="9">
        <f>E22*'Field emission CFs'!P20</f>
        <v>49420.291322994366</v>
      </c>
      <c r="AP22" s="9">
        <f>D22*'Field emission CFs'!Q20</f>
        <v>907.24943360362124</v>
      </c>
      <c r="AQ22" s="9">
        <f t="shared" si="14"/>
        <v>50327.540756597984</v>
      </c>
      <c r="AR22" s="9">
        <f>IF('Embedded emissions outputs'!Z22 &lt;&gt; 0,'Infield emissions outputs'!AQ22/'Embedded emissions outputs'!Z22,"")</f>
        <v>14.496098012689588</v>
      </c>
      <c r="AS22" s="9"/>
      <c r="AT22" s="9"/>
      <c r="AU22" s="5"/>
      <c r="AV22" s="5"/>
      <c r="AW22" s="5"/>
      <c r="AX22" s="5"/>
      <c r="AY22" s="5"/>
      <c r="AZ22" s="5"/>
      <c r="BA22" s="5"/>
      <c r="CX22" s="5"/>
      <c r="CY22" s="5"/>
      <c r="CZ22" s="5"/>
    </row>
    <row r="23" spans="2:104" x14ac:dyDescent="0.3">
      <c r="B23">
        <v>3002</v>
      </c>
      <c r="C23">
        <v>1</v>
      </c>
      <c r="D23" s="5">
        <v>125685.98245191149</v>
      </c>
      <c r="E23" s="5">
        <v>865696.9375</v>
      </c>
      <c r="F23" s="5"/>
      <c r="G23" s="5">
        <v>46871.364320562789</v>
      </c>
      <c r="H23" s="5">
        <v>23777.045858384459</v>
      </c>
      <c r="I23" s="5">
        <v>2463.1992047596373</v>
      </c>
      <c r="J23" s="5">
        <v>6439.9988741675415</v>
      </c>
      <c r="K23" s="5">
        <v>2184.7743369845407</v>
      </c>
      <c r="L23" s="5">
        <v>43949.599857052512</v>
      </c>
      <c r="M23" s="5"/>
      <c r="N23" s="12">
        <f>'Embedded emissions outputs'!L23-'Infield emissions outputs'!G23</f>
        <v>349930.5249633257</v>
      </c>
      <c r="O23" s="12">
        <f>'Embedded emissions outputs'!M23-'Infield emissions outputs'!H23</f>
        <v>171134.86699450039</v>
      </c>
      <c r="P23" s="12">
        <f>'Embedded emissions outputs'!N23-'Infield emissions outputs'!I23</f>
        <v>11140.679987719946</v>
      </c>
      <c r="Q23" s="12">
        <f>'Embedded emissions outputs'!O23-'Infield emissions outputs'!J23</f>
        <v>153940.55338509358</v>
      </c>
      <c r="R23" s="12">
        <f>'Embedded emissions outputs'!P23-'Infield emissions outputs'!K23</f>
        <v>140304.74711276381</v>
      </c>
      <c r="S23" s="12">
        <f>'Embedded emissions outputs'!Q23-'Infield emissions outputs'!L23</f>
        <v>39245.581885740961</v>
      </c>
      <c r="T23" s="5"/>
      <c r="U23" s="5">
        <v>1291.2515422775773</v>
      </c>
      <c r="V23" s="5">
        <v>136.81622297628132</v>
      </c>
      <c r="W23" s="5">
        <v>74.102164345533012</v>
      </c>
      <c r="X23" s="5">
        <v>6952.8460197830027</v>
      </c>
      <c r="Y23" s="5">
        <v>6904.0860189172126</v>
      </c>
      <c r="Z23" s="5">
        <v>941.67421795310452</v>
      </c>
      <c r="AA23" s="5">
        <v>3060.8573259726063</v>
      </c>
      <c r="AB23" s="5">
        <v>49841.536688994427</v>
      </c>
      <c r="AC23" s="5">
        <f>H23*Parameters!$B$17+J23*Parameters!$B$18</f>
        <v>42912.931521806502</v>
      </c>
      <c r="AD23" s="5">
        <f>O23*Parameters!$B$17+Q23*Parameters!$B$18</f>
        <v>398163.74916093831</v>
      </c>
      <c r="AE23" s="12">
        <f t="shared" si="9"/>
        <v>1502.1699295993917</v>
      </c>
      <c r="AF23" s="12">
        <f t="shared" si="10"/>
        <v>10906.617562842923</v>
      </c>
      <c r="AG23" s="12">
        <f t="shared" si="11"/>
        <v>12408.787492442314</v>
      </c>
      <c r="AH23" s="12">
        <f t="shared" si="12"/>
        <v>56794.382708777426</v>
      </c>
      <c r="AI23" s="12">
        <f t="shared" si="13"/>
        <v>441076.68068274483</v>
      </c>
      <c r="AJ23" s="5"/>
      <c r="AK23" s="9">
        <f>IF('Embedded emissions outputs'!Z23 &lt;&gt;0,'Infield emissions outputs'!AG23/'Embedded emissions outputs'!Z23,"")</f>
        <v>1.1214624771346222</v>
      </c>
      <c r="AL23" s="9">
        <f>IF('Embedded emissions outputs'!Z23 &lt;&gt;0,'Infield emissions outputs'!AH23/'Embedded emissions outputs'!Z23,"")</f>
        <v>5.1328761298160641</v>
      </c>
      <c r="AM23" s="9">
        <f>IF('Embedded emissions outputs'!Z23 &lt;&gt;0,'Infield emissions outputs'!AI23/'Embedded emissions outputs'!Z23,"")</f>
        <v>39.862955766311529</v>
      </c>
      <c r="AN23" s="9"/>
      <c r="AO23" s="9">
        <f>E23*'Field emission CFs'!P21</f>
        <v>99416.171042471819</v>
      </c>
      <c r="AP23" s="9">
        <f>D23*'Field emission CFs'!Q21</f>
        <v>8089.7998155422702</v>
      </c>
      <c r="AQ23" s="9">
        <f t="shared" si="14"/>
        <v>107505.97085801409</v>
      </c>
      <c r="AR23" s="9">
        <f>IF('Embedded emissions outputs'!Z23 &lt;&gt; 0,'Infield emissions outputs'!AQ23/'Embedded emissions outputs'!Z23,"")</f>
        <v>9.7160107269643827</v>
      </c>
      <c r="AS23" s="9"/>
      <c r="AT23" s="9"/>
      <c r="AU23" s="5"/>
      <c r="AV23" s="5"/>
      <c r="AW23" s="5"/>
      <c r="AX23" s="5"/>
      <c r="AY23" s="5"/>
      <c r="AZ23" s="5"/>
      <c r="BA23" s="5"/>
      <c r="CX23" s="5"/>
      <c r="CY23" s="5"/>
      <c r="CZ23" s="5"/>
    </row>
    <row r="24" spans="2:104" x14ac:dyDescent="0.3">
      <c r="B24">
        <v>3002</v>
      </c>
      <c r="C24">
        <v>2</v>
      </c>
      <c r="D24" s="5">
        <v>30339.230454421402</v>
      </c>
      <c r="E24" s="5">
        <v>105516.765625</v>
      </c>
      <c r="F24" s="5"/>
      <c r="G24" s="5">
        <v>11314.238040656477</v>
      </c>
      <c r="H24" s="5">
        <v>5739.5205077772061</v>
      </c>
      <c r="I24" s="5">
        <v>594.58952279696825</v>
      </c>
      <c r="J24" s="5">
        <v>1554.5457509101241</v>
      </c>
      <c r="K24" s="5">
        <v>527.38078509304455</v>
      </c>
      <c r="L24" s="5">
        <v>10608.955847187581</v>
      </c>
      <c r="M24" s="5"/>
      <c r="N24" s="12">
        <f>'Embedded emissions outputs'!L24-'Infield emissions outputs'!G24</f>
        <v>43825.682592094141</v>
      </c>
      <c r="O24" s="12">
        <f>'Embedded emissions outputs'!M24-'Infield emissions outputs'!H24</f>
        <v>21056.78262715818</v>
      </c>
      <c r="P24" s="12">
        <f>'Embedded emissions outputs'!N24-'Infield emissions outputs'!I24</f>
        <v>1511.931226668235</v>
      </c>
      <c r="Q24" s="12">
        <f>'Embedded emissions outputs'!O24-'Infield emissions outputs'!J24</f>
        <v>18363.453230636034</v>
      </c>
      <c r="R24" s="12">
        <f>'Embedded emissions outputs'!P24-'Infield emissions outputs'!K24</f>
        <v>14969.63610429238</v>
      </c>
      <c r="S24" s="12">
        <f>'Embedded emissions outputs'!Q24-'Infield emissions outputs'!L24</f>
        <v>5789.2798289087386</v>
      </c>
      <c r="T24" s="5"/>
      <c r="U24" s="5">
        <v>304.32271575017569</v>
      </c>
      <c r="V24" s="5">
        <v>34.418451365089709</v>
      </c>
      <c r="W24" s="5">
        <v>17.457019717819914</v>
      </c>
      <c r="X24" s="5">
        <v>1758.6904059046797</v>
      </c>
      <c r="Y24" s="5">
        <v>860.91584109695964</v>
      </c>
      <c r="Z24" s="5">
        <v>116.73692940531571</v>
      </c>
      <c r="AA24" s="5">
        <v>373.0772098665073</v>
      </c>
      <c r="AB24" s="5">
        <v>6177.1705324565646</v>
      </c>
      <c r="AC24" s="5">
        <f>H24*Parameters!$B$17+J24*Parameters!$B$18</f>
        <v>10358.71537554339</v>
      </c>
      <c r="AD24" s="5">
        <f>O24*Parameters!$B$17+Q24*Parameters!$B$18</f>
        <v>48511.382732337835</v>
      </c>
      <c r="AE24" s="12">
        <f t="shared" si="9"/>
        <v>356.19818683308529</v>
      </c>
      <c r="AF24" s="12">
        <f t="shared" si="10"/>
        <v>1350.7299803687827</v>
      </c>
      <c r="AG24" s="12">
        <f t="shared" si="11"/>
        <v>1706.9281672018678</v>
      </c>
      <c r="AH24" s="12">
        <f t="shared" si="12"/>
        <v>7935.8609383612438</v>
      </c>
      <c r="AI24" s="12">
        <f t="shared" si="13"/>
        <v>58870.098107881226</v>
      </c>
      <c r="AJ24" s="5"/>
      <c r="AK24" s="9">
        <f>IF('Embedded emissions outputs'!Z24 &lt;&gt;0,'Infield emissions outputs'!AG24/'Embedded emissions outputs'!Z24,"")</f>
        <v>1.0809337195127979</v>
      </c>
      <c r="AL24" s="9">
        <f>IF('Embedded emissions outputs'!Z24 &lt;&gt;0,'Infield emissions outputs'!AH24/'Embedded emissions outputs'!Z24,"")</f>
        <v>5.0254837001729893</v>
      </c>
      <c r="AM24" s="9">
        <f>IF('Embedded emissions outputs'!Z24 &lt;&gt;0,'Infield emissions outputs'!AI24/'Embedded emissions outputs'!Z24,"")</f>
        <v>37.280229677239667</v>
      </c>
      <c r="AN24" s="9"/>
      <c r="AO24" s="9">
        <f>E24*'Field emission CFs'!P22</f>
        <v>12088.671464058723</v>
      </c>
      <c r="AP24" s="9">
        <f>D24*'Field emission CFs'!Q22</f>
        <v>1944.5847330839661</v>
      </c>
      <c r="AQ24" s="9">
        <f t="shared" si="14"/>
        <v>14033.256197142689</v>
      </c>
      <c r="AR24" s="9">
        <f>IF('Embedded emissions outputs'!Z24 &lt;&gt; 0,'Infield emissions outputs'!AQ24/'Embedded emissions outputs'!Z24,"")</f>
        <v>8.8867358975742547</v>
      </c>
      <c r="AS24" s="9"/>
      <c r="AT24" s="9"/>
      <c r="AU24" s="5"/>
      <c r="AV24" s="5"/>
      <c r="AW24" s="5"/>
      <c r="AX24" s="5"/>
      <c r="AY24" s="5"/>
      <c r="AZ24" s="5"/>
      <c r="BA24" s="5"/>
      <c r="CX24" s="5"/>
      <c r="CY24" s="5"/>
      <c r="CZ24" s="5"/>
    </row>
    <row r="25" spans="2:104" x14ac:dyDescent="0.3">
      <c r="B25">
        <v>3002</v>
      </c>
      <c r="C25">
        <v>7</v>
      </c>
      <c r="D25" s="5">
        <v>33914.254644611981</v>
      </c>
      <c r="E25" s="5">
        <v>2445.970458984375</v>
      </c>
      <c r="F25" s="5"/>
      <c r="G25" s="5">
        <v>12647.451641762391</v>
      </c>
      <c r="H25" s="5">
        <v>6415.8370902371335</v>
      </c>
      <c r="I25" s="5">
        <v>664.65299821788994</v>
      </c>
      <c r="J25" s="5">
        <v>1737.7256991494426</v>
      </c>
      <c r="K25" s="5">
        <v>589.52471675873949</v>
      </c>
      <c r="L25" s="5">
        <v>11859.062498486384</v>
      </c>
      <c r="M25" s="5"/>
      <c r="N25" s="12">
        <f>'Embedded emissions outputs'!L25-'Infield emissions outputs'!G25</f>
        <v>988.65823573951457</v>
      </c>
      <c r="O25" s="12">
        <f>'Embedded emissions outputs'!M25-'Infield emissions outputs'!H25</f>
        <v>428.59790206431171</v>
      </c>
      <c r="P25" s="12">
        <f>'Embedded emissions outputs'!N25-'Infield emissions outputs'!I25</f>
        <v>37.27510733974168</v>
      </c>
      <c r="Q25" s="12">
        <f>'Embedded emissions outputs'!O25-'Infield emissions outputs'!J25</f>
        <v>398.26102206531527</v>
      </c>
      <c r="R25" s="12">
        <f>'Embedded emissions outputs'!P25-'Infield emissions outputs'!K25</f>
        <v>384.54079831236629</v>
      </c>
      <c r="S25" s="12">
        <f>'Embedded emissions outputs'!Q25-'Infield emissions outputs'!L25</f>
        <v>208.63740894164221</v>
      </c>
      <c r="T25" s="5"/>
      <c r="U25" s="5">
        <v>337.5434449397759</v>
      </c>
      <c r="V25" s="5">
        <v>36.924530545082916</v>
      </c>
      <c r="W25" s="5">
        <v>19.801862061643963</v>
      </c>
      <c r="X25" s="5">
        <v>1881.5385102243076</v>
      </c>
      <c r="Y25" s="5">
        <v>24.567046723388486</v>
      </c>
      <c r="Z25" s="5">
        <v>2.435172735910264</v>
      </c>
      <c r="AA25" s="5">
        <v>8.648256093126097</v>
      </c>
      <c r="AB25" s="5">
        <v>126.8152272510509</v>
      </c>
      <c r="AC25" s="5">
        <f>H25*Parameters!$B$17+J25*Parameters!$B$18</f>
        <v>11579.334932868707</v>
      </c>
      <c r="AD25" s="5">
        <f>O25*Parameters!$B$17+Q25*Parameters!$B$18</f>
        <v>1007.7413335758242</v>
      </c>
      <c r="AE25" s="12">
        <f t="shared" si="9"/>
        <v>394.2698375465028</v>
      </c>
      <c r="AF25" s="12">
        <f t="shared" si="10"/>
        <v>35.650475552424851</v>
      </c>
      <c r="AG25" s="12">
        <f t="shared" si="11"/>
        <v>429.92031309892764</v>
      </c>
      <c r="AH25" s="12">
        <f t="shared" si="12"/>
        <v>2008.3537374753585</v>
      </c>
      <c r="AI25" s="12">
        <f t="shared" si="13"/>
        <v>12587.076266444532</v>
      </c>
      <c r="AJ25" s="5"/>
      <c r="AK25" s="9">
        <f>IF('Embedded emissions outputs'!Z25 &lt;&gt;0,'Infield emissions outputs'!AG25/'Embedded emissions outputs'!Z25,"")</f>
        <v>0.53566848499433795</v>
      </c>
      <c r="AL25" s="9">
        <f>IF('Embedded emissions outputs'!Z25 &lt;&gt;0,'Infield emissions outputs'!AH25/'Embedded emissions outputs'!Z25,"")</f>
        <v>2.5023516477542893</v>
      </c>
      <c r="AM25" s="9">
        <f>IF('Embedded emissions outputs'!Z25 &lt;&gt;0,'Infield emissions outputs'!AI25/'Embedded emissions outputs'!Z25,"")</f>
        <v>15.683139104439183</v>
      </c>
      <c r="AN25" s="9"/>
      <c r="AO25" s="9">
        <f>E25*'Field emission CFs'!P23</f>
        <v>303.00679774802376</v>
      </c>
      <c r="AP25" s="9">
        <f>D25*'Field emission CFs'!Q23</f>
        <v>2087.482465078449</v>
      </c>
      <c r="AQ25" s="9">
        <f t="shared" si="14"/>
        <v>2390.4892628264729</v>
      </c>
      <c r="AR25" s="9">
        <f>IF('Embedded emissions outputs'!Z25 &lt;&gt; 0,'Infield emissions outputs'!AQ25/'Embedded emissions outputs'!Z25,"")</f>
        <v>2.9784816460133956</v>
      </c>
      <c r="AS25" s="9"/>
      <c r="AT25" s="9"/>
      <c r="AU25" s="5"/>
      <c r="AV25" s="5"/>
      <c r="AW25" s="5"/>
      <c r="AX25" s="5"/>
      <c r="AY25" s="5"/>
      <c r="AZ25" s="5"/>
      <c r="BA25" s="5"/>
      <c r="CX25" s="5"/>
      <c r="CY25" s="5"/>
      <c r="CZ25" s="5"/>
    </row>
    <row r="26" spans="2:104" x14ac:dyDescent="0.3">
      <c r="B26">
        <v>3002</v>
      </c>
      <c r="C26">
        <v>8</v>
      </c>
      <c r="D26" s="5">
        <v>28530.442015794</v>
      </c>
      <c r="E26" s="5">
        <v>64903.80859375</v>
      </c>
      <c r="F26" s="5"/>
      <c r="G26" s="5">
        <v>10639.696773350361</v>
      </c>
      <c r="H26" s="5">
        <v>5397.3371965251781</v>
      </c>
      <c r="I26" s="5">
        <v>559.1408104052731</v>
      </c>
      <c r="J26" s="5">
        <v>1461.8656024868533</v>
      </c>
      <c r="K26" s="5">
        <v>495.93897682886933</v>
      </c>
      <c r="L26" s="5">
        <v>9976.4626561974655</v>
      </c>
      <c r="M26" s="5"/>
      <c r="N26" s="12">
        <f>'Embedded emissions outputs'!L26-'Infield emissions outputs'!G26</f>
        <v>28535.6909247328</v>
      </c>
      <c r="O26" s="12">
        <f>'Embedded emissions outputs'!M26-'Infield emissions outputs'!H26</f>
        <v>15064.477263273948</v>
      </c>
      <c r="P26" s="12">
        <f>'Embedded emissions outputs'!N26-'Infield emissions outputs'!I26</f>
        <v>902.20664805672311</v>
      </c>
      <c r="Q26" s="12">
        <f>'Embedded emissions outputs'!O26-'Infield emissions outputs'!J26</f>
        <v>12362.76174693412</v>
      </c>
      <c r="R26" s="12">
        <f>'Embedded emissions outputs'!P26-'Infield emissions outputs'!K26</f>
        <v>5529.8071132522718</v>
      </c>
      <c r="S26" s="12">
        <f>'Embedded emissions outputs'!Q26-'Infield emissions outputs'!L26</f>
        <v>2508.8641915750813</v>
      </c>
      <c r="T26" s="5"/>
      <c r="U26" s="5">
        <v>273.34253921662116</v>
      </c>
      <c r="V26" s="5">
        <v>31.408021016109856</v>
      </c>
      <c r="W26" s="5">
        <v>15.662191121356738</v>
      </c>
      <c r="X26" s="5">
        <v>1606.8174633025446</v>
      </c>
      <c r="Y26" s="5">
        <v>556.92817330378102</v>
      </c>
      <c r="Z26" s="5">
        <v>72.937979910841065</v>
      </c>
      <c r="AA26" s="5">
        <v>229.48132381694921</v>
      </c>
      <c r="AB26" s="5">
        <v>3853.6573619025567</v>
      </c>
      <c r="AC26" s="5">
        <f>H26*Parameters!$B$17+J26*Parameters!$B$18</f>
        <v>9741.1412205738707</v>
      </c>
      <c r="AD26" s="5">
        <f>O26*Parameters!$B$17+Q26*Parameters!$B$18</f>
        <v>34062.966325928159</v>
      </c>
      <c r="AE26" s="12">
        <f t="shared" si="9"/>
        <v>320.41275135408773</v>
      </c>
      <c r="AF26" s="12">
        <f t="shared" si="10"/>
        <v>859.34747703157132</v>
      </c>
      <c r="AG26" s="12">
        <f t="shared" si="11"/>
        <v>1179.760228385659</v>
      </c>
      <c r="AH26" s="12">
        <f t="shared" si="12"/>
        <v>5460.4748252051013</v>
      </c>
      <c r="AI26" s="12">
        <f t="shared" si="13"/>
        <v>43804.107546502026</v>
      </c>
      <c r="AJ26" s="5"/>
      <c r="AK26" s="9">
        <f>IF('Embedded emissions outputs'!Z26 &lt;&gt;0,'Infield emissions outputs'!AG26/'Embedded emissions outputs'!Z26,"")</f>
        <v>1.1838797778438384</v>
      </c>
      <c r="AL26" s="9">
        <f>IF('Embedded emissions outputs'!Z26 &lt;&gt;0,'Infield emissions outputs'!AH26/'Embedded emissions outputs'!Z26,"")</f>
        <v>5.4795420013705121</v>
      </c>
      <c r="AM26" s="9">
        <f>IF('Embedded emissions outputs'!Z26 &lt;&gt;0,'Infield emissions outputs'!AI26/'Embedded emissions outputs'!Z26,"")</f>
        <v>43.957065056992221</v>
      </c>
      <c r="AN26" s="9"/>
      <c r="AO26" s="9">
        <f>E26*'Field emission CFs'!P24</f>
        <v>7313.3956669409672</v>
      </c>
      <c r="AP26" s="9">
        <f>D26*'Field emission CFs'!Q24</f>
        <v>1925.2425731049138</v>
      </c>
      <c r="AQ26" s="9">
        <f t="shared" si="14"/>
        <v>9238.6382400458806</v>
      </c>
      <c r="AR26" s="9">
        <f>IF('Embedded emissions outputs'!Z26 &lt;&gt; 0,'Infield emissions outputs'!AQ26/'Embedded emissions outputs'!Z26,"")</f>
        <v>9.2708982079956161</v>
      </c>
      <c r="AS26" s="9"/>
      <c r="AT26" s="9"/>
      <c r="AU26" s="5"/>
      <c r="AV26" s="5"/>
      <c r="AW26" s="5"/>
      <c r="AX26" s="5"/>
      <c r="AY26" s="5"/>
      <c r="AZ26" s="5"/>
      <c r="BA26" s="5"/>
      <c r="CX26" s="5"/>
      <c r="CY26" s="5"/>
      <c r="CZ26" s="5"/>
    </row>
    <row r="27" spans="2:104" x14ac:dyDescent="0.3">
      <c r="B27">
        <v>3004</v>
      </c>
      <c r="C27">
        <v>0</v>
      </c>
      <c r="D27" s="5">
        <v>229596.04199199047</v>
      </c>
      <c r="E27" s="5">
        <v>2456934.25</v>
      </c>
      <c r="F27" s="5"/>
      <c r="G27" s="5">
        <v>85621.956568492038</v>
      </c>
      <c r="H27" s="5">
        <v>43434.562175108309</v>
      </c>
      <c r="I27" s="5">
        <v>4499.6329504526248</v>
      </c>
      <c r="J27" s="5">
        <v>11764.225596975113</v>
      </c>
      <c r="K27" s="5">
        <v>3991.0221540357375</v>
      </c>
      <c r="L27" s="5">
        <v>80284.642546926625</v>
      </c>
      <c r="M27" s="5"/>
      <c r="N27" s="12">
        <f>'Embedded emissions outputs'!L27-'Infield emissions outputs'!G27</f>
        <v>1151007.185738805</v>
      </c>
      <c r="O27" s="12">
        <f>'Embedded emissions outputs'!M27-'Infield emissions outputs'!H27</f>
        <v>629462.2825459491</v>
      </c>
      <c r="P27" s="12">
        <f>'Embedded emissions outputs'!N27-'Infield emissions outputs'!I27</f>
        <v>34904.648329200929</v>
      </c>
      <c r="Q27" s="12">
        <f>'Embedded emissions outputs'!O27-'Infield emissions outputs'!J27</f>
        <v>480432.62644352159</v>
      </c>
      <c r="R27" s="12">
        <f>'Embedded emissions outputs'!P27-'Infield emissions outputs'!K27</f>
        <v>79417.139429622839</v>
      </c>
      <c r="S27" s="12">
        <f>'Embedded emissions outputs'!Q27-'Infield emissions outputs'!L27</f>
        <v>81710.303410794993</v>
      </c>
      <c r="T27" s="5"/>
      <c r="U27" s="5">
        <v>1936.2098983215387</v>
      </c>
      <c r="V27" s="5">
        <v>274.90232720377008</v>
      </c>
      <c r="W27" s="5">
        <v>108.92468470483307</v>
      </c>
      <c r="X27" s="5">
        <v>14275.375198347654</v>
      </c>
      <c r="Y27" s="5">
        <v>19224.290968629066</v>
      </c>
      <c r="Z27" s="5">
        <v>2971.9124001226919</v>
      </c>
      <c r="AA27" s="5">
        <v>8687.0175227775217</v>
      </c>
      <c r="AB27" s="5">
        <v>158092.07219879006</v>
      </c>
      <c r="AC27" s="5">
        <f>H27*Parameters!$B$17+J27*Parameters!$B$18</f>
        <v>78390.915482160475</v>
      </c>
      <c r="AD27" s="5">
        <f>O27*Parameters!$B$17+Q27*Parameters!$B$18</f>
        <v>1393309.4863707225</v>
      </c>
      <c r="AE27" s="12">
        <f t="shared" si="9"/>
        <v>2320.036910230142</v>
      </c>
      <c r="AF27" s="12">
        <f t="shared" si="10"/>
        <v>30883.220891529279</v>
      </c>
      <c r="AG27" s="12">
        <f t="shared" si="11"/>
        <v>33203.257801759421</v>
      </c>
      <c r="AH27" s="12">
        <f t="shared" si="12"/>
        <v>172367.4473971377</v>
      </c>
      <c r="AI27" s="12">
        <f t="shared" si="13"/>
        <v>1471700.4018528829</v>
      </c>
      <c r="AJ27" s="5"/>
      <c r="AK27" s="9">
        <f>IF('Embedded emissions outputs'!Z27 &lt;&gt;0,'Infield emissions outputs'!AG27/'Embedded emissions outputs'!Z27,"")</f>
        <v>1.6633946757154074</v>
      </c>
      <c r="AL27" s="9">
        <f>IF('Embedded emissions outputs'!Z27 &lt;&gt;0,'Infield emissions outputs'!AH27/'Embedded emissions outputs'!Z27,"")</f>
        <v>8.6351494777678575</v>
      </c>
      <c r="AM27" s="9">
        <f>IF('Embedded emissions outputs'!Z27 &lt;&gt;0,'Infield emissions outputs'!AI27/'Embedded emissions outputs'!Z27,"")</f>
        <v>73.72826568122457</v>
      </c>
      <c r="AN27" s="9"/>
      <c r="AO27" s="9">
        <f>E27*'Field emission CFs'!P25</f>
        <v>225036.86363038898</v>
      </c>
      <c r="AP27" s="9">
        <f>D27*'Field emission CFs'!Q25</f>
        <v>13466.401775316075</v>
      </c>
      <c r="AQ27" s="9">
        <f t="shared" si="14"/>
        <v>238503.26540570505</v>
      </c>
      <c r="AR27" s="9">
        <f>IF('Embedded emissions outputs'!Z27 &lt;&gt; 0,'Infield emissions outputs'!AQ27/'Embedded emissions outputs'!Z27,"")</f>
        <v>11.948377601536626</v>
      </c>
      <c r="AS27" s="9"/>
      <c r="AT27" s="9"/>
      <c r="AU27" s="5"/>
      <c r="AV27" s="5"/>
      <c r="AW27" s="5"/>
      <c r="AX27" s="5"/>
      <c r="AY27" s="5"/>
      <c r="AZ27" s="5"/>
      <c r="BA27" s="5"/>
      <c r="CX27" s="5"/>
      <c r="CY27" s="5"/>
      <c r="CZ27" s="5"/>
    </row>
    <row r="28" spans="2:104" x14ac:dyDescent="0.3">
      <c r="B28">
        <v>3004</v>
      </c>
      <c r="C28">
        <v>1</v>
      </c>
      <c r="D28" s="5">
        <v>211389.61659233176</v>
      </c>
      <c r="E28" s="5">
        <v>249353.046875</v>
      </c>
      <c r="F28" s="5"/>
      <c r="G28" s="5">
        <v>78832.337064112915</v>
      </c>
      <c r="H28" s="5">
        <v>39990.303688999324</v>
      </c>
      <c r="I28" s="5">
        <v>4142.8226547371614</v>
      </c>
      <c r="J28" s="5">
        <v>10831.35021350681</v>
      </c>
      <c r="K28" s="5">
        <v>3674.5434966276462</v>
      </c>
      <c r="L28" s="5">
        <v>73918.259474347899</v>
      </c>
      <c r="M28" s="5"/>
      <c r="N28" s="12">
        <f>'Embedded emissions outputs'!L28-'Infield emissions outputs'!G28</f>
        <v>110104.90093242089</v>
      </c>
      <c r="O28" s="12">
        <f>'Embedded emissions outputs'!M28-'Infield emissions outputs'!H28</f>
        <v>52869.992743301933</v>
      </c>
      <c r="P28" s="12">
        <f>'Embedded emissions outputs'!N28-'Infield emissions outputs'!I28</f>
        <v>3475.2353349667128</v>
      </c>
      <c r="Q28" s="12">
        <f>'Embedded emissions outputs'!O28-'Infield emissions outputs'!J28</f>
        <v>41527.947722790377</v>
      </c>
      <c r="R28" s="12">
        <f>'Embedded emissions outputs'!P28-'Infield emissions outputs'!K28</f>
        <v>29504.015989206287</v>
      </c>
      <c r="S28" s="12">
        <f>'Embedded emissions outputs'!Q28-'Infield emissions outputs'!L28</f>
        <v>11870.954463394693</v>
      </c>
      <c r="T28" s="5"/>
      <c r="U28" s="5">
        <v>2171.739148005227</v>
      </c>
      <c r="V28" s="5">
        <v>230.10942313819845</v>
      </c>
      <c r="W28" s="5">
        <v>124.63146489432521</v>
      </c>
      <c r="X28" s="5">
        <v>11693.901146930137</v>
      </c>
      <c r="Y28" s="5">
        <v>1983.8609362909551</v>
      </c>
      <c r="Z28" s="5">
        <v>277.00546429071903</v>
      </c>
      <c r="AA28" s="5">
        <v>881.64120429368643</v>
      </c>
      <c r="AB28" s="5">
        <v>14676.069885309789</v>
      </c>
      <c r="AC28" s="5">
        <f>H28*Parameters!$B$17+J28*Parameters!$B$18</f>
        <v>72174.700505829591</v>
      </c>
      <c r="AD28" s="5">
        <f>O28*Parameters!$B$17+Q28*Parameters!$B$18</f>
        <v>118002.78514433306</v>
      </c>
      <c r="AE28" s="12">
        <f t="shared" si="9"/>
        <v>2526.4800360377508</v>
      </c>
      <c r="AF28" s="12">
        <f t="shared" si="10"/>
        <v>3142.5076048753604</v>
      </c>
      <c r="AG28" s="12">
        <f t="shared" si="11"/>
        <v>5668.9876409131111</v>
      </c>
      <c r="AH28" s="12">
        <f t="shared" si="12"/>
        <v>26369.971032239926</v>
      </c>
      <c r="AI28" s="12">
        <f t="shared" si="13"/>
        <v>190177.48565016265</v>
      </c>
      <c r="AJ28" s="5"/>
      <c r="AK28" s="9">
        <f>IF('Embedded emissions outputs'!Z28 &lt;&gt;0,'Infield emissions outputs'!AG28/'Embedded emissions outputs'!Z28,"")</f>
        <v>0.73680355857526791</v>
      </c>
      <c r="AL28" s="9">
        <f>IF('Embedded emissions outputs'!Z28 &lt;&gt;0,'Infield emissions outputs'!AH28/'Embedded emissions outputs'!Z28,"")</f>
        <v>3.42732948575481</v>
      </c>
      <c r="AM28" s="9">
        <f>IF('Embedded emissions outputs'!Z28 &lt;&gt;0,'Infield emissions outputs'!AI28/'Embedded emissions outputs'!Z28,"")</f>
        <v>24.717543424625799</v>
      </c>
      <c r="AN28" s="9"/>
      <c r="AO28" s="9">
        <f>E28*'Field emission CFs'!P26</f>
        <v>28543.801941927941</v>
      </c>
      <c r="AP28" s="9">
        <f>D28*'Field emission CFs'!Q26</f>
        <v>12152.95356818059</v>
      </c>
      <c r="AQ28" s="9">
        <f t="shared" si="14"/>
        <v>40696.755510108531</v>
      </c>
      <c r="AR28" s="9">
        <f>IF('Embedded emissions outputs'!Z28 &lt;&gt; 0,'Infield emissions outputs'!AQ28/'Embedded emissions outputs'!Z28,"")</f>
        <v>5.2893948940565689</v>
      </c>
      <c r="AS28" s="9"/>
      <c r="AT28" s="9"/>
      <c r="AU28" s="5"/>
      <c r="AV28" s="5"/>
      <c r="AW28" s="5"/>
      <c r="AX28" s="5"/>
      <c r="AY28" s="5"/>
      <c r="AZ28" s="5"/>
      <c r="BA28" s="5"/>
      <c r="CX28" s="5"/>
      <c r="CY28" s="5"/>
      <c r="CZ28" s="5"/>
    </row>
    <row r="29" spans="2:104" x14ac:dyDescent="0.3">
      <c r="B29">
        <v>3004</v>
      </c>
      <c r="C29">
        <v>2</v>
      </c>
      <c r="D29" s="5">
        <v>37797.420567823603</v>
      </c>
      <c r="E29" s="5">
        <v>50927.34765625</v>
      </c>
      <c r="F29" s="5"/>
      <c r="G29" s="5">
        <v>14095.578800840651</v>
      </c>
      <c r="H29" s="5">
        <v>7150.447366026996</v>
      </c>
      <c r="I29" s="5">
        <v>740.75544836712788</v>
      </c>
      <c r="J29" s="5">
        <v>1936.6944599120575</v>
      </c>
      <c r="K29" s="5">
        <v>657.0250146422494</v>
      </c>
      <c r="L29" s="5">
        <v>13216.919478034521</v>
      </c>
      <c r="M29" s="5"/>
      <c r="N29" s="12">
        <f>'Embedded emissions outputs'!L29-'Infield emissions outputs'!G29</f>
        <v>23025.024794815537</v>
      </c>
      <c r="O29" s="12">
        <f>'Embedded emissions outputs'!M29-'Infield emissions outputs'!H29</f>
        <v>8018.0440532407065</v>
      </c>
      <c r="P29" s="12">
        <f>'Embedded emissions outputs'!N29-'Infield emissions outputs'!I29</f>
        <v>814.13581774216755</v>
      </c>
      <c r="Q29" s="12">
        <f>'Embedded emissions outputs'!O29-'Infield emissions outputs'!J29</f>
        <v>5285.1535022098251</v>
      </c>
      <c r="R29" s="12">
        <f>'Embedded emissions outputs'!P29-'Infield emissions outputs'!K29</f>
        <v>9172.0815690514537</v>
      </c>
      <c r="S29" s="12">
        <f>'Embedded emissions outputs'!Q29-'Infield emissions outputs'!L29</f>
        <v>4612.9064411903819</v>
      </c>
      <c r="T29" s="5"/>
      <c r="U29" s="5">
        <v>379.13333671504921</v>
      </c>
      <c r="V29" s="5">
        <v>42.879422518440663</v>
      </c>
      <c r="W29" s="5">
        <v>21.748419661681634</v>
      </c>
      <c r="X29" s="5">
        <v>2191.0233029950887</v>
      </c>
      <c r="Y29" s="5">
        <v>433.28555406730527</v>
      </c>
      <c r="Z29" s="5">
        <v>49.021595373052889</v>
      </c>
      <c r="AA29" s="5">
        <v>180.06462547979419</v>
      </c>
      <c r="AB29" s="5">
        <v>2571.8128608489224</v>
      </c>
      <c r="AC29" s="5">
        <f>H29*Parameters!$B$17+J29*Parameters!$B$18</f>
        <v>12905.163240049662</v>
      </c>
      <c r="AD29" s="5">
        <f>O29*Parameters!$B$17+Q29*Parameters!$B$18</f>
        <v>17055.187010954469</v>
      </c>
      <c r="AE29" s="12">
        <f t="shared" si="9"/>
        <v>443.7611788951715</v>
      </c>
      <c r="AF29" s="12">
        <f t="shared" si="10"/>
        <v>662.37177492015235</v>
      </c>
      <c r="AG29" s="12">
        <f t="shared" si="11"/>
        <v>1106.1329538153238</v>
      </c>
      <c r="AH29" s="12">
        <f t="shared" si="12"/>
        <v>4762.836163844011</v>
      </c>
      <c r="AI29" s="12">
        <f t="shared" si="13"/>
        <v>29960.350251004129</v>
      </c>
      <c r="AJ29" s="5"/>
      <c r="AK29" s="9">
        <f>IF('Embedded emissions outputs'!Z29 &lt;&gt;0,'Infield emissions outputs'!AG29/'Embedded emissions outputs'!Z29,"")</f>
        <v>0.69867413141085155</v>
      </c>
      <c r="AL29" s="9">
        <f>IF('Embedded emissions outputs'!Z29 &lt;&gt;0,'Infield emissions outputs'!AH29/'Embedded emissions outputs'!Z29,"")</f>
        <v>3.00838195657037</v>
      </c>
      <c r="AM29" s="9">
        <f>IF('Embedded emissions outputs'!Z29 &lt;&gt;0,'Infield emissions outputs'!AI29/'Embedded emissions outputs'!Z29,"")</f>
        <v>18.924055753138713</v>
      </c>
      <c r="AN29" s="9"/>
      <c r="AO29" s="9">
        <f>E29*'Field emission CFs'!P27</f>
        <v>5253.1555974202502</v>
      </c>
      <c r="AP29" s="9">
        <f>D29*'Field emission CFs'!Q27</f>
        <v>2296.4662724797845</v>
      </c>
      <c r="AQ29" s="9">
        <f t="shared" si="14"/>
        <v>7549.6218699000347</v>
      </c>
      <c r="AR29" s="9">
        <f>IF('Embedded emissions outputs'!Z29 &lt;&gt; 0,'Infield emissions outputs'!AQ29/'Embedded emissions outputs'!Z29,"")</f>
        <v>4.7686179895815908</v>
      </c>
      <c r="AS29" s="9"/>
      <c r="AT29" s="9"/>
      <c r="AU29" s="5"/>
      <c r="AV29" s="5"/>
      <c r="AW29" s="5"/>
      <c r="AX29" s="5"/>
      <c r="AY29" s="5"/>
      <c r="AZ29" s="5"/>
      <c r="BA29" s="5"/>
      <c r="CX29" s="5"/>
      <c r="CY29" s="5"/>
      <c r="CZ29" s="5"/>
    </row>
    <row r="30" spans="2:104" x14ac:dyDescent="0.3">
      <c r="B30">
        <v>3004</v>
      </c>
      <c r="C30">
        <v>5</v>
      </c>
      <c r="D30" s="5">
        <v>384300.02781664778</v>
      </c>
      <c r="E30" s="5">
        <v>108887.0234375</v>
      </c>
      <c r="F30" s="5"/>
      <c r="G30" s="5">
        <v>143314.84116845179</v>
      </c>
      <c r="H30" s="5">
        <v>72701.18120189695</v>
      </c>
      <c r="I30" s="5">
        <v>7531.5282137310205</v>
      </c>
      <c r="J30" s="5">
        <v>19691.072132317386</v>
      </c>
      <c r="K30" s="5">
        <v>6680.2106495646676</v>
      </c>
      <c r="L30" s="5">
        <v>134381.19445068593</v>
      </c>
      <c r="M30" s="5"/>
      <c r="N30" s="12">
        <f>'Embedded emissions outputs'!L30-'Infield emissions outputs'!G30</f>
        <v>50264.799663175829</v>
      </c>
      <c r="O30" s="12">
        <f>'Embedded emissions outputs'!M30-'Infield emissions outputs'!H30</f>
        <v>23709.977450051039</v>
      </c>
      <c r="P30" s="12">
        <f>'Embedded emissions outputs'!N30-'Infield emissions outputs'!I30</f>
        <v>1691.3383559649719</v>
      </c>
      <c r="Q30" s="12">
        <f>'Embedded emissions outputs'!O30-'Infield emissions outputs'!J30</f>
        <v>17629.665227159538</v>
      </c>
      <c r="R30" s="12">
        <f>'Embedded emissions outputs'!P30-'Infield emissions outputs'!K30</f>
        <v>8898.8692925958185</v>
      </c>
      <c r="S30" s="12">
        <f>'Embedded emissions outputs'!Q30-'Infield emissions outputs'!L30</f>
        <v>6692.3748971532914</v>
      </c>
      <c r="T30" s="5"/>
      <c r="U30" s="5">
        <v>4778.6104316561205</v>
      </c>
      <c r="V30" s="5">
        <v>402.21573050153063</v>
      </c>
      <c r="W30" s="5">
        <v>309.66322900956072</v>
      </c>
      <c r="X30" s="5">
        <v>19984.645167014231</v>
      </c>
      <c r="Y30" s="5">
        <v>1081.6992723091091</v>
      </c>
      <c r="Z30" s="5">
        <v>117.41319814341006</v>
      </c>
      <c r="AA30" s="5">
        <v>384.99354859595394</v>
      </c>
      <c r="AB30" s="5">
        <v>6146.2522379646998</v>
      </c>
      <c r="AC30" s="5">
        <f>H30*Parameters!$B$17+J30*Parameters!$B$18</f>
        <v>131211.45616882062</v>
      </c>
      <c r="AD30" s="5">
        <f>O30*Parameters!$B$17+Q30*Parameters!$B$18</f>
        <v>52094.386509623058</v>
      </c>
      <c r="AE30" s="12">
        <f t="shared" si="9"/>
        <v>5490.4893911672116</v>
      </c>
      <c r="AF30" s="12">
        <f t="shared" si="10"/>
        <v>1584.1060190484732</v>
      </c>
      <c r="AG30" s="12">
        <f t="shared" si="11"/>
        <v>7074.5954102156848</v>
      </c>
      <c r="AH30" s="12">
        <f t="shared" si="12"/>
        <v>26130.897404978932</v>
      </c>
      <c r="AI30" s="12">
        <f t="shared" si="13"/>
        <v>183305.84267844367</v>
      </c>
      <c r="AJ30" s="5"/>
      <c r="AK30" s="9">
        <f>IF('Embedded emissions outputs'!Z30 &lt;&gt;0,'Infield emissions outputs'!AG30/'Embedded emissions outputs'!Z30,"")</f>
        <v>1.4812069256649185</v>
      </c>
      <c r="AL30" s="9">
        <f>IF('Embedded emissions outputs'!Z30 &lt;&gt;0,'Infield emissions outputs'!AH30/'Embedded emissions outputs'!Z30,"")</f>
        <v>5.4710218699155586</v>
      </c>
      <c r="AM30" s="9">
        <f>IF('Embedded emissions outputs'!Z30 &lt;&gt;0,'Infield emissions outputs'!AI30/'Embedded emissions outputs'!Z30,"")</f>
        <v>38.378715381813905</v>
      </c>
      <c r="AN30" s="9"/>
      <c r="AO30" s="9">
        <f>E30*'Field emission CFs'!P28</f>
        <v>10380.80184327773</v>
      </c>
      <c r="AP30" s="9">
        <f>D30*'Field emission CFs'!Q28</f>
        <v>19769.361973500138</v>
      </c>
      <c r="AQ30" s="9">
        <f t="shared" si="14"/>
        <v>30150.163816777866</v>
      </c>
      <c r="AR30" s="9">
        <f>IF('Embedded emissions outputs'!Z30 &lt;&gt; 0,'Infield emissions outputs'!AQ30/'Embedded emissions outputs'!Z30,"")</f>
        <v>6.3125350448813426</v>
      </c>
      <c r="AS30" s="9"/>
      <c r="AT30" s="9"/>
      <c r="AU30" s="5"/>
      <c r="AV30" s="5"/>
      <c r="AW30" s="5"/>
      <c r="AX30" s="5"/>
      <c r="AY30" s="5"/>
      <c r="AZ30" s="5"/>
      <c r="BA30" s="5"/>
      <c r="CX30" s="5"/>
      <c r="CY30" s="5"/>
      <c r="CZ30" s="5"/>
    </row>
    <row r="31" spans="2:104" x14ac:dyDescent="0.3">
      <c r="B31">
        <v>3004</v>
      </c>
      <c r="C31">
        <v>7</v>
      </c>
      <c r="D31" s="5">
        <v>535655.08015889232</v>
      </c>
      <c r="E31" s="5">
        <v>79568.359375</v>
      </c>
      <c r="F31" s="5"/>
      <c r="G31" s="5">
        <v>199758.82689936258</v>
      </c>
      <c r="H31" s="5">
        <v>101334.25507564138</v>
      </c>
      <c r="I31" s="5">
        <v>10497.790936850628</v>
      </c>
      <c r="J31" s="5">
        <v>27446.323335899793</v>
      </c>
      <c r="K31" s="5">
        <v>9311.1853030572111</v>
      </c>
      <c r="L31" s="5">
        <v>187306.69860808071</v>
      </c>
      <c r="M31" s="5"/>
      <c r="N31" s="12">
        <f>'Embedded emissions outputs'!L31-'Infield emissions outputs'!G31</f>
        <v>36975.503571421199</v>
      </c>
      <c r="O31" s="12">
        <f>'Embedded emissions outputs'!M31-'Infield emissions outputs'!H31</f>
        <v>16671.662667489712</v>
      </c>
      <c r="P31" s="12">
        <f>'Embedded emissions outputs'!N31-'Infield emissions outputs'!I31</f>
        <v>1225.3990563997031</v>
      </c>
      <c r="Q31" s="12">
        <f>'Embedded emissions outputs'!O31-'Infield emissions outputs'!J31</f>
        <v>11819.195702608497</v>
      </c>
      <c r="R31" s="12">
        <f>'Embedded emissions outputs'!P31-'Infield emissions outputs'!K31</f>
        <v>7995.9637383075296</v>
      </c>
      <c r="S31" s="12">
        <f>'Embedded emissions outputs'!Q31-'Infield emissions outputs'!L31</f>
        <v>4880.6364651095064</v>
      </c>
      <c r="T31" s="5"/>
      <c r="U31" s="5">
        <v>5331.2939632907255</v>
      </c>
      <c r="V31" s="5">
        <v>583.20056201200191</v>
      </c>
      <c r="W31" s="5">
        <v>312.75839970761001</v>
      </c>
      <c r="X31" s="5">
        <v>29717.759451816943</v>
      </c>
      <c r="Y31" s="5">
        <v>790.49553275546748</v>
      </c>
      <c r="Z31" s="5">
        <v>83.612699568179124</v>
      </c>
      <c r="AA31" s="5">
        <v>281.3310724184625</v>
      </c>
      <c r="AB31" s="5">
        <v>4370.6471427556853</v>
      </c>
      <c r="AC31" s="5">
        <f>H31*Parameters!$B$17+J31*Parameters!$B$18</f>
        <v>182888.5713883102</v>
      </c>
      <c r="AD31" s="5">
        <f>O31*Parameters!$B$17+Q31*Parameters!$B$18</f>
        <v>36151.159447798796</v>
      </c>
      <c r="AE31" s="12">
        <f t="shared" si="9"/>
        <v>6227.2529250103371</v>
      </c>
      <c r="AF31" s="12">
        <f t="shared" si="10"/>
        <v>1155.439304742109</v>
      </c>
      <c r="AG31" s="12">
        <f t="shared" si="11"/>
        <v>7382.6922297524461</v>
      </c>
      <c r="AH31" s="12">
        <f t="shared" si="12"/>
        <v>34088.406594572625</v>
      </c>
      <c r="AI31" s="12">
        <f t="shared" si="13"/>
        <v>219039.730836109</v>
      </c>
      <c r="AJ31" s="5"/>
      <c r="AK31" s="9">
        <f>IF('Embedded emissions outputs'!Z31 &lt;&gt;0,'Infield emissions outputs'!AG31/'Embedded emissions outputs'!Z31,"")</f>
        <v>0.51353848883817321</v>
      </c>
      <c r="AL31" s="9">
        <f>IF('Embedded emissions outputs'!Z31 &lt;&gt;0,'Infield emissions outputs'!AH31/'Embedded emissions outputs'!Z31,"")</f>
        <v>2.3711822550220325</v>
      </c>
      <c r="AM31" s="9">
        <f>IF('Embedded emissions outputs'!Z31 &lt;&gt;0,'Infield emissions outputs'!AI31/'Embedded emissions outputs'!Z31,"")</f>
        <v>15.236356720354227</v>
      </c>
      <c r="AN31" s="9"/>
      <c r="AO31" s="9">
        <f>E31*'Field emission CFs'!P29</f>
        <v>8002.7248399128421</v>
      </c>
      <c r="AP31" s="9">
        <f>D31*'Field emission CFs'!Q29</f>
        <v>29941.199421864771</v>
      </c>
      <c r="AQ31" s="9">
        <f t="shared" si="14"/>
        <v>37943.924261777611</v>
      </c>
      <c r="AR31" s="9">
        <f>IF('Embedded emissions outputs'!Z31 &lt;&gt; 0,'Infield emissions outputs'!AQ31/'Embedded emissions outputs'!Z31,"")</f>
        <v>2.6393712374268588</v>
      </c>
      <c r="AS31" s="9"/>
      <c r="AT31" s="9"/>
      <c r="AU31" s="5"/>
      <c r="AV31" s="5"/>
      <c r="AW31" s="5"/>
      <c r="AX31" s="5"/>
      <c r="AY31" s="5"/>
      <c r="AZ31" s="5"/>
      <c r="BA31" s="5"/>
      <c r="CX31" s="5"/>
      <c r="CY31" s="5"/>
      <c r="CZ31" s="5"/>
    </row>
    <row r="32" spans="2:104" x14ac:dyDescent="0.3">
      <c r="B32">
        <v>3004</v>
      </c>
      <c r="C32">
        <v>8</v>
      </c>
      <c r="D32" s="5">
        <v>364626.48395200272</v>
      </c>
      <c r="E32" s="5">
        <v>580997.1875</v>
      </c>
      <c r="F32" s="5"/>
      <c r="G32" s="5">
        <v>135978.09745234833</v>
      </c>
      <c r="H32" s="5">
        <v>68979.375909524111</v>
      </c>
      <c r="I32" s="5">
        <v>7145.9652682312017</v>
      </c>
      <c r="J32" s="5">
        <v>18683.023359752988</v>
      </c>
      <c r="K32" s="5">
        <v>6338.2293648222621</v>
      </c>
      <c r="L32" s="5">
        <v>127501.7925973238</v>
      </c>
      <c r="M32" s="5"/>
      <c r="N32" s="12">
        <f>'Embedded emissions outputs'!L32-'Infield emissions outputs'!G32</f>
        <v>270894.5112475896</v>
      </c>
      <c r="O32" s="12">
        <f>'Embedded emissions outputs'!M32-'Infield emissions outputs'!H32</f>
        <v>140715.53558795986</v>
      </c>
      <c r="P32" s="12">
        <f>'Embedded emissions outputs'!N32-'Infield emissions outputs'!I32</f>
        <v>8568.4079504580186</v>
      </c>
      <c r="Q32" s="12">
        <f>'Embedded emissions outputs'!O32-'Infield emissions outputs'!J32</f>
        <v>106381.85118285316</v>
      </c>
      <c r="R32" s="12">
        <f>'Embedded emissions outputs'!P32-'Infield emissions outputs'!K32</f>
        <v>28612.476974580262</v>
      </c>
      <c r="S32" s="12">
        <f>'Embedded emissions outputs'!Q32-'Infield emissions outputs'!L32</f>
        <v>25824.378527950845</v>
      </c>
      <c r="T32" s="5"/>
      <c r="U32" s="5">
        <v>3493.3888838418416</v>
      </c>
      <c r="V32" s="5">
        <v>401.40269346878637</v>
      </c>
      <c r="W32" s="5">
        <v>200.16688407432125</v>
      </c>
      <c r="X32" s="5">
        <v>20535.54591521381</v>
      </c>
      <c r="Y32" s="5">
        <v>4977.3022107054539</v>
      </c>
      <c r="Z32" s="5">
        <v>663.07553246711882</v>
      </c>
      <c r="AA32" s="5">
        <v>2054.2400318552009</v>
      </c>
      <c r="AB32" s="5">
        <v>35059.896298298067</v>
      </c>
      <c r="AC32" s="5">
        <f>H32*Parameters!$B$17+J32*Parameters!$B$18</f>
        <v>124494.32332564308</v>
      </c>
      <c r="AD32" s="5">
        <f>O32*Parameters!$B$17+Q32*Parameters!$B$18</f>
        <v>310627.48271074472</v>
      </c>
      <c r="AE32" s="12">
        <f t="shared" si="9"/>
        <v>4094.9584613849493</v>
      </c>
      <c r="AF32" s="12">
        <f t="shared" si="10"/>
        <v>7694.6177750277739</v>
      </c>
      <c r="AG32" s="12">
        <f t="shared" si="11"/>
        <v>11789.576236412722</v>
      </c>
      <c r="AH32" s="12">
        <f t="shared" si="12"/>
        <v>55595.44221351188</v>
      </c>
      <c r="AI32" s="12">
        <f t="shared" si="13"/>
        <v>435121.8060363878</v>
      </c>
      <c r="AJ32" s="5"/>
      <c r="AK32" s="9">
        <f>IF('Embedded emissions outputs'!Z32 &lt;&gt;0,'Infield emissions outputs'!AG32/'Embedded emissions outputs'!Z32,"")</f>
        <v>1.0948001530883427</v>
      </c>
      <c r="AL32" s="9">
        <f>IF('Embedded emissions outputs'!Z32 &lt;&gt;0,'Infield emissions outputs'!AH32/'Embedded emissions outputs'!Z32,"")</f>
        <v>5.1626875661891392</v>
      </c>
      <c r="AM32" s="9">
        <f>IF('Embedded emissions outputs'!Z32 &lt;&gt;0,'Infield emissions outputs'!AI32/'Embedded emissions outputs'!Z32,"")</f>
        <v>40.406152885242427</v>
      </c>
      <c r="AN32" s="9"/>
      <c r="AO32" s="9">
        <f>E32*'Field emission CFs'!P30</f>
        <v>60315.663296890729</v>
      </c>
      <c r="AP32" s="9">
        <f>D32*'Field emission CFs'!Q30</f>
        <v>23355.542273046882</v>
      </c>
      <c r="AQ32" s="9">
        <f t="shared" si="14"/>
        <v>83671.205569937607</v>
      </c>
      <c r="AR32" s="9">
        <f>IF('Embedded emissions outputs'!Z32 &lt;&gt; 0,'Infield emissions outputs'!AQ32/'Embedded emissions outputs'!Z32,"")</f>
        <v>7.7698508267101625</v>
      </c>
      <c r="AS32" s="9"/>
      <c r="AT32" s="9"/>
      <c r="AU32" s="5"/>
      <c r="AV32" s="5"/>
      <c r="AW32" s="5"/>
      <c r="AX32" s="5"/>
      <c r="AY32" s="5"/>
      <c r="AZ32" s="5"/>
      <c r="BA32" s="5"/>
      <c r="CX32" s="5"/>
      <c r="CY32" s="5"/>
      <c r="CZ32" s="5"/>
    </row>
    <row r="33" spans="2:104" x14ac:dyDescent="0.3">
      <c r="B33">
        <v>3005</v>
      </c>
      <c r="C33">
        <v>0</v>
      </c>
      <c r="D33" s="5">
        <v>584614.33551929565</v>
      </c>
      <c r="E33" s="5">
        <v>4294836.5</v>
      </c>
      <c r="F33" s="5"/>
      <c r="G33" s="5">
        <v>218016.92577477961</v>
      </c>
      <c r="H33" s="5">
        <v>110596.27807285242</v>
      </c>
      <c r="I33" s="5">
        <v>11457.296495996896</v>
      </c>
      <c r="J33" s="5">
        <v>29954.936812519707</v>
      </c>
      <c r="K33" s="5">
        <v>10162.234263192506</v>
      </c>
      <c r="L33" s="5">
        <v>204426.66409995451</v>
      </c>
      <c r="M33" s="5"/>
      <c r="N33" s="12">
        <f>'Embedded emissions outputs'!L33-'Infield emissions outputs'!G33</f>
        <v>2010413.3702569474</v>
      </c>
      <c r="O33" s="12">
        <f>'Embedded emissions outputs'!M33-'Infield emissions outputs'!H33</f>
        <v>1089114.4779757981</v>
      </c>
      <c r="P33" s="12">
        <f>'Embedded emissions outputs'!N33-'Infield emissions outputs'!I33</f>
        <v>62045.52492478503</v>
      </c>
      <c r="Q33" s="12">
        <f>'Embedded emissions outputs'!O33-'Infield emissions outputs'!J33</f>
        <v>832281.81715897343</v>
      </c>
      <c r="R33" s="12">
        <f>'Embedded emissions outputs'!P33-'Infield emissions outputs'!K33</f>
        <v>141366.69359523829</v>
      </c>
      <c r="S33" s="12">
        <f>'Embedded emissions outputs'!Q33-'Infield emissions outputs'!L33</f>
        <v>159614.69606907046</v>
      </c>
      <c r="T33" s="5"/>
      <c r="U33" s="5">
        <v>4930.1201070905972</v>
      </c>
      <c r="V33" s="5">
        <v>699.97653250723943</v>
      </c>
      <c r="W33" s="5">
        <v>277.35204674210473</v>
      </c>
      <c r="X33" s="5">
        <v>36349.010694887271</v>
      </c>
      <c r="Y33" s="5">
        <v>33656.072827255251</v>
      </c>
      <c r="Z33" s="5">
        <v>5172.0079993285499</v>
      </c>
      <c r="AA33" s="5">
        <v>15185.315473663335</v>
      </c>
      <c r="AB33" s="5">
        <v>275065.18761896342</v>
      </c>
      <c r="AC33" s="5">
        <f>H33*Parameters!$B$17+J33*Parameters!$B$18</f>
        <v>199604.71690949821</v>
      </c>
      <c r="AD33" s="5">
        <f>O33*Parameters!$B$17+Q33*Parameters!$B$18</f>
        <v>2411594.7834437089</v>
      </c>
      <c r="AE33" s="12">
        <f t="shared" si="9"/>
        <v>5907.4486863399416</v>
      </c>
      <c r="AF33" s="12">
        <f t="shared" si="10"/>
        <v>54013.396300247136</v>
      </c>
      <c r="AG33" s="12">
        <f t="shared" si="11"/>
        <v>59920.844986587079</v>
      </c>
      <c r="AH33" s="12">
        <f t="shared" si="12"/>
        <v>311414.19831385068</v>
      </c>
      <c r="AI33" s="12">
        <f t="shared" si="13"/>
        <v>2611199.5003532069</v>
      </c>
      <c r="AJ33" s="5"/>
      <c r="AK33" s="9">
        <f>IF('Embedded emissions outputs'!Z33 &lt;&gt;0,'Infield emissions outputs'!AG33/'Embedded emissions outputs'!Z33,"")</f>
        <v>1.5163935576497169</v>
      </c>
      <c r="AL33" s="9">
        <f>IF('Embedded emissions outputs'!Z33 &lt;&gt;0,'Infield emissions outputs'!AH33/'Embedded emissions outputs'!Z33,"")</f>
        <v>7.8808381989519596</v>
      </c>
      <c r="AM33" s="9">
        <f>IF('Embedded emissions outputs'!Z33 &lt;&gt;0,'Infield emissions outputs'!AI33/'Embedded emissions outputs'!Z33,"")</f>
        <v>66.080611863202137</v>
      </c>
      <c r="AN33" s="9"/>
      <c r="AO33" s="9">
        <f>E33*'Field emission CFs'!P31</f>
        <v>398551.9703536231</v>
      </c>
      <c r="AP33" s="9">
        <f>D33*'Field emission CFs'!Q31</f>
        <v>33435.868943882851</v>
      </c>
      <c r="AQ33" s="9">
        <f t="shared" si="14"/>
        <v>431987.83929750597</v>
      </c>
      <c r="AR33" s="9">
        <f>IF('Embedded emissions outputs'!Z33 &lt;&gt; 0,'Infield emissions outputs'!AQ33/'Embedded emissions outputs'!Z33,"")</f>
        <v>10.932148514267302</v>
      </c>
      <c r="AS33" s="9"/>
      <c r="AT33" s="9"/>
      <c r="AU33" s="5"/>
      <c r="AV33" s="5"/>
      <c r="AW33" s="5"/>
      <c r="AX33" s="5"/>
      <c r="AY33" s="5"/>
      <c r="AZ33" s="5"/>
      <c r="BA33" s="5"/>
      <c r="CX33" s="5"/>
      <c r="CY33" s="5"/>
      <c r="CZ33" s="5"/>
    </row>
    <row r="34" spans="2:104" x14ac:dyDescent="0.3">
      <c r="B34">
        <v>3005</v>
      </c>
      <c r="C34">
        <v>1</v>
      </c>
      <c r="D34" s="5">
        <v>631359.80818766216</v>
      </c>
      <c r="E34" s="5">
        <v>179090.90625</v>
      </c>
      <c r="F34" s="5"/>
      <c r="G34" s="5">
        <v>235449.45116092774</v>
      </c>
      <c r="H34" s="5">
        <v>119439.50168160182</v>
      </c>
      <c r="I34" s="5">
        <v>12373.416248228523</v>
      </c>
      <c r="J34" s="5">
        <v>32350.118721304883</v>
      </c>
      <c r="K34" s="5">
        <v>10974.801480822638</v>
      </c>
      <c r="L34" s="5">
        <v>220772.51889477653</v>
      </c>
      <c r="M34" s="5"/>
      <c r="N34" s="12">
        <f>'Embedded emissions outputs'!L34-'Infield emissions outputs'!G34</f>
        <v>78423.16413709076</v>
      </c>
      <c r="O34" s="12">
        <f>'Embedded emissions outputs'!M34-'Infield emissions outputs'!H34</f>
        <v>36090.927032701045</v>
      </c>
      <c r="P34" s="12">
        <f>'Embedded emissions outputs'!N34-'Infield emissions outputs'!I34</f>
        <v>2557.9387704432811</v>
      </c>
      <c r="Q34" s="12">
        <f>'Embedded emissions outputs'!O34-'Infield emissions outputs'!J34</f>
        <v>28426.049466122153</v>
      </c>
      <c r="R34" s="12">
        <f>'Embedded emissions outputs'!P34-'Infield emissions outputs'!K34</f>
        <v>23605.620561439537</v>
      </c>
      <c r="S34" s="12">
        <f>'Embedded emissions outputs'!Q34-'Infield emissions outputs'!L34</f>
        <v>9987.2128756770398</v>
      </c>
      <c r="T34" s="5"/>
      <c r="U34" s="5">
        <v>6486.358384208148</v>
      </c>
      <c r="V34" s="5">
        <v>687.27047050227111</v>
      </c>
      <c r="W34" s="5">
        <v>372.2382349629699</v>
      </c>
      <c r="X34" s="5">
        <v>34926.309551569138</v>
      </c>
      <c r="Y34" s="5">
        <v>1434.3802358219793</v>
      </c>
      <c r="Z34" s="5">
        <v>194.10499633752508</v>
      </c>
      <c r="AA34" s="5">
        <v>633.21435858083748</v>
      </c>
      <c r="AB34" s="5">
        <v>10270.234090995671</v>
      </c>
      <c r="AC34" s="5">
        <f>H34*Parameters!$B$17+J34*Parameters!$B$18</f>
        <v>215565.01119561394</v>
      </c>
      <c r="AD34" s="5">
        <f>O34*Parameters!$B$17+Q34*Parameters!$B$18</f>
        <v>80617.285768549045</v>
      </c>
      <c r="AE34" s="12">
        <f t="shared" si="9"/>
        <v>7545.8670896733893</v>
      </c>
      <c r="AF34" s="12">
        <f t="shared" si="10"/>
        <v>2261.699590740342</v>
      </c>
      <c r="AG34" s="12">
        <f t="shared" si="11"/>
        <v>9807.5666804137309</v>
      </c>
      <c r="AH34" s="12">
        <f t="shared" si="12"/>
        <v>45196.543642564808</v>
      </c>
      <c r="AI34" s="12">
        <f t="shared" si="13"/>
        <v>296182.29696416296</v>
      </c>
      <c r="AJ34" s="5"/>
      <c r="AK34" s="9">
        <f>IF('Embedded emissions outputs'!Z34 &lt;&gt;0,'Infield emissions outputs'!AG34/'Embedded emissions outputs'!Z34,"")</f>
        <v>0.57220719264372277</v>
      </c>
      <c r="AL34" s="9">
        <f>IF('Embedded emissions outputs'!Z34 &lt;&gt;0,'Infield emissions outputs'!AH34/'Embedded emissions outputs'!Z34,"")</f>
        <v>2.6369218989414538</v>
      </c>
      <c r="AM34" s="9">
        <f>IF('Embedded emissions outputs'!Z34 &lt;&gt;0,'Infield emissions outputs'!AI34/'Embedded emissions outputs'!Z34,"")</f>
        <v>17.2802945092476</v>
      </c>
      <c r="AN34" s="9"/>
      <c r="AO34" s="9">
        <f>E34*'Field emission CFs'!P32</f>
        <v>21037.546545850884</v>
      </c>
      <c r="AP34" s="9">
        <f>D34*'Field emission CFs'!Q32</f>
        <v>36086.724570576749</v>
      </c>
      <c r="AQ34" s="9">
        <f t="shared" si="14"/>
        <v>57124.271116427633</v>
      </c>
      <c r="AR34" s="9">
        <f>IF('Embedded emissions outputs'!Z34 &lt;&gt; 0,'Infield emissions outputs'!AQ34/'Embedded emissions outputs'!Z34,"")</f>
        <v>3.33282656875814</v>
      </c>
      <c r="AS34" s="9"/>
      <c r="AT34" s="9"/>
      <c r="AU34" s="5"/>
      <c r="AV34" s="5"/>
      <c r="AW34" s="5"/>
      <c r="AX34" s="5"/>
      <c r="AY34" s="5"/>
      <c r="AZ34" s="5"/>
      <c r="BA34" s="5"/>
      <c r="CX34" s="5"/>
      <c r="CY34" s="5"/>
      <c r="CZ34" s="5"/>
    </row>
    <row r="35" spans="2:104" x14ac:dyDescent="0.3">
      <c r="B35">
        <v>3005</v>
      </c>
      <c r="C35">
        <v>2</v>
      </c>
      <c r="D35" s="5">
        <v>38670.316773455801</v>
      </c>
      <c r="E35" s="5">
        <v>51011.234375</v>
      </c>
      <c r="F35" s="5"/>
      <c r="G35" s="5">
        <v>14421.103057961986</v>
      </c>
      <c r="H35" s="5">
        <v>7315.5802846392007</v>
      </c>
      <c r="I35" s="5">
        <v>757.86250515743927</v>
      </c>
      <c r="J35" s="5">
        <v>1981.4206137111678</v>
      </c>
      <c r="K35" s="5">
        <v>672.19839509178416</v>
      </c>
      <c r="L35" s="5">
        <v>13522.151916894221</v>
      </c>
      <c r="M35" s="5"/>
      <c r="N35" s="12">
        <f>'Embedded emissions outputs'!L35-'Infield emissions outputs'!G35</f>
        <v>22969.203390446783</v>
      </c>
      <c r="O35" s="12">
        <f>'Embedded emissions outputs'!M35-'Infield emissions outputs'!H35</f>
        <v>9154.0895230396345</v>
      </c>
      <c r="P35" s="12">
        <f>'Embedded emissions outputs'!N35-'Infield emissions outputs'!I35</f>
        <v>795.49206937443637</v>
      </c>
      <c r="Q35" s="12">
        <f>'Embedded emissions outputs'!O35-'Infield emissions outputs'!J35</f>
        <v>6509.4762214361608</v>
      </c>
      <c r="R35" s="12">
        <f>'Embedded emissions outputs'!P35-'Infield emissions outputs'!K35</f>
        <v>7669.0633462221231</v>
      </c>
      <c r="S35" s="12">
        <f>'Embedded emissions outputs'!Q35-'Infield emissions outputs'!L35</f>
        <v>3913.9108970958841</v>
      </c>
      <c r="T35" s="5"/>
      <c r="U35" s="5">
        <v>387.88906782250388</v>
      </c>
      <c r="V35" s="5">
        <v>43.869682823343844</v>
      </c>
      <c r="W35" s="5">
        <v>22.250679147011155</v>
      </c>
      <c r="X35" s="5">
        <v>2241.6229444231139</v>
      </c>
      <c r="Y35" s="5">
        <v>426.64052734980515</v>
      </c>
      <c r="Z35" s="5">
        <v>52.44506361995856</v>
      </c>
      <c r="AA35" s="5">
        <v>180.36122154412459</v>
      </c>
      <c r="AB35" s="5">
        <v>2762.8245816162607</v>
      </c>
      <c r="AC35" s="5">
        <f>H35*Parameters!$B$17+J35*Parameters!$B$18</f>
        <v>13203.195959110206</v>
      </c>
      <c r="AD35" s="5">
        <f>O35*Parameters!$B$17+Q35*Parameters!$B$18</f>
        <v>19866.326710194637</v>
      </c>
      <c r="AE35" s="12">
        <f t="shared" si="9"/>
        <v>454.0094297928589</v>
      </c>
      <c r="AF35" s="12">
        <f t="shared" si="10"/>
        <v>659.44681251388829</v>
      </c>
      <c r="AG35" s="12">
        <f t="shared" si="11"/>
        <v>1113.4562423067473</v>
      </c>
      <c r="AH35" s="12">
        <f t="shared" si="12"/>
        <v>5004.4475260393747</v>
      </c>
      <c r="AI35" s="12">
        <f t="shared" si="13"/>
        <v>33069.522669304846</v>
      </c>
      <c r="AJ35" s="5"/>
      <c r="AK35" s="9">
        <f>IF('Embedded emissions outputs'!Z35 &lt;&gt;0,'Infield emissions outputs'!AG35/'Embedded emissions outputs'!Z35,"")</f>
        <v>0.73798565017191253</v>
      </c>
      <c r="AL35" s="9">
        <f>IF('Embedded emissions outputs'!Z35 &lt;&gt;0,'Infield emissions outputs'!AH35/'Embedded emissions outputs'!Z35,"")</f>
        <v>3.3168887298203682</v>
      </c>
      <c r="AM35" s="9">
        <f>IF('Embedded emissions outputs'!Z35 &lt;&gt;0,'Infield emissions outputs'!AI35/'Embedded emissions outputs'!Z35,"")</f>
        <v>21.918089154022116</v>
      </c>
      <c r="AN35" s="9"/>
      <c r="AO35" s="9">
        <f>E35*'Field emission CFs'!P33</f>
        <v>4932.8101163505244</v>
      </c>
      <c r="AP35" s="9">
        <f>D35*'Field emission CFs'!Q33</f>
        <v>2217.9950786714312</v>
      </c>
      <c r="AQ35" s="9">
        <f t="shared" si="14"/>
        <v>7150.805195021956</v>
      </c>
      <c r="AR35" s="9">
        <f>IF('Embedded emissions outputs'!Z35 &lt;&gt; 0,'Infield emissions outputs'!AQ35/'Embedded emissions outputs'!Z35,"")</f>
        <v>4.7394692495218402</v>
      </c>
      <c r="AS35" s="9"/>
      <c r="AT35" s="9"/>
      <c r="AU35" s="5"/>
      <c r="AV35" s="5"/>
      <c r="AW35" s="5"/>
      <c r="AX35" s="5"/>
      <c r="AY35" s="5"/>
      <c r="AZ35" s="5"/>
      <c r="BA35" s="5"/>
      <c r="CX35" s="5"/>
      <c r="CY35" s="5"/>
      <c r="CZ35" s="5"/>
    </row>
    <row r="36" spans="2:104" x14ac:dyDescent="0.3">
      <c r="B36">
        <v>3005</v>
      </c>
      <c r="C36">
        <v>5</v>
      </c>
      <c r="D36" s="5">
        <v>3537779.3562757405</v>
      </c>
      <c r="E36" s="5">
        <v>1077626.875</v>
      </c>
      <c r="F36" s="5"/>
      <c r="G36" s="5">
        <v>1319324.0953278993</v>
      </c>
      <c r="H36" s="5">
        <v>669270.67243316781</v>
      </c>
      <c r="I36" s="5">
        <v>69333.549589172471</v>
      </c>
      <c r="J36" s="5">
        <v>181271.56765621033</v>
      </c>
      <c r="K36" s="5">
        <v>61496.512154505384</v>
      </c>
      <c r="L36" s="5">
        <v>1237082.9591147851</v>
      </c>
      <c r="M36" s="5"/>
      <c r="N36" s="12">
        <f>'Embedded emissions outputs'!L36-'Infield emissions outputs'!G36</f>
        <v>504531.12564570177</v>
      </c>
      <c r="O36" s="12">
        <f>'Embedded emissions outputs'!M36-'Infield emissions outputs'!H36</f>
        <v>253458.31220607704</v>
      </c>
      <c r="P36" s="12">
        <f>'Embedded emissions outputs'!N36-'Infield emissions outputs'!I36</f>
        <v>15784.902607075797</v>
      </c>
      <c r="Q36" s="12">
        <f>'Embedded emissions outputs'!O36-'Infield emissions outputs'!J36</f>
        <v>186505.85809812183</v>
      </c>
      <c r="R36" s="12">
        <f>'Embedded emissions outputs'!P36-'Infield emissions outputs'!K36</f>
        <v>68181.366389362724</v>
      </c>
      <c r="S36" s="12">
        <f>'Embedded emissions outputs'!Q36-'Infield emissions outputs'!L36</f>
        <v>49165.284409975866</v>
      </c>
      <c r="T36" s="5"/>
      <c r="U36" s="5">
        <v>43990.809557949709</v>
      </c>
      <c r="V36" s="5">
        <v>3702.7072733301525</v>
      </c>
      <c r="W36" s="5">
        <v>2850.6898248531779</v>
      </c>
      <c r="X36" s="5">
        <v>183974.13478224041</v>
      </c>
      <c r="Y36" s="5">
        <v>10529.088284865455</v>
      </c>
      <c r="Z36" s="5">
        <v>1208.1072591263312</v>
      </c>
      <c r="AA36" s="5">
        <v>3810.1816350520962</v>
      </c>
      <c r="AB36" s="5">
        <v>63426.771353315817</v>
      </c>
      <c r="AC36" s="5">
        <f>H36*Parameters!$B$17+J36*Parameters!$B$18</f>
        <v>1207903.0635990598</v>
      </c>
      <c r="AD36" s="5">
        <f>O36*Parameters!$B$17+Q36*Parameters!$B$18</f>
        <v>555263.99550704286</v>
      </c>
      <c r="AE36" s="12">
        <f t="shared" si="9"/>
        <v>50544.206656133043</v>
      </c>
      <c r="AF36" s="12">
        <f t="shared" si="10"/>
        <v>15547.377179043882</v>
      </c>
      <c r="AG36" s="12">
        <f t="shared" si="11"/>
        <v>66091.58383517692</v>
      </c>
      <c r="AH36" s="12">
        <f t="shared" si="12"/>
        <v>247400.90613555623</v>
      </c>
      <c r="AI36" s="12">
        <f t="shared" si="13"/>
        <v>1763167.0591061027</v>
      </c>
      <c r="AJ36" s="5"/>
      <c r="AK36" s="9">
        <f>IF('Embedded emissions outputs'!Z36 &lt;&gt;0,'Infield emissions outputs'!AG36/'Embedded emissions outputs'!Z36,"")</f>
        <v>1.5444095709299546</v>
      </c>
      <c r="AL36" s="9">
        <f>IF('Embedded emissions outputs'!Z36 &lt;&gt;0,'Infield emissions outputs'!AH36/'Embedded emissions outputs'!Z36,"")</f>
        <v>5.781194898360595</v>
      </c>
      <c r="AM36" s="9">
        <f>IF('Embedded emissions outputs'!Z36 &lt;&gt;0,'Infield emissions outputs'!AI36/'Embedded emissions outputs'!Z36,"")</f>
        <v>41.201192696831015</v>
      </c>
      <c r="AN36" s="9"/>
      <c r="AO36" s="9">
        <f>E36*'Field emission CFs'!P34</f>
        <v>103082.34210692774</v>
      </c>
      <c r="AP36" s="9">
        <f>D36*'Field emission CFs'!Q34</f>
        <v>182299.25301231144</v>
      </c>
      <c r="AQ36" s="9">
        <f t="shared" si="14"/>
        <v>285381.59511923918</v>
      </c>
      <c r="AR36" s="9">
        <f>IF('Embedded emissions outputs'!Z36 &lt;&gt; 0,'Infield emissions outputs'!AQ36/'Embedded emissions outputs'!Z36,"")</f>
        <v>6.6687169726264797</v>
      </c>
      <c r="AS36" s="9"/>
      <c r="AT36" s="9"/>
      <c r="AU36" s="5"/>
      <c r="AV36" s="5"/>
      <c r="AW36" s="5"/>
      <c r="AX36" s="5"/>
      <c r="AY36" s="5"/>
      <c r="AZ36" s="5"/>
      <c r="BA36" s="5"/>
      <c r="CX36" s="5"/>
      <c r="CY36" s="5"/>
      <c r="CZ36" s="5"/>
    </row>
    <row r="37" spans="2:104" x14ac:dyDescent="0.3">
      <c r="B37">
        <v>3005</v>
      </c>
      <c r="C37">
        <v>7</v>
      </c>
      <c r="D37" s="5">
        <v>2130714.2384331152</v>
      </c>
      <c r="E37" s="5">
        <v>288054.84375</v>
      </c>
      <c r="F37" s="5"/>
      <c r="G37" s="5">
        <v>794595.23953532323</v>
      </c>
      <c r="H37" s="5">
        <v>403084.64929826715</v>
      </c>
      <c r="I37" s="5">
        <v>41757.827844378407</v>
      </c>
      <c r="J37" s="5">
        <v>109175.23998296379</v>
      </c>
      <c r="K37" s="5">
        <v>37037.78016261536</v>
      </c>
      <c r="L37" s="5">
        <v>745063.5016095672</v>
      </c>
      <c r="M37" s="5"/>
      <c r="N37" s="12">
        <f>'Embedded emissions outputs'!L37-'Infield emissions outputs'!G37</f>
        <v>134215.77967639035</v>
      </c>
      <c r="O37" s="12">
        <f>'Embedded emissions outputs'!M37-'Infield emissions outputs'!H37</f>
        <v>66759.200489151524</v>
      </c>
      <c r="P37" s="12">
        <f>'Embedded emissions outputs'!N37-'Infield emissions outputs'!I37</f>
        <v>4335.0918546159883</v>
      </c>
      <c r="Q37" s="12">
        <f>'Embedded emissions outputs'!O37-'Infield emissions outputs'!J37</f>
        <v>49750.158591531086</v>
      </c>
      <c r="R37" s="12">
        <f>'Embedded emissions outputs'!P37-'Infield emissions outputs'!K37</f>
        <v>17985.290974182019</v>
      </c>
      <c r="S37" s="12">
        <f>'Embedded emissions outputs'!Q37-'Infield emissions outputs'!L37</f>
        <v>15009.316921781749</v>
      </c>
      <c r="T37" s="5"/>
      <c r="U37" s="5">
        <v>21206.676418501404</v>
      </c>
      <c r="V37" s="5">
        <v>2319.8393656092326</v>
      </c>
      <c r="W37" s="5">
        <v>1244.0818730756464</v>
      </c>
      <c r="X37" s="5">
        <v>118210.49691068717</v>
      </c>
      <c r="Y37" s="5">
        <v>2784.8528390175106</v>
      </c>
      <c r="Z37" s="5">
        <v>322.39230144575794</v>
      </c>
      <c r="AA37" s="5">
        <v>1018.479912527721</v>
      </c>
      <c r="AB37" s="5">
        <v>16933.597302885701</v>
      </c>
      <c r="AC37" s="5">
        <f>H37*Parameters!$B$17+J37*Parameters!$B$18</f>
        <v>727489.19507712196</v>
      </c>
      <c r="AD37" s="5">
        <f>O37*Parameters!$B$17+Q37*Parameters!$B$18</f>
        <v>146772.1684038302</v>
      </c>
      <c r="AE37" s="12">
        <f t="shared" si="9"/>
        <v>24770.597657186285</v>
      </c>
      <c r="AF37" s="12">
        <f t="shared" si="10"/>
        <v>4125.7250529909898</v>
      </c>
      <c r="AG37" s="12">
        <f t="shared" si="11"/>
        <v>28896.322710177275</v>
      </c>
      <c r="AH37" s="12">
        <f t="shared" si="12"/>
        <v>135144.09421357288</v>
      </c>
      <c r="AI37" s="12">
        <f t="shared" si="13"/>
        <v>874261.3634809521</v>
      </c>
      <c r="AJ37" s="5"/>
      <c r="AK37" s="9">
        <f>IF('Embedded emissions outputs'!Z37 &lt;&gt;0,'Infield emissions outputs'!AG37/'Embedded emissions outputs'!Z37,"")</f>
        <v>0.50186873010244559</v>
      </c>
      <c r="AL37" s="9">
        <f>IF('Embedded emissions outputs'!Z37 &lt;&gt;0,'Infield emissions outputs'!AH37/'Embedded emissions outputs'!Z37,"")</f>
        <v>2.3471704557038078</v>
      </c>
      <c r="AM37" s="9">
        <f>IF('Embedded emissions outputs'!Z37 &lt;&gt;0,'Infield emissions outputs'!AI37/'Embedded emissions outputs'!Z37,"")</f>
        <v>15.184092615123145</v>
      </c>
      <c r="AN37" s="9"/>
      <c r="AO37" s="9">
        <f>E37*'Field emission CFs'!P35</f>
        <v>33681.975379290583</v>
      </c>
      <c r="AP37" s="9">
        <f>D37*'Field emission CFs'!Q35</f>
        <v>119924.43533619259</v>
      </c>
      <c r="AQ37" s="9">
        <f t="shared" si="14"/>
        <v>153606.41071548319</v>
      </c>
      <c r="AR37" s="9">
        <f>IF('Embedded emissions outputs'!Z37 &lt;&gt; 0,'Infield emissions outputs'!AQ37/'Embedded emissions outputs'!Z37,"")</f>
        <v>2.6678223057850565</v>
      </c>
      <c r="AS37" s="9"/>
      <c r="AT37" s="9"/>
      <c r="AU37" s="5"/>
      <c r="AV37" s="5"/>
      <c r="AW37" s="5"/>
      <c r="AX37" s="5"/>
      <c r="AY37" s="5"/>
      <c r="AZ37" s="5"/>
      <c r="BA37" s="5"/>
      <c r="CX37" s="5"/>
      <c r="CY37" s="5"/>
      <c r="CZ37" s="5"/>
    </row>
    <row r="38" spans="2:104" x14ac:dyDescent="0.3">
      <c r="B38">
        <v>3005</v>
      </c>
      <c r="C38">
        <v>8</v>
      </c>
      <c r="D38" s="5">
        <v>694493.68517380441</v>
      </c>
      <c r="E38" s="5">
        <v>1203551</v>
      </c>
      <c r="F38" s="5"/>
      <c r="G38" s="5">
        <v>258993.61170658979</v>
      </c>
      <c r="H38" s="5">
        <v>131383.05385052771</v>
      </c>
      <c r="I38" s="5">
        <v>13610.716642050549</v>
      </c>
      <c r="J38" s="5">
        <v>35585.022795577046</v>
      </c>
      <c r="K38" s="5">
        <v>12072.245058402475</v>
      </c>
      <c r="L38" s="5">
        <v>242849.0351206568</v>
      </c>
      <c r="M38" s="5"/>
      <c r="N38" s="12">
        <f>'Embedded emissions outputs'!L38-'Infield emissions outputs'!G38</f>
        <v>564064.61138035276</v>
      </c>
      <c r="O38" s="12">
        <f>'Embedded emissions outputs'!M38-'Infield emissions outputs'!H38</f>
        <v>301725.81102605024</v>
      </c>
      <c r="P38" s="12">
        <f>'Embedded emissions outputs'!N38-'Infield emissions outputs'!I38</f>
        <v>17449.983062998646</v>
      </c>
      <c r="Q38" s="12">
        <f>'Embedded emissions outputs'!O38-'Infield emissions outputs'!J38</f>
        <v>228579.04488471508</v>
      </c>
      <c r="R38" s="12">
        <f>'Embedded emissions outputs'!P38-'Infield emissions outputs'!K38</f>
        <v>45494.381783905919</v>
      </c>
      <c r="S38" s="12">
        <f>'Embedded emissions outputs'!Q38-'Infield emissions outputs'!L38</f>
        <v>46237.159145625919</v>
      </c>
      <c r="T38" s="5"/>
      <c r="U38" s="5">
        <v>6653.7583704531089</v>
      </c>
      <c r="V38" s="5">
        <v>764.54028463419093</v>
      </c>
      <c r="W38" s="5">
        <v>381.25216650152089</v>
      </c>
      <c r="X38" s="5">
        <v>39113.469776348022</v>
      </c>
      <c r="Y38" s="5">
        <v>10235.325030840284</v>
      </c>
      <c r="Z38" s="5">
        <v>1400.2673273353264</v>
      </c>
      <c r="AA38" s="5">
        <v>4255.4126074898704</v>
      </c>
      <c r="AB38" s="5">
        <v>74123.855407262861</v>
      </c>
      <c r="AC38" s="5">
        <f>H38*Parameters!$B$17+J38*Parameters!$B$18</f>
        <v>237120.79400416274</v>
      </c>
      <c r="AD38" s="5">
        <f>O38*Parameters!$B$17+Q38*Parameters!$B$18</f>
        <v>666447.38867547293</v>
      </c>
      <c r="AE38" s="12">
        <f t="shared" si="9"/>
        <v>7799.5508215888212</v>
      </c>
      <c r="AF38" s="12">
        <f t="shared" si="10"/>
        <v>15891.004965665481</v>
      </c>
      <c r="AG38" s="12">
        <f t="shared" si="11"/>
        <v>23690.555787254303</v>
      </c>
      <c r="AH38" s="12">
        <f t="shared" si="12"/>
        <v>113237.32518361088</v>
      </c>
      <c r="AI38" s="12">
        <f t="shared" si="13"/>
        <v>903568.18267963571</v>
      </c>
      <c r="AJ38" s="5"/>
      <c r="AK38" s="9">
        <f>IF('Embedded emissions outputs'!Z38 &lt;&gt;0,'Infield emissions outputs'!AG38/'Embedded emissions outputs'!Z38,"")</f>
        <v>1.169135466755467</v>
      </c>
      <c r="AL38" s="9">
        <f>IF('Embedded emissions outputs'!Z38 &lt;&gt;0,'Infield emissions outputs'!AH38/'Embedded emissions outputs'!Z38,"")</f>
        <v>5.5882932516048527</v>
      </c>
      <c r="AM38" s="9">
        <f>IF('Embedded emissions outputs'!Z38 &lt;&gt;0,'Infield emissions outputs'!AI38/'Embedded emissions outputs'!Z38,"")</f>
        <v>44.591339202387672</v>
      </c>
      <c r="AN38" s="9"/>
      <c r="AO38" s="9">
        <f>E38*'Field emission CFs'!P36</f>
        <v>122056.29689480293</v>
      </c>
      <c r="AP38" s="9">
        <f>D38*'Field emission CFs'!Q36</f>
        <v>41247.775159705096</v>
      </c>
      <c r="AQ38" s="9">
        <f t="shared" si="14"/>
        <v>163304.07205450803</v>
      </c>
      <c r="AR38" s="9">
        <f>IF('Embedded emissions outputs'!Z38 &lt;&gt; 0,'Infield emissions outputs'!AQ38/'Embedded emissions outputs'!Z38,"")</f>
        <v>8.0591010282348261</v>
      </c>
      <c r="AS38" s="9"/>
      <c r="AT38" s="9"/>
      <c r="AU38" s="5"/>
      <c r="AV38" s="5"/>
      <c r="AW38" s="5"/>
      <c r="AX38" s="5"/>
      <c r="AY38" s="5"/>
      <c r="AZ38" s="5"/>
      <c r="BA38" s="5"/>
      <c r="CX38" s="5"/>
      <c r="CY38" s="5"/>
      <c r="CZ38" s="5"/>
    </row>
    <row r="39" spans="2:104" x14ac:dyDescent="0.3">
      <c r="B39">
        <v>3006</v>
      </c>
      <c r="C39">
        <v>0</v>
      </c>
      <c r="D39" s="5">
        <v>525586.95052483655</v>
      </c>
      <c r="E39" s="5">
        <v>5572693.5</v>
      </c>
      <c r="F39" s="5"/>
      <c r="G39" s="5">
        <v>196004.17611891427</v>
      </c>
      <c r="H39" s="5">
        <v>99429.584599689973</v>
      </c>
      <c r="I39" s="5">
        <v>10300.47530606808</v>
      </c>
      <c r="J39" s="5">
        <v>26930.444458690079</v>
      </c>
      <c r="K39" s="5">
        <v>9136.173015952445</v>
      </c>
      <c r="L39" s="5">
        <v>183786.09702552168</v>
      </c>
      <c r="M39" s="5"/>
      <c r="N39" s="12">
        <f>'Embedded emissions outputs'!L39-'Infield emissions outputs'!G39</f>
        <v>2586070.4486748213</v>
      </c>
      <c r="O39" s="12">
        <f>'Embedded emissions outputs'!M39-'Infield emissions outputs'!H39</f>
        <v>1411582.3122573236</v>
      </c>
      <c r="P39" s="12">
        <f>'Embedded emissions outputs'!N39-'Infield emissions outputs'!I39</f>
        <v>81200.696906624944</v>
      </c>
      <c r="Q39" s="12">
        <f>'Embedded emissions outputs'!O39-'Infield emissions outputs'!J39</f>
        <v>1103089.2250575218</v>
      </c>
      <c r="R39" s="12">
        <f>'Embedded emissions outputs'!P39-'Infield emissions outputs'!K39</f>
        <v>171117.54501185555</v>
      </c>
      <c r="S39" s="12">
        <f>'Embedded emissions outputs'!Q39-'Infield emissions outputs'!L39</f>
        <v>219633.48568745225</v>
      </c>
      <c r="T39" s="5"/>
      <c r="U39" s="5">
        <v>4432.3353626031685</v>
      </c>
      <c r="V39" s="5">
        <v>629.3012483736577</v>
      </c>
      <c r="W39" s="5">
        <v>249.34834404893482</v>
      </c>
      <c r="X39" s="5">
        <v>32678.920999688529</v>
      </c>
      <c r="Y39" s="5">
        <v>43610.713285840684</v>
      </c>
      <c r="Z39" s="5">
        <v>6736.8137328025114</v>
      </c>
      <c r="AA39" s="5">
        <v>19703.453354523252</v>
      </c>
      <c r="AB39" s="5">
        <v>358357.44604119315</v>
      </c>
      <c r="AC39" s="5">
        <f>H39*Parameters!$B$17+J39*Parameters!$B$18</f>
        <v>179451.01256822294</v>
      </c>
      <c r="AD39" s="5">
        <f>O39*Parameters!$B$17+Q39*Parameters!$B$18</f>
        <v>3145864.1101643145</v>
      </c>
      <c r="AE39" s="12">
        <f t="shared" si="9"/>
        <v>5310.9849550257604</v>
      </c>
      <c r="AF39" s="12">
        <f t="shared" si="10"/>
        <v>70050.980373166443</v>
      </c>
      <c r="AG39" s="12">
        <f t="shared" si="11"/>
        <v>75361.965328192207</v>
      </c>
      <c r="AH39" s="12">
        <f t="shared" si="12"/>
        <v>391036.36704088165</v>
      </c>
      <c r="AI39" s="12">
        <f t="shared" si="13"/>
        <v>3325315.1227325373</v>
      </c>
      <c r="AJ39" s="5"/>
      <c r="AK39" s="9">
        <f>IF('Embedded emissions outputs'!Z39 &lt;&gt;0,'Infield emissions outputs'!AG39/'Embedded emissions outputs'!Z39,"")</f>
        <v>1.5439574015484228</v>
      </c>
      <c r="AL39" s="9">
        <f>IF('Embedded emissions outputs'!Z39 &lt;&gt;0,'Infield emissions outputs'!AH39/'Embedded emissions outputs'!Z39,"")</f>
        <v>8.0112493157277065</v>
      </c>
      <c r="AM39" s="9">
        <f>IF('Embedded emissions outputs'!Z39 &lt;&gt;0,'Infield emissions outputs'!AI39/'Embedded emissions outputs'!Z39,"")</f>
        <v>68.126473000872849</v>
      </c>
      <c r="AN39" s="9"/>
      <c r="AO39" s="9">
        <f>E39*'Field emission CFs'!P37</f>
        <v>505799.39327548043</v>
      </c>
      <c r="AP39" s="9">
        <f>D39*'Field emission CFs'!Q37</f>
        <v>35872.526892872687</v>
      </c>
      <c r="AQ39" s="9">
        <f t="shared" si="14"/>
        <v>541671.92016835313</v>
      </c>
      <c r="AR39" s="9">
        <f>IF('Embedded emissions outputs'!Z39 &lt;&gt; 0,'Infield emissions outputs'!AQ39/'Embedded emissions outputs'!Z39,"")</f>
        <v>11.097353508667272</v>
      </c>
      <c r="AS39" s="9"/>
      <c r="AT39" s="9"/>
      <c r="AU39" s="5"/>
      <c r="AV39" s="5"/>
      <c r="AW39" s="5"/>
      <c r="AX39" s="5"/>
      <c r="AY39" s="5"/>
      <c r="AZ39" s="5"/>
      <c r="BA39" s="5"/>
      <c r="CX39" s="5"/>
      <c r="CY39" s="5"/>
      <c r="CZ39" s="5"/>
    </row>
    <row r="40" spans="2:104" x14ac:dyDescent="0.3">
      <c r="B40">
        <v>3006</v>
      </c>
      <c r="C40">
        <v>1</v>
      </c>
      <c r="D40" s="5">
        <v>256531.26432516947</v>
      </c>
      <c r="E40" s="5">
        <v>143025.953125</v>
      </c>
      <c r="F40" s="5"/>
      <c r="G40" s="5">
        <v>95666.757065769707</v>
      </c>
      <c r="H40" s="5">
        <v>48530.118609707657</v>
      </c>
      <c r="I40" s="5">
        <v>5027.5105779875439</v>
      </c>
      <c r="J40" s="5">
        <v>13144.354057740367</v>
      </c>
      <c r="K40" s="5">
        <v>4459.2317456424853</v>
      </c>
      <c r="L40" s="5">
        <v>89703.292268321704</v>
      </c>
      <c r="M40" s="5"/>
      <c r="N40" s="12">
        <f>'Embedded emissions outputs'!L40-'Infield emissions outputs'!G40</f>
        <v>66223.614025496339</v>
      </c>
      <c r="O40" s="12">
        <f>'Embedded emissions outputs'!M40-'Infield emissions outputs'!H40</f>
        <v>31823.577446087642</v>
      </c>
      <c r="P40" s="12">
        <f>'Embedded emissions outputs'!N40-'Infield emissions outputs'!I40</f>
        <v>2198.2283762373409</v>
      </c>
      <c r="Q40" s="12">
        <f>'Embedded emissions outputs'!O40-'Infield emissions outputs'!J40</f>
        <v>23627.919614113409</v>
      </c>
      <c r="R40" s="12">
        <f>'Embedded emissions outputs'!P40-'Infield emissions outputs'!K40</f>
        <v>10934.508216124086</v>
      </c>
      <c r="S40" s="12">
        <f>'Embedded emissions outputs'!Q40-'Infield emissions outputs'!L40</f>
        <v>8218.10552818008</v>
      </c>
      <c r="T40" s="5"/>
      <c r="U40" s="5">
        <v>2635.5078286397575</v>
      </c>
      <c r="V40" s="5">
        <v>279.24863199226218</v>
      </c>
      <c r="W40" s="5">
        <v>151.24615759012173</v>
      </c>
      <c r="X40" s="5">
        <v>14191.100274810557</v>
      </c>
      <c r="Y40" s="5">
        <v>1133.2357028020181</v>
      </c>
      <c r="Z40" s="5">
        <v>163.03284455254609</v>
      </c>
      <c r="AA40" s="5">
        <v>505.69895716066185</v>
      </c>
      <c r="AB40" s="5">
        <v>8648.2936147120672</v>
      </c>
      <c r="AC40" s="5">
        <f>H40*Parameters!$B$17+J40*Parameters!$B$18</f>
        <v>87587.401271262599</v>
      </c>
      <c r="AD40" s="5">
        <f>O40*Parameters!$B$17+Q40*Parameters!$B$18</f>
        <v>69892.425644532603</v>
      </c>
      <c r="AE40" s="12">
        <f t="shared" si="9"/>
        <v>3066.0026182221413</v>
      </c>
      <c r="AF40" s="12">
        <f t="shared" si="10"/>
        <v>1801.967504515226</v>
      </c>
      <c r="AG40" s="12">
        <f t="shared" si="11"/>
        <v>4867.9701227373671</v>
      </c>
      <c r="AH40" s="12">
        <f t="shared" si="12"/>
        <v>22839.393889522624</v>
      </c>
      <c r="AI40" s="12">
        <f t="shared" si="13"/>
        <v>157479.82691579522</v>
      </c>
      <c r="AJ40" s="5"/>
      <c r="AK40" s="9">
        <f>IF('Embedded emissions outputs'!Z40 &lt;&gt;0,'Infield emissions outputs'!AG40/'Embedded emissions outputs'!Z40,"")</f>
        <v>0.66783580365784723</v>
      </c>
      <c r="AL40" s="9">
        <f>IF('Embedded emissions outputs'!Z40 &lt;&gt;0,'Infield emissions outputs'!AH40/'Embedded emissions outputs'!Z40,"")</f>
        <v>3.1333316739196393</v>
      </c>
      <c r="AM40" s="9">
        <f>IF('Embedded emissions outputs'!Z40 &lt;&gt;0,'Infield emissions outputs'!AI40/'Embedded emissions outputs'!Z40,"")</f>
        <v>21.604624538876379</v>
      </c>
      <c r="AN40" s="9"/>
      <c r="AO40" s="9">
        <f>E40*'Field emission CFs'!P38</f>
        <v>15025.059585884932</v>
      </c>
      <c r="AP40" s="9">
        <f>D40*'Field emission CFs'!Q38</f>
        <v>17256.670937425348</v>
      </c>
      <c r="AQ40" s="9">
        <f t="shared" si="14"/>
        <v>32281.730523310282</v>
      </c>
      <c r="AR40" s="9">
        <f>IF('Embedded emissions outputs'!Z40 &lt;&gt; 0,'Infield emissions outputs'!AQ40/'Embedded emissions outputs'!Z40,"")</f>
        <v>4.4287238631156463</v>
      </c>
      <c r="AS40" s="9"/>
      <c r="AT40" s="9"/>
      <c r="AU40" s="5"/>
      <c r="AV40" s="5"/>
      <c r="AW40" s="5"/>
      <c r="AX40" s="5"/>
      <c r="AY40" s="5"/>
      <c r="AZ40" s="5"/>
      <c r="BA40" s="5"/>
      <c r="CX40" s="5"/>
      <c r="CY40" s="5"/>
      <c r="CZ40" s="5"/>
    </row>
    <row r="41" spans="2:104" x14ac:dyDescent="0.3">
      <c r="B41">
        <v>3006</v>
      </c>
      <c r="C41">
        <v>2</v>
      </c>
      <c r="D41" s="5">
        <v>11730.613731233101</v>
      </c>
      <c r="E41" s="5">
        <v>37702.203125</v>
      </c>
      <c r="F41" s="5"/>
      <c r="G41" s="5">
        <v>4374.6315951406323</v>
      </c>
      <c r="H41" s="5">
        <v>2219.1761976419348</v>
      </c>
      <c r="I41" s="5">
        <v>229.89706449699963</v>
      </c>
      <c r="J41" s="5">
        <v>601.06256679291721</v>
      </c>
      <c r="K41" s="5">
        <v>203.91091621440216</v>
      </c>
      <c r="L41" s="5">
        <v>4101.9353909462134</v>
      </c>
      <c r="M41" s="5"/>
      <c r="N41" s="12">
        <f>'Embedded emissions outputs'!L41-'Infield emissions outputs'!G41</f>
        <v>17496.410606458689</v>
      </c>
      <c r="O41" s="12">
        <f>'Embedded emissions outputs'!M41-'Infield emissions outputs'!H41</f>
        <v>8331.1099212560293</v>
      </c>
      <c r="P41" s="12">
        <f>'Embedded emissions outputs'!N41-'Infield emissions outputs'!I41</f>
        <v>588.91927161545209</v>
      </c>
      <c r="Q41" s="12">
        <f>'Embedded emissions outputs'!O41-'Infield emissions outputs'!J41</f>
        <v>6192.7503069825425</v>
      </c>
      <c r="R41" s="12">
        <f>'Embedded emissions outputs'!P41-'Infield emissions outputs'!K41</f>
        <v>2710.060326591773</v>
      </c>
      <c r="S41" s="12">
        <f>'Embedded emissions outputs'!Q41-'Infield emissions outputs'!L41</f>
        <v>2382.952227140051</v>
      </c>
      <c r="T41" s="5"/>
      <c r="U41" s="5">
        <v>117.66587928023435</v>
      </c>
      <c r="V41" s="5">
        <v>13.307837810772838</v>
      </c>
      <c r="W41" s="5">
        <v>6.7497280630076757</v>
      </c>
      <c r="X41" s="5">
        <v>679.99476306713041</v>
      </c>
      <c r="Y41" s="5">
        <v>305.95542472016507</v>
      </c>
      <c r="Z41" s="5">
        <v>43.447374932898889</v>
      </c>
      <c r="AA41" s="5">
        <v>133.30426662028992</v>
      </c>
      <c r="AB41" s="5">
        <v>2303.5019422352252</v>
      </c>
      <c r="AC41" s="5">
        <f>H41*Parameters!$B$17+J41*Parameters!$B$18</f>
        <v>4005.1803227123783</v>
      </c>
      <c r="AD41" s="5">
        <f>O41*Parameters!$B$17+Q41*Parameters!$B$18</f>
        <v>18303.136430380036</v>
      </c>
      <c r="AE41" s="12">
        <f t="shared" si="9"/>
        <v>137.72344515401485</v>
      </c>
      <c r="AF41" s="12">
        <f t="shared" si="10"/>
        <v>482.70706627335386</v>
      </c>
      <c r="AG41" s="12">
        <f t="shared" si="11"/>
        <v>620.43051142736874</v>
      </c>
      <c r="AH41" s="12">
        <f t="shared" si="12"/>
        <v>2983.4967053023556</v>
      </c>
      <c r="AI41" s="12">
        <f t="shared" si="13"/>
        <v>22308.316753092415</v>
      </c>
      <c r="AJ41" s="5"/>
      <c r="AK41" s="9">
        <f>IF('Embedded emissions outputs'!Z41 &lt;&gt;0,'Infield emissions outputs'!AG41/'Embedded emissions outputs'!Z41,"")</f>
        <v>0.8898817101948614</v>
      </c>
      <c r="AL41" s="9">
        <f>IF('Embedded emissions outputs'!Z41 &lt;&gt;0,'Infield emissions outputs'!AH41/'Embedded emissions outputs'!Z41,"")</f>
        <v>4.2792208016449234</v>
      </c>
      <c r="AM41" s="9">
        <f>IF('Embedded emissions outputs'!Z41 &lt;&gt;0,'Infield emissions outputs'!AI41/'Embedded emissions outputs'!Z41,"")</f>
        <v>31.99675499217372</v>
      </c>
      <c r="AN41" s="9"/>
      <c r="AO41" s="9">
        <f>E41*'Field emission CFs'!P39</f>
        <v>4338.710954102924</v>
      </c>
      <c r="AP41" s="9">
        <f>D41*'Field emission CFs'!Q39</f>
        <v>874.3033025309395</v>
      </c>
      <c r="AQ41" s="9">
        <f t="shared" si="14"/>
        <v>5213.0142566338636</v>
      </c>
      <c r="AR41" s="9">
        <f>IF('Embedded emissions outputs'!Z41 &lt;&gt; 0,'Infield emissions outputs'!AQ41/'Embedded emissions outputs'!Z41,"")</f>
        <v>7.477011456595009</v>
      </c>
      <c r="AS41" s="9"/>
      <c r="AT41" s="9"/>
      <c r="AU41" s="5"/>
      <c r="AV41" s="5"/>
      <c r="AW41" s="5"/>
      <c r="AX41" s="5"/>
      <c r="AY41" s="5"/>
      <c r="AZ41" s="5"/>
      <c r="BA41" s="5"/>
      <c r="CX41" s="5"/>
      <c r="CY41" s="5"/>
      <c r="CZ41" s="5"/>
    </row>
    <row r="42" spans="2:104" x14ac:dyDescent="0.3">
      <c r="B42">
        <v>3006</v>
      </c>
      <c r="C42">
        <v>5</v>
      </c>
      <c r="D42" s="5">
        <v>783276.31966620823</v>
      </c>
      <c r="E42" s="5">
        <v>522363.8125</v>
      </c>
      <c r="F42" s="5"/>
      <c r="G42" s="5">
        <v>292102.81867980974</v>
      </c>
      <c r="H42" s="5">
        <v>148178.79137489127</v>
      </c>
      <c r="I42" s="5">
        <v>15350.682471269627</v>
      </c>
      <c r="J42" s="5">
        <v>40134.138417086142</v>
      </c>
      <c r="K42" s="5">
        <v>13615.535866373817</v>
      </c>
      <c r="L42" s="5">
        <v>273894.35285677761</v>
      </c>
      <c r="M42" s="5"/>
      <c r="N42" s="12">
        <f>'Embedded emissions outputs'!L42-'Infield emissions outputs'!G42</f>
        <v>244888.18377928803</v>
      </c>
      <c r="O42" s="12">
        <f>'Embedded emissions outputs'!M42-'Infield emissions outputs'!H42</f>
        <v>131311.72043437863</v>
      </c>
      <c r="P42" s="12">
        <f>'Embedded emissions outputs'!N42-'Infield emissions outputs'!I42</f>
        <v>7469.6974926305902</v>
      </c>
      <c r="Q42" s="12">
        <f>'Embedded emissions outputs'!O42-'Infield emissions outputs'!J42</f>
        <v>99244.919422076418</v>
      </c>
      <c r="R42" s="12">
        <f>'Embedded emissions outputs'!P42-'Infield emissions outputs'!K42</f>
        <v>20673.310900191449</v>
      </c>
      <c r="S42" s="12">
        <f>'Embedded emissions outputs'!Q42-'Infield emissions outputs'!L42</f>
        <v>18775.980644188006</v>
      </c>
      <c r="T42" s="5"/>
      <c r="U42" s="5">
        <v>9739.7140804058308</v>
      </c>
      <c r="V42" s="5">
        <v>819.79191854080489</v>
      </c>
      <c r="W42" s="5">
        <v>631.1523726204</v>
      </c>
      <c r="X42" s="5">
        <v>40732.495923009337</v>
      </c>
      <c r="Y42" s="5">
        <v>5004.2884827072885</v>
      </c>
      <c r="Z42" s="5">
        <v>610.30746185000362</v>
      </c>
      <c r="AA42" s="5">
        <v>1846.9295024442192</v>
      </c>
      <c r="AB42" s="5">
        <v>32139.008237584629</v>
      </c>
      <c r="AC42" s="5">
        <f>H42*Parameters!$B$17+J42*Parameters!$B$18</f>
        <v>267433.82525850972</v>
      </c>
      <c r="AD42" s="5">
        <f>O42*Parameters!$B$17+Q42*Parameters!$B$18</f>
        <v>289845.80140664167</v>
      </c>
      <c r="AE42" s="12">
        <f t="shared" si="9"/>
        <v>11190.658371567035</v>
      </c>
      <c r="AF42" s="12">
        <f t="shared" si="10"/>
        <v>7461.5254470015107</v>
      </c>
      <c r="AG42" s="12">
        <f t="shared" si="11"/>
        <v>18652.183818568545</v>
      </c>
      <c r="AH42" s="12">
        <f t="shared" si="12"/>
        <v>72871.504160593962</v>
      </c>
      <c r="AI42" s="12">
        <f t="shared" si="13"/>
        <v>557279.62666515145</v>
      </c>
      <c r="AJ42" s="5"/>
      <c r="AK42" s="9">
        <f>IF('Embedded emissions outputs'!Z42 &lt;&gt;0,'Infield emissions outputs'!AG42/'Embedded emissions outputs'!Z42,"")</f>
        <v>1.6073732733175639</v>
      </c>
      <c r="AL42" s="9">
        <f>IF('Embedded emissions outputs'!Z42 &lt;&gt;0,'Infield emissions outputs'!AH42/'Embedded emissions outputs'!Z42,"")</f>
        <v>6.2797852151543738</v>
      </c>
      <c r="AM42" s="9">
        <f>IF('Embedded emissions outputs'!Z42 &lt;&gt;0,'Infield emissions outputs'!AI42/'Embedded emissions outputs'!Z42,"")</f>
        <v>48.024209196041419</v>
      </c>
      <c r="AN42" s="9"/>
      <c r="AO42" s="9">
        <f>E42*'Field emission CFs'!P40</f>
        <v>47184.975307009132</v>
      </c>
      <c r="AP42" s="9">
        <f>D42*'Field emission CFs'!Q40</f>
        <v>49225.418451092293</v>
      </c>
      <c r="AQ42" s="9">
        <f t="shared" si="14"/>
        <v>96410.393758101418</v>
      </c>
      <c r="AR42" s="9">
        <f>IF('Embedded emissions outputs'!Z42 &lt;&gt; 0,'Infield emissions outputs'!AQ42/'Embedded emissions outputs'!Z42,"")</f>
        <v>8.308275947962839</v>
      </c>
      <c r="AS42" s="9"/>
      <c r="AT42" s="9"/>
      <c r="AU42" s="5"/>
      <c r="AV42" s="5"/>
      <c r="AW42" s="5"/>
      <c r="AX42" s="5"/>
      <c r="AY42" s="5"/>
      <c r="AZ42" s="5"/>
      <c r="BA42" s="5"/>
      <c r="CX42" s="5"/>
      <c r="CY42" s="5"/>
      <c r="CZ42" s="5"/>
    </row>
    <row r="43" spans="2:104" x14ac:dyDescent="0.3">
      <c r="B43">
        <v>3006</v>
      </c>
      <c r="C43">
        <v>7</v>
      </c>
      <c r="D43" s="5">
        <v>765913.44822355022</v>
      </c>
      <c r="E43" s="5">
        <v>145386.390625</v>
      </c>
      <c r="F43" s="5"/>
      <c r="G43" s="5">
        <v>285627.78099331754</v>
      </c>
      <c r="H43" s="5">
        <v>144894.11489409703</v>
      </c>
      <c r="I43" s="5">
        <v>15010.404181713651</v>
      </c>
      <c r="J43" s="5">
        <v>39244.485725817925</v>
      </c>
      <c r="K43" s="5">
        <v>13313.720538966127</v>
      </c>
      <c r="L43" s="5">
        <v>267822.94188963791</v>
      </c>
      <c r="M43" s="5"/>
      <c r="N43" s="12">
        <f>'Embedded emissions outputs'!L43-'Infield emissions outputs'!G43</f>
        <v>67820.584848471975</v>
      </c>
      <c r="O43" s="12">
        <f>'Embedded emissions outputs'!M43-'Infield emissions outputs'!H43</f>
        <v>33916.621907807945</v>
      </c>
      <c r="P43" s="12">
        <f>'Embedded emissions outputs'!N43-'Infield emissions outputs'!I43</f>
        <v>2234.8156480699272</v>
      </c>
      <c r="Q43" s="12">
        <f>'Embedded emissions outputs'!O43-'Infield emissions outputs'!J43</f>
        <v>25480.451749676351</v>
      </c>
      <c r="R43" s="12">
        <f>'Embedded emissions outputs'!P43-'Infield emissions outputs'!K43</f>
        <v>7843.2450366826797</v>
      </c>
      <c r="S43" s="12">
        <f>'Embedded emissions outputs'!Q43-'Infield emissions outputs'!L43</f>
        <v>8090.6708311759867</v>
      </c>
      <c r="T43" s="5"/>
      <c r="U43" s="5">
        <v>7623.0206604334962</v>
      </c>
      <c r="V43" s="5">
        <v>833.896979608641</v>
      </c>
      <c r="W43" s="5">
        <v>447.20170358484813</v>
      </c>
      <c r="X43" s="5">
        <v>42492.328474635971</v>
      </c>
      <c r="Y43" s="5">
        <v>1402.1649839752213</v>
      </c>
      <c r="Z43" s="5">
        <v>163.68424958950663</v>
      </c>
      <c r="AA43" s="5">
        <v>514.04491205835222</v>
      </c>
      <c r="AB43" s="5">
        <v>8601.1191834214205</v>
      </c>
      <c r="AC43" s="5">
        <f>H43*Parameters!$B$17+J43*Parameters!$B$18</f>
        <v>261505.6246851022</v>
      </c>
      <c r="AD43" s="5">
        <f>O43*Parameters!$B$17+Q43*Parameters!$B$18</f>
        <v>74737.037566567931</v>
      </c>
      <c r="AE43" s="12">
        <f t="shared" si="9"/>
        <v>8904.1193436269841</v>
      </c>
      <c r="AF43" s="12">
        <f t="shared" si="10"/>
        <v>2079.89414562308</v>
      </c>
      <c r="AG43" s="12">
        <f t="shared" si="11"/>
        <v>10984.013489250065</v>
      </c>
      <c r="AH43" s="12">
        <f t="shared" si="12"/>
        <v>51093.44765805739</v>
      </c>
      <c r="AI43" s="12">
        <f t="shared" si="13"/>
        <v>336242.66225167015</v>
      </c>
      <c r="AJ43" s="5"/>
      <c r="AK43" s="9">
        <f>IF('Embedded emissions outputs'!Z43 &lt;&gt;0,'Infield emissions outputs'!AG43/'Embedded emissions outputs'!Z43,"")</f>
        <v>0.49423318574728392</v>
      </c>
      <c r="AL43" s="9">
        <f>IF('Embedded emissions outputs'!Z43 &lt;&gt;0,'Infield emissions outputs'!AH43/'Embedded emissions outputs'!Z43,"")</f>
        <v>2.2989845589290057</v>
      </c>
      <c r="AM43" s="9">
        <f>IF('Embedded emissions outputs'!Z43 &lt;&gt;0,'Infield emissions outputs'!AI43/'Embedded emissions outputs'!Z43,"")</f>
        <v>15.129468141261093</v>
      </c>
      <c r="AN43" s="9"/>
      <c r="AO43" s="9">
        <f>E43*'Field emission CFs'!P41</f>
        <v>14366.415012690837</v>
      </c>
      <c r="AP43" s="9">
        <f>D43*'Field emission CFs'!Q41</f>
        <v>51301.986709597826</v>
      </c>
      <c r="AQ43" s="9">
        <f t="shared" si="14"/>
        <v>65668.401722288661</v>
      </c>
      <c r="AR43" s="9">
        <f>IF('Embedded emissions outputs'!Z43 &lt;&gt; 0,'Infield emissions outputs'!AQ43/'Embedded emissions outputs'!Z43,"")</f>
        <v>2.9547945673867755</v>
      </c>
      <c r="AS43" s="9"/>
      <c r="AT43" s="9"/>
      <c r="AU43" s="5"/>
      <c r="AV43" s="5"/>
      <c r="AW43" s="5"/>
      <c r="AX43" s="5"/>
      <c r="AY43" s="5"/>
      <c r="AZ43" s="5"/>
      <c r="BA43" s="5"/>
      <c r="CX43" s="5"/>
      <c r="CY43" s="5"/>
      <c r="CZ43" s="5"/>
    </row>
    <row r="44" spans="2:104" x14ac:dyDescent="0.3">
      <c r="B44">
        <v>3006</v>
      </c>
      <c r="C44">
        <v>8</v>
      </c>
      <c r="D44" s="5">
        <v>406920.15983230923</v>
      </c>
      <c r="E44" s="5">
        <v>1458312.625</v>
      </c>
      <c r="F44" s="5"/>
      <c r="G44" s="5">
        <v>151750.43937918264</v>
      </c>
      <c r="H44" s="5">
        <v>76980.416688359212</v>
      </c>
      <c r="I44" s="5">
        <v>7974.8385185524312</v>
      </c>
      <c r="J44" s="5">
        <v>20850.100544814515</v>
      </c>
      <c r="K44" s="5">
        <v>7073.4118877849123</v>
      </c>
      <c r="L44" s="5">
        <v>142290.9528136155</v>
      </c>
      <c r="M44" s="5"/>
      <c r="N44" s="12">
        <f>'Embedded emissions outputs'!L44-'Infield emissions outputs'!G44</f>
        <v>679472.76804385823</v>
      </c>
      <c r="O44" s="12">
        <f>'Embedded emissions outputs'!M44-'Infield emissions outputs'!H44</f>
        <v>373211.06097565009</v>
      </c>
      <c r="P44" s="12">
        <f>'Embedded emissions outputs'!N44-'Infield emissions outputs'!I44</f>
        <v>21314.678779237391</v>
      </c>
      <c r="Q44" s="12">
        <f>'Embedded emissions outputs'!O44-'Infield emissions outputs'!J44</f>
        <v>289667.5704003626</v>
      </c>
      <c r="R44" s="12">
        <f>'Embedded emissions outputs'!P44-'Infield emissions outputs'!K44</f>
        <v>40726.585765715492</v>
      </c>
      <c r="S44" s="12">
        <f>'Embedded emissions outputs'!Q44-'Infield emissions outputs'!L44</f>
        <v>53919.9379755345</v>
      </c>
      <c r="T44" s="5"/>
      <c r="U44" s="5">
        <v>3898.5932880192449</v>
      </c>
      <c r="V44" s="5">
        <v>447.96210745059028</v>
      </c>
      <c r="W44" s="5">
        <v>223.38459778851382</v>
      </c>
      <c r="X44" s="5">
        <v>22917.500493909563</v>
      </c>
      <c r="Y44" s="5">
        <v>12319.33171317815</v>
      </c>
      <c r="Z44" s="5">
        <v>1723.9655475617537</v>
      </c>
      <c r="AA44" s="5">
        <v>5156.1769441514052</v>
      </c>
      <c r="AB44" s="5">
        <v>91346.170509581658</v>
      </c>
      <c r="AC44" s="5">
        <f>H44*Parameters!$B$17+J44*Parameters!$B$18</f>
        <v>138934.6418198036</v>
      </c>
      <c r="AD44" s="5">
        <f>O44*Parameters!$B$17+Q44*Parameters!$B$18</f>
        <v>830097.55977382814</v>
      </c>
      <c r="AE44" s="12">
        <f t="shared" si="9"/>
        <v>4569.9399932583492</v>
      </c>
      <c r="AF44" s="12">
        <f t="shared" si="10"/>
        <v>19199.474204891307</v>
      </c>
      <c r="AG44" s="12">
        <f t="shared" si="11"/>
        <v>23769.414198149658</v>
      </c>
      <c r="AH44" s="12">
        <f t="shared" si="12"/>
        <v>114263.67100349122</v>
      </c>
      <c r="AI44" s="12">
        <f t="shared" si="13"/>
        <v>969032.20159363176</v>
      </c>
      <c r="AJ44" s="5"/>
      <c r="AK44" s="9">
        <f>IF('Embedded emissions outputs'!Z44 &lt;&gt;0,'Infield emissions outputs'!AG44/'Embedded emissions outputs'!Z44,"")</f>
        <v>1.2901009090271793</v>
      </c>
      <c r="AL44" s="9">
        <f>IF('Embedded emissions outputs'!Z44 &lt;&gt;0,'Infield emissions outputs'!AH44/'Embedded emissions outputs'!Z44,"")</f>
        <v>6.2017374345667262</v>
      </c>
      <c r="AM44" s="9">
        <f>IF('Embedded emissions outputs'!Z44 &lt;&gt;0,'Infield emissions outputs'!AI44/'Embedded emissions outputs'!Z44,"")</f>
        <v>52.594873131112834</v>
      </c>
      <c r="AN44" s="9"/>
      <c r="AO44" s="9">
        <f>E44*'Field emission CFs'!P42</f>
        <v>137952.1815345441</v>
      </c>
      <c r="AP44" s="9">
        <f>D44*'Field emission CFs'!Q42</f>
        <v>29332.53971653695</v>
      </c>
      <c r="AQ44" s="9">
        <f t="shared" si="14"/>
        <v>167284.72125108104</v>
      </c>
      <c r="AR44" s="9">
        <f>IF('Embedded emissions outputs'!Z44 &lt;&gt; 0,'Infield emissions outputs'!AQ44/'Embedded emissions outputs'!Z44,"")</f>
        <v>9.079490523126907</v>
      </c>
      <c r="AS44" s="9"/>
      <c r="AT44" s="9"/>
      <c r="AU44" s="5"/>
      <c r="AV44" s="5"/>
      <c r="AW44" s="5"/>
      <c r="AX44" s="5"/>
      <c r="AY44" s="5"/>
      <c r="AZ44" s="5"/>
      <c r="BA44" s="5"/>
      <c r="CX44" s="5"/>
      <c r="CY44" s="5"/>
      <c r="CZ44" s="5"/>
    </row>
    <row r="45" spans="2:104" x14ac:dyDescent="0.3">
      <c r="B45">
        <v>3007</v>
      </c>
      <c r="C45">
        <v>0</v>
      </c>
      <c r="D45" s="5">
        <v>874385.56232549413</v>
      </c>
      <c r="E45" s="5">
        <v>10657649</v>
      </c>
      <c r="F45" s="5"/>
      <c r="G45" s="5">
        <v>326079.67451007583</v>
      </c>
      <c r="H45" s="5">
        <v>165414.67240610623</v>
      </c>
      <c r="I45" s="5">
        <v>17136.245265835609</v>
      </c>
      <c r="J45" s="5">
        <v>44802.466648331436</v>
      </c>
      <c r="K45" s="5">
        <v>15199.269639551459</v>
      </c>
      <c r="L45" s="5">
        <v>305753.23385559354</v>
      </c>
      <c r="M45" s="5"/>
      <c r="N45" s="12">
        <f>'Embedded emissions outputs'!L45-'Infield emissions outputs'!G45</f>
        <v>4993748.1122697396</v>
      </c>
      <c r="O45" s="12">
        <f>'Embedded emissions outputs'!M45-'Infield emissions outputs'!H45</f>
        <v>2760818.9613741706</v>
      </c>
      <c r="P45" s="12">
        <f>'Embedded emissions outputs'!N45-'Infield emissions outputs'!I45</f>
        <v>150347.72077541277</v>
      </c>
      <c r="Q45" s="12">
        <f>'Embedded emissions outputs'!O45-'Infield emissions outputs'!J45</f>
        <v>2109832.4001888707</v>
      </c>
      <c r="R45" s="12">
        <f>'Embedded emissions outputs'!P45-'Infield emissions outputs'!K45</f>
        <v>322365.69039302901</v>
      </c>
      <c r="S45" s="12">
        <f>'Embedded emissions outputs'!Q45-'Infield emissions outputs'!L45</f>
        <v>320535.66051403357</v>
      </c>
      <c r="T45" s="5"/>
      <c r="U45" s="5">
        <v>7373.7942781397214</v>
      </c>
      <c r="V45" s="5">
        <v>1046.9284394939216</v>
      </c>
      <c r="W45" s="5">
        <v>414.82497198311972</v>
      </c>
      <c r="X45" s="5">
        <v>54365.841248474448</v>
      </c>
      <c r="Y45" s="5">
        <v>83238.013786930751</v>
      </c>
      <c r="Z45" s="5">
        <v>12965.651877847435</v>
      </c>
      <c r="AA45" s="5">
        <v>37682.401117394074</v>
      </c>
      <c r="AB45" s="5">
        <v>689908.51459428808</v>
      </c>
      <c r="AC45" s="5">
        <f>H45*Parameters!$B$17+J45*Parameters!$B$18</f>
        <v>298541.22971976292</v>
      </c>
      <c r="AD45" s="5">
        <f>O45*Parameters!$B$17+Q45*Parameters!$B$18</f>
        <v>6113254.8511279523</v>
      </c>
      <c r="AE45" s="12">
        <f t="shared" si="9"/>
        <v>8835.5476896167638</v>
      </c>
      <c r="AF45" s="12">
        <f t="shared" si="10"/>
        <v>133886.06678217225</v>
      </c>
      <c r="AG45" s="12">
        <f t="shared" si="11"/>
        <v>142721.61447178901</v>
      </c>
      <c r="AH45" s="12">
        <f t="shared" si="12"/>
        <v>744274.35584276251</v>
      </c>
      <c r="AI45" s="12">
        <f t="shared" si="13"/>
        <v>6411796.080847715</v>
      </c>
      <c r="AJ45" s="5"/>
      <c r="AK45" s="9">
        <f>IF('Embedded emissions outputs'!Z45 &lt;&gt;0,'Infield emissions outputs'!AG45/'Embedded emissions outputs'!Z45,"")</f>
        <v>1.743787564055399</v>
      </c>
      <c r="AL45" s="9">
        <f>IF('Embedded emissions outputs'!Z45 &lt;&gt;0,'Infield emissions outputs'!AH45/'Embedded emissions outputs'!Z45,"")</f>
        <v>9.0936216687801839</v>
      </c>
      <c r="AM45" s="9">
        <f>IF('Embedded emissions outputs'!Z45 &lt;&gt;0,'Infield emissions outputs'!AI45/'Embedded emissions outputs'!Z45,"")</f>
        <v>78.339992932545186</v>
      </c>
      <c r="AN45" s="9"/>
      <c r="AO45" s="9">
        <f>E45*'Field emission CFs'!P43</f>
        <v>840013.72949444328</v>
      </c>
      <c r="AP45" s="9">
        <f>D45*'Field emission CFs'!Q43</f>
        <v>27339.949673741408</v>
      </c>
      <c r="AQ45" s="9">
        <f t="shared" si="14"/>
        <v>867353.67916818464</v>
      </c>
      <c r="AR45" s="9">
        <f>IF('Embedded emissions outputs'!Z45 &lt;&gt; 0,'Infield emissions outputs'!AQ45/'Embedded emissions outputs'!Z45,"")</f>
        <v>10.597417671940226</v>
      </c>
      <c r="AS45" s="9"/>
      <c r="AT45" s="9"/>
      <c r="AU45" s="5"/>
      <c r="AV45" s="5"/>
      <c r="AW45" s="5"/>
      <c r="AX45" s="5"/>
      <c r="AY45" s="5"/>
      <c r="AZ45" s="5"/>
      <c r="BA45" s="5"/>
      <c r="CX45" s="5"/>
      <c r="CY45" s="5"/>
      <c r="CZ45" s="5"/>
    </row>
    <row r="46" spans="2:104" x14ac:dyDescent="0.3">
      <c r="B46">
        <v>3007</v>
      </c>
      <c r="C46">
        <v>1</v>
      </c>
      <c r="D46" s="5">
        <v>451408.64133421972</v>
      </c>
      <c r="E46" s="5">
        <v>789328.1875</v>
      </c>
      <c r="F46" s="5"/>
      <c r="G46" s="5">
        <v>168341.27778347718</v>
      </c>
      <c r="H46" s="5">
        <v>85396.666807942282</v>
      </c>
      <c r="I46" s="5">
        <v>8846.7256623586036</v>
      </c>
      <c r="J46" s="5">
        <v>23129.636935400842</v>
      </c>
      <c r="K46" s="5">
        <v>7846.7462786265796</v>
      </c>
      <c r="L46" s="5">
        <v>157847.58786641419</v>
      </c>
      <c r="M46" s="5"/>
      <c r="N46" s="12">
        <f>'Embedded emissions outputs'!L46-'Infield emissions outputs'!G46</f>
        <v>356674.29123947595</v>
      </c>
      <c r="O46" s="12">
        <f>'Embedded emissions outputs'!M46-'Infield emissions outputs'!H46</f>
        <v>182780.54556665936</v>
      </c>
      <c r="P46" s="12">
        <f>'Embedded emissions outputs'!N46-'Infield emissions outputs'!I46</f>
        <v>11547.139487000128</v>
      </c>
      <c r="Q46" s="12">
        <f>'Embedded emissions outputs'!O46-'Infield emissions outputs'!J46</f>
        <v>141520.62915368492</v>
      </c>
      <c r="R46" s="12">
        <f>'Embedded emissions outputs'!P46-'Infield emissions outputs'!K46</f>
        <v>65245.601483233651</v>
      </c>
      <c r="S46" s="12">
        <f>'Embedded emissions outputs'!Q46-'Infield emissions outputs'!L46</f>
        <v>31559.997638066532</v>
      </c>
      <c r="T46" s="5"/>
      <c r="U46" s="5">
        <v>4637.6063022242952</v>
      </c>
      <c r="V46" s="5">
        <v>491.38355862263893</v>
      </c>
      <c r="W46" s="5">
        <v>266.1423069986385</v>
      </c>
      <c r="X46" s="5">
        <v>24971.557797999692</v>
      </c>
      <c r="Y46" s="5">
        <v>6204.5590556330098</v>
      </c>
      <c r="Z46" s="5">
        <v>918.88186016588827</v>
      </c>
      <c r="AA46" s="5">
        <v>2790.8392193974964</v>
      </c>
      <c r="AB46" s="5">
        <v>48799.733971139365</v>
      </c>
      <c r="AC46" s="5">
        <f>H46*Parameters!$B$17+J46*Parameters!$B$18</f>
        <v>154124.33221293151</v>
      </c>
      <c r="AD46" s="5">
        <f>O46*Parameters!$B$17+Q46*Parameters!$B$18</f>
        <v>406255.38419288024</v>
      </c>
      <c r="AE46" s="12">
        <f t="shared" si="9"/>
        <v>5395.1321678455724</v>
      </c>
      <c r="AF46" s="12">
        <f t="shared" si="10"/>
        <v>9914.2801351963953</v>
      </c>
      <c r="AG46" s="12">
        <f t="shared" si="11"/>
        <v>15309.412303041969</v>
      </c>
      <c r="AH46" s="12">
        <f t="shared" si="12"/>
        <v>73771.291769139061</v>
      </c>
      <c r="AI46" s="12">
        <f t="shared" si="13"/>
        <v>560379.71640581172</v>
      </c>
      <c r="AJ46" s="5"/>
      <c r="AK46" s="9">
        <f>IF('Embedded emissions outputs'!Z46 &lt;&gt;0,'Infield emissions outputs'!AG46/'Embedded emissions outputs'!Z46,"")</f>
        <v>0.86740867620243578</v>
      </c>
      <c r="AL46" s="9">
        <f>IF('Embedded emissions outputs'!Z46 &lt;&gt;0,'Infield emissions outputs'!AH46/'Embedded emissions outputs'!Z46,"")</f>
        <v>4.1797723693480924</v>
      </c>
      <c r="AM46" s="9">
        <f>IF('Embedded emissions outputs'!Z46 &lt;&gt;0,'Infield emissions outputs'!AI46/'Embedded emissions outputs'!Z46,"")</f>
        <v>31.750286579039887</v>
      </c>
      <c r="AN46" s="9"/>
      <c r="AO46" s="9">
        <f>E46*'Field emission CFs'!P44</f>
        <v>71009.556237882702</v>
      </c>
      <c r="AP46" s="9">
        <f>D46*'Field emission CFs'!Q44</f>
        <v>15316.507712017245</v>
      </c>
      <c r="AQ46" s="9">
        <f t="shared" si="14"/>
        <v>86326.063949899952</v>
      </c>
      <c r="AR46" s="9">
        <f>IF('Embedded emissions outputs'!Z46 &lt;&gt; 0,'Infield emissions outputs'!AQ46/'Embedded emissions outputs'!Z46,"")</f>
        <v>4.8911072071441266</v>
      </c>
      <c r="AS46" s="9"/>
      <c r="AT46" s="9"/>
      <c r="AU46" s="5"/>
      <c r="AV46" s="5"/>
      <c r="AW46" s="5"/>
      <c r="AX46" s="5"/>
      <c r="AY46" s="5"/>
      <c r="AZ46" s="5"/>
      <c r="BA46" s="5"/>
      <c r="CX46" s="5"/>
      <c r="CY46" s="5"/>
      <c r="CZ46" s="5"/>
    </row>
    <row r="47" spans="2:104" x14ac:dyDescent="0.3">
      <c r="B47">
        <v>3007</v>
      </c>
      <c r="C47">
        <v>2</v>
      </c>
      <c r="D47" s="5">
        <v>44721.555761609095</v>
      </c>
      <c r="E47" s="5">
        <v>249330.453125</v>
      </c>
      <c r="F47" s="5"/>
      <c r="G47" s="5">
        <v>16677.757472968417</v>
      </c>
      <c r="H47" s="5">
        <v>8460.3426846659095</v>
      </c>
      <c r="I47" s="5">
        <v>876.4549430144823</v>
      </c>
      <c r="J47" s="5">
        <v>2291.4788358835267</v>
      </c>
      <c r="K47" s="5">
        <v>777.38587415959455</v>
      </c>
      <c r="L47" s="5">
        <v>15638.135950917167</v>
      </c>
      <c r="M47" s="5"/>
      <c r="N47" s="12">
        <f>'Embedded emissions outputs'!L47-'Infield emissions outputs'!G47</f>
        <v>114963.65563319555</v>
      </c>
      <c r="O47" s="12">
        <f>'Embedded emissions outputs'!M47-'Infield emissions outputs'!H47</f>
        <v>54208.145336243251</v>
      </c>
      <c r="P47" s="12">
        <f>'Embedded emissions outputs'!N47-'Infield emissions outputs'!I47</f>
        <v>3783.0246986450065</v>
      </c>
      <c r="Q47" s="12">
        <f>'Embedded emissions outputs'!O47-'Infield emissions outputs'!J47</f>
        <v>39769.546874666696</v>
      </c>
      <c r="R47" s="12">
        <f>'Embedded emissions outputs'!P47-'Infield emissions outputs'!K47</f>
        <v>22689.879715383559</v>
      </c>
      <c r="S47" s="12">
        <f>'Embedded emissions outputs'!Q47-'Infield emissions outputs'!L47</f>
        <v>13916.205870702077</v>
      </c>
      <c r="T47" s="5"/>
      <c r="U47" s="5">
        <v>448.58703065629049</v>
      </c>
      <c r="V47" s="5">
        <v>50.734533107703541</v>
      </c>
      <c r="W47" s="5">
        <v>25.732527458626393</v>
      </c>
      <c r="X47" s="5">
        <v>2592.3983527937844</v>
      </c>
      <c r="Y47" s="5">
        <v>2030.011303279005</v>
      </c>
      <c r="Z47" s="5">
        <v>282.72436866409384</v>
      </c>
      <c r="AA47" s="5">
        <v>881.56152293889113</v>
      </c>
      <c r="AB47" s="5">
        <v>14977.461566127042</v>
      </c>
      <c r="AC47" s="5">
        <f>H47*Parameters!$B$17+J47*Parameters!$B$18</f>
        <v>15269.268875555465</v>
      </c>
      <c r="AD47" s="5">
        <f>O47*Parameters!$B$17+Q47*Parameters!$B$18</f>
        <v>118657.5935372377</v>
      </c>
      <c r="AE47" s="12">
        <f t="shared" si="9"/>
        <v>525.0540912226204</v>
      </c>
      <c r="AF47" s="12">
        <f t="shared" si="10"/>
        <v>3194.2971948819904</v>
      </c>
      <c r="AG47" s="12">
        <f t="shared" si="11"/>
        <v>3719.3512861046111</v>
      </c>
      <c r="AH47" s="12">
        <f t="shared" si="12"/>
        <v>17569.859918920825</v>
      </c>
      <c r="AI47" s="12">
        <f t="shared" si="13"/>
        <v>133926.86241279315</v>
      </c>
      <c r="AJ47" s="5"/>
      <c r="AK47" s="9">
        <f>IF('Embedded emissions outputs'!Z47 &lt;&gt;0,'Infield emissions outputs'!AG47/'Embedded emissions outputs'!Z47,"")</f>
        <v>0.97328677776426686</v>
      </c>
      <c r="AL47" s="9">
        <f>IF('Embedded emissions outputs'!Z47 &lt;&gt;0,'Infield emissions outputs'!AH47/'Embedded emissions outputs'!Z47,"")</f>
        <v>4.5977136954347424</v>
      </c>
      <c r="AM47" s="9">
        <f>IF('Embedded emissions outputs'!Z47 &lt;&gt;0,'Infield emissions outputs'!AI47/'Embedded emissions outputs'!Z47,"")</f>
        <v>35.046231008296196</v>
      </c>
      <c r="AN47" s="9"/>
      <c r="AO47" s="9">
        <f>E47*'Field emission CFs'!P45</f>
        <v>18944.657670405326</v>
      </c>
      <c r="AP47" s="9">
        <f>D47*'Field emission CFs'!Q45</f>
        <v>1387.8314213432934</v>
      </c>
      <c r="AQ47" s="9">
        <f t="shared" si="14"/>
        <v>20332.489091748619</v>
      </c>
      <c r="AR47" s="9">
        <f>IF('Embedded emissions outputs'!Z47 &lt;&gt; 0,'Infield emissions outputs'!AQ47/'Embedded emissions outputs'!Z47,"")</f>
        <v>5.3206436471778105</v>
      </c>
      <c r="AS47" s="9"/>
      <c r="AT47" s="9"/>
      <c r="AU47" s="5"/>
      <c r="AV47" s="5"/>
      <c r="AW47" s="5"/>
      <c r="AX47" s="5"/>
      <c r="AY47" s="5"/>
      <c r="AZ47" s="5"/>
      <c r="BA47" s="5"/>
      <c r="CX47" s="5"/>
      <c r="CY47" s="5"/>
      <c r="CZ47" s="5"/>
    </row>
    <row r="48" spans="2:104" x14ac:dyDescent="0.3">
      <c r="B48">
        <v>3007</v>
      </c>
      <c r="C48">
        <v>5</v>
      </c>
      <c r="D48" s="5">
        <v>623227.9483303827</v>
      </c>
      <c r="E48" s="5">
        <v>284435.25</v>
      </c>
      <c r="F48" s="5"/>
      <c r="G48" s="5">
        <v>232416.88254397686</v>
      </c>
      <c r="H48" s="5">
        <v>117901.13120489041</v>
      </c>
      <c r="I48" s="5">
        <v>12214.047714499382</v>
      </c>
      <c r="J48" s="5">
        <v>31933.451983263472</v>
      </c>
      <c r="K48" s="5">
        <v>10833.44698462863</v>
      </c>
      <c r="L48" s="5">
        <v>217928.98789912392</v>
      </c>
      <c r="M48" s="5"/>
      <c r="N48" s="12">
        <f>'Embedded emissions outputs'!L48-'Infield emissions outputs'!G48</f>
        <v>133859.40880445365</v>
      </c>
      <c r="O48" s="12">
        <f>'Embedded emissions outputs'!M48-'Infield emissions outputs'!H48</f>
        <v>69524.88191679673</v>
      </c>
      <c r="P48" s="12">
        <f>'Embedded emissions outputs'!N48-'Infield emissions outputs'!I48</f>
        <v>4106.136318697887</v>
      </c>
      <c r="Q48" s="12">
        <f>'Embedded emissions outputs'!O48-'Infield emissions outputs'!J48</f>
        <v>51303.452758089566</v>
      </c>
      <c r="R48" s="12">
        <f>'Embedded emissions outputs'!P48-'Infield emissions outputs'!K48</f>
        <v>14560.429348994425</v>
      </c>
      <c r="S48" s="12">
        <f>'Embedded emissions outputs'!Q48-'Infield emissions outputs'!L48</f>
        <v>11080.935476998711</v>
      </c>
      <c r="T48" s="5"/>
      <c r="U48" s="5">
        <v>7749.5793901220095</v>
      </c>
      <c r="V48" s="5">
        <v>652.28224398222642</v>
      </c>
      <c r="W48" s="5">
        <v>502.18778277337839</v>
      </c>
      <c r="X48" s="5">
        <v>32409.545938131803</v>
      </c>
      <c r="Y48" s="5">
        <v>2752.1887147712914</v>
      </c>
      <c r="Z48" s="5">
        <v>325.83043570667149</v>
      </c>
      <c r="AA48" s="5">
        <v>1005.6819645624378</v>
      </c>
      <c r="AB48" s="5">
        <v>17133.463681205554</v>
      </c>
      <c r="AC48" s="5">
        <f>H48*Parameters!$B$17+J48*Parameters!$B$18</f>
        <v>212788.55244983555</v>
      </c>
      <c r="AD48" s="5">
        <f>O48*Parameters!$B$17+Q48*Parameters!$B$18</f>
        <v>152431.17921775318</v>
      </c>
      <c r="AE48" s="12">
        <f t="shared" si="9"/>
        <v>8904.0494168776149</v>
      </c>
      <c r="AF48" s="12">
        <f t="shared" si="10"/>
        <v>4083.7011150404005</v>
      </c>
      <c r="AG48" s="12">
        <f t="shared" si="11"/>
        <v>12987.750531918016</v>
      </c>
      <c r="AH48" s="12">
        <f t="shared" si="12"/>
        <v>49543.009619337361</v>
      </c>
      <c r="AI48" s="12">
        <f t="shared" si="13"/>
        <v>365219.7316675887</v>
      </c>
      <c r="AJ48" s="5"/>
      <c r="AK48" s="9">
        <f>IF('Embedded emissions outputs'!Z48 &lt;&gt;0,'Infield emissions outputs'!AG48/'Embedded emissions outputs'!Z48,"")</f>
        <v>1.6094134049736699</v>
      </c>
      <c r="AL48" s="9">
        <f>IF('Embedded emissions outputs'!Z48 &lt;&gt;0,'Infield emissions outputs'!AH48/'Embedded emissions outputs'!Z48,"")</f>
        <v>6.1392604984325816</v>
      </c>
      <c r="AM48" s="9">
        <f>IF('Embedded emissions outputs'!Z48 &lt;&gt;0,'Infield emissions outputs'!AI48/'Embedded emissions outputs'!Z48,"")</f>
        <v>45.257223755736852</v>
      </c>
      <c r="AN48" s="9"/>
      <c r="AO48" s="9">
        <f>E48*'Field emission CFs'!P46</f>
        <v>19155.98513434871</v>
      </c>
      <c r="AP48" s="9">
        <f>D48*'Field emission CFs'!Q46</f>
        <v>16243.839001409415</v>
      </c>
      <c r="AQ48" s="9">
        <f t="shared" si="14"/>
        <v>35399.824135758128</v>
      </c>
      <c r="AR48" s="9">
        <f>IF('Embedded emissions outputs'!Z48 &lt;&gt; 0,'Infield emissions outputs'!AQ48/'Embedded emissions outputs'!Z48,"")</f>
        <v>4.3866681422457141</v>
      </c>
      <c r="AS48" s="9"/>
      <c r="AT48" s="9"/>
      <c r="AU48" s="5"/>
      <c r="AV48" s="5"/>
      <c r="AW48" s="5"/>
      <c r="AX48" s="5"/>
      <c r="AY48" s="5"/>
      <c r="AZ48" s="5"/>
      <c r="BA48" s="5"/>
      <c r="CX48" s="5"/>
      <c r="CY48" s="5"/>
      <c r="CZ48" s="5"/>
    </row>
    <row r="49" spans="2:104" x14ac:dyDescent="0.3">
      <c r="B49">
        <v>3007</v>
      </c>
      <c r="C49">
        <v>7</v>
      </c>
      <c r="D49" s="5">
        <v>1592750.1340193499</v>
      </c>
      <c r="E49" s="5">
        <v>315287.78125</v>
      </c>
      <c r="F49" s="5"/>
      <c r="G49" s="5">
        <v>593975.32124801236</v>
      </c>
      <c r="H49" s="5">
        <v>301313.57720830798</v>
      </c>
      <c r="I49" s="5">
        <v>31214.784552432815</v>
      </c>
      <c r="J49" s="5">
        <v>81610.605015872366</v>
      </c>
      <c r="K49" s="5">
        <v>27686.457551983283</v>
      </c>
      <c r="L49" s="5">
        <v>556949.38844274112</v>
      </c>
      <c r="M49" s="5"/>
      <c r="N49" s="12">
        <f>'Embedded emissions outputs'!L49-'Infield emissions outputs'!G49</f>
        <v>147398.45184954535</v>
      </c>
      <c r="O49" s="12">
        <f>'Embedded emissions outputs'!M49-'Infield emissions outputs'!H49</f>
        <v>77165.437263399304</v>
      </c>
      <c r="P49" s="12">
        <f>'Embedded emissions outputs'!N49-'Infield emissions outputs'!I49</f>
        <v>4612.6790705146996</v>
      </c>
      <c r="Q49" s="12">
        <f>'Embedded emissions outputs'!O49-'Infield emissions outputs'!J49</f>
        <v>58181.096264062711</v>
      </c>
      <c r="R49" s="12">
        <f>'Embedded emissions outputs'!P49-'Infield emissions outputs'!K49</f>
        <v>14783.153113679273</v>
      </c>
      <c r="S49" s="12">
        <f>'Embedded emissions outputs'!Q49-'Infield emissions outputs'!L49</f>
        <v>13146.977756368462</v>
      </c>
      <c r="T49" s="5"/>
      <c r="U49" s="5">
        <v>15852.401086178495</v>
      </c>
      <c r="V49" s="5">
        <v>1734.1248271728089</v>
      </c>
      <c r="W49" s="5">
        <v>929.97527980544385</v>
      </c>
      <c r="X49" s="5">
        <v>88364.634450205849</v>
      </c>
      <c r="Y49" s="5">
        <v>3003.1438875420695</v>
      </c>
      <c r="Z49" s="5">
        <v>364.36770981365817</v>
      </c>
      <c r="AA49" s="5">
        <v>1114.7678441485928</v>
      </c>
      <c r="AB49" s="5">
        <v>19182.952137319477</v>
      </c>
      <c r="AC49" s="5">
        <f>H49*Parameters!$B$17+J49*Parameters!$B$18</f>
        <v>543812.25415230065</v>
      </c>
      <c r="AD49" s="5">
        <f>O49*Parameters!$B$17+Q49*Parameters!$B$18</f>
        <v>170211.70077534294</v>
      </c>
      <c r="AE49" s="12">
        <f t="shared" si="9"/>
        <v>18516.501193156746</v>
      </c>
      <c r="AF49" s="12">
        <f t="shared" si="10"/>
        <v>4482.2794415043209</v>
      </c>
      <c r="AG49" s="12">
        <f t="shared" si="11"/>
        <v>22998.780634661067</v>
      </c>
      <c r="AH49" s="12">
        <f t="shared" si="12"/>
        <v>107547.58658752532</v>
      </c>
      <c r="AI49" s="12">
        <f t="shared" si="13"/>
        <v>714023.95492764353</v>
      </c>
      <c r="AJ49" s="5"/>
      <c r="AK49" s="9">
        <f>IF('Embedded emissions outputs'!Z49 &lt;&gt;0,'Infield emissions outputs'!AG49/'Embedded emissions outputs'!Z49,"")</f>
        <v>0.55666374371686145</v>
      </c>
      <c r="AL49" s="9">
        <f>IF('Embedded emissions outputs'!Z49 &lt;&gt;0,'Infield emissions outputs'!AH49/'Embedded emissions outputs'!Z49,"")</f>
        <v>2.6030876648868664</v>
      </c>
      <c r="AM49" s="9">
        <f>IF('Embedded emissions outputs'!Z49 &lt;&gt;0,'Infield emissions outputs'!AI49/'Embedded emissions outputs'!Z49,"")</f>
        <v>17.282274837411141</v>
      </c>
      <c r="AN49" s="9"/>
      <c r="AO49" s="9">
        <f>E49*'Field emission CFs'!P47</f>
        <v>29965.731315534274</v>
      </c>
      <c r="AP49" s="9">
        <f>D49*'Field emission CFs'!Q47</f>
        <v>51517.73782452118</v>
      </c>
      <c r="AQ49" s="9">
        <f t="shared" si="14"/>
        <v>81483.469140055458</v>
      </c>
      <c r="AR49" s="9">
        <f>IF('Embedded emissions outputs'!Z49 &lt;&gt; 0,'Infield emissions outputs'!AQ49/'Embedded emissions outputs'!Z49,"")</f>
        <v>1.9722303413851867</v>
      </c>
      <c r="AS49" s="9"/>
      <c r="AT49" s="9"/>
      <c r="AU49" s="5"/>
      <c r="AV49" s="5"/>
      <c r="AW49" s="5"/>
      <c r="AX49" s="5"/>
      <c r="AY49" s="5"/>
      <c r="AZ49" s="5"/>
      <c r="BA49" s="5"/>
      <c r="CX49" s="5"/>
      <c r="CY49" s="5"/>
      <c r="CZ49" s="5"/>
    </row>
    <row r="50" spans="2:104" x14ac:dyDescent="0.3">
      <c r="B50">
        <v>3007</v>
      </c>
      <c r="C50">
        <v>8</v>
      </c>
      <c r="D50" s="5">
        <v>792423.42588097556</v>
      </c>
      <c r="E50" s="5">
        <v>1669650</v>
      </c>
      <c r="F50" s="5"/>
      <c r="G50" s="5">
        <v>295513.99739287968</v>
      </c>
      <c r="H50" s="5">
        <v>149909.22431337149</v>
      </c>
      <c r="I50" s="5">
        <v>15529.947846091258</v>
      </c>
      <c r="J50" s="5">
        <v>40602.825159838314</v>
      </c>
      <c r="K50" s="5">
        <v>13774.538187283722</v>
      </c>
      <c r="L50" s="5">
        <v>277092.89298151108</v>
      </c>
      <c r="M50" s="5"/>
      <c r="N50" s="12">
        <f>'Embedded emissions outputs'!L50-'Infield emissions outputs'!G50</f>
        <v>781411.41242915194</v>
      </c>
      <c r="O50" s="12">
        <f>'Embedded emissions outputs'!M50-'Infield emissions outputs'!H50</f>
        <v>429230.62950233684</v>
      </c>
      <c r="P50" s="12">
        <f>'Embedded emissions outputs'!N50-'Infield emissions outputs'!I50</f>
        <v>23616.59608180209</v>
      </c>
      <c r="Q50" s="12">
        <f>'Embedded emissions outputs'!O50-'Infield emissions outputs'!J50</f>
        <v>327567.64878444577</v>
      </c>
      <c r="R50" s="12">
        <f>'Embedded emissions outputs'!P50-'Infield emissions outputs'!K50</f>
        <v>55055.11674911678</v>
      </c>
      <c r="S50" s="12">
        <f>'Embedded emissions outputs'!Q50-'Infield emissions outputs'!L50</f>
        <v>52768.564783240319</v>
      </c>
      <c r="T50" s="5"/>
      <c r="U50" s="5">
        <v>7591.9970410949772</v>
      </c>
      <c r="V50" s="5">
        <v>872.34721424749023</v>
      </c>
      <c r="W50" s="5">
        <v>435.01208773132663</v>
      </c>
      <c r="X50" s="5">
        <v>44628.814314573654</v>
      </c>
      <c r="Y50" s="5">
        <v>14113.468559995021</v>
      </c>
      <c r="Z50" s="5">
        <v>1970.5304468513611</v>
      </c>
      <c r="AA50" s="5">
        <v>5903.4055094902751</v>
      </c>
      <c r="AB50" s="5">
        <v>104400.72274431816</v>
      </c>
      <c r="AC50" s="5">
        <f>H50*Parameters!$B$17+J50*Parameters!$B$18</f>
        <v>270556.91929779277</v>
      </c>
      <c r="AD50" s="5">
        <f>O50*Parameters!$B$17+Q50*Parameters!$B$18</f>
        <v>950065.54310478223</v>
      </c>
      <c r="AE50" s="12">
        <f t="shared" si="9"/>
        <v>8899.3563430737959</v>
      </c>
      <c r="AF50" s="12">
        <f t="shared" si="10"/>
        <v>21987.404516336657</v>
      </c>
      <c r="AG50" s="12">
        <f t="shared" si="11"/>
        <v>30886.760859410453</v>
      </c>
      <c r="AH50" s="12">
        <f t="shared" si="12"/>
        <v>149029.53705889182</v>
      </c>
      <c r="AI50" s="12">
        <f t="shared" si="13"/>
        <v>1220622.462402575</v>
      </c>
      <c r="AJ50" s="5"/>
      <c r="AK50" s="9">
        <f>IF('Embedded emissions outputs'!Z50 &lt;&gt;0,'Infield emissions outputs'!AG50/'Embedded emissions outputs'!Z50,"")</f>
        <v>1.2726705179745004</v>
      </c>
      <c r="AL50" s="9">
        <f>IF('Embedded emissions outputs'!Z50 &lt;&gt;0,'Infield emissions outputs'!AH50/'Embedded emissions outputs'!Z50,"")</f>
        <v>6.140672988843157</v>
      </c>
      <c r="AM50" s="9">
        <f>IF('Embedded emissions outputs'!Z50 &lt;&gt;0,'Infield emissions outputs'!AI50/'Embedded emissions outputs'!Z50,"")</f>
        <v>50.295018909498118</v>
      </c>
      <c r="AN50" s="9"/>
      <c r="AO50" s="9">
        <f>E50*'Field emission CFs'!P48</f>
        <v>136088.26717139516</v>
      </c>
      <c r="AP50" s="9">
        <f>D50*'Field emission CFs'!Q48</f>
        <v>25396.494062737827</v>
      </c>
      <c r="AQ50" s="9">
        <f t="shared" si="14"/>
        <v>161484.76123413298</v>
      </c>
      <c r="AR50" s="9">
        <f>IF('Embedded emissions outputs'!Z50 &lt;&gt; 0,'Infield emissions outputs'!AQ50/'Embedded emissions outputs'!Z50,"")</f>
        <v>6.6538830556010362</v>
      </c>
      <c r="AS50" s="9"/>
      <c r="AT50" s="9"/>
      <c r="AU50" s="5"/>
      <c r="AV50" s="5"/>
      <c r="AW50" s="5"/>
      <c r="AX50" s="5"/>
      <c r="AY50" s="5"/>
      <c r="AZ50" s="5"/>
      <c r="BA50" s="5"/>
      <c r="CX50" s="5"/>
      <c r="CY50" s="5"/>
      <c r="CZ50" s="5"/>
    </row>
    <row r="51" spans="2:104" x14ac:dyDescent="0.3">
      <c r="B51">
        <v>3008</v>
      </c>
      <c r="C51">
        <v>0</v>
      </c>
      <c r="D51" s="5">
        <v>357969.13239279331</v>
      </c>
      <c r="E51" s="5">
        <v>9905201</v>
      </c>
      <c r="F51" s="5"/>
      <c r="G51" s="5">
        <v>133495.40889588054</v>
      </c>
      <c r="H51" s="5">
        <v>67719.950234276097</v>
      </c>
      <c r="I51" s="5">
        <v>7015.4942105480259</v>
      </c>
      <c r="J51" s="5">
        <v>18341.908656984524</v>
      </c>
      <c r="K51" s="5">
        <v>6222.5059519555198</v>
      </c>
      <c r="L51" s="5">
        <v>125173.86444314857</v>
      </c>
      <c r="M51" s="5"/>
      <c r="N51" s="12">
        <f>'Embedded emissions outputs'!L51-'Infield emissions outputs'!G51</f>
        <v>4621428.5937322443</v>
      </c>
      <c r="O51" s="12">
        <f>'Embedded emissions outputs'!M51-'Infield emissions outputs'!H51</f>
        <v>2590896.3679735861</v>
      </c>
      <c r="P51" s="12">
        <f>'Embedded emissions outputs'!N51-'Infield emissions outputs'!I51</f>
        <v>157630.75716477187</v>
      </c>
      <c r="Q51" s="12">
        <f>'Embedded emissions outputs'!O51-'Infield emissions outputs'!J51</f>
        <v>1999002.7175435105</v>
      </c>
      <c r="R51" s="12">
        <f>'Embedded emissions outputs'!P51-'Infield emissions outputs'!K51</f>
        <v>233317.22839991099</v>
      </c>
      <c r="S51" s="12">
        <f>'Embedded emissions outputs'!Q51-'Infield emissions outputs'!L51</f>
        <v>302925.23426229612</v>
      </c>
      <c r="T51" s="5"/>
      <c r="U51" s="5">
        <v>3018.7949732020161</v>
      </c>
      <c r="V51" s="5">
        <v>428.60733446496562</v>
      </c>
      <c r="W51" s="5">
        <v>169.82729554766411</v>
      </c>
      <c r="X51" s="5">
        <v>22257.107004102352</v>
      </c>
      <c r="Y51" s="5">
        <v>77189.745651775331</v>
      </c>
      <c r="Z51" s="5">
        <v>12146.415871835932</v>
      </c>
      <c r="AA51" s="5">
        <v>35021.96119401187</v>
      </c>
      <c r="AB51" s="5">
        <v>646560.40578676353</v>
      </c>
      <c r="AC51" s="5">
        <f>H51*Parameters!$B$17+J51*Parameters!$B$18</f>
        <v>122221.30555545338</v>
      </c>
      <c r="AD51" s="5">
        <f>O51*Parameters!$B$17+Q51*Parameters!$B$18</f>
        <v>5752788.5169593794</v>
      </c>
      <c r="AE51" s="12">
        <f t="shared" si="9"/>
        <v>3617.229603214646</v>
      </c>
      <c r="AF51" s="12">
        <f t="shared" si="10"/>
        <v>124358.12271762313</v>
      </c>
      <c r="AG51" s="12">
        <f t="shared" si="11"/>
        <v>127975.35232083777</v>
      </c>
      <c r="AH51" s="12">
        <f t="shared" si="12"/>
        <v>668817.51279086585</v>
      </c>
      <c r="AI51" s="12">
        <f t="shared" si="13"/>
        <v>5875009.822514833</v>
      </c>
      <c r="AJ51" s="5"/>
      <c r="AK51" s="9">
        <f>IF('Embedded emissions outputs'!Z51 &lt;&gt;0,'Infield emissions outputs'!AG51/'Embedded emissions outputs'!Z51,"")</f>
        <v>1.8120041476246294</v>
      </c>
      <c r="AL51" s="9">
        <f>IF('Embedded emissions outputs'!Z51 &lt;&gt;0,'Infield emissions outputs'!AH51/'Embedded emissions outputs'!Z51,"")</f>
        <v>9.4697930906474106</v>
      </c>
      <c r="AM51" s="9">
        <f>IF('Embedded emissions outputs'!Z51 &lt;&gt;0,'Infield emissions outputs'!AI51/'Embedded emissions outputs'!Z51,"")</f>
        <v>83.184316141155406</v>
      </c>
      <c r="AN51" s="9"/>
      <c r="AO51" s="9">
        <f>E51*'Field emission CFs'!P49</f>
        <v>761099.69293282612</v>
      </c>
      <c r="AP51" s="9">
        <f>D51*'Field emission CFs'!Q49</f>
        <v>11044.50408524432</v>
      </c>
      <c r="AQ51" s="9">
        <f t="shared" si="14"/>
        <v>772144.19701807038</v>
      </c>
      <c r="AR51" s="9">
        <f>IF('Embedded emissions outputs'!Z51 &lt;&gt; 0,'Infield emissions outputs'!AQ51/'Embedded emissions outputs'!Z51,"")</f>
        <v>10.9327965282985</v>
      </c>
      <c r="AS51" s="9"/>
      <c r="AT51" s="9"/>
      <c r="AU51" s="5"/>
      <c r="AV51" s="5"/>
      <c r="AW51" s="5"/>
      <c r="AX51" s="5"/>
      <c r="AY51" s="5"/>
      <c r="AZ51" s="5"/>
      <c r="BA51" s="5"/>
      <c r="CX51" s="5"/>
      <c r="CY51" s="5"/>
      <c r="CZ51" s="5"/>
    </row>
    <row r="52" spans="2:104" x14ac:dyDescent="0.3">
      <c r="B52">
        <v>3008</v>
      </c>
      <c r="C52">
        <v>1</v>
      </c>
      <c r="D52" s="5">
        <v>498608.05879041296</v>
      </c>
      <c r="E52" s="5">
        <v>7497568.5</v>
      </c>
      <c r="F52" s="5"/>
      <c r="G52" s="5">
        <v>185943.09023821144</v>
      </c>
      <c r="H52" s="5">
        <v>94325.766867086306</v>
      </c>
      <c r="I52" s="5">
        <v>9771.7418437589113</v>
      </c>
      <c r="J52" s="5">
        <v>25548.078430223446</v>
      </c>
      <c r="K52" s="5">
        <v>8667.204327863421</v>
      </c>
      <c r="L52" s="5">
        <v>174352.17708326943</v>
      </c>
      <c r="M52" s="5"/>
      <c r="N52" s="12">
        <f>'Embedded emissions outputs'!L52-'Infield emissions outputs'!G52</f>
        <v>3302784.3821293674</v>
      </c>
      <c r="O52" s="12">
        <f>'Embedded emissions outputs'!M52-'Infield emissions outputs'!H52</f>
        <v>1796912.3723205372</v>
      </c>
      <c r="P52" s="12">
        <f>'Embedded emissions outputs'!N52-'Infield emissions outputs'!I52</f>
        <v>151164.07135364893</v>
      </c>
      <c r="Q52" s="12">
        <f>'Embedded emissions outputs'!O52-'Infield emissions outputs'!J52</f>
        <v>1441383.70712408</v>
      </c>
      <c r="R52" s="12">
        <f>'Embedded emissions outputs'!P52-'Infield emissions outputs'!K52</f>
        <v>551357.71437873039</v>
      </c>
      <c r="S52" s="12">
        <f>'Embedded emissions outputs'!Q52-'Infield emissions outputs'!L52</f>
        <v>253966.1619425489</v>
      </c>
      <c r="T52" s="5"/>
      <c r="U52" s="5">
        <v>5122.5157519175518</v>
      </c>
      <c r="V52" s="5">
        <v>542.76276493554565</v>
      </c>
      <c r="W52" s="5">
        <v>293.97022321587025</v>
      </c>
      <c r="X52" s="5">
        <v>27582.5910683322</v>
      </c>
      <c r="Y52" s="5">
        <v>58488.523038889405</v>
      </c>
      <c r="Z52" s="5">
        <v>8937.9418827086974</v>
      </c>
      <c r="AA52" s="5">
        <v>26509.261684912275</v>
      </c>
      <c r="AB52" s="5">
        <v>475249.70130025124</v>
      </c>
      <c r="AC52" s="5">
        <f>H52*Parameters!$B$17+J52*Parameters!$B$18</f>
        <v>170239.61674708183</v>
      </c>
      <c r="AD52" s="5">
        <f>O52*Parameters!$B$17+Q52*Parameters!$B$18</f>
        <v>4035470.0251794355</v>
      </c>
      <c r="AE52" s="12">
        <f t="shared" si="9"/>
        <v>5959.2487400689679</v>
      </c>
      <c r="AF52" s="12">
        <f t="shared" si="10"/>
        <v>93935.726606510376</v>
      </c>
      <c r="AG52" s="12">
        <f t="shared" si="11"/>
        <v>99894.975346579347</v>
      </c>
      <c r="AH52" s="12">
        <f t="shared" si="12"/>
        <v>502832.29236858344</v>
      </c>
      <c r="AI52" s="12">
        <f t="shared" si="13"/>
        <v>4205709.6419265177</v>
      </c>
      <c r="AJ52" s="5"/>
      <c r="AK52" s="9">
        <f>IF('Embedded emissions outputs'!Z52 &lt;&gt;0,'Infield emissions outputs'!AG52/'Embedded emissions outputs'!Z52,"")</f>
        <v>1.3548274926206345</v>
      </c>
      <c r="AL52" s="9">
        <f>IF('Embedded emissions outputs'!Z52 &lt;&gt;0,'Infield emissions outputs'!AH52/'Embedded emissions outputs'!Z52,"")</f>
        <v>6.8196724761666543</v>
      </c>
      <c r="AM52" s="9">
        <f>IF('Embedded emissions outputs'!Z52 &lt;&gt;0,'Infield emissions outputs'!AI52/'Embedded emissions outputs'!Z52,"")</f>
        <v>57.040016568329271</v>
      </c>
      <c r="AN52" s="9"/>
      <c r="AO52" s="9">
        <f>E52*'Field emission CFs'!P50</f>
        <v>609384.42275210097</v>
      </c>
      <c r="AP52" s="9">
        <f>D52*'Field emission CFs'!Q50</f>
        <v>17540.682055367179</v>
      </c>
      <c r="AQ52" s="9">
        <f t="shared" si="14"/>
        <v>626925.10480746813</v>
      </c>
      <c r="AR52" s="9">
        <f>IF('Embedded emissions outputs'!Z52 &lt;&gt; 0,'Infield emissions outputs'!AQ52/'Embedded emissions outputs'!Z52,"")</f>
        <v>8.5026835920463064</v>
      </c>
      <c r="AS52" s="9"/>
      <c r="AT52" s="9"/>
      <c r="AU52" s="5"/>
      <c r="AV52" s="5"/>
      <c r="AW52" s="5"/>
      <c r="AX52" s="5"/>
      <c r="AY52" s="5"/>
      <c r="AZ52" s="5"/>
      <c r="BA52" s="5"/>
      <c r="CX52" s="5"/>
      <c r="CY52" s="5"/>
      <c r="CZ52" s="5"/>
    </row>
    <row r="53" spans="2:104" x14ac:dyDescent="0.3">
      <c r="B53">
        <v>3008</v>
      </c>
      <c r="C53">
        <v>2</v>
      </c>
      <c r="D53" s="5">
        <v>30205.899470360593</v>
      </c>
      <c r="E53" s="5">
        <v>471208.84375</v>
      </c>
      <c r="F53" s="5"/>
      <c r="G53" s="5">
        <v>11264.515669018698</v>
      </c>
      <c r="H53" s="5">
        <v>5714.2971944011879</v>
      </c>
      <c r="I53" s="5">
        <v>591.97649652704138</v>
      </c>
      <c r="J53" s="5">
        <v>1547.7140313301636</v>
      </c>
      <c r="K53" s="5">
        <v>525.06311921958559</v>
      </c>
      <c r="L53" s="5">
        <v>10562.332959863916</v>
      </c>
      <c r="M53" s="5"/>
      <c r="N53" s="12">
        <f>'Embedded emissions outputs'!L53-'Infield emissions outputs'!G53</f>
        <v>216549.4512819504</v>
      </c>
      <c r="O53" s="12">
        <f>'Embedded emissions outputs'!M53-'Infield emissions outputs'!H53</f>
        <v>116047.30850052749</v>
      </c>
      <c r="P53" s="12">
        <f>'Embedded emissions outputs'!N53-'Infield emissions outputs'!I53</f>
        <v>9415.8814638199474</v>
      </c>
      <c r="Q53" s="12">
        <f>'Embedded emissions outputs'!O53-'Infield emissions outputs'!J53</f>
        <v>89163.999592790802</v>
      </c>
      <c r="R53" s="12">
        <f>'Embedded emissions outputs'!P53-'Infield emissions outputs'!K53</f>
        <v>19790.619239750395</v>
      </c>
      <c r="S53" s="12">
        <f>'Embedded emissions outputs'!Q53-'Infield emissions outputs'!L53</f>
        <v>20241.574445483311</v>
      </c>
      <c r="T53" s="5"/>
      <c r="U53" s="5">
        <v>302.98531705695615</v>
      </c>
      <c r="V53" s="5">
        <v>34.267193540760559</v>
      </c>
      <c r="W53" s="5">
        <v>17.380301832003969</v>
      </c>
      <c r="X53" s="5">
        <v>1750.9615374078389</v>
      </c>
      <c r="Y53" s="5">
        <v>3748.868276485699</v>
      </c>
      <c r="Z53" s="5">
        <v>575.87710042064145</v>
      </c>
      <c r="AA53" s="5">
        <v>1666.0602077073304</v>
      </c>
      <c r="AB53" s="5">
        <v>30626.702449036253</v>
      </c>
      <c r="AC53" s="5">
        <f>H53*Parameters!$B$17+J53*Parameters!$B$18</f>
        <v>10313.192213157912</v>
      </c>
      <c r="AD53" s="5">
        <f>O53*Parameters!$B$17+Q53*Parameters!$B$18</f>
        <v>257360.8670928498</v>
      </c>
      <c r="AE53" s="12">
        <f t="shared" si="9"/>
        <v>354.63281242972067</v>
      </c>
      <c r="AF53" s="12">
        <f t="shared" si="10"/>
        <v>5990.8055846136704</v>
      </c>
      <c r="AG53" s="12">
        <f t="shared" si="11"/>
        <v>6345.438397043391</v>
      </c>
      <c r="AH53" s="12">
        <f t="shared" si="12"/>
        <v>32377.663986444091</v>
      </c>
      <c r="AI53" s="12">
        <f t="shared" si="13"/>
        <v>267674.05930600769</v>
      </c>
      <c r="AJ53" s="5"/>
      <c r="AK53" s="9">
        <f>IF('Embedded emissions outputs'!Z53 &lt;&gt;0,'Infield emissions outputs'!AG53/'Embedded emissions outputs'!Z53,"")</f>
        <v>1.3213636519644532</v>
      </c>
      <c r="AL53" s="9">
        <f>IF('Embedded emissions outputs'!Z53 &lt;&gt;0,'Infield emissions outputs'!AH53/'Embedded emissions outputs'!Z53,"")</f>
        <v>6.7422714791684024</v>
      </c>
      <c r="AM53" s="9">
        <f>IF('Embedded emissions outputs'!Z53 &lt;&gt;0,'Infield emissions outputs'!AI53/'Embedded emissions outputs'!Z53,"")</f>
        <v>55.74000571899608</v>
      </c>
      <c r="AN53" s="9"/>
      <c r="AO53" s="9">
        <f>E53*'Field emission CFs'!P51</f>
        <v>35279.942224694001</v>
      </c>
      <c r="AP53" s="9">
        <f>D53*'Field emission CFs'!Q51</f>
        <v>902.77235169161065</v>
      </c>
      <c r="AQ53" s="9">
        <f t="shared" si="14"/>
        <v>36182.71457638561</v>
      </c>
      <c r="AR53" s="9">
        <f>IF('Embedded emissions outputs'!Z53 &lt;&gt; 0,'Infield emissions outputs'!AQ53/'Embedded emissions outputs'!Z53,"")</f>
        <v>7.5346289537563376</v>
      </c>
      <c r="AS53" s="9"/>
      <c r="AT53" s="9"/>
      <c r="AU53" s="5"/>
      <c r="AV53" s="5"/>
      <c r="AW53" s="5"/>
      <c r="AX53" s="5"/>
      <c r="AY53" s="5"/>
      <c r="AZ53" s="5"/>
      <c r="BA53" s="5"/>
      <c r="CX53" s="5"/>
      <c r="CY53" s="5"/>
      <c r="CZ53" s="5"/>
    </row>
    <row r="54" spans="2:104" x14ac:dyDescent="0.3">
      <c r="B54">
        <v>3008</v>
      </c>
      <c r="C54">
        <v>5</v>
      </c>
      <c r="D54" s="5">
        <v>181749.6420756494</v>
      </c>
      <c r="E54" s="5">
        <v>183183.625</v>
      </c>
      <c r="F54" s="5"/>
      <c r="G54" s="5">
        <v>67778.868595143736</v>
      </c>
      <c r="H54" s="5">
        <v>34383.067149362563</v>
      </c>
      <c r="I54" s="5">
        <v>3561.9371794096182</v>
      </c>
      <c r="J54" s="5">
        <v>9312.6334974973561</v>
      </c>
      <c r="K54" s="5">
        <v>3159.3177378784576</v>
      </c>
      <c r="L54" s="5">
        <v>63553.817916357657</v>
      </c>
      <c r="M54" s="5"/>
      <c r="N54" s="12">
        <f>'Embedded emissions outputs'!L54-'Infield emissions outputs'!G54</f>
        <v>85091.277652876786</v>
      </c>
      <c r="O54" s="12">
        <f>'Embedded emissions outputs'!M54-'Infield emissions outputs'!H54</f>
        <v>45438.494922850099</v>
      </c>
      <c r="P54" s="12">
        <f>'Embedded emissions outputs'!N54-'Infield emissions outputs'!I54</f>
        <v>2628.8394497174736</v>
      </c>
      <c r="Q54" s="12">
        <f>'Embedded emissions outputs'!O54-'Infield emissions outputs'!J54</f>
        <v>34519.256638836167</v>
      </c>
      <c r="R54" s="12">
        <f>'Embedded emissions outputs'!P54-'Infield emissions outputs'!K54</f>
        <v>9233.5710160655108</v>
      </c>
      <c r="S54" s="12">
        <f>'Embedded emissions outputs'!Q54-'Infield emissions outputs'!L54</f>
        <v>6272.1918629785505</v>
      </c>
      <c r="T54" s="5"/>
      <c r="U54" s="5">
        <v>2259.9809334045558</v>
      </c>
      <c r="V54" s="5">
        <v>190.22263795080127</v>
      </c>
      <c r="W54" s="5">
        <v>146.45115004605117</v>
      </c>
      <c r="X54" s="5">
        <v>9451.4750018353952</v>
      </c>
      <c r="Y54" s="5">
        <v>1759.817802528813</v>
      </c>
      <c r="Z54" s="5">
        <v>212.34374688680865</v>
      </c>
      <c r="AA54" s="5">
        <v>647.68509956799164</v>
      </c>
      <c r="AB54" s="5">
        <v>11176.323404822706</v>
      </c>
      <c r="AC54" s="5">
        <f>H54*Parameters!$B$17+J54*Parameters!$B$18</f>
        <v>62054.731898915656</v>
      </c>
      <c r="AD54" s="5">
        <f>O54*Parameters!$B$17+Q54*Parameters!$B$18</f>
        <v>100443.80498833719</v>
      </c>
      <c r="AE54" s="12">
        <f t="shared" si="9"/>
        <v>2596.6547214014081</v>
      </c>
      <c r="AF54" s="12">
        <f t="shared" si="10"/>
        <v>2619.8466489836132</v>
      </c>
      <c r="AG54" s="12">
        <f t="shared" si="11"/>
        <v>5216.5013703850218</v>
      </c>
      <c r="AH54" s="12">
        <f t="shared" si="12"/>
        <v>20627.798406658101</v>
      </c>
      <c r="AI54" s="12">
        <f t="shared" si="13"/>
        <v>162498.53688725285</v>
      </c>
      <c r="AJ54" s="5"/>
      <c r="AK54" s="9">
        <f>IF('Embedded emissions outputs'!Z54 &lt;&gt;0,'Infield emissions outputs'!AG54/'Embedded emissions outputs'!Z54,"")</f>
        <v>1.5777182394936371</v>
      </c>
      <c r="AL54" s="9">
        <f>IF('Embedded emissions outputs'!Z54 &lt;&gt;0,'Infield emissions outputs'!AH54/'Embedded emissions outputs'!Z54,"")</f>
        <v>6.2388278035437743</v>
      </c>
      <c r="AM54" s="9">
        <f>IF('Embedded emissions outputs'!Z54 &lt;&gt;0,'Infield emissions outputs'!AI54/'Embedded emissions outputs'!Z54,"")</f>
        <v>49.14728998127832</v>
      </c>
      <c r="AN54" s="9"/>
      <c r="AO54" s="9">
        <f>E54*'Field emission CFs'!P52</f>
        <v>13480.48708957053</v>
      </c>
      <c r="AP54" s="9">
        <f>D54*'Field emission CFs'!Q52</f>
        <v>4656.414647567819</v>
      </c>
      <c r="AQ54" s="9">
        <f t="shared" si="14"/>
        <v>18136.901737138349</v>
      </c>
      <c r="AR54" s="9">
        <f>IF('Embedded emissions outputs'!Z54 &lt;&gt; 0,'Infield emissions outputs'!AQ54/'Embedded emissions outputs'!Z54,"")</f>
        <v>5.4854621223793494</v>
      </c>
      <c r="AS54" s="9"/>
      <c r="AT54" s="9"/>
      <c r="AU54" s="5"/>
      <c r="AV54" s="5"/>
      <c r="AW54" s="5"/>
      <c r="AX54" s="5"/>
      <c r="AY54" s="5"/>
      <c r="AZ54" s="5"/>
      <c r="BA54" s="5"/>
      <c r="CX54" s="5"/>
      <c r="CY54" s="5"/>
      <c r="CZ54" s="5"/>
    </row>
    <row r="55" spans="2:104" x14ac:dyDescent="0.3">
      <c r="B55">
        <v>3008</v>
      </c>
      <c r="C55">
        <v>7</v>
      </c>
      <c r="D55" s="5">
        <v>318565.1887676763</v>
      </c>
      <c r="E55" s="5">
        <v>38017.54296875</v>
      </c>
      <c r="F55" s="5"/>
      <c r="G55" s="5">
        <v>118800.71851522157</v>
      </c>
      <c r="H55" s="5">
        <v>60265.583754433581</v>
      </c>
      <c r="I55" s="5">
        <v>6243.2540552950904</v>
      </c>
      <c r="J55" s="5">
        <v>16322.897884000304</v>
      </c>
      <c r="K55" s="5">
        <v>5537.555067786082</v>
      </c>
      <c r="L55" s="5">
        <v>111395.17949093966</v>
      </c>
      <c r="M55" s="5"/>
      <c r="N55" s="12">
        <f>'Embedded emissions outputs'!L55-'Infield emissions outputs'!G55</f>
        <v>17491.735697085576</v>
      </c>
      <c r="O55" s="12">
        <f>'Embedded emissions outputs'!M55-'Infield emissions outputs'!H55</f>
        <v>7953.1045198117499</v>
      </c>
      <c r="P55" s="12">
        <f>'Embedded emissions outputs'!N55-'Infield emissions outputs'!I55</f>
        <v>720.22010454170231</v>
      </c>
      <c r="Q55" s="12">
        <f>'Embedded emissions outputs'!O55-'Infield emissions outputs'!J55</f>
        <v>5827.1303237020147</v>
      </c>
      <c r="R55" s="12">
        <f>'Embedded emissions outputs'!P55-'Infield emissions outputs'!K55</f>
        <v>3304.8635807696692</v>
      </c>
      <c r="S55" s="12">
        <f>'Embedded emissions outputs'!Q55-'Infield emissions outputs'!L55</f>
        <v>2720.4888532119949</v>
      </c>
      <c r="T55" s="5"/>
      <c r="U55" s="5">
        <v>3170.6311219673189</v>
      </c>
      <c r="V55" s="5">
        <v>346.84147319513494</v>
      </c>
      <c r="W55" s="5">
        <v>186.00390873167214</v>
      </c>
      <c r="X55" s="5">
        <v>17673.768064912656</v>
      </c>
      <c r="Y55" s="5">
        <v>376.72393140010132</v>
      </c>
      <c r="Z55" s="5">
        <v>40.194013007803974</v>
      </c>
      <c r="AA55" s="5">
        <v>134.41921760663922</v>
      </c>
      <c r="AB55" s="5">
        <v>2102.0568716156749</v>
      </c>
      <c r="AC55" s="5">
        <f>H55*Parameters!$B$17+J55*Parameters!$B$18</f>
        <v>108767.62757572532</v>
      </c>
      <c r="AD55" s="5">
        <f>O55*Parameters!$B$17+Q55*Parameters!$B$18</f>
        <v>17402.423309975238</v>
      </c>
      <c r="AE55" s="12">
        <f t="shared" si="9"/>
        <v>3703.4765038941259</v>
      </c>
      <c r="AF55" s="12">
        <f t="shared" si="10"/>
        <v>551.33716201454445</v>
      </c>
      <c r="AG55" s="12">
        <f t="shared" si="11"/>
        <v>4254.8136659086704</v>
      </c>
      <c r="AH55" s="12">
        <f t="shared" si="12"/>
        <v>19775.82493652833</v>
      </c>
      <c r="AI55" s="12">
        <f t="shared" si="13"/>
        <v>126170.05088570056</v>
      </c>
      <c r="AJ55" s="5"/>
      <c r="AK55" s="9">
        <f>IF('Embedded emissions outputs'!Z55 &lt;&gt;0,'Infield emissions outputs'!AG55/'Embedded emissions outputs'!Z55,"")</f>
        <v>0.47863208603632024</v>
      </c>
      <c r="AL55" s="9">
        <f>IF('Embedded emissions outputs'!Z55 &lt;&gt;0,'Infield emissions outputs'!AH55/'Embedded emissions outputs'!Z55,"")</f>
        <v>2.2246201797977418</v>
      </c>
      <c r="AM55" s="9">
        <f>IF('Embedded emissions outputs'!Z55 &lt;&gt;0,'Infield emissions outputs'!AI55/'Embedded emissions outputs'!Z55,"")</f>
        <v>14.193109121227446</v>
      </c>
      <c r="AN55" s="9"/>
      <c r="AO55" s="9">
        <f>E55*'Field emission CFs'!P53</f>
        <v>3376.8645322538732</v>
      </c>
      <c r="AP55" s="9">
        <f>D55*'Field emission CFs'!Q53</f>
        <v>10724.65893720076</v>
      </c>
      <c r="AQ55" s="9">
        <f t="shared" si="14"/>
        <v>14101.523469454634</v>
      </c>
      <c r="AR55" s="9">
        <f>IF('Embedded emissions outputs'!Z55 &lt;&gt; 0,'Infield emissions outputs'!AQ55/'Embedded emissions outputs'!Z55,"")</f>
        <v>1.5863072097738431</v>
      </c>
      <c r="AS55" s="9"/>
      <c r="AT55" s="9"/>
      <c r="AU55" s="5"/>
      <c r="AV55" s="5"/>
      <c r="AW55" s="5"/>
      <c r="AX55" s="5"/>
      <c r="AY55" s="5"/>
      <c r="AZ55" s="5"/>
      <c r="BA55" s="5"/>
      <c r="CX55" s="5"/>
      <c r="CY55" s="5"/>
      <c r="CZ55" s="5"/>
    </row>
    <row r="56" spans="2:104" x14ac:dyDescent="0.3">
      <c r="B56">
        <v>3008</v>
      </c>
      <c r="C56">
        <v>8</v>
      </c>
      <c r="D56" s="5">
        <v>235567.92351084476</v>
      </c>
      <c r="E56" s="5">
        <v>1827661.25</v>
      </c>
      <c r="F56" s="5"/>
      <c r="G56" s="5">
        <v>87849.01665020443</v>
      </c>
      <c r="H56" s="5">
        <v>44564.311873241633</v>
      </c>
      <c r="I56" s="5">
        <v>4616.670137266904</v>
      </c>
      <c r="J56" s="5">
        <v>12070.217637677013</v>
      </c>
      <c r="K56" s="5">
        <v>4094.830178060191</v>
      </c>
      <c r="L56" s="5">
        <v>82372.87703439458</v>
      </c>
      <c r="M56" s="5"/>
      <c r="N56" s="12">
        <f>'Embedded emissions outputs'!L56-'Infield emissions outputs'!G56</f>
        <v>839176.84347644111</v>
      </c>
      <c r="O56" s="12">
        <f>'Embedded emissions outputs'!M56-'Infield emissions outputs'!H56</f>
        <v>462210.79470190144</v>
      </c>
      <c r="P56" s="12">
        <f>'Embedded emissions outputs'!N56-'Infield emissions outputs'!I56</f>
        <v>29176.891047607889</v>
      </c>
      <c r="Q56" s="12">
        <f>'Embedded emissions outputs'!O56-'Infield emissions outputs'!J56</f>
        <v>361330.00558564975</v>
      </c>
      <c r="R56" s="12">
        <f>'Embedded emissions outputs'!P56-'Infield emissions outputs'!K56</f>
        <v>74172.803276893072</v>
      </c>
      <c r="S56" s="12">
        <f>'Embedded emissions outputs'!Q56-'Infield emissions outputs'!L56</f>
        <v>61593.968545794822</v>
      </c>
      <c r="T56" s="5"/>
      <c r="U56" s="5">
        <v>2256.9133115706873</v>
      </c>
      <c r="V56" s="5">
        <v>259.32729287033669</v>
      </c>
      <c r="W56" s="5">
        <v>129.31835539195438</v>
      </c>
      <c r="X56" s="5">
        <v>13267.044831678519</v>
      </c>
      <c r="Y56" s="5">
        <v>15470.073946688051</v>
      </c>
      <c r="Z56" s="5">
        <v>2144.5886665402732</v>
      </c>
      <c r="AA56" s="5">
        <v>6462.0884349171783</v>
      </c>
      <c r="AB56" s="5">
        <v>113588.52205844033</v>
      </c>
      <c r="AC56" s="5">
        <f>H56*Parameters!$B$17+J56*Parameters!$B$18</f>
        <v>80429.893398993707</v>
      </c>
      <c r="AD56" s="5">
        <f>O56*Parameters!$B$17+Q56*Parameters!$B$18</f>
        <v>1030196.9602650935</v>
      </c>
      <c r="AE56" s="12">
        <f t="shared" si="9"/>
        <v>2645.5589598329784</v>
      </c>
      <c r="AF56" s="12">
        <f t="shared" si="10"/>
        <v>24076.751048145503</v>
      </c>
      <c r="AG56" s="12">
        <f t="shared" si="11"/>
        <v>26722.310007978482</v>
      </c>
      <c r="AH56" s="12">
        <f t="shared" si="12"/>
        <v>126855.56689011885</v>
      </c>
      <c r="AI56" s="12">
        <f t="shared" si="13"/>
        <v>1110626.8536640871</v>
      </c>
      <c r="AJ56" s="5"/>
      <c r="AK56" s="9">
        <f>IF('Embedded emissions outputs'!Z56 &lt;&gt;0,'Infield emissions outputs'!AG56/'Embedded emissions outputs'!Z56,"")</f>
        <v>1.4330536786598196</v>
      </c>
      <c r="AL56" s="9">
        <f>IF('Embedded emissions outputs'!Z56 &lt;&gt;0,'Infield emissions outputs'!AH56/'Embedded emissions outputs'!Z56,"")</f>
        <v>6.8029611487960562</v>
      </c>
      <c r="AM56" s="9">
        <f>IF('Embedded emissions outputs'!Z56 &lt;&gt;0,'Infield emissions outputs'!AI56/'Embedded emissions outputs'!Z56,"")</f>
        <v>59.560266226478952</v>
      </c>
      <c r="AN56" s="9"/>
      <c r="AO56" s="9">
        <f>E56*'Field emission CFs'!P54</f>
        <v>133424.19250399596</v>
      </c>
      <c r="AP56" s="9">
        <f>D56*'Field emission CFs'!Q54</f>
        <v>6907.3895285080462</v>
      </c>
      <c r="AQ56" s="9">
        <f t="shared" si="14"/>
        <v>140331.582032504</v>
      </c>
      <c r="AR56" s="9">
        <f>IF('Embedded emissions outputs'!Z56 &lt;&gt; 0,'Infield emissions outputs'!AQ56/'Embedded emissions outputs'!Z56,"")</f>
        <v>7.525647663087093</v>
      </c>
      <c r="AS56" s="9"/>
      <c r="AT56" s="9"/>
      <c r="AU56" s="5"/>
      <c r="AV56" s="5"/>
      <c r="AW56" s="5"/>
      <c r="AX56" s="5"/>
      <c r="AY56" s="5"/>
      <c r="AZ56" s="5"/>
      <c r="BA56" s="5"/>
      <c r="CX56" s="5"/>
      <c r="CY56" s="5"/>
      <c r="CZ56" s="5"/>
    </row>
    <row r="57" spans="2:104" x14ac:dyDescent="0.3">
      <c r="B57">
        <v>3009</v>
      </c>
      <c r="C57">
        <v>0</v>
      </c>
      <c r="D57" s="5">
        <v>390683.317941438</v>
      </c>
      <c r="E57" s="5">
        <v>14793147</v>
      </c>
      <c r="F57" s="5"/>
      <c r="G57" s="5">
        <v>145695.32554042514</v>
      </c>
      <c r="H57" s="5">
        <v>73908.760432799492</v>
      </c>
      <c r="I57" s="5">
        <v>7656.6282038206009</v>
      </c>
      <c r="J57" s="5">
        <v>20018.144256154763</v>
      </c>
      <c r="K57" s="5">
        <v>6791.1701072393089</v>
      </c>
      <c r="L57" s="5">
        <v>136613.28940099868</v>
      </c>
      <c r="M57" s="5"/>
      <c r="N57" s="12">
        <f>'Embedded emissions outputs'!L57-'Infield emissions outputs'!G57</f>
        <v>6942667.9002068397</v>
      </c>
      <c r="O57" s="12">
        <f>'Embedded emissions outputs'!M57-'Infield emissions outputs'!H57</f>
        <v>3874633.9437124087</v>
      </c>
      <c r="P57" s="12">
        <f>'Embedded emissions outputs'!N57-'Infield emissions outputs'!I57</f>
        <v>232331.41311411487</v>
      </c>
      <c r="Q57" s="12">
        <f>'Embedded emissions outputs'!O57-'Infield emissions outputs'!J57</f>
        <v>2953267.4581332519</v>
      </c>
      <c r="R57" s="12">
        <f>'Embedded emissions outputs'!P57-'Infield emissions outputs'!K57</f>
        <v>347124.21207310871</v>
      </c>
      <c r="S57" s="12">
        <f>'Embedded emissions outputs'!Q57-'Infield emissions outputs'!L57</f>
        <v>443121.80892654759</v>
      </c>
      <c r="T57" s="5"/>
      <c r="U57" s="5">
        <v>3294.6774724178476</v>
      </c>
      <c r="V57" s="5">
        <v>467.77702424651727</v>
      </c>
      <c r="W57" s="5">
        <v>185.34752105044447</v>
      </c>
      <c r="X57" s="5">
        <v>24291.145870641514</v>
      </c>
      <c r="Y57" s="5">
        <v>115355.5353880552</v>
      </c>
      <c r="Z57" s="5">
        <v>18115.712384723931</v>
      </c>
      <c r="AA57" s="5">
        <v>52304.341524156764</v>
      </c>
      <c r="AB57" s="5">
        <v>964237.86353348324</v>
      </c>
      <c r="AC57" s="5">
        <f>H57*Parameters!$B$17+J57*Parameters!$B$18</f>
        <v>133390.90121643164</v>
      </c>
      <c r="AD57" s="5">
        <f>O57*Parameters!$B$17+Q57*Parameters!$B$18</f>
        <v>8573133.6213162057</v>
      </c>
      <c r="AE57" s="12">
        <f t="shared" si="9"/>
        <v>3947.8020177148092</v>
      </c>
      <c r="AF57" s="12">
        <f t="shared" si="10"/>
        <v>185775.58929693591</v>
      </c>
      <c r="AG57" s="12">
        <f t="shared" si="11"/>
        <v>189723.39131465071</v>
      </c>
      <c r="AH57" s="12">
        <f t="shared" si="12"/>
        <v>988529.00940412469</v>
      </c>
      <c r="AI57" s="12">
        <f t="shared" si="13"/>
        <v>8706524.5225326382</v>
      </c>
      <c r="AJ57" s="5"/>
      <c r="AK57" s="9">
        <f>IF('Embedded emissions outputs'!Z57 &lt;&gt;0,'Infield emissions outputs'!AG57/'Embedded emissions outputs'!Z57,"")</f>
        <v>1.9002932273483135</v>
      </c>
      <c r="AL57" s="9">
        <f>IF('Embedded emissions outputs'!Z57 &lt;&gt;0,'Infield emissions outputs'!AH57/'Embedded emissions outputs'!Z57,"")</f>
        <v>9.901230252059781</v>
      </c>
      <c r="AM57" s="9">
        <f>IF('Embedded emissions outputs'!Z57 &lt;&gt;0,'Infield emissions outputs'!AI57/'Embedded emissions outputs'!Z57,"")</f>
        <v>87.20563905834608</v>
      </c>
      <c r="AN57" s="9"/>
      <c r="AO57" s="9">
        <f>E57*'Field emission CFs'!P55</f>
        <v>915085.48104996514</v>
      </c>
      <c r="AP57" s="9">
        <f>D57*'Field emission CFs'!Q55</f>
        <v>8413.0523004144325</v>
      </c>
      <c r="AQ57" s="9">
        <f t="shared" si="14"/>
        <v>923498.53335037956</v>
      </c>
      <c r="AR57" s="9">
        <f>IF('Embedded emissions outputs'!Z57 &lt;&gt; 0,'Infield emissions outputs'!AQ57/'Embedded emissions outputs'!Z57,"")</f>
        <v>9.2498768666924498</v>
      </c>
      <c r="AS57" s="9"/>
      <c r="AT57" s="9"/>
      <c r="AU57" s="5"/>
      <c r="AV57" s="5"/>
      <c r="AW57" s="5"/>
      <c r="AX57" s="5"/>
      <c r="AY57" s="5"/>
      <c r="AZ57" s="5"/>
      <c r="BA57" s="5"/>
      <c r="CX57" s="5"/>
      <c r="CY57" s="5"/>
      <c r="CZ57" s="5"/>
    </row>
    <row r="58" spans="2:104" x14ac:dyDescent="0.3">
      <c r="B58">
        <v>3009</v>
      </c>
      <c r="C58">
        <v>1</v>
      </c>
      <c r="D58" s="5">
        <v>689990.12871497707</v>
      </c>
      <c r="E58" s="5">
        <v>10169194</v>
      </c>
      <c r="F58" s="5"/>
      <c r="G58" s="5">
        <v>257314.12580528267</v>
      </c>
      <c r="H58" s="5">
        <v>130531.07922011628</v>
      </c>
      <c r="I58" s="5">
        <v>13522.45575192131</v>
      </c>
      <c r="J58" s="5">
        <v>35354.26596845279</v>
      </c>
      <c r="K58" s="5">
        <v>11993.960635713003</v>
      </c>
      <c r="L58" s="5">
        <v>241274.24133349094</v>
      </c>
      <c r="M58" s="5"/>
      <c r="N58" s="12">
        <f>'Embedded emissions outputs'!L58-'Infield emissions outputs'!G58</f>
        <v>4372109.7227588529</v>
      </c>
      <c r="O58" s="12">
        <f>'Embedded emissions outputs'!M58-'Infield emissions outputs'!H58</f>
        <v>2335995.3663763436</v>
      </c>
      <c r="P58" s="12">
        <f>'Embedded emissions outputs'!N58-'Infield emissions outputs'!I58</f>
        <v>189629.66169756404</v>
      </c>
      <c r="Q58" s="12">
        <f>'Embedded emissions outputs'!O58-'Infield emissions outputs'!J58</f>
        <v>1910818.2995025548</v>
      </c>
      <c r="R58" s="12">
        <f>'Embedded emissions outputs'!P58-'Infield emissions outputs'!K58</f>
        <v>1039180.1270189484</v>
      </c>
      <c r="S58" s="12">
        <f>'Embedded emissions outputs'!Q58-'Infield emissions outputs'!L58</f>
        <v>321460.81242926419</v>
      </c>
      <c r="T58" s="5"/>
      <c r="U58" s="5">
        <v>7088.7047264829507</v>
      </c>
      <c r="V58" s="5">
        <v>751.09285427132102</v>
      </c>
      <c r="W58" s="5">
        <v>406.80560327716239</v>
      </c>
      <c r="X58" s="5">
        <v>38169.691054935363</v>
      </c>
      <c r="Y58" s="5">
        <v>79782.637318449968</v>
      </c>
      <c r="Z58" s="5">
        <v>11830.071090399877</v>
      </c>
      <c r="AA58" s="5">
        <v>35955.366866794073</v>
      </c>
      <c r="AB58" s="5">
        <v>628298.39779820503</v>
      </c>
      <c r="AC58" s="5">
        <f>H58*Parameters!$B$17+J58*Parameters!$B$18</f>
        <v>235583.14592159956</v>
      </c>
      <c r="AD58" s="5">
        <f>O58*Parameters!$B$17+Q58*Parameters!$B$18</f>
        <v>5276851.8674617438</v>
      </c>
      <c r="AE58" s="12">
        <f t="shared" si="9"/>
        <v>8246.6031840314336</v>
      </c>
      <c r="AF58" s="12">
        <f t="shared" si="10"/>
        <v>127568.0752756439</v>
      </c>
      <c r="AG58" s="12">
        <f t="shared" si="11"/>
        <v>135814.67845967534</v>
      </c>
      <c r="AH58" s="12">
        <f t="shared" si="12"/>
        <v>666468.08885314036</v>
      </c>
      <c r="AI58" s="12">
        <f t="shared" si="13"/>
        <v>5512435.0133833429</v>
      </c>
      <c r="AJ58" s="5"/>
      <c r="AK58" s="9">
        <f>IF('Embedded emissions outputs'!Z58 &lt;&gt;0,'Infield emissions outputs'!AG58/'Embedded emissions outputs'!Z58,"")</f>
        <v>1.3792866958165975</v>
      </c>
      <c r="AL58" s="9">
        <f>IF('Embedded emissions outputs'!Z58 &lt;&gt;0,'Infield emissions outputs'!AH58/'Embedded emissions outputs'!Z58,"")</f>
        <v>6.7684183960600741</v>
      </c>
      <c r="AM58" s="9">
        <f>IF('Embedded emissions outputs'!Z58 &lt;&gt;0,'Infield emissions outputs'!AI58/'Embedded emissions outputs'!Z58,"")</f>
        <v>55.982375113973433</v>
      </c>
      <c r="AN58" s="9"/>
      <c r="AO58" s="9">
        <f>E58*'Field emission CFs'!P56</f>
        <v>709745.02174481296</v>
      </c>
      <c r="AP58" s="9">
        <f>D58*'Field emission CFs'!Q56</f>
        <v>15731.911047205151</v>
      </c>
      <c r="AQ58" s="9">
        <f t="shared" si="14"/>
        <v>725476.93279201805</v>
      </c>
      <c r="AR58" s="9">
        <f>IF('Embedded emissions outputs'!Z58 &lt;&gt; 0,'Infield emissions outputs'!AQ58/'Embedded emissions outputs'!Z58,"")</f>
        <v>7.3676917169079186</v>
      </c>
      <c r="AS58" s="9"/>
      <c r="AT58" s="9"/>
      <c r="AU58" s="5"/>
      <c r="AV58" s="5"/>
      <c r="AW58" s="5"/>
      <c r="AX58" s="5"/>
      <c r="AY58" s="5"/>
      <c r="AZ58" s="5"/>
      <c r="BA58" s="5"/>
      <c r="CX58" s="5"/>
      <c r="CY58" s="5"/>
      <c r="CZ58" s="5"/>
    </row>
    <row r="59" spans="2:104" x14ac:dyDescent="0.3">
      <c r="B59">
        <v>3009</v>
      </c>
      <c r="C59">
        <v>2</v>
      </c>
      <c r="D59" s="5">
        <v>53130.343868867101</v>
      </c>
      <c r="E59" s="5">
        <v>412733.15625</v>
      </c>
      <c r="F59" s="5"/>
      <c r="G59" s="5">
        <v>19813.599379765805</v>
      </c>
      <c r="H59" s="5">
        <v>10051.101944682901</v>
      </c>
      <c r="I59" s="5">
        <v>1041.250728309911</v>
      </c>
      <c r="J59" s="5">
        <v>2722.3350450441158</v>
      </c>
      <c r="K59" s="5">
        <v>923.55415882815021</v>
      </c>
      <c r="L59" s="5">
        <v>18578.502612236211</v>
      </c>
      <c r="M59" s="5"/>
      <c r="N59" s="12">
        <f>'Embedded emissions outputs'!L59-'Infield emissions outputs'!G59</f>
        <v>185528.35646876067</v>
      </c>
      <c r="O59" s="12">
        <f>'Embedded emissions outputs'!M59-'Infield emissions outputs'!H59</f>
        <v>97735.203863240677</v>
      </c>
      <c r="P59" s="12">
        <f>'Embedded emissions outputs'!N59-'Infield emissions outputs'!I59</f>
        <v>7570.0495169879814</v>
      </c>
      <c r="Q59" s="12">
        <f>'Embedded emissions outputs'!O59-'Infield emissions outputs'!J59</f>
        <v>76210.05925082622</v>
      </c>
      <c r="R59" s="12">
        <f>'Embedded emissions outputs'!P59-'Infield emissions outputs'!K59</f>
        <v>29843.754693429702</v>
      </c>
      <c r="S59" s="12">
        <f>'Embedded emissions outputs'!Q59-'Infield emissions outputs'!L59</f>
        <v>15845.730018837021</v>
      </c>
      <c r="T59" s="5"/>
      <c r="U59" s="5">
        <v>532.93278348653769</v>
      </c>
      <c r="V59" s="5">
        <v>60.273913644853138</v>
      </c>
      <c r="W59" s="5">
        <v>30.570896052447466</v>
      </c>
      <c r="X59" s="5">
        <v>3079.8350724474585</v>
      </c>
      <c r="Y59" s="5">
        <v>3302.7369541431485</v>
      </c>
      <c r="Z59" s="5">
        <v>492.01333518161414</v>
      </c>
      <c r="AA59" s="5">
        <v>1459.3067516800897</v>
      </c>
      <c r="AB59" s="5">
        <v>26135.746507739368</v>
      </c>
      <c r="AC59" s="5">
        <f>H59*Parameters!$B$17+J59*Parameters!$B$18</f>
        <v>18140.279159985599</v>
      </c>
      <c r="AD59" s="5">
        <f>O59*Parameters!$B$17+Q59*Parameters!$B$18</f>
        <v>217675.97128210601</v>
      </c>
      <c r="AE59" s="12">
        <f t="shared" si="9"/>
        <v>623.77759318383823</v>
      </c>
      <c r="AF59" s="12">
        <f t="shared" si="10"/>
        <v>5254.0570410048531</v>
      </c>
      <c r="AG59" s="12">
        <f t="shared" si="11"/>
        <v>5877.8346341886918</v>
      </c>
      <c r="AH59" s="12">
        <f t="shared" si="12"/>
        <v>29215.581580186827</v>
      </c>
      <c r="AI59" s="12">
        <f t="shared" si="13"/>
        <v>235816.25044209161</v>
      </c>
      <c r="AJ59" s="5"/>
      <c r="AK59" s="9">
        <f>IF('Embedded emissions outputs'!Z59 &lt;&gt;0,'Infield emissions outputs'!AG59/'Embedded emissions outputs'!Z59,"")</f>
        <v>1.2871452870223115</v>
      </c>
      <c r="AL59" s="9">
        <f>IF('Embedded emissions outputs'!Z59 &lt;&gt;0,'Infield emissions outputs'!AH59/'Embedded emissions outputs'!Z59,"")</f>
        <v>6.3977128447649569</v>
      </c>
      <c r="AM59" s="9">
        <f>IF('Embedded emissions outputs'!Z59 &lt;&gt;0,'Infield emissions outputs'!AI59/'Embedded emissions outputs'!Z59,"")</f>
        <v>51.639726914792156</v>
      </c>
      <c r="AN59" s="9"/>
      <c r="AO59" s="9">
        <f>E59*'Field emission CFs'!P57</f>
        <v>27783.761867723042</v>
      </c>
      <c r="AP59" s="9">
        <f>D59*'Field emission CFs'!Q57</f>
        <v>1103.6752182446658</v>
      </c>
      <c r="AQ59" s="9">
        <f t="shared" si="14"/>
        <v>28887.437085967707</v>
      </c>
      <c r="AR59" s="9">
        <f>IF('Embedded emissions outputs'!Z59 &lt;&gt; 0,'Infield emissions outputs'!AQ59/'Embedded emissions outputs'!Z59,"")</f>
        <v>6.3258548110700783</v>
      </c>
      <c r="AS59" s="9"/>
      <c r="AT59" s="9"/>
      <c r="AU59" s="5"/>
      <c r="AV59" s="5"/>
      <c r="AW59" s="5"/>
      <c r="AX59" s="5"/>
      <c r="AY59" s="5"/>
      <c r="AZ59" s="5"/>
      <c r="BA59" s="5"/>
      <c r="CX59" s="5"/>
      <c r="CY59" s="5"/>
      <c r="CZ59" s="5"/>
    </row>
    <row r="60" spans="2:104" x14ac:dyDescent="0.3">
      <c r="B60">
        <v>3009</v>
      </c>
      <c r="C60">
        <v>5</v>
      </c>
      <c r="D60" s="5">
        <v>60491.908666579002</v>
      </c>
      <c r="E60" s="5">
        <v>89968.59375</v>
      </c>
      <c r="F60" s="5"/>
      <c r="G60" s="5">
        <v>22558.906206125721</v>
      </c>
      <c r="H60" s="5">
        <v>11443.749401225121</v>
      </c>
      <c r="I60" s="5">
        <v>1185.5229868527308</v>
      </c>
      <c r="J60" s="5">
        <v>3099.5327888538914</v>
      </c>
      <c r="K60" s="5">
        <v>1051.5187698080849</v>
      </c>
      <c r="L60" s="5">
        <v>21152.67851371345</v>
      </c>
      <c r="M60" s="5"/>
      <c r="N60" s="12">
        <f>'Embedded emissions outputs'!L60-'Infield emissions outputs'!G60</f>
        <v>41179.028903914696</v>
      </c>
      <c r="O60" s="12">
        <f>'Embedded emissions outputs'!M60-'Infield emissions outputs'!H60</f>
        <v>22206.37229481549</v>
      </c>
      <c r="P60" s="12">
        <f>'Embedded emissions outputs'!N60-'Infield emissions outputs'!I60</f>
        <v>1417.7215136604809</v>
      </c>
      <c r="Q60" s="12">
        <f>'Embedded emissions outputs'!O60-'Infield emissions outputs'!J60</f>
        <v>17151.894274326129</v>
      </c>
      <c r="R60" s="12">
        <f>'Embedded emissions outputs'!P60-'Infield emissions outputs'!K60</f>
        <v>5053.9937134227912</v>
      </c>
      <c r="S60" s="12">
        <f>'Embedded emissions outputs'!Q60-'Infield emissions outputs'!L60</f>
        <v>2959.5859040627074</v>
      </c>
      <c r="T60" s="5"/>
      <c r="U60" s="5">
        <v>752.1916337794795</v>
      </c>
      <c r="V60" s="5">
        <v>63.311984055770978</v>
      </c>
      <c r="W60" s="5">
        <v>48.743477519552798</v>
      </c>
      <c r="X60" s="5">
        <v>3145.7435406530685</v>
      </c>
      <c r="Y60" s="5">
        <v>863.66278279808012</v>
      </c>
      <c r="Z60" s="5">
        <v>104.19316380384385</v>
      </c>
      <c r="AA60" s="5">
        <v>318.10330655800959</v>
      </c>
      <c r="AB60" s="5">
        <v>5483.9687778908437</v>
      </c>
      <c r="AC60" s="5">
        <f>H60*Parameters!$B$17+J60*Parameters!$B$18</f>
        <v>20653.736268684421</v>
      </c>
      <c r="AD60" s="5">
        <f>O60*Parameters!$B$17+Q60*Parameters!$B$18</f>
        <v>49322.140473499167</v>
      </c>
      <c r="AE60" s="12">
        <f t="shared" si="9"/>
        <v>864.24709535480326</v>
      </c>
      <c r="AF60" s="12">
        <f t="shared" si="10"/>
        <v>1285.9592531599335</v>
      </c>
      <c r="AG60" s="12">
        <f t="shared" si="11"/>
        <v>2150.2063485147369</v>
      </c>
      <c r="AH60" s="12">
        <f t="shared" si="12"/>
        <v>8629.7123185439123</v>
      </c>
      <c r="AI60" s="12">
        <f t="shared" si="13"/>
        <v>69975.87674218358</v>
      </c>
      <c r="AJ60" s="5"/>
      <c r="AK60" s="9">
        <f>IF('Embedded emissions outputs'!Z60 &lt;&gt;0,'Infield emissions outputs'!AG60/'Embedded emissions outputs'!Z60,"")</f>
        <v>1.5751173393493065</v>
      </c>
      <c r="AL60" s="9">
        <f>IF('Embedded emissions outputs'!Z60 &lt;&gt;0,'Infield emissions outputs'!AH60/'Embedded emissions outputs'!Z60,"")</f>
        <v>6.3216302546609571</v>
      </c>
      <c r="AM60" s="9">
        <f>IF('Embedded emissions outputs'!Z60 &lt;&gt;0,'Infield emissions outputs'!AI60/'Embedded emissions outputs'!Z60,"")</f>
        <v>51.260297351888227</v>
      </c>
      <c r="AN60" s="9"/>
      <c r="AO60" s="9">
        <f>E60*'Field emission CFs'!P58</f>
        <v>5966.0271754965897</v>
      </c>
      <c r="AP60" s="9">
        <f>D60*'Field emission CFs'!Q58</f>
        <v>1306.6134087849969</v>
      </c>
      <c r="AQ60" s="9">
        <f t="shared" si="14"/>
        <v>7272.6405842815866</v>
      </c>
      <c r="AR60" s="9">
        <f>IF('Embedded emissions outputs'!Z60 &lt;&gt; 0,'Infield emissions outputs'!AQ60/'Embedded emissions outputs'!Z60,"")</f>
        <v>5.3275176566519598</v>
      </c>
      <c r="AS60" s="9"/>
      <c r="AT60" s="9"/>
      <c r="AU60" s="5"/>
      <c r="AV60" s="5"/>
      <c r="AW60" s="5"/>
      <c r="AX60" s="5"/>
      <c r="AY60" s="5"/>
      <c r="AZ60" s="5"/>
      <c r="BA60" s="5"/>
      <c r="CX60" s="5"/>
      <c r="CY60" s="5"/>
      <c r="CZ60" s="5"/>
    </row>
    <row r="61" spans="2:104" x14ac:dyDescent="0.3">
      <c r="B61">
        <v>3009</v>
      </c>
      <c r="C61">
        <v>7</v>
      </c>
      <c r="D61" s="5">
        <v>590992.6084877142</v>
      </c>
      <c r="E61" s="5">
        <v>49583.0859375</v>
      </c>
      <c r="F61" s="5"/>
      <c r="G61" s="5">
        <v>220395.5391269339</v>
      </c>
      <c r="H61" s="5">
        <v>111802.90816722596</v>
      </c>
      <c r="I61" s="5">
        <v>11582.298159643515</v>
      </c>
      <c r="J61" s="5">
        <v>30281.751863286918</v>
      </c>
      <c r="K61" s="5">
        <v>10273.106508639723</v>
      </c>
      <c r="L61" s="5">
        <v>206657.00466198419</v>
      </c>
      <c r="M61" s="5"/>
      <c r="N61" s="12">
        <f>'Embedded emissions outputs'!L61-'Infield emissions outputs'!G61</f>
        <v>22567.57403461443</v>
      </c>
      <c r="O61" s="12">
        <f>'Embedded emissions outputs'!M61-'Infield emissions outputs'!H61</f>
        <v>9976.84903893304</v>
      </c>
      <c r="P61" s="12">
        <f>'Embedded emissions outputs'!N61-'Infield emissions outputs'!I61</f>
        <v>810.107823862023</v>
      </c>
      <c r="Q61" s="12">
        <f>'Embedded emissions outputs'!O61-'Infield emissions outputs'!J61</f>
        <v>7457.1356562311485</v>
      </c>
      <c r="R61" s="12">
        <f>'Embedded emissions outputs'!P61-'Infield emissions outputs'!K61</f>
        <v>5070.4981918497306</v>
      </c>
      <c r="S61" s="12">
        <f>'Embedded emissions outputs'!Q61-'Infield emissions outputs'!L61</f>
        <v>3700.9224200235913</v>
      </c>
      <c r="T61" s="5"/>
      <c r="U61" s="5">
        <v>5882.060009671477</v>
      </c>
      <c r="V61" s="5">
        <v>643.44992548700316</v>
      </c>
      <c r="W61" s="5">
        <v>345.06888726755807</v>
      </c>
      <c r="X61" s="5">
        <v>32787.845812327549</v>
      </c>
      <c r="Y61" s="5">
        <v>494.39632153669982</v>
      </c>
      <c r="Z61" s="5">
        <v>51.466967778334244</v>
      </c>
      <c r="AA61" s="5">
        <v>175.31169691369635</v>
      </c>
      <c r="AB61" s="5">
        <v>2687.892921607925</v>
      </c>
      <c r="AC61" s="5">
        <f>H61*Parameters!$B$17+J61*Parameters!$B$18</f>
        <v>201782.44895074517</v>
      </c>
      <c r="AD61" s="5">
        <f>O61*Parameters!$B$17+Q61*Parameters!$B$18</f>
        <v>21952.844076186055</v>
      </c>
      <c r="AE61" s="12">
        <f t="shared" si="9"/>
        <v>6870.5788224260386</v>
      </c>
      <c r="AF61" s="12">
        <f t="shared" si="10"/>
        <v>721.1749862287304</v>
      </c>
      <c r="AG61" s="12">
        <f t="shared" si="11"/>
        <v>7591.7538086547693</v>
      </c>
      <c r="AH61" s="12">
        <f t="shared" si="12"/>
        <v>35475.738733935475</v>
      </c>
      <c r="AI61" s="12">
        <f t="shared" si="13"/>
        <v>223735.29302693123</v>
      </c>
      <c r="AJ61" s="5"/>
      <c r="AK61" s="9">
        <f>IF('Embedded emissions outputs'!Z61 &lt;&gt;0,'Infield emissions outputs'!AG61/'Embedded emissions outputs'!Z61,"")</f>
        <v>0.46809239866085584</v>
      </c>
      <c r="AL61" s="9">
        <f>IF('Embedded emissions outputs'!Z61 &lt;&gt;0,'Infield emissions outputs'!AH61/'Embedded emissions outputs'!Z61,"")</f>
        <v>2.1873632966472867</v>
      </c>
      <c r="AM61" s="9">
        <f>IF('Embedded emissions outputs'!Z61 &lt;&gt;0,'Infield emissions outputs'!AI61/'Embedded emissions outputs'!Z61,"")</f>
        <v>13.795071944861085</v>
      </c>
      <c r="AN61" s="9"/>
      <c r="AO61" s="9">
        <f>E61*'Field emission CFs'!P59</f>
        <v>4167.2373825366931</v>
      </c>
      <c r="AP61" s="9">
        <f>D61*'Field emission CFs'!Q59</f>
        <v>13536.329126744009</v>
      </c>
      <c r="AQ61" s="9">
        <f t="shared" si="14"/>
        <v>17703.566509280703</v>
      </c>
      <c r="AR61" s="9">
        <f>IF('Embedded emissions outputs'!Z61 &lt;&gt; 0,'Infield emissions outputs'!AQ61/'Embedded emissions outputs'!Z61,"")</f>
        <v>1.091566602533125</v>
      </c>
      <c r="AS61" s="9"/>
      <c r="AT61" s="9"/>
      <c r="AU61" s="5"/>
      <c r="AV61" s="5"/>
      <c r="AW61" s="5"/>
      <c r="AX61" s="5"/>
      <c r="AY61" s="5"/>
      <c r="AZ61" s="5"/>
      <c r="BA61" s="5"/>
      <c r="CX61" s="5"/>
      <c r="CY61" s="5"/>
      <c r="CZ61" s="5"/>
    </row>
    <row r="62" spans="2:104" x14ac:dyDescent="0.3">
      <c r="B62">
        <v>3009</v>
      </c>
      <c r="C62">
        <v>8</v>
      </c>
      <c r="D62" s="5">
        <v>120656.188153476</v>
      </c>
      <c r="E62" s="5">
        <v>812790.5625</v>
      </c>
      <c r="F62" s="5"/>
      <c r="G62" s="5">
        <v>44995.631510743202</v>
      </c>
      <c r="H62" s="5">
        <v>22825.518509358895</v>
      </c>
      <c r="I62" s="5">
        <v>2364.6250831725215</v>
      </c>
      <c r="J62" s="5">
        <v>6182.2782518092581</v>
      </c>
      <c r="K62" s="5">
        <v>2097.3424270041455</v>
      </c>
      <c r="L62" s="5">
        <v>42190.792371387972</v>
      </c>
      <c r="M62" s="5"/>
      <c r="N62" s="12">
        <f>'Embedded emissions outputs'!L62-'Infield emissions outputs'!G62</f>
        <v>375870.25102611189</v>
      </c>
      <c r="O62" s="12">
        <f>'Embedded emissions outputs'!M62-'Infield emissions outputs'!H62</f>
        <v>207563.68243164234</v>
      </c>
      <c r="P62" s="12">
        <f>'Embedded emissions outputs'!N62-'Infield emissions outputs'!I62</f>
        <v>13117.667319412314</v>
      </c>
      <c r="Q62" s="12">
        <f>'Embedded emissions outputs'!O62-'Infield emissions outputs'!J62</f>
        <v>160012.03280566676</v>
      </c>
      <c r="R62" s="12">
        <f>'Embedded emissions outputs'!P62-'Infield emissions outputs'!K62</f>
        <v>30469.666690329686</v>
      </c>
      <c r="S62" s="12">
        <f>'Embedded emissions outputs'!Q62-'Infield emissions outputs'!L62</f>
        <v>25757.276570484304</v>
      </c>
      <c r="T62" s="5"/>
      <c r="U62" s="5">
        <v>1155.9746892043268</v>
      </c>
      <c r="V62" s="5">
        <v>132.82556544866119</v>
      </c>
      <c r="W62" s="5">
        <v>66.235927147150036</v>
      </c>
      <c r="X62" s="5">
        <v>6795.2844920242787</v>
      </c>
      <c r="Y62" s="5">
        <v>6874.1223699443144</v>
      </c>
      <c r="Z62" s="5">
        <v>956.79027260272812</v>
      </c>
      <c r="AA62" s="5">
        <v>2873.7953665731134</v>
      </c>
      <c r="AB62" s="5">
        <v>50685.135860445938</v>
      </c>
      <c r="AC62" s="5">
        <f>H62*Parameters!$B$17+J62*Parameters!$B$18</f>
        <v>41195.610193788736</v>
      </c>
      <c r="AD62" s="5">
        <f>O62*Parameters!$B$17+Q62*Parameters!$B$18</f>
        <v>460760.60547069833</v>
      </c>
      <c r="AE62" s="12">
        <f t="shared" si="9"/>
        <v>1355.0361818001379</v>
      </c>
      <c r="AF62" s="12">
        <f t="shared" si="10"/>
        <v>10704.708009120155</v>
      </c>
      <c r="AG62" s="12">
        <f t="shared" si="11"/>
        <v>12059.744190920293</v>
      </c>
      <c r="AH62" s="12">
        <f t="shared" si="12"/>
        <v>57480.420352470217</v>
      </c>
      <c r="AI62" s="12">
        <f t="shared" si="13"/>
        <v>501956.21566448704</v>
      </c>
      <c r="AJ62" s="5"/>
      <c r="AK62" s="9">
        <f>IF('Embedded emissions outputs'!Z62 &lt;&gt;0,'Infield emissions outputs'!AG62/'Embedded emissions outputs'!Z62,"")</f>
        <v>1.4426065954386975</v>
      </c>
      <c r="AL62" s="9">
        <f>IF('Embedded emissions outputs'!Z62 &lt;&gt;0,'Infield emissions outputs'!AH62/'Embedded emissions outputs'!Z62,"")</f>
        <v>6.8759031863622324</v>
      </c>
      <c r="AM62" s="9">
        <f>IF('Embedded emissions outputs'!Z62 &lt;&gt;0,'Infield emissions outputs'!AI62/'Embedded emissions outputs'!Z62,"")</f>
        <v>60.044834772219104</v>
      </c>
      <c r="AN62" s="9"/>
      <c r="AO62" s="9">
        <f>E62*'Field emission CFs'!P60</f>
        <v>50859.097588745004</v>
      </c>
      <c r="AP62" s="9">
        <f>D62*'Field emission CFs'!Q60</f>
        <v>2870.7306840182605</v>
      </c>
      <c r="AQ62" s="9">
        <f t="shared" si="14"/>
        <v>53729.828272763261</v>
      </c>
      <c r="AR62" s="9">
        <f>IF('Embedded emissions outputs'!Z62 &lt;&gt; 0,'Infield emissions outputs'!AQ62/'Embedded emissions outputs'!Z62,"")</f>
        <v>6.4272511432236206</v>
      </c>
      <c r="AS62" s="9"/>
      <c r="AT62" s="9"/>
      <c r="AU62" s="5"/>
      <c r="AV62" s="5"/>
      <c r="AW62" s="5"/>
      <c r="AX62" s="5"/>
      <c r="AY62" s="5"/>
      <c r="AZ62" s="5"/>
      <c r="BA62" s="5"/>
      <c r="CX62" s="5"/>
      <c r="CY62" s="5"/>
      <c r="CZ62" s="5"/>
    </row>
    <row r="63" spans="2:104" x14ac:dyDescent="0.3">
      <c r="B63">
        <v>3012</v>
      </c>
      <c r="C63">
        <v>0</v>
      </c>
      <c r="D63" s="5">
        <v>323376.00646848802</v>
      </c>
      <c r="E63" s="5">
        <v>3314842</v>
      </c>
      <c r="F63" s="5"/>
      <c r="G63" s="5">
        <v>120594.78961794643</v>
      </c>
      <c r="H63" s="5">
        <v>61175.685508479968</v>
      </c>
      <c r="I63" s="5">
        <v>6337.5366642520357</v>
      </c>
      <c r="J63" s="5">
        <v>16569.398408344034</v>
      </c>
      <c r="K63" s="5">
        <v>5621.180551293488</v>
      </c>
      <c r="L63" s="5">
        <v>113077.41571817207</v>
      </c>
      <c r="M63" s="5"/>
      <c r="N63" s="12">
        <f>'Embedded emissions outputs'!L63-'Infield emissions outputs'!G63</f>
        <v>1552118.3496349405</v>
      </c>
      <c r="O63" s="12">
        <f>'Embedded emissions outputs'!M63-'Infield emissions outputs'!H63</f>
        <v>866442.8167355475</v>
      </c>
      <c r="P63" s="12">
        <f>'Embedded emissions outputs'!N63-'Infield emissions outputs'!I63</f>
        <v>46884.256037423787</v>
      </c>
      <c r="Q63" s="12">
        <f>'Embedded emissions outputs'!O63-'Infield emissions outputs'!J63</f>
        <v>667977.66546291683</v>
      </c>
      <c r="R63" s="12">
        <f>'Embedded emissions outputs'!P63-'Infield emissions outputs'!K63</f>
        <v>80026.999625062221</v>
      </c>
      <c r="S63" s="12">
        <f>'Embedded emissions outputs'!Q63-'Infield emissions outputs'!L63</f>
        <v>101391.96961732311</v>
      </c>
      <c r="T63" s="5"/>
      <c r="U63" s="5">
        <v>2727.0671531254839</v>
      </c>
      <c r="V63" s="5">
        <v>387.18793219941466</v>
      </c>
      <c r="W63" s="5">
        <v>153.41566535766725</v>
      </c>
      <c r="X63" s="5">
        <v>20106.243045087012</v>
      </c>
      <c r="Y63" s="5">
        <v>25836.73138403433</v>
      </c>
      <c r="Z63" s="5">
        <v>4062.5262381139682</v>
      </c>
      <c r="AA63" s="5">
        <v>11720.334706849717</v>
      </c>
      <c r="AB63" s="5">
        <v>216244.44444715799</v>
      </c>
      <c r="AC63" s="5">
        <f>H63*Parameters!$B$17+J63*Parameters!$B$18</f>
        <v>110410.1837823239</v>
      </c>
      <c r="AD63" s="5">
        <f>O63*Parameters!$B$17+Q63*Parameters!$B$18</f>
        <v>1923401.1127763861</v>
      </c>
      <c r="AE63" s="12">
        <f t="shared" si="9"/>
        <v>3267.670750682566</v>
      </c>
      <c r="AF63" s="12">
        <f t="shared" si="10"/>
        <v>41619.592328998013</v>
      </c>
      <c r="AG63" s="12">
        <f t="shared" si="11"/>
        <v>44887.263079680575</v>
      </c>
      <c r="AH63" s="12">
        <f t="shared" si="12"/>
        <v>236350.68749224499</v>
      </c>
      <c r="AI63" s="12">
        <f t="shared" si="13"/>
        <v>2033811.29655871</v>
      </c>
      <c r="AJ63" s="5"/>
      <c r="AK63" s="9">
        <f>IF('Embedded emissions outputs'!Z63 &lt;&gt;0,'Infield emissions outputs'!AG63/'Embedded emissions outputs'!Z63,"")</f>
        <v>1.6873403135982064</v>
      </c>
      <c r="AL63" s="9">
        <f>IF('Embedded emissions outputs'!Z63 &lt;&gt;0,'Infield emissions outputs'!AH63/'Embedded emissions outputs'!Z63,"")</f>
        <v>8.8845702720700217</v>
      </c>
      <c r="AM63" s="9">
        <f>IF('Embedded emissions outputs'!Z63 &lt;&gt;0,'Infield emissions outputs'!AI63/'Embedded emissions outputs'!Z63,"")</f>
        <v>76.452239577253579</v>
      </c>
      <c r="AN63" s="9"/>
      <c r="AO63" s="9">
        <f>E63*'Field emission CFs'!P61</f>
        <v>264220.46617757709</v>
      </c>
      <c r="AP63" s="9">
        <f>D63*'Field emission CFs'!Q61</f>
        <v>14014.669681264186</v>
      </c>
      <c r="AQ63" s="9">
        <f t="shared" si="14"/>
        <v>278235.1358588413</v>
      </c>
      <c r="AR63" s="9">
        <f>IF('Embedded emissions outputs'!Z63 &lt;&gt; 0,'Infield emissions outputs'!AQ63/'Embedded emissions outputs'!Z63,"")</f>
        <v>10.459032901175441</v>
      </c>
      <c r="AS63" s="9"/>
      <c r="AT63" s="9"/>
      <c r="AU63" s="5"/>
      <c r="AV63" s="5"/>
      <c r="AW63" s="5"/>
      <c r="AX63" s="5"/>
      <c r="AY63" s="5"/>
      <c r="AZ63" s="5"/>
      <c r="BA63" s="5"/>
      <c r="CX63" s="5"/>
      <c r="CY63" s="5"/>
      <c r="CZ63" s="5"/>
    </row>
    <row r="64" spans="2:104" x14ac:dyDescent="0.3">
      <c r="B64">
        <v>3012</v>
      </c>
      <c r="C64">
        <v>1</v>
      </c>
      <c r="D64" s="5">
        <v>141970.95179287589</v>
      </c>
      <c r="E64" s="5">
        <v>286552.71875</v>
      </c>
      <c r="F64" s="5"/>
      <c r="G64" s="5">
        <v>52944.426057750403</v>
      </c>
      <c r="H64" s="5">
        <v>26857.806777531863</v>
      </c>
      <c r="I64" s="5">
        <v>2782.3527232957731</v>
      </c>
      <c r="J64" s="5">
        <v>7274.4211556004748</v>
      </c>
      <c r="K64" s="5">
        <v>2467.8527073854075</v>
      </c>
      <c r="L64" s="5">
        <v>49644.092371311948</v>
      </c>
      <c r="M64" s="5"/>
      <c r="N64" s="12">
        <f>'Embedded emissions outputs'!L64-'Infield emissions outputs'!G64</f>
        <v>126184.55203450065</v>
      </c>
      <c r="O64" s="12">
        <f>'Embedded emissions outputs'!M64-'Infield emissions outputs'!H64</f>
        <v>68622.047215879662</v>
      </c>
      <c r="P64" s="12">
        <f>'Embedded emissions outputs'!N64-'Infield emissions outputs'!I64</f>
        <v>3731.1938222608951</v>
      </c>
      <c r="Q64" s="12">
        <f>'Embedded emissions outputs'!O64-'Infield emissions outputs'!J64</f>
        <v>56287.244558685983</v>
      </c>
      <c r="R64" s="12">
        <f>'Embedded emissions outputs'!P64-'Infield emissions outputs'!K64</f>
        <v>23297.48228115392</v>
      </c>
      <c r="S64" s="12">
        <f>'Embedded emissions outputs'!Q64-'Infield emissions outputs'!L64</f>
        <v>8430.18456574624</v>
      </c>
      <c r="T64" s="5"/>
      <c r="U64" s="5">
        <v>1458.5573258442437</v>
      </c>
      <c r="V64" s="5">
        <v>154.5433231114755</v>
      </c>
      <c r="W64" s="5">
        <v>83.703485438979698</v>
      </c>
      <c r="X64" s="5">
        <v>7853.7172391167405</v>
      </c>
      <c r="Y64" s="5">
        <v>2233.0056532495219</v>
      </c>
      <c r="Z64" s="5">
        <v>341.89149401413158</v>
      </c>
      <c r="AA64" s="5">
        <v>1013.1685513859666</v>
      </c>
      <c r="AB64" s="5">
        <v>18180.432999450146</v>
      </c>
      <c r="AC64" s="5">
        <f>H64*Parameters!$B$17+J64*Parameters!$B$18</f>
        <v>48473.104267648741</v>
      </c>
      <c r="AD64" s="5">
        <f>O64*Parameters!$B$17+Q64*Parameters!$B$18</f>
        <v>155141.24758479925</v>
      </c>
      <c r="AE64" s="12">
        <f t="shared" si="9"/>
        <v>1696.8041343946988</v>
      </c>
      <c r="AF64" s="12">
        <f t="shared" si="10"/>
        <v>3588.0656986496201</v>
      </c>
      <c r="AG64" s="12">
        <f t="shared" si="11"/>
        <v>5284.8698330443185</v>
      </c>
      <c r="AH64" s="12">
        <f t="shared" si="12"/>
        <v>26034.150238566886</v>
      </c>
      <c r="AI64" s="12">
        <f t="shared" si="13"/>
        <v>203614.35185244799</v>
      </c>
      <c r="AJ64" s="5"/>
      <c r="AK64" s="9">
        <f>IF('Embedded emissions outputs'!Z64 &lt;&gt;0,'Infield emissions outputs'!AG64/'Embedded emissions outputs'!Z64,"")</f>
        <v>0.91321490529263283</v>
      </c>
      <c r="AL64" s="9">
        <f>IF('Embedded emissions outputs'!Z64 &lt;&gt;0,'Infield emissions outputs'!AH64/'Embedded emissions outputs'!Z64,"")</f>
        <v>4.4986489347064413</v>
      </c>
      <c r="AM64" s="9">
        <f>IF('Embedded emissions outputs'!Z64 &lt;&gt;0,'Infield emissions outputs'!AI64/'Embedded emissions outputs'!Z64,"")</f>
        <v>35.184151533973036</v>
      </c>
      <c r="AN64" s="9"/>
      <c r="AO64" s="9">
        <f>E64*'Field emission CFs'!P62</f>
        <v>27134.634563875006</v>
      </c>
      <c r="AP64" s="9">
        <f>D64*'Field emission CFs'!Q62</f>
        <v>5845.8883641184802</v>
      </c>
      <c r="AQ64" s="9">
        <f t="shared" si="14"/>
        <v>32980.522927993487</v>
      </c>
      <c r="AR64" s="9">
        <f>IF('Embedded emissions outputs'!Z64 &lt;&gt; 0,'Infield emissions outputs'!AQ64/'Embedded emissions outputs'!Z64,"")</f>
        <v>5.6989682004787623</v>
      </c>
      <c r="AS64" s="9"/>
      <c r="AT64" s="9"/>
      <c r="AU64" s="5"/>
      <c r="AV64" s="5"/>
      <c r="AW64" s="5"/>
      <c r="AX64" s="5"/>
      <c r="AY64" s="5"/>
      <c r="AZ64" s="5"/>
      <c r="BA64" s="5"/>
      <c r="CX64" s="5"/>
      <c r="CY64" s="5"/>
      <c r="CZ64" s="5"/>
    </row>
    <row r="65" spans="2:104" x14ac:dyDescent="0.3">
      <c r="B65">
        <v>3012</v>
      </c>
      <c r="C65">
        <v>2</v>
      </c>
      <c r="D65" s="5">
        <v>11145.3586076061</v>
      </c>
      <c r="E65" s="5">
        <v>75927.1875</v>
      </c>
      <c r="F65" s="5"/>
      <c r="G65" s="5">
        <v>4156.3757038721469</v>
      </c>
      <c r="H65" s="5">
        <v>2108.4586964388241</v>
      </c>
      <c r="I65" s="5">
        <v>218.42720980854142</v>
      </c>
      <c r="J65" s="5">
        <v>571.07479676692617</v>
      </c>
      <c r="K65" s="5">
        <v>193.73754325948087</v>
      </c>
      <c r="L65" s="5">
        <v>3897.2846574601799</v>
      </c>
      <c r="M65" s="5"/>
      <c r="N65" s="12">
        <f>'Embedded emissions outputs'!L65-'Infield emissions outputs'!G65</f>
        <v>35673.136645821083</v>
      </c>
      <c r="O65" s="12">
        <f>'Embedded emissions outputs'!M65-'Infield emissions outputs'!H65</f>
        <v>18133.944443143781</v>
      </c>
      <c r="P65" s="12">
        <f>'Embedded emissions outputs'!N65-'Infield emissions outputs'!I65</f>
        <v>1104.4894774307745</v>
      </c>
      <c r="Q65" s="12">
        <f>'Embedded emissions outputs'!O65-'Infield emissions outputs'!J65</f>
        <v>13310.694507335807</v>
      </c>
      <c r="R65" s="12">
        <f>'Embedded emissions outputs'!P65-'Infield emissions outputs'!K65</f>
        <v>4439.7210424741397</v>
      </c>
      <c r="S65" s="12">
        <f>'Embedded emissions outputs'!Q65-'Infield emissions outputs'!L65</f>
        <v>3265.1981101151559</v>
      </c>
      <c r="T65" s="5"/>
      <c r="U65" s="5">
        <v>111.79538006317468</v>
      </c>
      <c r="V65" s="5">
        <v>12.643892987288037</v>
      </c>
      <c r="W65" s="5">
        <v>6.4129756114759751</v>
      </c>
      <c r="X65" s="5">
        <v>646.06896615294522</v>
      </c>
      <c r="Y65" s="5">
        <v>609.19191857084252</v>
      </c>
      <c r="Z65" s="5">
        <v>90.405538475565535</v>
      </c>
      <c r="AA65" s="5">
        <v>268.45689550598303</v>
      </c>
      <c r="AB65" s="5">
        <v>4801.6216218656273</v>
      </c>
      <c r="AC65" s="5">
        <f>H65*Parameters!$B$17+J65*Parameters!$B$18</f>
        <v>3805.3568216898907</v>
      </c>
      <c r="AD65" s="5">
        <f>O65*Parameters!$B$17+Q65*Parameters!$B$18</f>
        <v>39699.508661255895</v>
      </c>
      <c r="AE65" s="12">
        <f t="shared" si="9"/>
        <v>130.85224866193869</v>
      </c>
      <c r="AF65" s="12">
        <f t="shared" si="10"/>
        <v>968.05435255239104</v>
      </c>
      <c r="AG65" s="12">
        <f t="shared" si="11"/>
        <v>1098.9066012143298</v>
      </c>
      <c r="AH65" s="12">
        <f t="shared" si="12"/>
        <v>5447.6905880185723</v>
      </c>
      <c r="AI65" s="12">
        <f t="shared" si="13"/>
        <v>43504.865482945788</v>
      </c>
      <c r="AJ65" s="5"/>
      <c r="AK65" s="9">
        <f>IF('Embedded emissions outputs'!Z65 &lt;&gt;0,'Infield emissions outputs'!AG65/'Embedded emissions outputs'!Z65,"")</f>
        <v>1.2632410822935984</v>
      </c>
      <c r="AL65" s="9">
        <f>IF('Embedded emissions outputs'!Z65 &lt;&gt;0,'Infield emissions outputs'!AH65/'Embedded emissions outputs'!Z65,"")</f>
        <v>6.2623580082280537</v>
      </c>
      <c r="AM65" s="9">
        <f>IF('Embedded emissions outputs'!Z65 &lt;&gt;0,'Infield emissions outputs'!AI65/'Embedded emissions outputs'!Z65,"")</f>
        <v>50.010740946486543</v>
      </c>
      <c r="AN65" s="9"/>
      <c r="AO65" s="9">
        <f>E65*'Field emission CFs'!P63</f>
        <v>6431.4676043422214</v>
      </c>
      <c r="AP65" s="9">
        <f>D65*'Field emission CFs'!Q63</f>
        <v>470.95118135227233</v>
      </c>
      <c r="AQ65" s="9">
        <f t="shared" si="14"/>
        <v>6902.4187856944936</v>
      </c>
      <c r="AR65" s="9">
        <f>IF('Embedded emissions outputs'!Z65 &lt;&gt; 0,'Infield emissions outputs'!AQ65/'Embedded emissions outputs'!Z65,"")</f>
        <v>7.9346315397952081</v>
      </c>
      <c r="AS65" s="9"/>
      <c r="AT65" s="9"/>
      <c r="AU65" s="5"/>
      <c r="AV65" s="5"/>
      <c r="AW65" s="5"/>
      <c r="AX65" s="5"/>
      <c r="AY65" s="5"/>
      <c r="AZ65" s="5"/>
      <c r="BA65" s="5"/>
      <c r="CX65" s="5"/>
      <c r="CY65" s="5"/>
      <c r="CZ65" s="5"/>
    </row>
    <row r="66" spans="2:104" x14ac:dyDescent="0.3">
      <c r="B66">
        <v>3012</v>
      </c>
      <c r="C66">
        <v>5</v>
      </c>
      <c r="D66" s="5">
        <v>163902.21257297401</v>
      </c>
      <c r="E66" s="5">
        <v>89902.0625</v>
      </c>
      <c r="F66" s="5"/>
      <c r="G66" s="5">
        <v>61123.127405186278</v>
      </c>
      <c r="H66" s="5">
        <v>31006.722854948031</v>
      </c>
      <c r="I66" s="5">
        <v>3212.1625004806142</v>
      </c>
      <c r="J66" s="5">
        <v>8398.1526328711825</v>
      </c>
      <c r="K66" s="5">
        <v>2849.0794344661822</v>
      </c>
      <c r="L66" s="5">
        <v>57312.96774502172</v>
      </c>
      <c r="M66" s="5"/>
      <c r="N66" s="12">
        <f>'Embedded emissions outputs'!L66-'Infield emissions outputs'!G66</f>
        <v>42275.693436870373</v>
      </c>
      <c r="O66" s="12">
        <f>'Embedded emissions outputs'!M66-'Infield emissions outputs'!H66</f>
        <v>21830.666867849581</v>
      </c>
      <c r="P66" s="12">
        <f>'Embedded emissions outputs'!N66-'Infield emissions outputs'!I66</f>
        <v>1308.0812002742528</v>
      </c>
      <c r="Q66" s="12">
        <f>'Embedded emissions outputs'!O66-'Infield emissions outputs'!J66</f>
        <v>16142.179187737811</v>
      </c>
      <c r="R66" s="12">
        <f>'Embedded emissions outputs'!P66-'Infield emissions outputs'!K66</f>
        <v>4599.634325919511</v>
      </c>
      <c r="S66" s="12">
        <f>'Embedded emissions outputs'!Q66-'Infield emissions outputs'!L66</f>
        <v>3745.804245860345</v>
      </c>
      <c r="T66" s="5"/>
      <c r="U66" s="5">
        <v>2038.0555974000986</v>
      </c>
      <c r="V66" s="5">
        <v>171.5431782177979</v>
      </c>
      <c r="W66" s="5">
        <v>132.06995762012767</v>
      </c>
      <c r="X66" s="5">
        <v>8523.3601958577037</v>
      </c>
      <c r="Y66" s="5">
        <v>871.14517856574332</v>
      </c>
      <c r="Z66" s="5">
        <v>102.68613900424577</v>
      </c>
      <c r="AA66" s="5">
        <v>317.86806416328511</v>
      </c>
      <c r="AB66" s="5">
        <v>5398.4760868435551</v>
      </c>
      <c r="AC66" s="5">
        <f>H66*Parameters!$B$17+J66*Parameters!$B$18</f>
        <v>55961.088796100972</v>
      </c>
      <c r="AD66" s="5">
        <f>O66*Parameters!$B$17+Q66*Parameters!$B$18</f>
        <v>47890.462377024727</v>
      </c>
      <c r="AE66" s="12">
        <f t="shared" si="9"/>
        <v>2341.6687332380243</v>
      </c>
      <c r="AF66" s="12">
        <f t="shared" si="10"/>
        <v>1291.6993817332741</v>
      </c>
      <c r="AG66" s="12">
        <f t="shared" si="11"/>
        <v>3633.3681149712984</v>
      </c>
      <c r="AH66" s="12">
        <f t="shared" si="12"/>
        <v>13921.836282701259</v>
      </c>
      <c r="AI66" s="12">
        <f t="shared" si="13"/>
        <v>103851.5511731257</v>
      </c>
      <c r="AJ66" s="5"/>
      <c r="AK66" s="9">
        <f>IF('Embedded emissions outputs'!Z66 &lt;&gt;0,'Infield emissions outputs'!AG66/'Embedded emissions outputs'!Z66,"")</f>
        <v>1.5862194338874438</v>
      </c>
      <c r="AL66" s="9">
        <f>IF('Embedded emissions outputs'!Z66 &lt;&gt;0,'Infield emissions outputs'!AH66/'Embedded emissions outputs'!Z66,"")</f>
        <v>6.077855743828068</v>
      </c>
      <c r="AM66" s="9">
        <f>IF('Embedded emissions outputs'!Z66 &lt;&gt;0,'Infield emissions outputs'!AI66/'Embedded emissions outputs'!Z66,"")</f>
        <v>45.338469292828492</v>
      </c>
      <c r="AN66" s="9"/>
      <c r="AO66" s="9">
        <f>E66*'Field emission CFs'!P64</f>
        <v>6897.1354730295252</v>
      </c>
      <c r="AP66" s="9">
        <f>D66*'Field emission CFs'!Q64</f>
        <v>6284.0664475097283</v>
      </c>
      <c r="AQ66" s="9">
        <f t="shared" si="14"/>
        <v>13181.201920539253</v>
      </c>
      <c r="AR66" s="9">
        <f>IF('Embedded emissions outputs'!Z66 &lt;&gt; 0,'Infield emissions outputs'!AQ66/'Embedded emissions outputs'!Z66,"")</f>
        <v>5.7545170174751279</v>
      </c>
      <c r="AS66" s="9"/>
      <c r="AT66" s="9"/>
      <c r="AU66" s="5"/>
      <c r="AV66" s="5"/>
      <c r="AW66" s="5"/>
      <c r="AX66" s="5"/>
      <c r="AY66" s="5"/>
      <c r="AZ66" s="5"/>
      <c r="BA66" s="5"/>
      <c r="CX66" s="5"/>
      <c r="CY66" s="5"/>
      <c r="CZ66" s="5"/>
    </row>
    <row r="67" spans="2:104" x14ac:dyDescent="0.3">
      <c r="B67">
        <v>3012</v>
      </c>
      <c r="C67">
        <v>7</v>
      </c>
      <c r="D67" s="5">
        <v>498601.36805934913</v>
      </c>
      <c r="E67" s="5">
        <v>50065.80859375</v>
      </c>
      <c r="F67" s="5"/>
      <c r="G67" s="5">
        <v>185940.59510162464</v>
      </c>
      <c r="H67" s="5">
        <v>94324.501126736999</v>
      </c>
      <c r="I67" s="5">
        <v>9771.6107185282835</v>
      </c>
      <c r="J67" s="5">
        <v>25547.735605194928</v>
      </c>
      <c r="K67" s="5">
        <v>8667.0880242212916</v>
      </c>
      <c r="L67" s="5">
        <v>174349.83748304297</v>
      </c>
      <c r="M67" s="5"/>
      <c r="N67" s="12">
        <f>'Embedded emissions outputs'!L67-'Infield emissions outputs'!G67</f>
        <v>23402.002398458746</v>
      </c>
      <c r="O67" s="12">
        <f>'Embedded emissions outputs'!M67-'Infield emissions outputs'!H67</f>
        <v>11794.860759668314</v>
      </c>
      <c r="P67" s="12">
        <f>'Embedded emissions outputs'!N67-'Infield emissions outputs'!I67</f>
        <v>759.16650752521127</v>
      </c>
      <c r="Q67" s="12">
        <f>'Embedded emissions outputs'!O67-'Infield emissions outputs'!J67</f>
        <v>8822.8250506697987</v>
      </c>
      <c r="R67" s="12">
        <f>'Embedded emissions outputs'!P67-'Infield emissions outputs'!K67</f>
        <v>2676.2230882052627</v>
      </c>
      <c r="S67" s="12">
        <f>'Embedded emissions outputs'!Q67-'Infield emissions outputs'!L67</f>
        <v>2610.7311226750026</v>
      </c>
      <c r="T67" s="5"/>
      <c r="U67" s="5">
        <v>4962.5039733307513</v>
      </c>
      <c r="V67" s="5">
        <v>542.85791144911673</v>
      </c>
      <c r="W67" s="5">
        <v>291.1234705736569</v>
      </c>
      <c r="X67" s="5">
        <v>27662.046094922298</v>
      </c>
      <c r="Y67" s="5">
        <v>481.91760424713169</v>
      </c>
      <c r="Z67" s="5">
        <v>56.615572017020511</v>
      </c>
      <c r="AA67" s="5">
        <v>177.01845197888215</v>
      </c>
      <c r="AB67" s="5">
        <v>2975.9275592440554</v>
      </c>
      <c r="AC67" s="5">
        <f>H67*Parameters!$B$17+J67*Parameters!$B$18</f>
        <v>170237.33233255625</v>
      </c>
      <c r="AD67" s="5">
        <f>O67*Parameters!$B$17+Q67*Parameters!$B$18</f>
        <v>25958.82479233187</v>
      </c>
      <c r="AE67" s="12">
        <f t="shared" si="9"/>
        <v>5796.4853553535249</v>
      </c>
      <c r="AF67" s="12">
        <f t="shared" si="10"/>
        <v>715.55162824303432</v>
      </c>
      <c r="AG67" s="12">
        <f t="shared" si="11"/>
        <v>6512.0369835965594</v>
      </c>
      <c r="AH67" s="12">
        <f t="shared" si="12"/>
        <v>30637.973654166351</v>
      </c>
      <c r="AI67" s="12">
        <f t="shared" si="13"/>
        <v>196196.15712488812</v>
      </c>
      <c r="AJ67" s="5"/>
      <c r="AK67" s="9">
        <f>IF('Embedded emissions outputs'!Z67 &lt;&gt;0,'Infield emissions outputs'!AG67/'Embedded emissions outputs'!Z67,"")</f>
        <v>0.49522139071912674</v>
      </c>
      <c r="AL67" s="9">
        <f>IF('Embedded emissions outputs'!Z67 &lt;&gt;0,'Infield emissions outputs'!AH67/'Embedded emissions outputs'!Z67,"")</f>
        <v>2.3299284018274262</v>
      </c>
      <c r="AM67" s="9">
        <f>IF('Embedded emissions outputs'!Z67 &lt;&gt;0,'Infield emissions outputs'!AI67/'Embedded emissions outputs'!Z67,"")</f>
        <v>14.920144653643263</v>
      </c>
      <c r="AN67" s="9"/>
      <c r="AO67" s="9">
        <f>E67*'Field emission CFs'!P65</f>
        <v>4417.5342695963163</v>
      </c>
      <c r="AP67" s="9">
        <f>D67*'Field emission CFs'!Q65</f>
        <v>20255.702863462338</v>
      </c>
      <c r="AQ67" s="9">
        <f t="shared" si="14"/>
        <v>24673.237133058654</v>
      </c>
      <c r="AR67" s="9">
        <f>IF('Embedded emissions outputs'!Z67 &lt;&gt; 0,'Infield emissions outputs'!AQ67/'Embedded emissions outputs'!Z67,"")</f>
        <v>1.8763276125971542</v>
      </c>
      <c r="AS67" s="9"/>
      <c r="AT67" s="9"/>
      <c r="AU67" s="5"/>
      <c r="AV67" s="5"/>
      <c r="AW67" s="5"/>
      <c r="AX67" s="5"/>
      <c r="AY67" s="5"/>
      <c r="AZ67" s="5"/>
      <c r="BA67" s="5"/>
      <c r="CX67" s="5"/>
      <c r="CY67" s="5"/>
      <c r="CZ67" s="5"/>
    </row>
    <row r="68" spans="2:104" x14ac:dyDescent="0.3">
      <c r="B68">
        <v>3012</v>
      </c>
      <c r="C68">
        <v>8</v>
      </c>
      <c r="D68" s="5">
        <v>244257.2989408584</v>
      </c>
      <c r="E68" s="5">
        <v>578882.3125</v>
      </c>
      <c r="F68" s="5"/>
      <c r="G68" s="5">
        <v>91089.496404214748</v>
      </c>
      <c r="H68" s="5">
        <v>46208.152133305659</v>
      </c>
      <c r="I68" s="5">
        <v>4786.9648847918061</v>
      </c>
      <c r="J68" s="5">
        <v>12515.450804453727</v>
      </c>
      <c r="K68" s="5">
        <v>4245.875856134764</v>
      </c>
      <c r="L68" s="5">
        <v>85411.358857957661</v>
      </c>
      <c r="M68" s="5"/>
      <c r="N68" s="12">
        <f>'Embedded emissions outputs'!L68-'Infield emissions outputs'!G68</f>
        <v>271255.92158891505</v>
      </c>
      <c r="O68" s="12">
        <f>'Embedded emissions outputs'!M68-'Infield emissions outputs'!H68</f>
        <v>146297.03254642815</v>
      </c>
      <c r="P68" s="12">
        <f>'Embedded emissions outputs'!N68-'Infield emissions outputs'!I68</f>
        <v>8286.7813649754862</v>
      </c>
      <c r="Q68" s="12">
        <f>'Embedded emissions outputs'!O68-'Infield emissions outputs'!J68</f>
        <v>111047.50874539724</v>
      </c>
      <c r="R68" s="12">
        <f>'Embedded emissions outputs'!P68-'Infield emissions outputs'!K68</f>
        <v>21313.272783713081</v>
      </c>
      <c r="S68" s="12">
        <f>'Embedded emissions outputs'!Q68-'Infield emissions outputs'!L68</f>
        <v>20681.796804262631</v>
      </c>
      <c r="T68" s="5"/>
      <c r="U68" s="5">
        <v>2340.1638950327861</v>
      </c>
      <c r="V68" s="5">
        <v>268.89307828549619</v>
      </c>
      <c r="W68" s="5">
        <v>134.08851137603466</v>
      </c>
      <c r="X68" s="5">
        <v>13756.425268841343</v>
      </c>
      <c r="Y68" s="5">
        <v>4913.7361293715685</v>
      </c>
      <c r="Z68" s="5">
        <v>676.41073967303714</v>
      </c>
      <c r="AA68" s="5">
        <v>2046.7625524277119</v>
      </c>
      <c r="AB68" s="5">
        <v>35815.576606566712</v>
      </c>
      <c r="AC68" s="5">
        <f>H68*Parameters!$B$17+J68*Parameters!$B$18</f>
        <v>83396.704538319536</v>
      </c>
      <c r="AD68" s="5">
        <f>O68*Parameters!$B$17+Q68*Parameters!$B$18</f>
        <v>323318.74368203618</v>
      </c>
      <c r="AE68" s="12">
        <f t="shared" si="9"/>
        <v>2743.145484694317</v>
      </c>
      <c r="AF68" s="12">
        <f t="shared" si="10"/>
        <v>7636.9094214723173</v>
      </c>
      <c r="AG68" s="12">
        <f t="shared" si="11"/>
        <v>10380.054906166635</v>
      </c>
      <c r="AH68" s="12">
        <f t="shared" si="12"/>
        <v>49572.001875408052</v>
      </c>
      <c r="AI68" s="12">
        <f t="shared" si="13"/>
        <v>406715.44822035573</v>
      </c>
      <c r="AJ68" s="5"/>
      <c r="AK68" s="9">
        <f>IF('Embedded emissions outputs'!Z68 &lt;&gt;0,'Infield emissions outputs'!AG68/'Embedded emissions outputs'!Z68,"")</f>
        <v>1.1933384793215078</v>
      </c>
      <c r="AL68" s="9">
        <f>IF('Embedded emissions outputs'!Z68 &lt;&gt;0,'Infield emissions outputs'!AH68/'Embedded emissions outputs'!Z68,"")</f>
        <v>5.6990235475323523</v>
      </c>
      <c r="AM68" s="9">
        <f>IF('Embedded emissions outputs'!Z68 &lt;&gt;0,'Infield emissions outputs'!AI68/'Embedded emissions outputs'!Z68,"")</f>
        <v>46.75786389217518</v>
      </c>
      <c r="AN68" s="9"/>
      <c r="AO68" s="9">
        <f>E68*'Field emission CFs'!P66</f>
        <v>49631.956111395768</v>
      </c>
      <c r="AP68" s="9">
        <f>D68*'Field emission CFs'!Q66</f>
        <v>10194.26393283154</v>
      </c>
      <c r="AQ68" s="9">
        <f t="shared" si="14"/>
        <v>59826.22004422731</v>
      </c>
      <c r="AR68" s="9">
        <f>IF('Embedded emissions outputs'!Z68 &lt;&gt; 0,'Infield emissions outputs'!AQ68/'Embedded emissions outputs'!Z68,"")</f>
        <v>6.8778952612975734</v>
      </c>
      <c r="AS68" s="9"/>
      <c r="AT68" s="9"/>
      <c r="AU68" s="5"/>
      <c r="AV68" s="5"/>
      <c r="AW68" s="5"/>
      <c r="AX68" s="5"/>
      <c r="AY68" s="5"/>
      <c r="AZ68" s="5"/>
      <c r="BA68" s="5"/>
      <c r="CX68" s="5"/>
      <c r="CY68" s="5"/>
      <c r="CZ68" s="5"/>
    </row>
    <row r="69" spans="2:104" x14ac:dyDescent="0.3">
      <c r="B69">
        <v>3017</v>
      </c>
      <c r="C69">
        <v>0</v>
      </c>
      <c r="D69" s="5">
        <v>200661.49913697981</v>
      </c>
      <c r="E69" s="5">
        <v>3169409</v>
      </c>
      <c r="F69" s="5"/>
      <c r="G69" s="5">
        <v>74831.560749093202</v>
      </c>
      <c r="H69" s="5">
        <v>37960.777915847691</v>
      </c>
      <c r="I69" s="5">
        <v>3932.5725546935741</v>
      </c>
      <c r="J69" s="5">
        <v>10281.654352547632</v>
      </c>
      <c r="K69" s="5">
        <v>3488.0587730064058</v>
      </c>
      <c r="L69" s="5">
        <v>70166.874791791284</v>
      </c>
      <c r="M69" s="5"/>
      <c r="N69" s="12">
        <f>'Embedded emissions outputs'!L69-'Infield emissions outputs'!G69</f>
        <v>1485020.9848805484</v>
      </c>
      <c r="O69" s="12">
        <f>'Embedded emissions outputs'!M69-'Infield emissions outputs'!H69</f>
        <v>818734.08555178379</v>
      </c>
      <c r="P69" s="12">
        <f>'Embedded emissions outputs'!N69-'Infield emissions outputs'!I69</f>
        <v>45073.302159286322</v>
      </c>
      <c r="Q69" s="12">
        <f>'Embedded emissions outputs'!O69-'Infield emissions outputs'!J69</f>
        <v>627506.0328622869</v>
      </c>
      <c r="R69" s="12">
        <f>'Embedded emissions outputs'!P69-'Infield emissions outputs'!K69</f>
        <v>89548.908335820757</v>
      </c>
      <c r="S69" s="12">
        <f>'Embedded emissions outputs'!Q69-'Infield emissions outputs'!L69</f>
        <v>103525.6199755136</v>
      </c>
      <c r="T69" s="5"/>
      <c r="U69" s="5">
        <v>1692.2015617961433</v>
      </c>
      <c r="V69" s="5">
        <v>240.25811862591868</v>
      </c>
      <c r="W69" s="5">
        <v>95.197592851609997</v>
      </c>
      <c r="X69" s="5">
        <v>12476.339588394254</v>
      </c>
      <c r="Y69" s="5">
        <v>24759.829005903142</v>
      </c>
      <c r="Z69" s="5">
        <v>3855.3612113783033</v>
      </c>
      <c r="AA69" s="5">
        <v>11206.124731633907</v>
      </c>
      <c r="AB69" s="5">
        <v>205142.8723244759</v>
      </c>
      <c r="AC69" s="5">
        <f>H69*Parameters!$B$17+J69*Parameters!$B$18</f>
        <v>68511.802219653895</v>
      </c>
      <c r="AD69" s="5">
        <f>O69*Parameters!$B$17+Q69*Parameters!$B$18</f>
        <v>1814429.8624475165</v>
      </c>
      <c r="AE69" s="12">
        <f t="shared" si="9"/>
        <v>2027.657273273672</v>
      </c>
      <c r="AF69" s="12">
        <f t="shared" si="10"/>
        <v>39821.314948915351</v>
      </c>
      <c r="AG69" s="12">
        <f t="shared" si="11"/>
        <v>41848.972222189026</v>
      </c>
      <c r="AH69" s="12">
        <f t="shared" si="12"/>
        <v>217619.21191287015</v>
      </c>
      <c r="AI69" s="12">
        <f t="shared" si="13"/>
        <v>1882941.6646671705</v>
      </c>
      <c r="AJ69" s="5"/>
      <c r="AK69" s="9">
        <f>IF('Embedded emissions outputs'!Z69 &lt;&gt;0,'Infield emissions outputs'!AG69/'Embedded emissions outputs'!Z69,"")</f>
        <v>1.7666470086699557</v>
      </c>
      <c r="AL69" s="9">
        <f>IF('Embedded emissions outputs'!Z69 &lt;&gt;0,'Infield emissions outputs'!AH69/'Embedded emissions outputs'!Z69,"")</f>
        <v>9.1867567909144494</v>
      </c>
      <c r="AM69" s="9">
        <f>IF('Embedded emissions outputs'!Z69 &lt;&gt;0,'Infield emissions outputs'!AI69/'Embedded emissions outputs'!Z69,"")</f>
        <v>79.488051503939232</v>
      </c>
      <c r="AN69" s="9"/>
      <c r="AO69" s="9">
        <f>E69*'Field emission CFs'!P67</f>
        <v>262499.07622579375</v>
      </c>
      <c r="AP69" s="9">
        <f>D69*'Field emission CFs'!Q67</f>
        <v>10189.859477880176</v>
      </c>
      <c r="AQ69" s="9">
        <f t="shared" si="14"/>
        <v>272688.93570367392</v>
      </c>
      <c r="AR69" s="9">
        <f>IF('Embedded emissions outputs'!Z69 &lt;&gt; 0,'Infield emissions outputs'!AQ69/'Embedded emissions outputs'!Z69,"")</f>
        <v>11.51151550390669</v>
      </c>
      <c r="AS69" s="9"/>
      <c r="AT69" s="9"/>
      <c r="AU69" s="5"/>
      <c r="AV69" s="5"/>
      <c r="AW69" s="5"/>
      <c r="AX69" s="5"/>
      <c r="AY69" s="5"/>
      <c r="AZ69" s="5"/>
      <c r="BA69" s="5"/>
      <c r="CX69" s="5"/>
      <c r="CY69" s="5"/>
      <c r="CZ69" s="5"/>
    </row>
    <row r="70" spans="2:104" x14ac:dyDescent="0.3">
      <c r="B70">
        <v>3017</v>
      </c>
      <c r="C70">
        <v>1</v>
      </c>
      <c r="D70" s="5">
        <v>91785.835945700586</v>
      </c>
      <c r="E70" s="5">
        <v>5966.8876953125</v>
      </c>
      <c r="F70" s="5"/>
      <c r="G70" s="5">
        <v>34229.173947256771</v>
      </c>
      <c r="H70" s="5">
        <v>17363.877720143362</v>
      </c>
      <c r="I70" s="5">
        <v>1798.8226984353719</v>
      </c>
      <c r="J70" s="5">
        <v>4702.9960590951223</v>
      </c>
      <c r="K70" s="5">
        <v>1595.4948591786263</v>
      </c>
      <c r="L70" s="5">
        <v>32095.470661591327</v>
      </c>
      <c r="M70" s="5"/>
      <c r="N70" s="12">
        <f>'Embedded emissions outputs'!L70-'Infield emissions outputs'!G70</f>
        <v>2713.2341356072502</v>
      </c>
      <c r="O70" s="12">
        <f>'Embedded emissions outputs'!M70-'Infield emissions outputs'!H70</f>
        <v>883.80720718025987</v>
      </c>
      <c r="P70" s="12">
        <f>'Embedded emissions outputs'!N70-'Infield emissions outputs'!I70</f>
        <v>96.748140871986152</v>
      </c>
      <c r="Q70" s="12">
        <f>'Embedded emissions outputs'!O70-'Infield emissions outputs'!J70</f>
        <v>544.17438586865319</v>
      </c>
      <c r="R70" s="12">
        <f>'Embedded emissions outputs'!P70-'Infield emissions outputs'!K70</f>
        <v>1155.5477005024356</v>
      </c>
      <c r="S70" s="12">
        <f>'Embedded emissions outputs'!Q70-'Infield emissions outputs'!L70</f>
        <v>573.37630114834974</v>
      </c>
      <c r="T70" s="5"/>
      <c r="U70" s="5">
        <v>942.97390935754333</v>
      </c>
      <c r="V70" s="5">
        <v>99.914017075182329</v>
      </c>
      <c r="W70" s="5">
        <v>54.115255871455346</v>
      </c>
      <c r="X70" s="5">
        <v>5077.5175694050859</v>
      </c>
      <c r="Y70" s="5">
        <v>49.823682669407077</v>
      </c>
      <c r="Z70" s="5">
        <v>5.474344134177036</v>
      </c>
      <c r="AA70" s="5">
        <v>21.097213775322039</v>
      </c>
      <c r="AB70" s="5">
        <v>286.75534574614886</v>
      </c>
      <c r="AC70" s="5">
        <f>H70*Parameters!$B$17+J70*Parameters!$B$18</f>
        <v>31338.413526875465</v>
      </c>
      <c r="AD70" s="5">
        <f>O70*Parameters!$B$17+Q70*Parameters!$B$18</f>
        <v>1848.0801276157927</v>
      </c>
      <c r="AE70" s="12">
        <f t="shared" si="9"/>
        <v>1097.0031823041809</v>
      </c>
      <c r="AF70" s="12">
        <f t="shared" si="10"/>
        <v>76.395240578906154</v>
      </c>
      <c r="AG70" s="12">
        <f t="shared" si="11"/>
        <v>1173.3984228830871</v>
      </c>
      <c r="AH70" s="12">
        <f t="shared" si="12"/>
        <v>5364.2729151512349</v>
      </c>
      <c r="AI70" s="12">
        <f t="shared" si="13"/>
        <v>33186.493654491256</v>
      </c>
      <c r="AJ70" s="5"/>
      <c r="AK70" s="9">
        <f>IF('Embedded emissions outputs'!Z70 &lt;&gt;0,'Infield emissions outputs'!AG70/'Embedded emissions outputs'!Z70,"")</f>
        <v>0.47400340714266437</v>
      </c>
      <c r="AL70" s="9">
        <f>IF('Embedded emissions outputs'!Z70 &lt;&gt;0,'Infield emissions outputs'!AH70/'Embedded emissions outputs'!Z70,"")</f>
        <v>2.1669397103648067</v>
      </c>
      <c r="AM70" s="9">
        <f>IF('Embedded emissions outputs'!Z70 &lt;&gt;0,'Infield emissions outputs'!AI70/'Embedded emissions outputs'!Z70,"")</f>
        <v>13.405941883488106</v>
      </c>
      <c r="AN70" s="9"/>
      <c r="AO70" s="9">
        <f>E70*'Field emission CFs'!P68</f>
        <v>580.65843330539883</v>
      </c>
      <c r="AP70" s="9">
        <f>D70*'Field emission CFs'!Q68</f>
        <v>4557.0795122917616</v>
      </c>
      <c r="AQ70" s="9">
        <f t="shared" si="14"/>
        <v>5137.7379455971604</v>
      </c>
      <c r="AR70" s="9">
        <f>IF('Embedded emissions outputs'!Z70 &lt;&gt; 0,'Infield emissions outputs'!AQ70/'Embedded emissions outputs'!Z70,"")</f>
        <v>2.0754291498326407</v>
      </c>
      <c r="AS70" s="9"/>
      <c r="AT70" s="9"/>
      <c r="AU70" s="5"/>
      <c r="AV70" s="5"/>
      <c r="AW70" s="5"/>
      <c r="AX70" s="5"/>
      <c r="AY70" s="5"/>
      <c r="AZ70" s="5"/>
      <c r="BA70" s="5"/>
      <c r="CX70" s="5"/>
      <c r="CY70" s="5"/>
      <c r="CZ70" s="5"/>
    </row>
    <row r="71" spans="2:104" x14ac:dyDescent="0.3">
      <c r="B71">
        <v>3017</v>
      </c>
      <c r="C71">
        <v>2</v>
      </c>
      <c r="D71" s="5">
        <v>8856.9700183588993</v>
      </c>
      <c r="E71" s="5">
        <v>36719.44140625</v>
      </c>
      <c r="F71" s="5"/>
      <c r="G71" s="5">
        <v>3302.9798582800363</v>
      </c>
      <c r="H71" s="5">
        <v>1675.5454998605774</v>
      </c>
      <c r="I71" s="5">
        <v>173.57927336207729</v>
      </c>
      <c r="J71" s="5">
        <v>453.82051231202757</v>
      </c>
      <c r="K71" s="5">
        <v>153.95894133982421</v>
      </c>
      <c r="L71" s="5">
        <v>3097.0859332043565</v>
      </c>
      <c r="M71" s="5"/>
      <c r="N71" s="12">
        <f>'Embedded emissions outputs'!L71-'Infield emissions outputs'!G71</f>
        <v>16718.891967275464</v>
      </c>
      <c r="O71" s="12">
        <f>'Embedded emissions outputs'!M71-'Infield emissions outputs'!H71</f>
        <v>9148.2458498744236</v>
      </c>
      <c r="P71" s="12">
        <f>'Embedded emissions outputs'!N71-'Infield emissions outputs'!I71</f>
        <v>518.75700732039388</v>
      </c>
      <c r="Q71" s="12">
        <f>'Embedded emissions outputs'!O71-'Infield emissions outputs'!J71</f>
        <v>7351.8938618443799</v>
      </c>
      <c r="R71" s="12">
        <f>'Embedded emissions outputs'!P71-'Infield emissions outputs'!K71</f>
        <v>1636.3930025955342</v>
      </c>
      <c r="S71" s="12">
        <f>'Embedded emissions outputs'!Q71-'Infield emissions outputs'!L71</f>
        <v>1345.2608228765184</v>
      </c>
      <c r="T71" s="5"/>
      <c r="U71" s="5">
        <v>88.841316306757562</v>
      </c>
      <c r="V71" s="5">
        <v>10.047822151484993</v>
      </c>
      <c r="W71" s="5">
        <v>5.0962499026767016</v>
      </c>
      <c r="X71" s="5">
        <v>513.41672031114979</v>
      </c>
      <c r="Y71" s="5">
        <v>290.61255201210349</v>
      </c>
      <c r="Z71" s="5">
        <v>45.363282428101463</v>
      </c>
      <c r="AA71" s="5">
        <v>129.82948384732691</v>
      </c>
      <c r="AB71" s="5">
        <v>2413.9923561689716</v>
      </c>
      <c r="AC71" s="5">
        <f>H71*Parameters!$B$17+J71*Parameters!$B$18</f>
        <v>3024.0329149986951</v>
      </c>
      <c r="AD71" s="5">
        <f>O71*Parameters!$B$17+Q71*Parameters!$B$18</f>
        <v>20556.300348132427</v>
      </c>
      <c r="AE71" s="12">
        <f t="shared" si="9"/>
        <v>103.98538836091926</v>
      </c>
      <c r="AF71" s="12">
        <f t="shared" si="10"/>
        <v>465.80531828753186</v>
      </c>
      <c r="AG71" s="12">
        <f t="shared" si="11"/>
        <v>569.79070664845108</v>
      </c>
      <c r="AH71" s="12">
        <f t="shared" si="12"/>
        <v>2927.4090764801213</v>
      </c>
      <c r="AI71" s="12">
        <f t="shared" si="13"/>
        <v>23580.33326313112</v>
      </c>
      <c r="AJ71" s="5"/>
      <c r="AK71" s="9">
        <f>IF('Embedded emissions outputs'!Z71 &lt;&gt;0,'Infield emissions outputs'!AG71/'Embedded emissions outputs'!Z71,"")</f>
        <v>1.1422556779389959</v>
      </c>
      <c r="AL71" s="9">
        <f>IF('Embedded emissions outputs'!Z71 &lt;&gt;0,'Infield emissions outputs'!AH71/'Embedded emissions outputs'!Z71,"")</f>
        <v>5.8685577006482408</v>
      </c>
      <c r="AM71" s="9">
        <f>IF('Embedded emissions outputs'!Z71 &lt;&gt;0,'Infield emissions outputs'!AI71/'Embedded emissions outputs'!Z71,"")</f>
        <v>47.271338832353891</v>
      </c>
      <c r="AN71" s="9"/>
      <c r="AO71" s="9">
        <f>E71*'Field emission CFs'!P69</f>
        <v>3419.6597520177775</v>
      </c>
      <c r="AP71" s="9">
        <f>D71*'Field emission CFs'!Q69</f>
        <v>385.38877720151771</v>
      </c>
      <c r="AQ71" s="9">
        <f t="shared" si="14"/>
        <v>3805.0485292192952</v>
      </c>
      <c r="AR71" s="9">
        <f>IF('Embedded emissions outputs'!Z71 &lt;&gt; 0,'Infield emissions outputs'!AQ71/'Embedded emissions outputs'!Z71,"")</f>
        <v>7.627955732903458</v>
      </c>
      <c r="AS71" s="9"/>
      <c r="AT71" s="9"/>
      <c r="AU71" s="5"/>
      <c r="AV71" s="5"/>
      <c r="AW71" s="5"/>
      <c r="AX71" s="5"/>
      <c r="AY71" s="5"/>
      <c r="AZ71" s="5"/>
      <c r="BA71" s="5"/>
      <c r="CX71" s="5"/>
      <c r="CY71" s="5"/>
      <c r="CZ71" s="5"/>
    </row>
    <row r="72" spans="2:104" x14ac:dyDescent="0.3">
      <c r="B72">
        <v>3017</v>
      </c>
      <c r="C72">
        <v>5</v>
      </c>
      <c r="D72" s="5">
        <v>106220.30646642561</v>
      </c>
      <c r="E72" s="5">
        <v>5794.4267578125</v>
      </c>
      <c r="F72" s="5"/>
      <c r="G72" s="5">
        <v>39612.139599852002</v>
      </c>
      <c r="H72" s="5">
        <v>20094.564633810063</v>
      </c>
      <c r="I72" s="5">
        <v>2081.710062755255</v>
      </c>
      <c r="J72" s="5">
        <v>5442.601002217878</v>
      </c>
      <c r="K72" s="5">
        <v>1846.4063780801544</v>
      </c>
      <c r="L72" s="5">
        <v>37142.884789710253</v>
      </c>
      <c r="M72" s="5"/>
      <c r="N72" s="12">
        <f>'Embedded emissions outputs'!L72-'Infield emissions outputs'!G72</f>
        <v>2621.6838575997681</v>
      </c>
      <c r="O72" s="12">
        <f>'Embedded emissions outputs'!M72-'Infield emissions outputs'!H72</f>
        <v>878.93746195402127</v>
      </c>
      <c r="P72" s="12">
        <f>'Embedded emissions outputs'!N72-'Infield emissions outputs'!I72</f>
        <v>95.806191735034645</v>
      </c>
      <c r="Q72" s="12">
        <f>'Embedded emissions outputs'!O72-'Infield emissions outputs'!J72</f>
        <v>571.35880571696089</v>
      </c>
      <c r="R72" s="12">
        <f>'Embedded emissions outputs'!P72-'Infield emissions outputs'!K72</f>
        <v>1051.0790809266359</v>
      </c>
      <c r="S72" s="12">
        <f>'Embedded emissions outputs'!Q72-'Infield emissions outputs'!L72</f>
        <v>575.56151053617214</v>
      </c>
      <c r="T72" s="5"/>
      <c r="U72" s="5">
        <v>1320.8051725053324</v>
      </c>
      <c r="V72" s="5">
        <v>111.17219637536301</v>
      </c>
      <c r="W72" s="5">
        <v>85.590738240778194</v>
      </c>
      <c r="X72" s="5">
        <v>5523.7444200129321</v>
      </c>
      <c r="Y72" s="5">
        <v>61.866126249570762</v>
      </c>
      <c r="Z72" s="5">
        <v>5.1571090786623968</v>
      </c>
      <c r="AA72" s="5">
        <v>20.487453170836918</v>
      </c>
      <c r="AB72" s="5">
        <v>265.523196224088</v>
      </c>
      <c r="AC72" s="5">
        <f>H72*Parameters!$B$17+J72*Parameters!$B$18</f>
        <v>36266.77095326074</v>
      </c>
      <c r="AD72" s="5">
        <f>O72*Parameters!$B$17+Q72*Parameters!$B$18</f>
        <v>1862.9489986324311</v>
      </c>
      <c r="AE72" s="12">
        <f t="shared" si="9"/>
        <v>1517.5681071214735</v>
      </c>
      <c r="AF72" s="12">
        <f t="shared" si="10"/>
        <v>87.510688499070071</v>
      </c>
      <c r="AG72" s="12">
        <f t="shared" si="11"/>
        <v>1605.0787956205436</v>
      </c>
      <c r="AH72" s="12">
        <f t="shared" si="12"/>
        <v>5789.2676162370199</v>
      </c>
      <c r="AI72" s="12">
        <f t="shared" si="13"/>
        <v>38129.719951893174</v>
      </c>
      <c r="AJ72" s="5"/>
      <c r="AK72" s="9">
        <f>IF('Embedded emissions outputs'!Z72 &lt;&gt;0,'Infield emissions outputs'!AG72/'Embedded emissions outputs'!Z72,"")</f>
        <v>1.6847881337472213</v>
      </c>
      <c r="AL72" s="9">
        <f>IF('Embedded emissions outputs'!Z72 &lt;&gt;0,'Infield emissions outputs'!AH72/'Embedded emissions outputs'!Z72,"")</f>
        <v>6.0767667042491169</v>
      </c>
      <c r="AM72" s="9">
        <f>IF('Embedded emissions outputs'!Z72 &lt;&gt;0,'Infield emissions outputs'!AI72/'Embedded emissions outputs'!Z72,"")</f>
        <v>40.023268573065977</v>
      </c>
      <c r="AN72" s="9"/>
      <c r="AO72" s="9">
        <f>E72*'Field emission CFs'!P70</f>
        <v>637.80796112450366</v>
      </c>
      <c r="AP72" s="9">
        <f>D72*'Field emission CFs'!Q70</f>
        <v>4023.382001049245</v>
      </c>
      <c r="AQ72" s="9">
        <f t="shared" si="14"/>
        <v>4661.1899621737484</v>
      </c>
      <c r="AR72" s="9">
        <f>IF('Embedded emissions outputs'!Z72 &lt;&gt; 0,'Infield emissions outputs'!AQ72/'Embedded emissions outputs'!Z72,"")</f>
        <v>4.8926679231195482</v>
      </c>
      <c r="AS72" s="9"/>
      <c r="AT72" s="9"/>
      <c r="AU72" s="5"/>
      <c r="AV72" s="5"/>
      <c r="AW72" s="5"/>
      <c r="AX72" s="5"/>
      <c r="AY72" s="5"/>
      <c r="AZ72" s="5"/>
      <c r="BA72" s="5"/>
      <c r="CX72" s="5"/>
      <c r="CY72" s="5"/>
      <c r="CZ72" s="5"/>
    </row>
    <row r="73" spans="2:104" x14ac:dyDescent="0.3">
      <c r="B73">
        <v>3017</v>
      </c>
      <c r="C73">
        <v>7</v>
      </c>
      <c r="D73" s="5">
        <v>254906.4860618964</v>
      </c>
      <c r="E73" s="5">
        <v>11980.5537109375</v>
      </c>
      <c r="F73" s="5"/>
      <c r="G73" s="5">
        <v>95060.837674980517</v>
      </c>
      <c r="H73" s="5">
        <v>48222.746009184513</v>
      </c>
      <c r="I73" s="5">
        <v>4995.6681048021492</v>
      </c>
      <c r="J73" s="5">
        <v>13061.102369826371</v>
      </c>
      <c r="K73" s="5">
        <v>4430.9885495148064</v>
      </c>
      <c r="L73" s="5">
        <v>89135.143353588021</v>
      </c>
      <c r="M73" s="5"/>
      <c r="N73" s="12">
        <f>'Embedded emissions outputs'!L73-'Infield emissions outputs'!G73</f>
        <v>5526.3130437449145</v>
      </c>
      <c r="O73" s="12">
        <f>'Embedded emissions outputs'!M73-'Infield emissions outputs'!H73</f>
        <v>2257.6526727394375</v>
      </c>
      <c r="P73" s="12">
        <f>'Embedded emissions outputs'!N73-'Infield emissions outputs'!I73</f>
        <v>185.95315341264904</v>
      </c>
      <c r="Q73" s="12">
        <f>'Embedded emissions outputs'!O73-'Infield emissions outputs'!J73</f>
        <v>1544.6270903108689</v>
      </c>
      <c r="R73" s="12">
        <f>'Embedded emissions outputs'!P73-'Infield emissions outputs'!K73</f>
        <v>1589.9650013553755</v>
      </c>
      <c r="S73" s="12">
        <f>'Embedded emissions outputs'!Q73-'Infield emissions outputs'!L73</f>
        <v>876.04300788318506</v>
      </c>
      <c r="T73" s="5"/>
      <c r="U73" s="5">
        <v>2537.0456860827726</v>
      </c>
      <c r="V73" s="5">
        <v>277.53233645745462</v>
      </c>
      <c r="W73" s="5">
        <v>148.83485214433176</v>
      </c>
      <c r="X73" s="5">
        <v>14142.028921387819</v>
      </c>
      <c r="Y73" s="5">
        <v>121.82710427849064</v>
      </c>
      <c r="Z73" s="5">
        <v>11.859083745767965</v>
      </c>
      <c r="AA73" s="5">
        <v>42.359829138790936</v>
      </c>
      <c r="AB73" s="5">
        <v>616.90325980199907</v>
      </c>
      <c r="AC73" s="5">
        <f>H73*Parameters!$B$17+J73*Parameters!$B$18</f>
        <v>87032.653661467426</v>
      </c>
      <c r="AD73" s="5">
        <f>O73*Parameters!$B$17+Q73*Parameters!$B$18</f>
        <v>4849.1317078863331</v>
      </c>
      <c r="AE73" s="12">
        <f t="shared" si="9"/>
        <v>2963.412874684559</v>
      </c>
      <c r="AF73" s="12">
        <f t="shared" si="10"/>
        <v>176.04601716304953</v>
      </c>
      <c r="AG73" s="12">
        <f t="shared" si="11"/>
        <v>3139.4588918476084</v>
      </c>
      <c r="AH73" s="12">
        <f t="shared" si="12"/>
        <v>14758.932181189817</v>
      </c>
      <c r="AI73" s="12">
        <f t="shared" si="13"/>
        <v>91881.785369353762</v>
      </c>
      <c r="AJ73" s="5"/>
      <c r="AK73" s="9">
        <f>IF('Embedded emissions outputs'!Z73 &lt;&gt;0,'Infield emissions outputs'!AG73/'Embedded emissions outputs'!Z73,"")</f>
        <v>0.48607812379391335</v>
      </c>
      <c r="AL73" s="9">
        <f>IF('Embedded emissions outputs'!Z73 &lt;&gt;0,'Infield emissions outputs'!AH73/'Embedded emissions outputs'!Z73,"")</f>
        <v>2.2851052716324549</v>
      </c>
      <c r="AM73" s="9">
        <f>IF('Embedded emissions outputs'!Z73 &lt;&gt;0,'Infield emissions outputs'!AI73/'Embedded emissions outputs'!Z73,"")</f>
        <v>14.22593108613267</v>
      </c>
      <c r="AN73" s="9"/>
      <c r="AO73" s="9">
        <f>E73*'Field emission CFs'!P71</f>
        <v>1024.9206276023913</v>
      </c>
      <c r="AP73" s="9">
        <f>D73*'Field emission CFs'!Q71</f>
        <v>12342.769196109713</v>
      </c>
      <c r="AQ73" s="9">
        <f t="shared" si="14"/>
        <v>13367.689823712104</v>
      </c>
      <c r="AR73" s="9">
        <f>IF('Embedded emissions outputs'!Z73 &lt;&gt; 0,'Infield emissions outputs'!AQ73/'Embedded emissions outputs'!Z73,"")</f>
        <v>2.0697011213754006</v>
      </c>
      <c r="AS73" s="9"/>
      <c r="AT73" s="9"/>
      <c r="AU73" s="5"/>
      <c r="AV73" s="5"/>
      <c r="AW73" s="5"/>
      <c r="AX73" s="5"/>
      <c r="AY73" s="5"/>
      <c r="AZ73" s="5"/>
      <c r="BA73" s="5"/>
      <c r="CX73" s="5"/>
      <c r="CY73" s="5"/>
      <c r="CZ73" s="5"/>
    </row>
    <row r="74" spans="2:104" x14ac:dyDescent="0.3">
      <c r="B74">
        <v>3017</v>
      </c>
      <c r="C74">
        <v>8</v>
      </c>
      <c r="D74" s="5">
        <v>63500.2709927904</v>
      </c>
      <c r="E74" s="5">
        <v>110044.4765625</v>
      </c>
      <c r="F74" s="5"/>
      <c r="G74" s="5">
        <v>23680.797795381186</v>
      </c>
      <c r="H74" s="5">
        <v>12012.865921568449</v>
      </c>
      <c r="I74" s="5">
        <v>1244.4809990748811</v>
      </c>
      <c r="J74" s="5">
        <v>3253.6776633732284</v>
      </c>
      <c r="K74" s="5">
        <v>1103.8125314387623</v>
      </c>
      <c r="L74" s="5">
        <v>22204.636081953886</v>
      </c>
      <c r="M74" s="5"/>
      <c r="N74" s="12">
        <f>'Embedded emissions outputs'!L74-'Infield emissions outputs'!G74</f>
        <v>51574.730505801439</v>
      </c>
      <c r="O74" s="12">
        <f>'Embedded emissions outputs'!M74-'Infield emissions outputs'!H74</f>
        <v>28075.56682586209</v>
      </c>
      <c r="P74" s="12">
        <f>'Embedded emissions outputs'!N74-'Infield emissions outputs'!I74</f>
        <v>1584.2809453465886</v>
      </c>
      <c r="Q74" s="12">
        <f>'Embedded emissions outputs'!O74-'Infield emissions outputs'!J74</f>
        <v>21435.904067522864</v>
      </c>
      <c r="R74" s="12">
        <f>'Embedded emissions outputs'!P74-'Infield emissions outputs'!K74</f>
        <v>3417.2337788437353</v>
      </c>
      <c r="S74" s="12">
        <f>'Embedded emissions outputs'!Q74-'Infield emissions outputs'!L74</f>
        <v>3956.7620690784897</v>
      </c>
      <c r="T74" s="5"/>
      <c r="U74" s="5">
        <v>608.37912376205531</v>
      </c>
      <c r="V74" s="5">
        <v>69.904905250544431</v>
      </c>
      <c r="W74" s="5">
        <v>34.859375119265934</v>
      </c>
      <c r="X74" s="5">
        <v>3576.2973563177029</v>
      </c>
      <c r="Y74" s="5">
        <v>931.67674249376614</v>
      </c>
      <c r="Z74" s="5">
        <v>129.46782360505262</v>
      </c>
      <c r="AA74" s="5">
        <v>389.08585131389066</v>
      </c>
      <c r="AB74" s="5">
        <v>6857.9801158722275</v>
      </c>
      <c r="AC74" s="5">
        <f>H74*Parameters!$B$17+J74*Parameters!$B$18</f>
        <v>21680.880616677929</v>
      </c>
      <c r="AD74" s="5">
        <f>O74*Parameters!$B$17+Q74*Parameters!$B$18</f>
        <v>62151.19596090608</v>
      </c>
      <c r="AE74" s="12">
        <f t="shared" si="9"/>
        <v>713.14340413186562</v>
      </c>
      <c r="AF74" s="12">
        <f t="shared" si="10"/>
        <v>1450.2304174127094</v>
      </c>
      <c r="AG74" s="12">
        <f t="shared" si="11"/>
        <v>2163.3738215445751</v>
      </c>
      <c r="AH74" s="12">
        <f t="shared" si="12"/>
        <v>10434.27747218993</v>
      </c>
      <c r="AI74" s="12">
        <f t="shared" si="13"/>
        <v>83832.076577584012</v>
      </c>
      <c r="AJ74" s="5"/>
      <c r="AK74" s="9">
        <f>IF('Embedded emissions outputs'!Z74 &lt;&gt;0,'Infield emissions outputs'!AG74/'Embedded emissions outputs'!Z74,"")</f>
        <v>1.0554909555849152</v>
      </c>
      <c r="AL74" s="9">
        <f>IF('Embedded emissions outputs'!Z74 &lt;&gt;0,'Infield emissions outputs'!AH74/'Embedded emissions outputs'!Z74,"")</f>
        <v>5.0907917024237594</v>
      </c>
      <c r="AM74" s="9">
        <f>IF('Embedded emissions outputs'!Z74 &lt;&gt;0,'Infield emissions outputs'!AI74/'Embedded emissions outputs'!Z74,"")</f>
        <v>40.900928787410116</v>
      </c>
      <c r="AN74" s="9"/>
      <c r="AO74" s="9">
        <f>E74*'Field emission CFs'!P72</f>
        <v>9786.3803618108377</v>
      </c>
      <c r="AP74" s="9">
        <f>D74*'Field emission CFs'!Q72</f>
        <v>3358.6081574013247</v>
      </c>
      <c r="AQ74" s="9">
        <f t="shared" si="14"/>
        <v>13144.988519212162</v>
      </c>
      <c r="AR74" s="9">
        <f>IF('Embedded emissions outputs'!Z74 &lt;&gt; 0,'Infield emissions outputs'!AQ74/'Embedded emissions outputs'!Z74,"")</f>
        <v>6.4133236499044468</v>
      </c>
      <c r="AS74" s="9"/>
      <c r="AT74" s="9"/>
      <c r="AU74" s="5"/>
      <c r="AV74" s="5"/>
      <c r="AW74" s="5"/>
      <c r="AX74" s="5"/>
      <c r="AY74" s="5"/>
      <c r="AZ74" s="5"/>
      <c r="BA74" s="5"/>
      <c r="CX74" s="5"/>
      <c r="CY74" s="5"/>
      <c r="CZ74" s="5"/>
    </row>
    <row r="75" spans="2:104" x14ac:dyDescent="0.3">
      <c r="B75">
        <v>3018</v>
      </c>
      <c r="C75">
        <v>0</v>
      </c>
      <c r="D75" s="5">
        <v>584309.13959670975</v>
      </c>
      <c r="E75" s="5">
        <v>19105294</v>
      </c>
      <c r="F75" s="5"/>
      <c r="G75" s="5">
        <v>217903.1107812727</v>
      </c>
      <c r="H75" s="5">
        <v>110538.54166258969</v>
      </c>
      <c r="I75" s="5">
        <v>11451.315253386192</v>
      </c>
      <c r="J75" s="5">
        <v>29939.298939787113</v>
      </c>
      <c r="K75" s="5">
        <v>10156.929103409288</v>
      </c>
      <c r="L75" s="5">
        <v>204319.94385626473</v>
      </c>
      <c r="M75" s="5"/>
      <c r="N75" s="12">
        <f>'Embedded emissions outputs'!L75-'Infield emissions outputs'!G75</f>
        <v>8942113.4487149455</v>
      </c>
      <c r="O75" s="12">
        <f>'Embedded emissions outputs'!M75-'Infield emissions outputs'!H75</f>
        <v>5048205.6673527509</v>
      </c>
      <c r="P75" s="12">
        <f>'Embedded emissions outputs'!N75-'Infield emissions outputs'!I75</f>
        <v>278530.72870220226</v>
      </c>
      <c r="Q75" s="12">
        <f>'Embedded emissions outputs'!O75-'Infield emissions outputs'!J75</f>
        <v>3893400.3361867359</v>
      </c>
      <c r="R75" s="12">
        <f>'Embedded emissions outputs'!P75-'Infield emissions outputs'!K75</f>
        <v>413651.40157945908</v>
      </c>
      <c r="S75" s="12">
        <f>'Embedded emissions outputs'!Q75-'Infield emissions outputs'!L75</f>
        <v>529391.88897033141</v>
      </c>
      <c r="T75" s="5"/>
      <c r="U75" s="5">
        <v>4927.5463546813162</v>
      </c>
      <c r="V75" s="5">
        <v>699.61111214265441</v>
      </c>
      <c r="W75" s="5">
        <v>277.20725605079986</v>
      </c>
      <c r="X75" s="5">
        <v>36330.034817663422</v>
      </c>
      <c r="Y75" s="5">
        <v>148645.146212458</v>
      </c>
      <c r="Z75" s="5">
        <v>23548.127377162527</v>
      </c>
      <c r="AA75" s="5">
        <v>67550.86063727182</v>
      </c>
      <c r="AB75" s="5">
        <v>1253789.4321260774</v>
      </c>
      <c r="AC75" s="5">
        <f>H75*Parameters!$B$17+J75*Parameters!$B$18</f>
        <v>199500.51394691502</v>
      </c>
      <c r="AD75" s="5">
        <f>O75*Parameters!$B$17+Q75*Parameters!$B$18</f>
        <v>11207687.233452339</v>
      </c>
      <c r="AE75" s="12">
        <f t="shared" ref="AE75:AE138" si="15">SUM(U75:W75)</f>
        <v>5904.3647228747705</v>
      </c>
      <c r="AF75" s="12">
        <f t="shared" ref="AF75:AF138" si="16">SUM(Y75:AA75)</f>
        <v>239744.13422689238</v>
      </c>
      <c r="AG75" s="12">
        <f t="shared" ref="AG75:AG138" si="17">AE75+AF75</f>
        <v>245648.49894976715</v>
      </c>
      <c r="AH75" s="12">
        <f t="shared" ref="AH75:AH138" si="18">X75+AB75</f>
        <v>1290119.4669437408</v>
      </c>
      <c r="AI75" s="12">
        <f t="shared" ref="AI75:AI138" si="19">AC75+AD75</f>
        <v>11407187.747399254</v>
      </c>
      <c r="AJ75" s="5"/>
      <c r="AK75" s="9">
        <f>IF('Embedded emissions outputs'!Z75 &lt;&gt;0,'Infield emissions outputs'!AG75/'Embedded emissions outputs'!Z75,"")</f>
        <v>1.9559874573712221</v>
      </c>
      <c r="AL75" s="9">
        <f>IF('Embedded emissions outputs'!Z75 &lt;&gt;0,'Infield emissions outputs'!AH75/'Embedded emissions outputs'!Z75,"")</f>
        <v>10.272635520432909</v>
      </c>
      <c r="AM75" s="9">
        <f>IF('Embedded emissions outputs'!Z75 &lt;&gt;0,'Infield emissions outputs'!AI75/'Embedded emissions outputs'!Z75,"")</f>
        <v>90.830256456622138</v>
      </c>
      <c r="AN75" s="9"/>
      <c r="AO75" s="9">
        <f>E75*'Field emission CFs'!P73</f>
        <v>1183225.6681727767</v>
      </c>
      <c r="AP75" s="9">
        <f>D75*'Field emission CFs'!Q73</f>
        <v>11040.973118860882</v>
      </c>
      <c r="AQ75" s="9">
        <f t="shared" ref="AQ75:AQ138" si="20">AO75+AP75</f>
        <v>1194266.6412916377</v>
      </c>
      <c r="AR75" s="9">
        <f>IF('Embedded emissions outputs'!Z75 &lt;&gt; 0,'Infield emissions outputs'!AQ75/'Embedded emissions outputs'!Z75,"")</f>
        <v>9.5094029929366037</v>
      </c>
      <c r="AS75" s="9"/>
      <c r="AT75" s="9"/>
      <c r="AU75" s="5"/>
      <c r="AV75" s="5"/>
      <c r="AW75" s="5"/>
      <c r="AX75" s="5"/>
      <c r="AY75" s="5"/>
      <c r="AZ75" s="5"/>
      <c r="BA75" s="5"/>
      <c r="CX75" s="5"/>
      <c r="CY75" s="5"/>
      <c r="CZ75" s="5"/>
    </row>
    <row r="76" spans="2:104" x14ac:dyDescent="0.3">
      <c r="B76">
        <v>3018</v>
      </c>
      <c r="C76">
        <v>1</v>
      </c>
      <c r="D76" s="5">
        <v>273734.74738005991</v>
      </c>
      <c r="E76" s="5">
        <v>2409185.25</v>
      </c>
      <c r="F76" s="5"/>
      <c r="G76" s="5">
        <v>102082.35494007455</v>
      </c>
      <c r="H76" s="5">
        <v>51784.642284824535</v>
      </c>
      <c r="I76" s="5">
        <v>5364.6651671726604</v>
      </c>
      <c r="J76" s="5">
        <v>14025.839879340592</v>
      </c>
      <c r="K76" s="5">
        <v>4758.2764565310181</v>
      </c>
      <c r="L76" s="5">
        <v>95718.968652116542</v>
      </c>
      <c r="M76" s="5"/>
      <c r="N76" s="12">
        <f>'Embedded emissions outputs'!L76-'Infield emissions outputs'!G76</f>
        <v>1040589.3039806131</v>
      </c>
      <c r="O76" s="12">
        <f>'Embedded emissions outputs'!M76-'Infield emissions outputs'!H76</f>
        <v>559375.95063092955</v>
      </c>
      <c r="P76" s="12">
        <f>'Embedded emissions outputs'!N76-'Infield emissions outputs'!I76</f>
        <v>39344.937396874695</v>
      </c>
      <c r="Q76" s="12">
        <f>'Embedded emissions outputs'!O76-'Infield emissions outputs'!J76</f>
        <v>460064.46130358567</v>
      </c>
      <c r="R76" s="12">
        <f>'Embedded emissions outputs'!P76-'Infield emissions outputs'!K76</f>
        <v>236476.1361206577</v>
      </c>
      <c r="S76" s="12">
        <f>'Embedded emissions outputs'!Q76-'Infield emissions outputs'!L76</f>
        <v>73334.510439161357</v>
      </c>
      <c r="T76" s="5"/>
      <c r="U76" s="5">
        <v>2812.2500841707015</v>
      </c>
      <c r="V76" s="5">
        <v>297.97558568820932</v>
      </c>
      <c r="W76" s="5">
        <v>161.38901762733263</v>
      </c>
      <c r="X76" s="5">
        <v>15142.782923512961</v>
      </c>
      <c r="Y76" s="5">
        <v>18864.169725779651</v>
      </c>
      <c r="Z76" s="5">
        <v>2822.1084337395459</v>
      </c>
      <c r="AA76" s="5">
        <v>8518.1914204657405</v>
      </c>
      <c r="AB76" s="5">
        <v>149934.98536678409</v>
      </c>
      <c r="AC76" s="5">
        <f>H76*Parameters!$B$17+J76*Parameters!$B$18</f>
        <v>93461.181909875464</v>
      </c>
      <c r="AD76" s="5">
        <f>O76*Parameters!$B$17+Q76*Parameters!$B$18</f>
        <v>1265667.5048788448</v>
      </c>
      <c r="AE76" s="12">
        <f t="shared" si="15"/>
        <v>3271.6146874862434</v>
      </c>
      <c r="AF76" s="12">
        <f t="shared" si="16"/>
        <v>30204.46957998494</v>
      </c>
      <c r="AG76" s="12">
        <f t="shared" si="17"/>
        <v>33476.084267471182</v>
      </c>
      <c r="AH76" s="12">
        <f t="shared" si="18"/>
        <v>165077.76829029707</v>
      </c>
      <c r="AI76" s="12">
        <f t="shared" si="19"/>
        <v>1359128.6867887203</v>
      </c>
      <c r="AJ76" s="5"/>
      <c r="AK76" s="9">
        <f>IF('Embedded emissions outputs'!Z76 &lt;&gt;0,'Infield emissions outputs'!AG76/'Embedded emissions outputs'!Z76,"")</f>
        <v>1.3331616575583149</v>
      </c>
      <c r="AL76" s="9">
        <f>IF('Embedded emissions outputs'!Z76 &lt;&gt;0,'Infield emissions outputs'!AH76/'Embedded emissions outputs'!Z76,"")</f>
        <v>6.5741067396513815</v>
      </c>
      <c r="AM76" s="9">
        <f>IF('Embedded emissions outputs'!Z76 &lt;&gt;0,'Infield emissions outputs'!AI76/'Embedded emissions outputs'!Z76,"")</f>
        <v>54.126349976809337</v>
      </c>
      <c r="AN76" s="9"/>
      <c r="AO76" s="9">
        <f>E76*'Field emission CFs'!P74</f>
        <v>165933.9311660979</v>
      </c>
      <c r="AP76" s="9">
        <f>D76*'Field emission CFs'!Q74</f>
        <v>5087.3732155054113</v>
      </c>
      <c r="AQ76" s="9">
        <f t="shared" si="20"/>
        <v>171021.30438160332</v>
      </c>
      <c r="AR76" s="9">
        <f>IF('Embedded emissions outputs'!Z76 &lt;&gt; 0,'Infield emissions outputs'!AQ76/'Embedded emissions outputs'!Z76,"")</f>
        <v>6.8108039102025675</v>
      </c>
      <c r="AS76" s="9"/>
      <c r="AT76" s="9"/>
      <c r="AU76" s="5"/>
      <c r="AV76" s="5"/>
      <c r="AW76" s="5"/>
      <c r="AX76" s="5"/>
      <c r="AY76" s="5"/>
      <c r="AZ76" s="5"/>
      <c r="BA76" s="5"/>
      <c r="CX76" s="5"/>
      <c r="CY76" s="5"/>
      <c r="CZ76" s="5"/>
    </row>
    <row r="77" spans="2:104" x14ac:dyDescent="0.3">
      <c r="B77">
        <v>3018</v>
      </c>
      <c r="C77">
        <v>2</v>
      </c>
      <c r="D77" s="5">
        <v>23587.0798345976</v>
      </c>
      <c r="E77" s="5">
        <v>236916.34375</v>
      </c>
      <c r="F77" s="5"/>
      <c r="G77" s="5">
        <v>8796.1966053662363</v>
      </c>
      <c r="H77" s="5">
        <v>4462.1609184395811</v>
      </c>
      <c r="I77" s="5">
        <v>462.26058911074119</v>
      </c>
      <c r="J77" s="5">
        <v>1208.5736580674536</v>
      </c>
      <c r="K77" s="5">
        <v>410.00949908436399</v>
      </c>
      <c r="L77" s="5">
        <v>8247.8785645292228</v>
      </c>
      <c r="M77" s="5"/>
      <c r="N77" s="12">
        <f>'Embedded emissions outputs'!L77-'Infield emissions outputs'!G77</f>
        <v>109122.93053853542</v>
      </c>
      <c r="O77" s="12">
        <f>'Embedded emissions outputs'!M77-'Infield emissions outputs'!H77</f>
        <v>54813.880774579979</v>
      </c>
      <c r="P77" s="12">
        <f>'Embedded emissions outputs'!N77-'Infield emissions outputs'!I77</f>
        <v>3513.3618164567361</v>
      </c>
      <c r="Q77" s="12">
        <f>'Embedded emissions outputs'!O77-'Infield emissions outputs'!J77</f>
        <v>41363.461500594109</v>
      </c>
      <c r="R77" s="12">
        <f>'Embedded emissions outputs'!P77-'Infield emissions outputs'!K77</f>
        <v>16951.823069178554</v>
      </c>
      <c r="S77" s="12">
        <f>'Embedded emissions outputs'!Q77-'Infield emissions outputs'!L77</f>
        <v>11150.893120733606</v>
      </c>
      <c r="T77" s="5"/>
      <c r="U77" s="5">
        <v>236.59414178828877</v>
      </c>
      <c r="V77" s="5">
        <v>26.758449307117338</v>
      </c>
      <c r="W77" s="5">
        <v>13.571870861291277</v>
      </c>
      <c r="X77" s="5">
        <v>1367.2848779316755</v>
      </c>
      <c r="Y77" s="5">
        <v>1907.2746853329984</v>
      </c>
      <c r="Z77" s="5">
        <v>278.48719838065733</v>
      </c>
      <c r="AA77" s="5">
        <v>837.66873771439441</v>
      </c>
      <c r="AB77" s="5">
        <v>14781.528740168444</v>
      </c>
      <c r="AC77" s="5">
        <f>H77*Parameters!$B$17+J77*Parameters!$B$18</f>
        <v>8053.3303873305249</v>
      </c>
      <c r="AD77" s="5">
        <f>O77*Parameters!$B$17+Q77*Parameters!$B$18</f>
        <v>120937.60466932948</v>
      </c>
      <c r="AE77" s="12">
        <f t="shared" si="15"/>
        <v>276.92446195669743</v>
      </c>
      <c r="AF77" s="12">
        <f t="shared" si="16"/>
        <v>3023.43062142805</v>
      </c>
      <c r="AG77" s="12">
        <f t="shared" si="17"/>
        <v>3300.3550833847476</v>
      </c>
      <c r="AH77" s="12">
        <f t="shared" si="18"/>
        <v>16148.813618100119</v>
      </c>
      <c r="AI77" s="12">
        <f t="shared" si="19"/>
        <v>128990.93505666</v>
      </c>
      <c r="AJ77" s="5"/>
      <c r="AK77" s="9">
        <f>IF('Embedded emissions outputs'!Z77 &lt;&gt;0,'Infield emissions outputs'!AG77/'Embedded emissions outputs'!Z77,"")</f>
        <v>1.217006256060732</v>
      </c>
      <c r="AL77" s="9">
        <f>IF('Embedded emissions outputs'!Z77 &lt;&gt;0,'Infield emissions outputs'!AH77/'Embedded emissions outputs'!Z77,"")</f>
        <v>5.9548765828647854</v>
      </c>
      <c r="AM77" s="9">
        <f>IF('Embedded emissions outputs'!Z77 &lt;&gt;0,'Infield emissions outputs'!AI77/'Embedded emissions outputs'!Z77,"")</f>
        <v>47.565419772372458</v>
      </c>
      <c r="AN77" s="9"/>
      <c r="AO77" s="9">
        <f>E77*'Field emission CFs'!P75</f>
        <v>14613.082358558926</v>
      </c>
      <c r="AP77" s="9">
        <f>D77*'Field emission CFs'!Q75</f>
        <v>444.06623651186561</v>
      </c>
      <c r="AQ77" s="9">
        <f t="shared" si="20"/>
        <v>15057.148595070792</v>
      </c>
      <c r="AR77" s="9">
        <f>IF('Embedded emissions outputs'!Z77 &lt;&gt; 0,'Infield emissions outputs'!AQ77/'Embedded emissions outputs'!Z77,"")</f>
        <v>5.552325000085748</v>
      </c>
      <c r="AS77" s="9"/>
      <c r="AT77" s="9"/>
      <c r="AU77" s="5"/>
      <c r="AV77" s="5"/>
      <c r="AW77" s="5"/>
      <c r="AX77" s="5"/>
      <c r="AY77" s="5"/>
      <c r="AZ77" s="5"/>
      <c r="BA77" s="5"/>
      <c r="CX77" s="5"/>
      <c r="CY77" s="5"/>
      <c r="CZ77" s="5"/>
    </row>
    <row r="78" spans="2:104" x14ac:dyDescent="0.3">
      <c r="B78">
        <v>3018</v>
      </c>
      <c r="C78">
        <v>5</v>
      </c>
      <c r="D78" s="5">
        <v>19461.4641412114</v>
      </c>
      <c r="E78" s="5">
        <v>7583.65673828125</v>
      </c>
      <c r="F78" s="5"/>
      <c r="G78" s="5">
        <v>7257.6540213885655</v>
      </c>
      <c r="H78" s="5">
        <v>3681.6844355251383</v>
      </c>
      <c r="I78" s="5">
        <v>381.40659810199116</v>
      </c>
      <c r="J78" s="5">
        <v>997.18206210470919</v>
      </c>
      <c r="K78" s="5">
        <v>338.29474525635055</v>
      </c>
      <c r="L78" s="5">
        <v>6805.242278834643</v>
      </c>
      <c r="M78" s="5"/>
      <c r="N78" s="12">
        <f>'Embedded emissions outputs'!L78-'Infield emissions outputs'!G78</f>
        <v>3593.460082872547</v>
      </c>
      <c r="O78" s="12">
        <f>'Embedded emissions outputs'!M78-'Infield emissions outputs'!H78</f>
        <v>1959.4423655960095</v>
      </c>
      <c r="P78" s="12">
        <f>'Embedded emissions outputs'!N78-'Infield emissions outputs'!I78</f>
        <v>105.89194442944762</v>
      </c>
      <c r="Q78" s="12">
        <f>'Embedded emissions outputs'!O78-'Infield emissions outputs'!J78</f>
        <v>1454.9142405791463</v>
      </c>
      <c r="R78" s="12">
        <f>'Embedded emissions outputs'!P78-'Infield emissions outputs'!K78</f>
        <v>252.66890750968878</v>
      </c>
      <c r="S78" s="12">
        <f>'Embedded emissions outputs'!Q78-'Infield emissions outputs'!L78</f>
        <v>217.27942525104754</v>
      </c>
      <c r="T78" s="5"/>
      <c r="U78" s="5">
        <v>241.99518300546328</v>
      </c>
      <c r="V78" s="5">
        <v>20.368739135042009</v>
      </c>
      <c r="W78" s="5">
        <v>15.681757457734516</v>
      </c>
      <c r="X78" s="5">
        <v>1012.0489907386699</v>
      </c>
      <c r="Y78" s="5">
        <v>72.273841479675426</v>
      </c>
      <c r="Z78" s="5">
        <v>8.9700565783468988</v>
      </c>
      <c r="AA78" s="5">
        <v>26.81364762406573</v>
      </c>
      <c r="AB78" s="5">
        <v>472.76115130602295</v>
      </c>
      <c r="AC78" s="5">
        <f>H78*Parameters!$B$17+J78*Parameters!$B$18</f>
        <v>6644.7225196766276</v>
      </c>
      <c r="AD78" s="5">
        <f>O78*Parameters!$B$17+Q78*Parameters!$B$18</f>
        <v>4303.4977573223869</v>
      </c>
      <c r="AE78" s="12">
        <f t="shared" si="15"/>
        <v>278.04567959823981</v>
      </c>
      <c r="AF78" s="12">
        <f t="shared" si="16"/>
        <v>108.05754568208806</v>
      </c>
      <c r="AG78" s="12">
        <f t="shared" si="17"/>
        <v>386.10322528032788</v>
      </c>
      <c r="AH78" s="12">
        <f t="shared" si="18"/>
        <v>1484.8101420446928</v>
      </c>
      <c r="AI78" s="12">
        <f t="shared" si="19"/>
        <v>10948.220276999014</v>
      </c>
      <c r="AJ78" s="5"/>
      <c r="AK78" s="9">
        <f>IF('Embedded emissions outputs'!Z78 &lt;&gt;0,'Infield emissions outputs'!AG78/'Embedded emissions outputs'!Z78,"")</f>
        <v>1.7622212967992794</v>
      </c>
      <c r="AL78" s="9">
        <f>IF('Embedded emissions outputs'!Z78 &lt;&gt;0,'Infield emissions outputs'!AH78/'Embedded emissions outputs'!Z78,"")</f>
        <v>6.7768510664861203</v>
      </c>
      <c r="AM78" s="9">
        <f>IF('Embedded emissions outputs'!Z78 &lt;&gt;0,'Infield emissions outputs'!AI78/'Embedded emissions outputs'!Z78,"")</f>
        <v>49.968986713772381</v>
      </c>
      <c r="AN78" s="9"/>
      <c r="AO78" s="9">
        <f>E78*'Field emission CFs'!P76</f>
        <v>471.89322649162159</v>
      </c>
      <c r="AP78" s="9">
        <f>D78*'Field emission CFs'!Q76</f>
        <v>328.78386468358576</v>
      </c>
      <c r="AQ78" s="9">
        <f t="shared" si="20"/>
        <v>800.67709117520735</v>
      </c>
      <c r="AR78" s="9">
        <f>IF('Embedded emissions outputs'!Z78 &lt;&gt; 0,'Infield emissions outputs'!AQ78/'Embedded emissions outputs'!Z78,"")</f>
        <v>3.6543860023542214</v>
      </c>
      <c r="AS78" s="9"/>
      <c r="AT78" s="9"/>
      <c r="AU78" s="5"/>
      <c r="AV78" s="5"/>
      <c r="AW78" s="5"/>
      <c r="AX78" s="5"/>
      <c r="AY78" s="5"/>
      <c r="AZ78" s="5"/>
      <c r="BA78" s="5"/>
      <c r="CX78" s="5"/>
      <c r="CY78" s="5"/>
      <c r="CZ78" s="5"/>
    </row>
    <row r="79" spans="2:104" x14ac:dyDescent="0.3">
      <c r="B79">
        <v>3018</v>
      </c>
      <c r="C79">
        <v>7</v>
      </c>
      <c r="D79" s="5">
        <v>320473.77447585505</v>
      </c>
      <c r="E79" s="5">
        <v>31837.4921875</v>
      </c>
      <c r="F79" s="5"/>
      <c r="G79" s="5">
        <v>119512.47661520931</v>
      </c>
      <c r="H79" s="5">
        <v>60626.646531862934</v>
      </c>
      <c r="I79" s="5">
        <v>6280.6585988001734</v>
      </c>
      <c r="J79" s="5">
        <v>16420.69152472413</v>
      </c>
      <c r="K79" s="5">
        <v>5570.7316320601431</v>
      </c>
      <c r="L79" s="5">
        <v>112062.56957319836</v>
      </c>
      <c r="M79" s="5"/>
      <c r="N79" s="12">
        <f>'Embedded emissions outputs'!L79-'Infield emissions outputs'!G79</f>
        <v>14976.518424879236</v>
      </c>
      <c r="O79" s="12">
        <f>'Embedded emissions outputs'!M79-'Infield emissions outputs'!H79</f>
        <v>7874.55083978537</v>
      </c>
      <c r="P79" s="12">
        <f>'Embedded emissions outputs'!N79-'Infield emissions outputs'!I79</f>
        <v>466.89923726337747</v>
      </c>
      <c r="Q79" s="12">
        <f>'Embedded emissions outputs'!O79-'Infield emissions outputs'!J79</f>
        <v>5881.0123152436645</v>
      </c>
      <c r="R79" s="12">
        <f>'Embedded emissions outputs'!P79-'Infield emissions outputs'!K79</f>
        <v>1341.7036389119567</v>
      </c>
      <c r="S79" s="12">
        <f>'Embedded emissions outputs'!Q79-'Infield emissions outputs'!L79</f>
        <v>1296.8080798137671</v>
      </c>
      <c r="T79" s="5"/>
      <c r="U79" s="5">
        <v>3189.6269867342844</v>
      </c>
      <c r="V79" s="5">
        <v>348.91946759654667</v>
      </c>
      <c r="W79" s="5">
        <v>187.11829415226362</v>
      </c>
      <c r="X79" s="5">
        <v>17779.655030368129</v>
      </c>
      <c r="Y79" s="5">
        <v>302.75563500756363</v>
      </c>
      <c r="Z79" s="5">
        <v>36.970781450116959</v>
      </c>
      <c r="AA79" s="5">
        <v>112.56830574998946</v>
      </c>
      <c r="AB79" s="5">
        <v>1947.0153161388957</v>
      </c>
      <c r="AC79" s="5">
        <f>H79*Parameters!$B$17+J79*Parameters!$B$18</f>
        <v>109419.27548586446</v>
      </c>
      <c r="AD79" s="5">
        <f>O79*Parameters!$B$17+Q79*Parameters!$B$18</f>
        <v>17323.030548513128</v>
      </c>
      <c r="AE79" s="12">
        <f t="shared" si="15"/>
        <v>3725.6647484830946</v>
      </c>
      <c r="AF79" s="12">
        <f t="shared" si="16"/>
        <v>452.29472220767002</v>
      </c>
      <c r="AG79" s="12">
        <f t="shared" si="17"/>
        <v>4177.9594706907646</v>
      </c>
      <c r="AH79" s="12">
        <f t="shared" si="18"/>
        <v>19726.670346507024</v>
      </c>
      <c r="AI79" s="12">
        <f t="shared" si="19"/>
        <v>126742.30603437759</v>
      </c>
      <c r="AJ79" s="5"/>
      <c r="AK79" s="9">
        <f>IF('Embedded emissions outputs'!Z79 &lt;&gt;0,'Infield emissions outputs'!AG79/'Embedded emissions outputs'!Z79,"")</f>
        <v>0.49466635120004565</v>
      </c>
      <c r="AL79" s="9">
        <f>IF('Embedded emissions outputs'!Z79 &lt;&gt;0,'Infield emissions outputs'!AH79/'Embedded emissions outputs'!Z79,"")</f>
        <v>2.3356186459174548</v>
      </c>
      <c r="AM79" s="9">
        <f>IF('Embedded emissions outputs'!Z79 &lt;&gt;0,'Infield emissions outputs'!AI79/'Embedded emissions outputs'!Z79,"")</f>
        <v>15.006166169998618</v>
      </c>
      <c r="AN79" s="9"/>
      <c r="AO79" s="9">
        <f>E79*'Field emission CFs'!P77</f>
        <v>2556.9061084747609</v>
      </c>
      <c r="AP79" s="9">
        <f>D79*'Field emission CFs'!Q77</f>
        <v>6026.6262051168078</v>
      </c>
      <c r="AQ79" s="9">
        <f t="shared" si="20"/>
        <v>8583.5323135915678</v>
      </c>
      <c r="AR79" s="9">
        <f>IF('Embedded emissions outputs'!Z79 &lt;&gt; 0,'Infield emissions outputs'!AQ79/'Embedded emissions outputs'!Z79,"")</f>
        <v>1.0162819050204943</v>
      </c>
      <c r="AS79" s="9"/>
      <c r="AT79" s="9"/>
      <c r="AU79" s="5"/>
      <c r="AV79" s="5"/>
      <c r="AW79" s="5"/>
      <c r="AX79" s="5"/>
      <c r="AY79" s="5"/>
      <c r="AZ79" s="5"/>
      <c r="BA79" s="5"/>
      <c r="CX79" s="5"/>
      <c r="CY79" s="5"/>
      <c r="CZ79" s="5"/>
    </row>
    <row r="80" spans="2:104" x14ac:dyDescent="0.3">
      <c r="B80">
        <v>3018</v>
      </c>
      <c r="C80">
        <v>8</v>
      </c>
      <c r="D80" s="5">
        <v>119650.37905821597</v>
      </c>
      <c r="E80" s="5">
        <v>468731.875</v>
      </c>
      <c r="F80" s="5"/>
      <c r="G80" s="5">
        <v>44620.540799582108</v>
      </c>
      <c r="H80" s="5">
        <v>22635.241371716053</v>
      </c>
      <c r="I80" s="5">
        <v>2344.9131939446797</v>
      </c>
      <c r="J80" s="5">
        <v>6130.7418010870751</v>
      </c>
      <c r="K80" s="5">
        <v>2079.8586483331983</v>
      </c>
      <c r="L80" s="5">
        <v>41839.08324355285</v>
      </c>
      <c r="M80" s="5"/>
      <c r="N80" s="12">
        <f>'Embedded emissions outputs'!L80-'Infield emissions outputs'!G80</f>
        <v>219296.505746507</v>
      </c>
      <c r="O80" s="12">
        <f>'Embedded emissions outputs'!M80-'Infield emissions outputs'!H80</f>
        <v>120297.70052363173</v>
      </c>
      <c r="P80" s="12">
        <f>'Embedded emissions outputs'!N80-'Infield emissions outputs'!I80</f>
        <v>7082.8378496302157</v>
      </c>
      <c r="Q80" s="12">
        <f>'Embedded emissions outputs'!O80-'Infield emissions outputs'!J80</f>
        <v>91709.818618419726</v>
      </c>
      <c r="R80" s="12">
        <f>'Embedded emissions outputs'!P80-'Infield emissions outputs'!K80</f>
        <v>14805.685049978014</v>
      </c>
      <c r="S80" s="12">
        <f>'Embedded emissions outputs'!Q80-'Infield emissions outputs'!L80</f>
        <v>15539.340996897852</v>
      </c>
      <c r="T80" s="5"/>
      <c r="U80" s="5">
        <v>1146.3383010995315</v>
      </c>
      <c r="V80" s="5">
        <v>131.71831049675285</v>
      </c>
      <c r="W80" s="5">
        <v>65.68377396729953</v>
      </c>
      <c r="X80" s="5">
        <v>6738.6379241892027</v>
      </c>
      <c r="Y80" s="5">
        <v>3963.9431718576939</v>
      </c>
      <c r="Z80" s="5">
        <v>552.83062964440148</v>
      </c>
      <c r="AA80" s="5">
        <v>1657.3021085406972</v>
      </c>
      <c r="AB80" s="5">
        <v>29288.166855244152</v>
      </c>
      <c r="AC80" s="5">
        <f>H80*Parameters!$B$17+J80*Parameters!$B$18</f>
        <v>40852.197062213636</v>
      </c>
      <c r="AD80" s="5">
        <f>O80*Parameters!$B$17+Q80*Parameters!$B$18</f>
        <v>266189.51628062653</v>
      </c>
      <c r="AE80" s="12">
        <f t="shared" si="15"/>
        <v>1343.7403855635837</v>
      </c>
      <c r="AF80" s="12">
        <f t="shared" si="16"/>
        <v>6174.0759100427922</v>
      </c>
      <c r="AG80" s="12">
        <f t="shared" si="17"/>
        <v>7517.8162956063761</v>
      </c>
      <c r="AH80" s="12">
        <f t="shared" si="18"/>
        <v>36026.804779433354</v>
      </c>
      <c r="AI80" s="12">
        <f t="shared" si="19"/>
        <v>307041.71334284014</v>
      </c>
      <c r="AJ80" s="5"/>
      <c r="AK80" s="9">
        <f>IF('Embedded emissions outputs'!Z80 &lt;&gt;0,'Infield emissions outputs'!AG80/'Embedded emissions outputs'!Z80,"")</f>
        <v>1.3910291331147489</v>
      </c>
      <c r="AL80" s="9">
        <f>IF('Embedded emissions outputs'!Z80 &lt;&gt;0,'Infield emissions outputs'!AH80/'Embedded emissions outputs'!Z80,"")</f>
        <v>6.6660760320144696</v>
      </c>
      <c r="AM80" s="9">
        <f>IF('Embedded emissions outputs'!Z80 &lt;&gt;0,'Infield emissions outputs'!AI80/'Embedded emissions outputs'!Z80,"")</f>
        <v>56.812237962102074</v>
      </c>
      <c r="AN80" s="9"/>
      <c r="AO80" s="9">
        <f>E80*'Field emission CFs'!P78</f>
        <v>28809.364449842866</v>
      </c>
      <c r="AP80" s="9">
        <f>D80*'Field emission CFs'!Q78</f>
        <v>2205.2637002133206</v>
      </c>
      <c r="AQ80" s="9">
        <f t="shared" si="20"/>
        <v>31014.628150056185</v>
      </c>
      <c r="AR80" s="9">
        <f>IF('Embedded emissions outputs'!Z80 &lt;&gt; 0,'Infield emissions outputs'!AQ80/'Embedded emissions outputs'!Z80,"")</f>
        <v>5.738667934019948</v>
      </c>
      <c r="AS80" s="9"/>
      <c r="AT80" s="9"/>
      <c r="AU80" s="5"/>
      <c r="AV80" s="5"/>
      <c r="AW80" s="5"/>
      <c r="AX80" s="5"/>
      <c r="AY80" s="5"/>
      <c r="AZ80" s="5"/>
      <c r="BA80" s="5"/>
      <c r="CX80" s="5"/>
      <c r="CY80" s="5"/>
      <c r="CZ80" s="5"/>
    </row>
    <row r="81" spans="2:104" x14ac:dyDescent="0.3">
      <c r="B81">
        <v>3021</v>
      </c>
      <c r="C81">
        <v>0</v>
      </c>
      <c r="D81" s="5">
        <v>738729.01531288587</v>
      </c>
      <c r="E81" s="5">
        <v>7102027.5</v>
      </c>
      <c r="F81" s="5"/>
      <c r="G81" s="5">
        <v>275490.04380141431</v>
      </c>
      <c r="H81" s="5">
        <v>139751.41325512668</v>
      </c>
      <c r="I81" s="5">
        <v>14477.642514731337</v>
      </c>
      <c r="J81" s="5">
        <v>37851.588014201247</v>
      </c>
      <c r="K81" s="5">
        <v>12841.178969651335</v>
      </c>
      <c r="L81" s="5">
        <v>258317.14875776094</v>
      </c>
      <c r="M81" s="5"/>
      <c r="N81" s="12">
        <f>'Embedded emissions outputs'!L81-'Infield emissions outputs'!G81</f>
        <v>3304488.2420561844</v>
      </c>
      <c r="O81" s="12">
        <f>'Embedded emissions outputs'!M81-'Infield emissions outputs'!H81</f>
        <v>1819450.4702604059</v>
      </c>
      <c r="P81" s="12">
        <f>'Embedded emissions outputs'!N81-'Infield emissions outputs'!I81</f>
        <v>102560.53869443847</v>
      </c>
      <c r="Q81" s="12">
        <f>'Embedded emissions outputs'!O81-'Infield emissions outputs'!J81</f>
        <v>1415525.257386558</v>
      </c>
      <c r="R81" s="12">
        <f>'Embedded emissions outputs'!P81-'Infield emissions outputs'!K81</f>
        <v>202687.33570365611</v>
      </c>
      <c r="S81" s="12">
        <f>'Embedded emissions outputs'!Q81-'Infield emissions outputs'!L81</f>
        <v>257315.60945834097</v>
      </c>
      <c r="T81" s="5"/>
      <c r="U81" s="5">
        <v>6229.7869737494466</v>
      </c>
      <c r="V81" s="5">
        <v>884.50272801107906</v>
      </c>
      <c r="W81" s="5">
        <v>350.46695220501653</v>
      </c>
      <c r="X81" s="5">
        <v>45931.252873537087</v>
      </c>
      <c r="Y81" s="5">
        <v>55497.103270889536</v>
      </c>
      <c r="Z81" s="5">
        <v>8628.3780073668458</v>
      </c>
      <c r="AA81" s="5">
        <v>25110.740623286147</v>
      </c>
      <c r="AB81" s="5">
        <v>459087.99191547249</v>
      </c>
      <c r="AC81" s="5">
        <f>H81*Parameters!$B$17+J81*Parameters!$B$18</f>
        <v>252224.05099488719</v>
      </c>
      <c r="AD81" s="5">
        <f>O81*Parameters!$B$17+Q81*Parameters!$B$18</f>
        <v>4049617.7066422845</v>
      </c>
      <c r="AE81" s="12">
        <f t="shared" si="15"/>
        <v>7464.7566539655418</v>
      </c>
      <c r="AF81" s="12">
        <f t="shared" si="16"/>
        <v>89236.221901542536</v>
      </c>
      <c r="AG81" s="12">
        <f t="shared" si="17"/>
        <v>96700.978555508074</v>
      </c>
      <c r="AH81" s="12">
        <f t="shared" si="18"/>
        <v>505019.24478900956</v>
      </c>
      <c r="AI81" s="12">
        <f t="shared" si="19"/>
        <v>4301841.757637172</v>
      </c>
      <c r="AJ81" s="5"/>
      <c r="AK81" s="9">
        <f>IF('Embedded emissions outputs'!Z81 &lt;&gt;0,'Infield emissions outputs'!AG81/'Embedded emissions outputs'!Z81,"")</f>
        <v>1.6144335720716467</v>
      </c>
      <c r="AL81" s="9">
        <f>IF('Embedded emissions outputs'!Z81 &lt;&gt;0,'Infield emissions outputs'!AH81/'Embedded emissions outputs'!Z81,"")</f>
        <v>8.4313523555673004</v>
      </c>
      <c r="AM81" s="9">
        <f>IF('Embedded emissions outputs'!Z81 &lt;&gt;0,'Infield emissions outputs'!AI81/'Embedded emissions outputs'!Z81,"")</f>
        <v>71.819725705077289</v>
      </c>
      <c r="AN81" s="9"/>
      <c r="AO81" s="9">
        <f>E81*'Field emission CFs'!P79</f>
        <v>590035.23400612094</v>
      </c>
      <c r="AP81" s="9">
        <f>D81*'Field emission CFs'!Q79</f>
        <v>41646.741647409784</v>
      </c>
      <c r="AQ81" s="9">
        <f t="shared" si="20"/>
        <v>631681.97565353068</v>
      </c>
      <c r="AR81" s="9">
        <f>IF('Embedded emissions outputs'!Z81 &lt;&gt; 0,'Infield emissions outputs'!AQ81/'Embedded emissions outputs'!Z81,"")</f>
        <v>10.546000708588656</v>
      </c>
      <c r="AS81" s="9"/>
      <c r="AT81" s="9"/>
      <c r="AU81" s="5"/>
      <c r="AV81" s="5"/>
      <c r="AW81" s="5"/>
      <c r="AX81" s="5"/>
      <c r="AY81" s="5"/>
      <c r="AZ81" s="5"/>
      <c r="BA81" s="5"/>
      <c r="CX81" s="5"/>
      <c r="CY81" s="5"/>
      <c r="CZ81" s="5"/>
    </row>
    <row r="82" spans="2:104" x14ac:dyDescent="0.3">
      <c r="B82">
        <v>3021</v>
      </c>
      <c r="C82">
        <v>1</v>
      </c>
      <c r="D82" s="5">
        <v>258072.411436464</v>
      </c>
      <c r="E82" s="5">
        <v>132760.71875</v>
      </c>
      <c r="F82" s="5"/>
      <c r="G82" s="5">
        <v>96241.488362895121</v>
      </c>
      <c r="H82" s="5">
        <v>48821.67002081102</v>
      </c>
      <c r="I82" s="5">
        <v>5057.7140443161034</v>
      </c>
      <c r="J82" s="5">
        <v>13223.320585813301</v>
      </c>
      <c r="K82" s="5">
        <v>4486.0211981541242</v>
      </c>
      <c r="L82" s="5">
        <v>90242.197224474323</v>
      </c>
      <c r="M82" s="5"/>
      <c r="N82" s="12">
        <f>'Embedded emissions outputs'!L82-'Infield emissions outputs'!G82</f>
        <v>58944.102635198506</v>
      </c>
      <c r="O82" s="12">
        <f>'Embedded emissions outputs'!M82-'Infield emissions outputs'!H82</f>
        <v>29124.827558059602</v>
      </c>
      <c r="P82" s="12">
        <f>'Embedded emissions outputs'!N82-'Infield emissions outputs'!I82</f>
        <v>1920.9719771229666</v>
      </c>
      <c r="Q82" s="12">
        <f>'Embedded emissions outputs'!O82-'Infield emissions outputs'!J82</f>
        <v>23293.938397327329</v>
      </c>
      <c r="R82" s="12">
        <f>'Embedded emissions outputs'!P82-'Infield emissions outputs'!K82</f>
        <v>12483.912280352237</v>
      </c>
      <c r="S82" s="12">
        <f>'Embedded emissions outputs'!Q82-'Infield emissions outputs'!L82</f>
        <v>6992.9646595246159</v>
      </c>
      <c r="T82" s="5"/>
      <c r="U82" s="5">
        <v>2651.3410070540417</v>
      </c>
      <c r="V82" s="5">
        <v>280.9262568371712</v>
      </c>
      <c r="W82" s="5">
        <v>152.15478983608824</v>
      </c>
      <c r="X82" s="5">
        <v>14276.355275802924</v>
      </c>
      <c r="Y82" s="5">
        <v>1049.9155281484611</v>
      </c>
      <c r="Z82" s="5">
        <v>151.35414122520703</v>
      </c>
      <c r="AA82" s="5">
        <v>469.40400928767423</v>
      </c>
      <c r="AB82" s="5">
        <v>8029.4432918811244</v>
      </c>
      <c r="AC82" s="5">
        <f>H82*Parameters!$B$17+J82*Parameters!$B$18</f>
        <v>88113.594719106462</v>
      </c>
      <c r="AD82" s="5">
        <f>O82*Parameters!$B$17+Q82*Parameters!$B$18</f>
        <v>65351.196411515855</v>
      </c>
      <c r="AE82" s="12">
        <f t="shared" si="15"/>
        <v>3084.4220537273009</v>
      </c>
      <c r="AF82" s="12">
        <f t="shared" si="16"/>
        <v>1670.6736786613424</v>
      </c>
      <c r="AG82" s="12">
        <f t="shared" si="17"/>
        <v>4755.0957323886432</v>
      </c>
      <c r="AH82" s="12">
        <f t="shared" si="18"/>
        <v>22305.798567684047</v>
      </c>
      <c r="AI82" s="12">
        <f t="shared" si="19"/>
        <v>153464.79113062232</v>
      </c>
      <c r="AJ82" s="5"/>
      <c r="AK82" s="9">
        <f>IF('Embedded emissions outputs'!Z82 &lt;&gt;0,'Infield emissions outputs'!AG82/'Embedded emissions outputs'!Z82,"")</f>
        <v>0.691198932062703</v>
      </c>
      <c r="AL82" s="9">
        <f>IF('Embedded emissions outputs'!Z82 &lt;&gt;0,'Infield emissions outputs'!AH82/'Embedded emissions outputs'!Z82,"")</f>
        <v>3.2423625130769209</v>
      </c>
      <c r="AM82" s="9">
        <f>IF('Embedded emissions outputs'!Z82 &lt;&gt;0,'Infield emissions outputs'!AI82/'Embedded emissions outputs'!Z82,"")</f>
        <v>22.307584475365978</v>
      </c>
      <c r="AN82" s="9"/>
      <c r="AO82" s="9">
        <f>E82*'Field emission CFs'!P80</f>
        <v>14009.852685536083</v>
      </c>
      <c r="AP82" s="9">
        <f>D82*'Field emission CFs'!Q80</f>
        <v>14169.964008535195</v>
      </c>
      <c r="AQ82" s="9">
        <f t="shared" si="20"/>
        <v>28179.816694071276</v>
      </c>
      <c r="AR82" s="9">
        <f>IF('Embedded emissions outputs'!Z82 &lt;&gt; 0,'Infield emissions outputs'!AQ82/'Embedded emissions outputs'!Z82,"")</f>
        <v>4.0962075846326682</v>
      </c>
      <c r="AS82" s="9"/>
      <c r="AT82" s="9"/>
      <c r="AU82" s="5"/>
      <c r="AV82" s="5"/>
      <c r="AW82" s="5"/>
      <c r="AX82" s="5"/>
      <c r="AY82" s="5"/>
      <c r="AZ82" s="5"/>
      <c r="BA82" s="5"/>
      <c r="CX82" s="5"/>
      <c r="CY82" s="5"/>
      <c r="CZ82" s="5"/>
    </row>
    <row r="83" spans="2:104" x14ac:dyDescent="0.3">
      <c r="B83">
        <v>3021</v>
      </c>
      <c r="C83">
        <v>2</v>
      </c>
      <c r="D83" s="5">
        <v>6468.8071234303006</v>
      </c>
      <c r="E83" s="5">
        <v>3970.09716796875</v>
      </c>
      <c r="F83" s="5"/>
      <c r="G83" s="5">
        <v>2412.3757437927575</v>
      </c>
      <c r="H83" s="5">
        <v>1223.7571813682164</v>
      </c>
      <c r="I83" s="5">
        <v>126.77595584912153</v>
      </c>
      <c r="J83" s="5">
        <v>331.45391219770454</v>
      </c>
      <c r="K83" s="5">
        <v>112.44598258664739</v>
      </c>
      <c r="L83" s="5">
        <v>2261.998347635853</v>
      </c>
      <c r="M83" s="5"/>
      <c r="N83" s="12">
        <f>'Embedded emissions outputs'!L83-'Infield emissions outputs'!G83</f>
        <v>1802.1896836467909</v>
      </c>
      <c r="O83" s="12">
        <f>'Embedded emissions outputs'!M83-'Infield emissions outputs'!H83</f>
        <v>660.71249514737815</v>
      </c>
      <c r="P83" s="12">
        <f>'Embedded emissions outputs'!N83-'Infield emissions outputs'!I83</f>
        <v>66.210073601015452</v>
      </c>
      <c r="Q83" s="12">
        <f>'Embedded emissions outputs'!O83-'Infield emissions outputs'!J83</f>
        <v>455.81265426475602</v>
      </c>
      <c r="R83" s="12">
        <f>'Embedded emissions outputs'!P83-'Infield emissions outputs'!K83</f>
        <v>604.03096395769023</v>
      </c>
      <c r="S83" s="12">
        <f>'Embedded emissions outputs'!Q83-'Infield emissions outputs'!L83</f>
        <v>381.14129629653644</v>
      </c>
      <c r="T83" s="5"/>
      <c r="U83" s="5">
        <v>64.886449721387109</v>
      </c>
      <c r="V83" s="5">
        <v>7.3385619883277204</v>
      </c>
      <c r="W83" s="5">
        <v>3.7221146289173497</v>
      </c>
      <c r="X83" s="5">
        <v>374.98080390390317</v>
      </c>
      <c r="Y83" s="5">
        <v>33.524555541648155</v>
      </c>
      <c r="Z83" s="5">
        <v>3.9646983032600462</v>
      </c>
      <c r="AA83" s="5">
        <v>14.037136560770183</v>
      </c>
      <c r="AB83" s="5">
        <v>208.4686409324494</v>
      </c>
      <c r="AC83" s="5">
        <f>H83*Parameters!$B$17+J83*Parameters!$B$18</f>
        <v>2208.6430936858769</v>
      </c>
      <c r="AD83" s="5">
        <f>O83*Parameters!$B$17+Q83*Parameters!$B$18</f>
        <v>1422.2502453726049</v>
      </c>
      <c r="AE83" s="12">
        <f t="shared" si="15"/>
        <v>75.947126338632188</v>
      </c>
      <c r="AF83" s="12">
        <f t="shared" si="16"/>
        <v>51.526390405678384</v>
      </c>
      <c r="AG83" s="12">
        <f t="shared" si="17"/>
        <v>127.47351674431057</v>
      </c>
      <c r="AH83" s="12">
        <f t="shared" si="18"/>
        <v>583.44944483635254</v>
      </c>
      <c r="AI83" s="12">
        <f t="shared" si="19"/>
        <v>3630.8933390584816</v>
      </c>
      <c r="AJ83" s="5"/>
      <c r="AK83" s="9">
        <f>IF('Embedded emissions outputs'!Z83 &lt;&gt;0,'Infield emissions outputs'!AG83/'Embedded emissions outputs'!Z83,"")</f>
        <v>0.61555571226121997</v>
      </c>
      <c r="AL83" s="9">
        <f>IF('Embedded emissions outputs'!Z83 &lt;&gt;0,'Infield emissions outputs'!AH83/'Embedded emissions outputs'!Z83,"")</f>
        <v>2.8174137480260879</v>
      </c>
      <c r="AM83" s="9">
        <f>IF('Embedded emissions outputs'!Z83 &lt;&gt;0,'Infield emissions outputs'!AI83/'Embedded emissions outputs'!Z83,"")</f>
        <v>17.533188010743547</v>
      </c>
      <c r="AN83" s="9"/>
      <c r="AO83" s="9">
        <f>E83*'Field emission CFs'!P81</f>
        <v>380.16241908657366</v>
      </c>
      <c r="AP83" s="9">
        <f>D83*'Field emission CFs'!Q81</f>
        <v>354.74978564157425</v>
      </c>
      <c r="AQ83" s="9">
        <f t="shared" si="20"/>
        <v>734.91220472814791</v>
      </c>
      <c r="AR83" s="9">
        <f>IF('Embedded emissions outputs'!Z83 &lt;&gt; 0,'Infield emissions outputs'!AQ83/'Embedded emissions outputs'!Z83,"")</f>
        <v>3.5488108995870258</v>
      </c>
      <c r="AS83" s="9"/>
      <c r="AT83" s="9"/>
      <c r="AU83" s="5"/>
      <c r="AV83" s="5"/>
      <c r="AW83" s="5"/>
      <c r="AX83" s="5"/>
      <c r="AY83" s="5"/>
      <c r="AZ83" s="5"/>
      <c r="BA83" s="5"/>
      <c r="CX83" s="5"/>
      <c r="CY83" s="5"/>
      <c r="CZ83" s="5"/>
    </row>
    <row r="84" spans="2:104" x14ac:dyDescent="0.3">
      <c r="B84">
        <v>3021</v>
      </c>
      <c r="C84">
        <v>5</v>
      </c>
      <c r="D84" s="5">
        <v>277263.43144497543</v>
      </c>
      <c r="E84" s="5">
        <v>169696.359375</v>
      </c>
      <c r="F84" s="5"/>
      <c r="G84" s="5">
        <v>103398.28717971074</v>
      </c>
      <c r="H84" s="5">
        <v>52452.192326559285</v>
      </c>
      <c r="I84" s="5">
        <v>5433.8204668567232</v>
      </c>
      <c r="J84" s="5">
        <v>14206.645415185001</v>
      </c>
      <c r="K84" s="5">
        <v>4819.6148670518833</v>
      </c>
      <c r="L84" s="5">
        <v>96952.871189611775</v>
      </c>
      <c r="M84" s="5"/>
      <c r="N84" s="12">
        <f>'Embedded emissions outputs'!L84-'Infield emissions outputs'!G84</f>
        <v>78772.033884977005</v>
      </c>
      <c r="O84" s="12">
        <f>'Embedded emissions outputs'!M84-'Infield emissions outputs'!H84</f>
        <v>41374.751539255558</v>
      </c>
      <c r="P84" s="12">
        <f>'Embedded emissions outputs'!N84-'Infield emissions outputs'!I84</f>
        <v>2510.8557958433476</v>
      </c>
      <c r="Q84" s="12">
        <f>'Embedded emissions outputs'!O84-'Infield emissions outputs'!J84</f>
        <v>31704.006555574659</v>
      </c>
      <c r="R84" s="12">
        <f>'Embedded emissions outputs'!P84-'Infield emissions outputs'!K84</f>
        <v>8023.6518193483935</v>
      </c>
      <c r="S84" s="12">
        <f>'Embedded emissions outputs'!Q84-'Infield emissions outputs'!L84</f>
        <v>7311.055291046825</v>
      </c>
      <c r="T84" s="5"/>
      <c r="U84" s="5">
        <v>3447.6550349141953</v>
      </c>
      <c r="V84" s="5">
        <v>290.18918956000874</v>
      </c>
      <c r="W84" s="5">
        <v>223.41473654143385</v>
      </c>
      <c r="X84" s="5">
        <v>14418.451454966496</v>
      </c>
      <c r="Y84" s="5">
        <v>1636.0208985008726</v>
      </c>
      <c r="Z84" s="5">
        <v>195.3940153614449</v>
      </c>
      <c r="AA84" s="5">
        <v>599.99795185470236</v>
      </c>
      <c r="AB84" s="5">
        <v>10279.051065646232</v>
      </c>
      <c r="AC84" s="5">
        <f>H84*Parameters!$B$17+J84*Parameters!$B$18</f>
        <v>94665.97957056723</v>
      </c>
      <c r="AD84" s="5">
        <f>O84*Parameters!$B$17+Q84*Parameters!$B$18</f>
        <v>91686.432873150741</v>
      </c>
      <c r="AE84" s="12">
        <f t="shared" si="15"/>
        <v>3961.2589610156379</v>
      </c>
      <c r="AF84" s="12">
        <f t="shared" si="16"/>
        <v>2431.4128657170199</v>
      </c>
      <c r="AG84" s="12">
        <f t="shared" si="17"/>
        <v>6392.6718267326578</v>
      </c>
      <c r="AH84" s="12">
        <f t="shared" si="18"/>
        <v>24697.502520612728</v>
      </c>
      <c r="AI84" s="12">
        <f t="shared" si="19"/>
        <v>186352.41244371797</v>
      </c>
      <c r="AJ84" s="5"/>
      <c r="AK84" s="9">
        <f>IF('Embedded emissions outputs'!Z84 &lt;&gt;0,'Infield emissions outputs'!AG84/'Embedded emissions outputs'!Z84,"")</f>
        <v>1.5526230496391877</v>
      </c>
      <c r="AL84" s="9">
        <f>IF('Embedded emissions outputs'!Z84 &lt;&gt;0,'Infield emissions outputs'!AH84/'Embedded emissions outputs'!Z84,"")</f>
        <v>5.9984170502342433</v>
      </c>
      <c r="AM84" s="9">
        <f>IF('Embedded emissions outputs'!Z84 &lt;&gt;0,'Infield emissions outputs'!AI84/'Embedded emissions outputs'!Z84,"")</f>
        <v>45.260426118865297</v>
      </c>
      <c r="AN84" s="9"/>
      <c r="AO84" s="9">
        <f>E84*'Field emission CFs'!P82</f>
        <v>13776.603140829449</v>
      </c>
      <c r="AP84" s="9">
        <f>D84*'Field emission CFs'!Q82</f>
        <v>11609.811748748722</v>
      </c>
      <c r="AQ84" s="9">
        <f t="shared" si="20"/>
        <v>25386.414889578169</v>
      </c>
      <c r="AR84" s="9">
        <f>IF('Embedded emissions outputs'!Z84 &lt;&gt; 0,'Infield emissions outputs'!AQ84/'Embedded emissions outputs'!Z84,"")</f>
        <v>6.1657369521826544</v>
      </c>
      <c r="AS84" s="9"/>
      <c r="AT84" s="9"/>
      <c r="AU84" s="5"/>
      <c r="AV84" s="5"/>
      <c r="AW84" s="5"/>
      <c r="AX84" s="5"/>
      <c r="AY84" s="5"/>
      <c r="AZ84" s="5"/>
      <c r="BA84" s="5"/>
      <c r="CX84" s="5"/>
      <c r="CY84" s="5"/>
      <c r="CZ84" s="5"/>
    </row>
    <row r="85" spans="2:104" x14ac:dyDescent="0.3">
      <c r="B85">
        <v>3021</v>
      </c>
      <c r="C85">
        <v>7</v>
      </c>
      <c r="D85" s="5">
        <v>625347.74122497777</v>
      </c>
      <c r="E85" s="5">
        <v>67997.5234375</v>
      </c>
      <c r="F85" s="5"/>
      <c r="G85" s="5">
        <v>233207.40494837248</v>
      </c>
      <c r="H85" s="5">
        <v>118302.14977419942</v>
      </c>
      <c r="I85" s="5">
        <v>12255.591505384889</v>
      </c>
      <c r="J85" s="5">
        <v>32042.067626697564</v>
      </c>
      <c r="K85" s="5">
        <v>10870.294921251994</v>
      </c>
      <c r="L85" s="5">
        <v>218670.23244907139</v>
      </c>
      <c r="M85" s="5"/>
      <c r="N85" s="12">
        <f>'Embedded emissions outputs'!L85-'Infield emissions outputs'!G85</f>
        <v>31465.683206789923</v>
      </c>
      <c r="O85" s="12">
        <f>'Embedded emissions outputs'!M85-'Infield emissions outputs'!H85</f>
        <v>14290.078047245639</v>
      </c>
      <c r="P85" s="12">
        <f>'Embedded emissions outputs'!N85-'Infield emissions outputs'!I85</f>
        <v>1070.307193063225</v>
      </c>
      <c r="Q85" s="12">
        <f>'Embedded emissions outputs'!O85-'Infield emissions outputs'!J85</f>
        <v>10387.310444356488</v>
      </c>
      <c r="R85" s="12">
        <f>'Embedded emissions outputs'!P85-'Infield emissions outputs'!K85</f>
        <v>6265.7027224405556</v>
      </c>
      <c r="S85" s="12">
        <f>'Embedded emissions outputs'!Q85-'Infield emissions outputs'!L85</f>
        <v>4518.4423694849538</v>
      </c>
      <c r="T85" s="5"/>
      <c r="U85" s="5">
        <v>6223.9914475585119</v>
      </c>
      <c r="V85" s="5">
        <v>680.85446707078825</v>
      </c>
      <c r="W85" s="5">
        <v>365.12816932171467</v>
      </c>
      <c r="X85" s="5">
        <v>34693.843922750384</v>
      </c>
      <c r="Y85" s="5">
        <v>673.63254375546524</v>
      </c>
      <c r="Z85" s="5">
        <v>71.906417679571931</v>
      </c>
      <c r="AA85" s="5">
        <v>240.41989967300074</v>
      </c>
      <c r="AB85" s="5">
        <v>3760.643394136162</v>
      </c>
      <c r="AC85" s="5">
        <f>H85*Parameters!$B$17+J85*Parameters!$B$18</f>
        <v>213512.31277339405</v>
      </c>
      <c r="AD85" s="5">
        <f>O85*Parameters!$B$17+Q85*Parameters!$B$18</f>
        <v>31199.790983463994</v>
      </c>
      <c r="AE85" s="12">
        <f t="shared" si="15"/>
        <v>7269.9740839510141</v>
      </c>
      <c r="AF85" s="12">
        <f t="shared" si="16"/>
        <v>985.95886110803792</v>
      </c>
      <c r="AG85" s="12">
        <f t="shared" si="17"/>
        <v>8255.9329450590521</v>
      </c>
      <c r="AH85" s="12">
        <f t="shared" si="18"/>
        <v>38454.487316886545</v>
      </c>
      <c r="AI85" s="12">
        <f t="shared" si="19"/>
        <v>244712.10375685804</v>
      </c>
      <c r="AJ85" s="5"/>
      <c r="AK85" s="9">
        <f>IF('Embedded emissions outputs'!Z85 &lt;&gt;0,'Infield emissions outputs'!AG85/'Embedded emissions outputs'!Z85,"")</f>
        <v>0.51444283398020063</v>
      </c>
      <c r="AL85" s="9">
        <f>IF('Embedded emissions outputs'!Z85 &lt;&gt;0,'Infield emissions outputs'!AH85/'Embedded emissions outputs'!Z85,"")</f>
        <v>2.3961720094146544</v>
      </c>
      <c r="AM85" s="9">
        <f>IF('Embedded emissions outputs'!Z85 &lt;&gt;0,'Infield emissions outputs'!AI85/'Embedded emissions outputs'!Z85,"")</f>
        <v>15.248475127366055</v>
      </c>
      <c r="AN85" s="9"/>
      <c r="AO85" s="9">
        <f>E85*'Field emission CFs'!P83</f>
        <v>6731.8954718221185</v>
      </c>
      <c r="AP85" s="9">
        <f>D85*'Field emission CFs'!Q83</f>
        <v>32942.493642795976</v>
      </c>
      <c r="AQ85" s="9">
        <f t="shared" si="20"/>
        <v>39674.389114618098</v>
      </c>
      <c r="AR85" s="9">
        <f>IF('Embedded emissions outputs'!Z85 &lt;&gt; 0,'Infield emissions outputs'!AQ85/'Embedded emissions outputs'!Z85,"")</f>
        <v>2.47218640320623</v>
      </c>
      <c r="AS85" s="9"/>
      <c r="AT85" s="9"/>
      <c r="AU85" s="5"/>
      <c r="AV85" s="5"/>
      <c r="AW85" s="5"/>
      <c r="AX85" s="5"/>
      <c r="AY85" s="5"/>
      <c r="AZ85" s="5"/>
      <c r="BA85" s="5"/>
      <c r="CX85" s="5"/>
      <c r="CY85" s="5"/>
      <c r="CZ85" s="5"/>
    </row>
    <row r="86" spans="2:104" x14ac:dyDescent="0.3">
      <c r="B86">
        <v>3021</v>
      </c>
      <c r="C86">
        <v>8</v>
      </c>
      <c r="D86" s="5">
        <v>536583.47992621921</v>
      </c>
      <c r="E86" s="5">
        <v>1026496.6875</v>
      </c>
      <c r="F86" s="5"/>
      <c r="G86" s="5">
        <v>200105.04978659787</v>
      </c>
      <c r="H86" s="5">
        <v>101509.88805723574</v>
      </c>
      <c r="I86" s="5">
        <v>10515.985754792664</v>
      </c>
      <c r="J86" s="5">
        <v>27493.893425576665</v>
      </c>
      <c r="K86" s="5">
        <v>9327.323490837176</v>
      </c>
      <c r="L86" s="5">
        <v>187631.3394111791</v>
      </c>
      <c r="M86" s="5"/>
      <c r="N86" s="12">
        <f>'Embedded emissions outputs'!L86-'Infield emissions outputs'!G86</f>
        <v>478692.58734896837</v>
      </c>
      <c r="O86" s="12">
        <f>'Embedded emissions outputs'!M86-'Infield emissions outputs'!H86</f>
        <v>259334.06488143513</v>
      </c>
      <c r="P86" s="12">
        <f>'Embedded emissions outputs'!N86-'Infield emissions outputs'!I86</f>
        <v>14907.981032084541</v>
      </c>
      <c r="Q86" s="12">
        <f>'Embedded emissions outputs'!O86-'Infield emissions outputs'!J86</f>
        <v>199503.13421492762</v>
      </c>
      <c r="R86" s="12">
        <f>'Embedded emissions outputs'!P86-'Infield emissions outputs'!K86</f>
        <v>35126.970943382359</v>
      </c>
      <c r="S86" s="12">
        <f>'Embedded emissions outputs'!Q86-'Infield emissions outputs'!L86</f>
        <v>38931.966237742774</v>
      </c>
      <c r="T86" s="5"/>
      <c r="U86" s="5">
        <v>5140.8629008807102</v>
      </c>
      <c r="V86" s="5">
        <v>590.70326373108708</v>
      </c>
      <c r="W86" s="5">
        <v>294.56511786655005</v>
      </c>
      <c r="X86" s="5">
        <v>30220.061280081249</v>
      </c>
      <c r="Y86" s="5">
        <v>8703.1224723779651</v>
      </c>
      <c r="Z86" s="5">
        <v>1202.5666158051613</v>
      </c>
      <c r="AA86" s="5">
        <v>3629.3992203990379</v>
      </c>
      <c r="AB86" s="5">
        <v>63685.389792272625</v>
      </c>
      <c r="AC86" s="5">
        <f>H86*Parameters!$B$17+J86*Parameters!$B$18</f>
        <v>183205.5546736611</v>
      </c>
      <c r="AD86" s="5">
        <f>O86*Parameters!$B$17+Q86*Parameters!$B$18</f>
        <v>575335.42391105741</v>
      </c>
      <c r="AE86" s="12">
        <f t="shared" si="15"/>
        <v>6026.1312824783472</v>
      </c>
      <c r="AF86" s="12">
        <f t="shared" si="16"/>
        <v>13535.088308582164</v>
      </c>
      <c r="AG86" s="12">
        <f t="shared" si="17"/>
        <v>19561.219591060511</v>
      </c>
      <c r="AH86" s="12">
        <f t="shared" si="18"/>
        <v>93905.45107235387</v>
      </c>
      <c r="AI86" s="12">
        <f t="shared" si="19"/>
        <v>758540.97858471854</v>
      </c>
      <c r="AJ86" s="5"/>
      <c r="AK86" s="9">
        <f>IF('Embedded emissions outputs'!Z86 &lt;&gt;0,'Infield emissions outputs'!AG86/'Embedded emissions outputs'!Z86,"")</f>
        <v>1.2206708163918571</v>
      </c>
      <c r="AL86" s="9">
        <f>IF('Embedded emissions outputs'!Z86 &lt;&gt;0,'Infield emissions outputs'!AH86/'Embedded emissions outputs'!Z86,"")</f>
        <v>5.8599436037475243</v>
      </c>
      <c r="AM86" s="9">
        <f>IF('Embedded emissions outputs'!Z86 &lt;&gt;0,'Infield emissions outputs'!AI86/'Embedded emissions outputs'!Z86,"")</f>
        <v>47.334923637319456</v>
      </c>
      <c r="AN86" s="9"/>
      <c r="AO86" s="9">
        <f>E86*'Field emission CFs'!P84</f>
        <v>92067.564468014083</v>
      </c>
      <c r="AP86" s="9">
        <f>D86*'Field emission CFs'!Q84</f>
        <v>31386.863254486827</v>
      </c>
      <c r="AQ86" s="9">
        <f t="shared" si="20"/>
        <v>123454.42772250091</v>
      </c>
      <c r="AR86" s="9">
        <f>IF('Embedded emissions outputs'!Z86 &lt;&gt; 0,'Infield emissions outputs'!AQ86/'Embedded emissions outputs'!Z86,"")</f>
        <v>7.7038763546258355</v>
      </c>
      <c r="AS86" s="9"/>
      <c r="AT86" s="9"/>
      <c r="AU86" s="5"/>
      <c r="AV86" s="5"/>
      <c r="AW86" s="5"/>
      <c r="AX86" s="5"/>
      <c r="AY86" s="5"/>
      <c r="AZ86" s="5"/>
      <c r="BA86" s="5"/>
      <c r="CX86" s="5"/>
      <c r="CY86" s="5"/>
      <c r="CZ86" s="5"/>
    </row>
    <row r="87" spans="2:104" x14ac:dyDescent="0.3">
      <c r="B87">
        <v>3022</v>
      </c>
      <c r="C87">
        <v>0</v>
      </c>
      <c r="D87" s="5">
        <v>85481.975270423194</v>
      </c>
      <c r="E87" s="5">
        <v>571525.75</v>
      </c>
      <c r="F87" s="5"/>
      <c r="G87" s="5">
        <v>31878.310751752491</v>
      </c>
      <c r="H87" s="5">
        <v>16171.324808220306</v>
      </c>
      <c r="I87" s="5">
        <v>1675.2793700598322</v>
      </c>
      <c r="J87" s="5">
        <v>4379.993804907961</v>
      </c>
      <c r="K87" s="5">
        <v>1485.9161077650265</v>
      </c>
      <c r="L87" s="5">
        <v>29891.150427717577</v>
      </c>
      <c r="M87" s="5"/>
      <c r="N87" s="12">
        <f>'Embedded emissions outputs'!L87-'Infield emissions outputs'!G87</f>
        <v>266093.11531997693</v>
      </c>
      <c r="O87" s="12">
        <f>'Embedded emissions outputs'!M87-'Infield emissions outputs'!H87</f>
        <v>146545.62378147757</v>
      </c>
      <c r="P87" s="12">
        <f>'Embedded emissions outputs'!N87-'Infield emissions outputs'!I87</f>
        <v>8217.0465372823892</v>
      </c>
      <c r="Q87" s="12">
        <f>'Embedded emissions outputs'!O87-'Infield emissions outputs'!J87</f>
        <v>113926.37303145834</v>
      </c>
      <c r="R87" s="12">
        <f>'Embedded emissions outputs'!P87-'Infield emissions outputs'!K87</f>
        <v>16307.981016483778</v>
      </c>
      <c r="S87" s="12">
        <f>'Embedded emissions outputs'!Q87-'Infield emissions outputs'!L87</f>
        <v>20435.607320305091</v>
      </c>
      <c r="T87" s="5"/>
      <c r="U87" s="5">
        <v>720.87935493436896</v>
      </c>
      <c r="V87" s="5">
        <v>102.35017002877704</v>
      </c>
      <c r="W87" s="5">
        <v>40.554258355211566</v>
      </c>
      <c r="X87" s="5">
        <v>5314.931647313575</v>
      </c>
      <c r="Y87" s="5">
        <v>4465.6690803871652</v>
      </c>
      <c r="Z87" s="5">
        <v>694.5040801391865</v>
      </c>
      <c r="AA87" s="5">
        <v>2020.7518039541471</v>
      </c>
      <c r="AB87" s="5">
        <v>36952.719593133188</v>
      </c>
      <c r="AC87" s="5">
        <f>H87*Parameters!$B$17+J87*Parameters!$B$18</f>
        <v>29186.088055061693</v>
      </c>
      <c r="AD87" s="5">
        <f>O87*Parameters!$B$17+Q87*Parameters!$B$18</f>
        <v>326100.97519084497</v>
      </c>
      <c r="AE87" s="12">
        <f t="shared" si="15"/>
        <v>863.78378331835756</v>
      </c>
      <c r="AF87" s="12">
        <f t="shared" si="16"/>
        <v>7180.9249644804995</v>
      </c>
      <c r="AG87" s="12">
        <f t="shared" si="17"/>
        <v>8044.7087477988571</v>
      </c>
      <c r="AH87" s="12">
        <f t="shared" si="18"/>
        <v>42267.651240446765</v>
      </c>
      <c r="AI87" s="12">
        <f t="shared" si="19"/>
        <v>355287.06324590667</v>
      </c>
      <c r="AJ87" s="5"/>
      <c r="AK87" s="9">
        <f>IF('Embedded emissions outputs'!Z87 &lt;&gt;0,'Infield emissions outputs'!AG87/'Embedded emissions outputs'!Z87,"")</f>
        <v>1.4578946222359008</v>
      </c>
      <c r="AL87" s="9">
        <f>IF('Embedded emissions outputs'!Z87 &lt;&gt;0,'Infield emissions outputs'!AH87/'Embedded emissions outputs'!Z87,"")</f>
        <v>7.6599145313807053</v>
      </c>
      <c r="AM87" s="9">
        <f>IF('Embedded emissions outputs'!Z87 &lt;&gt;0,'Infield emissions outputs'!AI87/'Embedded emissions outputs'!Z87,"")</f>
        <v>64.386557064345894</v>
      </c>
      <c r="AN87" s="9"/>
      <c r="AO87" s="9">
        <f>E87*'Field emission CFs'!P85</f>
        <v>52208.472159902783</v>
      </c>
      <c r="AP87" s="9">
        <f>D87*'Field emission CFs'!Q85</f>
        <v>4268.6403717299927</v>
      </c>
      <c r="AQ87" s="9">
        <f t="shared" si="20"/>
        <v>56477.112531632774</v>
      </c>
      <c r="AR87" s="9">
        <f>IF('Embedded emissions outputs'!Z87 &lt;&gt; 0,'Infield emissions outputs'!AQ87/'Embedded emissions outputs'!Z87,"")</f>
        <v>10.235010516919949</v>
      </c>
      <c r="AS87" s="9"/>
      <c r="AT87" s="9"/>
      <c r="AU87" s="5"/>
      <c r="AV87" s="5"/>
      <c r="AW87" s="5"/>
      <c r="AX87" s="5"/>
      <c r="AY87" s="5"/>
      <c r="AZ87" s="5"/>
      <c r="BA87" s="5"/>
      <c r="CX87" s="5"/>
      <c r="CY87" s="5"/>
      <c r="CZ87" s="5"/>
    </row>
    <row r="88" spans="2:104" x14ac:dyDescent="0.3">
      <c r="B88">
        <v>3022</v>
      </c>
      <c r="C88">
        <v>1</v>
      </c>
      <c r="D88" s="5">
        <v>68487.118154855096</v>
      </c>
      <c r="E88" s="5">
        <v>8124.8623046875</v>
      </c>
      <c r="F88" s="5"/>
      <c r="G88" s="5">
        <v>25540.514571940024</v>
      </c>
      <c r="H88" s="5">
        <v>12956.268609346567</v>
      </c>
      <c r="I88" s="5">
        <v>1342.2134408653205</v>
      </c>
      <c r="J88" s="5">
        <v>3509.1977260152962</v>
      </c>
      <c r="K88" s="5">
        <v>1190.4978999229663</v>
      </c>
      <c r="L88" s="5">
        <v>23948.425906764915</v>
      </c>
      <c r="M88" s="5"/>
      <c r="N88" s="12">
        <f>'Embedded emissions outputs'!L88-'Infield emissions outputs'!G88</f>
        <v>2094.5854970315522</v>
      </c>
      <c r="O88" s="12">
        <f>'Embedded emissions outputs'!M88-'Infield emissions outputs'!H88</f>
        <v>753.42247624465381</v>
      </c>
      <c r="P88" s="12">
        <f>'Embedded emissions outputs'!N88-'Infield emissions outputs'!I88</f>
        <v>54.728756767000277</v>
      </c>
      <c r="Q88" s="12">
        <f>'Embedded emissions outputs'!O88-'Infield emissions outputs'!J88</f>
        <v>1316.6457107711121</v>
      </c>
      <c r="R88" s="12">
        <f>'Embedded emissions outputs'!P88-'Infield emissions outputs'!K88</f>
        <v>3609.9493630801053</v>
      </c>
      <c r="S88" s="12">
        <f>'Embedded emissions outputs'!Q88-'Infield emissions outputs'!L88</f>
        <v>295.53032281804553</v>
      </c>
      <c r="T88" s="5"/>
      <c r="U88" s="5">
        <v>703.61145466193034</v>
      </c>
      <c r="V88" s="5">
        <v>74.55205939184728</v>
      </c>
      <c r="W88" s="5">
        <v>40.378756533209767</v>
      </c>
      <c r="X88" s="5">
        <v>3788.6515073515302</v>
      </c>
      <c r="Y88" s="5">
        <v>67.949478792066984</v>
      </c>
      <c r="Z88" s="5">
        <v>6.6939010674192678</v>
      </c>
      <c r="AA88" s="5">
        <v>28.727192304238258</v>
      </c>
      <c r="AB88" s="5">
        <v>348.46602494586659</v>
      </c>
      <c r="AC88" s="5">
        <f>H88*Parameters!$B$17+J88*Parameters!$B$18</f>
        <v>23383.538515360273</v>
      </c>
      <c r="AD88" s="5">
        <f>O88*Parameters!$B$17+Q88*Parameters!$B$18</f>
        <v>2283.2234524065761</v>
      </c>
      <c r="AE88" s="12">
        <f t="shared" si="15"/>
        <v>818.54227058698734</v>
      </c>
      <c r="AF88" s="12">
        <f t="shared" si="16"/>
        <v>103.3705721637245</v>
      </c>
      <c r="AG88" s="12">
        <f t="shared" si="17"/>
        <v>921.91284275071189</v>
      </c>
      <c r="AH88" s="12">
        <f t="shared" si="18"/>
        <v>4137.1175322973968</v>
      </c>
      <c r="AI88" s="12">
        <f t="shared" si="19"/>
        <v>25666.761967766848</v>
      </c>
      <c r="AJ88" s="5"/>
      <c r="AK88" s="9">
        <f>IF('Embedded emissions outputs'!Z88 &lt;&gt;0,'Infield emissions outputs'!AG88/'Embedded emissions outputs'!Z88,"")</f>
        <v>0.45819346377809572</v>
      </c>
      <c r="AL88" s="9">
        <f>IF('Embedded emissions outputs'!Z88 &lt;&gt;0,'Infield emissions outputs'!AH88/'Embedded emissions outputs'!Z88,"")</f>
        <v>2.0561598930811384</v>
      </c>
      <c r="AM88" s="9">
        <f>IF('Embedded emissions outputs'!Z88 &lt;&gt;0,'Infield emissions outputs'!AI88/'Embedded emissions outputs'!Z88,"")</f>
        <v>12.756458121235889</v>
      </c>
      <c r="AN88" s="9"/>
      <c r="AO88" s="9">
        <f>E88*'Field emission CFs'!P86</f>
        <v>975.87979758998949</v>
      </c>
      <c r="AP88" s="9">
        <f>D88*'Field emission CFs'!Q86</f>
        <v>3341.8493665122678</v>
      </c>
      <c r="AQ88" s="9">
        <f t="shared" si="20"/>
        <v>4317.7291641022575</v>
      </c>
      <c r="AR88" s="9">
        <f>IF('Embedded emissions outputs'!Z88 &lt;&gt; 0,'Infield emissions outputs'!AQ88/'Embedded emissions outputs'!Z88,"")</f>
        <v>2.1459244188994</v>
      </c>
      <c r="AS88" s="9"/>
      <c r="AT88" s="9"/>
      <c r="AU88" s="5"/>
      <c r="AV88" s="5"/>
      <c r="AW88" s="5"/>
      <c r="AX88" s="5"/>
      <c r="AY88" s="5"/>
      <c r="AZ88" s="5"/>
      <c r="BA88" s="5"/>
      <c r="CX88" s="5"/>
      <c r="CY88" s="5"/>
      <c r="CZ88" s="5"/>
    </row>
    <row r="89" spans="2:104" x14ac:dyDescent="0.3">
      <c r="B89">
        <v>3022</v>
      </c>
      <c r="C89">
        <v>2</v>
      </c>
      <c r="D89" s="5">
        <v>2716.9210287689998</v>
      </c>
      <c r="E89" s="5">
        <v>4545.689453125</v>
      </c>
      <c r="F89" s="5"/>
      <c r="G89" s="5">
        <v>1013.2060305002876</v>
      </c>
      <c r="H89" s="5">
        <v>513.98218508071284</v>
      </c>
      <c r="I89" s="5">
        <v>53.246333337284241</v>
      </c>
      <c r="J89" s="5">
        <v>139.21177226878871</v>
      </c>
      <c r="K89" s="5">
        <v>47.227695749915917</v>
      </c>
      <c r="L89" s="5">
        <v>950.0470118320103</v>
      </c>
      <c r="M89" s="5"/>
      <c r="N89" s="12">
        <f>'Embedded emissions outputs'!L89-'Infield emissions outputs'!G89</f>
        <v>2052.3843400894484</v>
      </c>
      <c r="O89" s="12">
        <f>'Embedded emissions outputs'!M89-'Infield emissions outputs'!H89</f>
        <v>643.78970773530398</v>
      </c>
      <c r="P89" s="12">
        <f>'Embedded emissions outputs'!N89-'Infield emissions outputs'!I89</f>
        <v>73.751078114160649</v>
      </c>
      <c r="Q89" s="12">
        <f>'Embedded emissions outputs'!O89-'Infield emissions outputs'!J89</f>
        <v>393.69827888799722</v>
      </c>
      <c r="R89" s="12">
        <f>'Embedded emissions outputs'!P89-'Infield emissions outputs'!K89</f>
        <v>932.17602185765804</v>
      </c>
      <c r="S89" s="12">
        <f>'Embedded emissions outputs'!Q89-'Infield emissions outputs'!L89</f>
        <v>449.89004047165315</v>
      </c>
      <c r="T89" s="5"/>
      <c r="U89" s="5">
        <v>27.252529928070366</v>
      </c>
      <c r="V89" s="5">
        <v>3.0822210349718207</v>
      </c>
      <c r="W89" s="5">
        <v>1.5633008240678041</v>
      </c>
      <c r="X89" s="5">
        <v>157.49321506605224</v>
      </c>
      <c r="Y89" s="5">
        <v>39.147502917914423</v>
      </c>
      <c r="Z89" s="5">
        <v>4.1562416371369171</v>
      </c>
      <c r="AA89" s="5">
        <v>16.072266865140101</v>
      </c>
      <c r="AB89" s="5">
        <v>217.30280584388683</v>
      </c>
      <c r="AC89" s="5">
        <f>H89*Parameters!$B$17+J89*Parameters!$B$18</f>
        <v>927.6376234106209</v>
      </c>
      <c r="AD89" s="5">
        <f>O89*Parameters!$B$17+Q89*Parameters!$B$18</f>
        <v>1343.9573096988181</v>
      </c>
      <c r="AE89" s="12">
        <f t="shared" si="15"/>
        <v>31.898051787109992</v>
      </c>
      <c r="AF89" s="12">
        <f t="shared" si="16"/>
        <v>59.376011420191439</v>
      </c>
      <c r="AG89" s="12">
        <f t="shared" si="17"/>
        <v>91.274063207301424</v>
      </c>
      <c r="AH89" s="12">
        <f t="shared" si="18"/>
        <v>374.7960209099391</v>
      </c>
      <c r="AI89" s="12">
        <f t="shared" si="19"/>
        <v>2271.5949331094389</v>
      </c>
      <c r="AJ89" s="5"/>
      <c r="AK89" s="9">
        <f>IF('Embedded emissions outputs'!Z89 &lt;&gt;0,'Infield emissions outputs'!AG89/'Embedded emissions outputs'!Z89,"")</f>
        <v>0.57653231721498643</v>
      </c>
      <c r="AL89" s="9">
        <f>IF('Embedded emissions outputs'!Z89 &lt;&gt;0,'Infield emissions outputs'!AH89/'Embedded emissions outputs'!Z89,"")</f>
        <v>2.3673978217382388</v>
      </c>
      <c r="AM89" s="9">
        <f>IF('Embedded emissions outputs'!Z89 &lt;&gt;0,'Infield emissions outputs'!AI89/'Embedded emissions outputs'!Z89,"")</f>
        <v>14.34852185318997</v>
      </c>
      <c r="AN89" s="9"/>
      <c r="AO89" s="9">
        <f>E89*'Field emission CFs'!P87</f>
        <v>438.55874661387156</v>
      </c>
      <c r="AP89" s="9">
        <f>D89*'Field emission CFs'!Q87</f>
        <v>143.13444709924326</v>
      </c>
      <c r="AQ89" s="9">
        <f t="shared" si="20"/>
        <v>581.69319371311485</v>
      </c>
      <c r="AR89" s="9">
        <f>IF('Embedded emissions outputs'!Z89 &lt;&gt; 0,'Infield emissions outputs'!AQ89/'Embedded emissions outputs'!Z89,"")</f>
        <v>3.6742631268417201</v>
      </c>
      <c r="AS89" s="9"/>
      <c r="AT89" s="9"/>
      <c r="AU89" s="5"/>
      <c r="AV89" s="5"/>
      <c r="AW89" s="5"/>
      <c r="AX89" s="5"/>
      <c r="AY89" s="5"/>
      <c r="AZ89" s="5"/>
      <c r="BA89" s="5"/>
      <c r="CX89" s="5"/>
      <c r="CY89" s="5"/>
      <c r="CZ89" s="5"/>
    </row>
    <row r="90" spans="2:104" x14ac:dyDescent="0.3">
      <c r="B90">
        <v>3022</v>
      </c>
      <c r="C90">
        <v>5</v>
      </c>
      <c r="D90" s="5">
        <v>133932.44953548082</v>
      </c>
      <c r="E90" s="5">
        <v>18392.95703125</v>
      </c>
      <c r="F90" s="5"/>
      <c r="G90" s="5">
        <v>49946.672763804614</v>
      </c>
      <c r="H90" s="5">
        <v>25337.097521987489</v>
      </c>
      <c r="I90" s="5">
        <v>2624.8138157612766</v>
      </c>
      <c r="J90" s="5">
        <v>6862.5379489157176</v>
      </c>
      <c r="K90" s="5">
        <v>2328.1210277092864</v>
      </c>
      <c r="L90" s="5">
        <v>46833.206457302418</v>
      </c>
      <c r="M90" s="5"/>
      <c r="N90" s="12">
        <f>'Embedded emissions outputs'!L90-'Infield emissions outputs'!G90</f>
        <v>8489.8109411176629</v>
      </c>
      <c r="O90" s="12">
        <f>'Embedded emissions outputs'!M90-'Infield emissions outputs'!H90</f>
        <v>3452.1239451323017</v>
      </c>
      <c r="P90" s="12">
        <f>'Embedded emissions outputs'!N90-'Infield emissions outputs'!I90</f>
        <v>283.3683638786797</v>
      </c>
      <c r="Q90" s="12">
        <f>'Embedded emissions outputs'!O90-'Infield emissions outputs'!J90</f>
        <v>2341.7796894577323</v>
      </c>
      <c r="R90" s="12">
        <f>'Embedded emissions outputs'!P90-'Infield emissions outputs'!K90</f>
        <v>2503.6047548797155</v>
      </c>
      <c r="S90" s="12">
        <f>'Embedded emissions outputs'!Q90-'Infield emissions outputs'!L90</f>
        <v>1322.268958658904</v>
      </c>
      <c r="T90" s="5"/>
      <c r="U90" s="5">
        <v>1665.3941039860119</v>
      </c>
      <c r="V90" s="5">
        <v>140.17625326187701</v>
      </c>
      <c r="W90" s="5">
        <v>107.92076968598228</v>
      </c>
      <c r="X90" s="5">
        <v>6964.8511230205931</v>
      </c>
      <c r="Y90" s="5">
        <v>189.55825150624898</v>
      </c>
      <c r="Z90" s="5">
        <v>18.119646026083043</v>
      </c>
      <c r="AA90" s="5">
        <v>65.03227405862286</v>
      </c>
      <c r="AB90" s="5">
        <v>941.51907603227482</v>
      </c>
      <c r="AC90" s="5">
        <f>H90*Parameters!$B$17+J90*Parameters!$B$18</f>
        <v>45728.520582340279</v>
      </c>
      <c r="AD90" s="5">
        <f>O90*Parameters!$B$17+Q90*Parameters!$B$18</f>
        <v>7398.0329755589546</v>
      </c>
      <c r="AE90" s="12">
        <f t="shared" si="15"/>
        <v>1913.4911269338713</v>
      </c>
      <c r="AF90" s="12">
        <f t="shared" si="16"/>
        <v>272.71017159095487</v>
      </c>
      <c r="AG90" s="12">
        <f t="shared" si="17"/>
        <v>2186.2012985248261</v>
      </c>
      <c r="AH90" s="12">
        <f t="shared" si="18"/>
        <v>7906.370199052868</v>
      </c>
      <c r="AI90" s="12">
        <f t="shared" si="19"/>
        <v>53126.553557899235</v>
      </c>
      <c r="AJ90" s="5"/>
      <c r="AK90" s="9">
        <f>IF('Embedded emissions outputs'!Z90 &lt;&gt;0,'Infield emissions outputs'!AG90/'Embedded emissions outputs'!Z90,"")</f>
        <v>1.4591229541889861</v>
      </c>
      <c r="AL90" s="9">
        <f>IF('Embedded emissions outputs'!Z90 &lt;&gt;0,'Infield emissions outputs'!AH90/'Embedded emissions outputs'!Z90,"")</f>
        <v>5.2769002788252513</v>
      </c>
      <c r="AM90" s="9">
        <f>IF('Embedded emissions outputs'!Z90 &lt;&gt;0,'Infield emissions outputs'!AI90/'Embedded emissions outputs'!Z90,"")</f>
        <v>35.457930532557974</v>
      </c>
      <c r="AN90" s="9"/>
      <c r="AO90" s="9">
        <f>E90*'Field emission CFs'!P88</f>
        <v>1776.6027654423265</v>
      </c>
      <c r="AP90" s="9">
        <f>D90*'Field emission CFs'!Q88</f>
        <v>5088.8137944884811</v>
      </c>
      <c r="AQ90" s="9">
        <f t="shared" si="20"/>
        <v>6865.4165599308071</v>
      </c>
      <c r="AR90" s="9">
        <f>IF('Embedded emissions outputs'!Z90 &lt;&gt; 0,'Infield emissions outputs'!AQ90/'Embedded emissions outputs'!Z90,"")</f>
        <v>4.5821429615944709</v>
      </c>
      <c r="AS90" s="9"/>
      <c r="AT90" s="9"/>
      <c r="AU90" s="5"/>
      <c r="AV90" s="5"/>
      <c r="AW90" s="5"/>
      <c r="AX90" s="5"/>
      <c r="AY90" s="5"/>
      <c r="AZ90" s="5"/>
      <c r="BA90" s="5"/>
      <c r="CX90" s="5"/>
      <c r="CY90" s="5"/>
      <c r="CZ90" s="5"/>
    </row>
    <row r="91" spans="2:104" x14ac:dyDescent="0.3">
      <c r="B91">
        <v>3022</v>
      </c>
      <c r="C91">
        <v>7</v>
      </c>
      <c r="D91" s="5">
        <v>328327.29880758509</v>
      </c>
      <c r="E91" s="5">
        <v>38439.92578125</v>
      </c>
      <c r="F91" s="5"/>
      <c r="G91" s="5">
        <v>122441.24713497481</v>
      </c>
      <c r="H91" s="5">
        <v>62112.361999432498</v>
      </c>
      <c r="I91" s="5">
        <v>6434.5723011168129</v>
      </c>
      <c r="J91" s="5">
        <v>16823.096684535329</v>
      </c>
      <c r="K91" s="5">
        <v>5707.247877389349</v>
      </c>
      <c r="L91" s="5">
        <v>114808.77281013626</v>
      </c>
      <c r="M91" s="5"/>
      <c r="N91" s="12">
        <f>'Embedded emissions outputs'!L91-'Infield emissions outputs'!G91</f>
        <v>17930.196520822588</v>
      </c>
      <c r="O91" s="12">
        <f>'Embedded emissions outputs'!M91-'Infield emissions outputs'!H91</f>
        <v>8707.3376117640728</v>
      </c>
      <c r="P91" s="12">
        <f>'Embedded emissions outputs'!N91-'Infield emissions outputs'!I91</f>
        <v>583.16713060495204</v>
      </c>
      <c r="Q91" s="12">
        <f>'Embedded emissions outputs'!O91-'Infield emissions outputs'!J91</f>
        <v>6407.6954454401857</v>
      </c>
      <c r="R91" s="12">
        <f>'Embedded emissions outputs'!P91-'Infield emissions outputs'!K91</f>
        <v>2682.5892793489129</v>
      </c>
      <c r="S91" s="12">
        <f>'Embedded emissions outputs'!Q91-'Infield emissions outputs'!L91</f>
        <v>2128.939899801655</v>
      </c>
      <c r="T91" s="5"/>
      <c r="U91" s="5">
        <v>3267.7919260976701</v>
      </c>
      <c r="V91" s="5">
        <v>357.47008155260443</v>
      </c>
      <c r="W91" s="5">
        <v>191.7038115739</v>
      </c>
      <c r="X91" s="5">
        <v>18215.362924466906</v>
      </c>
      <c r="Y91" s="5">
        <v>374.12251043997037</v>
      </c>
      <c r="Z91" s="5">
        <v>42.402723335487963</v>
      </c>
      <c r="AA91" s="5">
        <v>135.91263702447085</v>
      </c>
      <c r="AB91" s="5">
        <v>2224.7706434349438</v>
      </c>
      <c r="AC91" s="5">
        <f>H91*Parameters!$B$17+J91*Parameters!$B$18</f>
        <v>112100.70220726766</v>
      </c>
      <c r="AD91" s="5">
        <f>O91*Parameters!$B$17+Q91*Parameters!$B$18</f>
        <v>19075.980646302589</v>
      </c>
      <c r="AE91" s="12">
        <f t="shared" si="15"/>
        <v>3816.9658192241745</v>
      </c>
      <c r="AF91" s="12">
        <f t="shared" si="16"/>
        <v>552.43787079992921</v>
      </c>
      <c r="AG91" s="12">
        <f t="shared" si="17"/>
        <v>4369.4036900241035</v>
      </c>
      <c r="AH91" s="12">
        <f t="shared" si="18"/>
        <v>20440.133567901852</v>
      </c>
      <c r="AI91" s="12">
        <f t="shared" si="19"/>
        <v>131176.68285357027</v>
      </c>
      <c r="AJ91" s="5"/>
      <c r="AK91" s="9">
        <f>IF('Embedded emissions outputs'!Z91 &lt;&gt;0,'Infield emissions outputs'!AG91/'Embedded emissions outputs'!Z91,"")</f>
        <v>0.46303377907868759</v>
      </c>
      <c r="AL91" s="9">
        <f>IF('Embedded emissions outputs'!Z91 &lt;&gt;0,'Infield emissions outputs'!AH91/'Embedded emissions outputs'!Z91,"")</f>
        <v>2.1660787059861986</v>
      </c>
      <c r="AM91" s="9">
        <f>IF('Embedded emissions outputs'!Z91 &lt;&gt;0,'Infield emissions outputs'!AI91/'Embedded emissions outputs'!Z91,"")</f>
        <v>13.901035358067373</v>
      </c>
      <c r="AN91" s="9"/>
      <c r="AO91" s="9">
        <f>E91*'Field emission CFs'!P89</f>
        <v>3820.7009631022975</v>
      </c>
      <c r="AP91" s="9">
        <f>D91*'Field emission CFs'!Q89</f>
        <v>16269.359614668319</v>
      </c>
      <c r="AQ91" s="9">
        <f t="shared" si="20"/>
        <v>20090.060577770615</v>
      </c>
      <c r="AR91" s="9">
        <f>IF('Embedded emissions outputs'!Z91 &lt;&gt; 0,'Infield emissions outputs'!AQ91/'Embedded emissions outputs'!Z91,"")</f>
        <v>2.12898082465655</v>
      </c>
      <c r="AS91" s="9"/>
      <c r="AT91" s="9"/>
      <c r="AU91" s="5"/>
      <c r="AV91" s="5"/>
      <c r="AW91" s="5"/>
      <c r="AX91" s="5"/>
      <c r="AY91" s="5"/>
      <c r="AZ91" s="5"/>
      <c r="BA91" s="5"/>
      <c r="CX91" s="5"/>
      <c r="CY91" s="5"/>
      <c r="CZ91" s="5"/>
    </row>
    <row r="92" spans="2:104" x14ac:dyDescent="0.3">
      <c r="B92">
        <v>3022</v>
      </c>
      <c r="C92">
        <v>8</v>
      </c>
      <c r="D92" s="5">
        <v>55404.802987783201</v>
      </c>
      <c r="E92" s="5">
        <v>68149.5859375</v>
      </c>
      <c r="F92" s="5"/>
      <c r="G92" s="5">
        <v>20661.80058657685</v>
      </c>
      <c r="H92" s="5">
        <v>10481.379989366049</v>
      </c>
      <c r="I92" s="5">
        <v>1085.8256744071496</v>
      </c>
      <c r="J92" s="5">
        <v>2838.8756001594329</v>
      </c>
      <c r="K92" s="5">
        <v>963.09062754636716</v>
      </c>
      <c r="L92" s="5">
        <v>19373.830509727351</v>
      </c>
      <c r="M92" s="5"/>
      <c r="N92" s="12">
        <f>'Embedded emissions outputs'!L92-'Infield emissions outputs'!G92</f>
        <v>31838.782513768972</v>
      </c>
      <c r="O92" s="12">
        <f>'Embedded emissions outputs'!M92-'Infield emissions outputs'!H92</f>
        <v>16736.72910771532</v>
      </c>
      <c r="P92" s="12">
        <f>'Embedded emissions outputs'!N92-'Infield emissions outputs'!I92</f>
        <v>1001.0626495474166</v>
      </c>
      <c r="Q92" s="12">
        <f>'Embedded emissions outputs'!O92-'Infield emissions outputs'!J92</f>
        <v>12696.666454502749</v>
      </c>
      <c r="R92" s="12">
        <f>'Embedded emissions outputs'!P92-'Infield emissions outputs'!K92</f>
        <v>2947.8443254783992</v>
      </c>
      <c r="S92" s="12">
        <f>'Embedded emissions outputs'!Q92-'Infield emissions outputs'!L92</f>
        <v>2928.5006961668369</v>
      </c>
      <c r="T92" s="5"/>
      <c r="U92" s="5">
        <v>530.81860859686481</v>
      </c>
      <c r="V92" s="5">
        <v>60.99292873452147</v>
      </c>
      <c r="W92" s="5">
        <v>30.415253046391598</v>
      </c>
      <c r="X92" s="5">
        <v>3120.3654308027894</v>
      </c>
      <c r="Y92" s="5">
        <v>581.98786894493367</v>
      </c>
      <c r="Z92" s="5">
        <v>78.436671499867657</v>
      </c>
      <c r="AA92" s="5">
        <v>240.95747282656626</v>
      </c>
      <c r="AB92" s="5">
        <v>4149.4108048124708</v>
      </c>
      <c r="AC92" s="5">
        <f>H92*Parameters!$B$17+J92*Parameters!$B$18</f>
        <v>18916.847131330687</v>
      </c>
      <c r="AD92" s="5">
        <f>O92*Parameters!$B$17+Q92*Parameters!$B$18</f>
        <v>36982.26514742749</v>
      </c>
      <c r="AE92" s="12">
        <f t="shared" si="15"/>
        <v>622.22679037777789</v>
      </c>
      <c r="AF92" s="12">
        <f t="shared" si="16"/>
        <v>901.38201327136755</v>
      </c>
      <c r="AG92" s="12">
        <f t="shared" si="17"/>
        <v>1523.6088036491456</v>
      </c>
      <c r="AH92" s="12">
        <f t="shared" si="18"/>
        <v>7269.7762356152598</v>
      </c>
      <c r="AI92" s="12">
        <f t="shared" si="19"/>
        <v>55899.112278758177</v>
      </c>
      <c r="AJ92" s="5"/>
      <c r="AK92" s="9">
        <f>IF('Embedded emissions outputs'!Z92 &lt;&gt;0,'Infield emissions outputs'!AG92/'Embedded emissions outputs'!Z92,"")</f>
        <v>0.92660990215551675</v>
      </c>
      <c r="AL92" s="9">
        <f>IF('Embedded emissions outputs'!Z92 &lt;&gt;0,'Infield emissions outputs'!AH92/'Embedded emissions outputs'!Z92,"")</f>
        <v>4.4212442394938867</v>
      </c>
      <c r="AM92" s="9">
        <f>IF('Embedded emissions outputs'!Z92 &lt;&gt;0,'Infield emissions outputs'!AI92/'Embedded emissions outputs'!Z92,"")</f>
        <v>33.996043364375325</v>
      </c>
      <c r="AN92" s="9"/>
      <c r="AO92" s="9">
        <f>E92*'Field emission CFs'!P90</f>
        <v>7095.0699819550364</v>
      </c>
      <c r="AP92" s="9">
        <f>D92*'Field emission CFs'!Q90</f>
        <v>2881.4223161365971</v>
      </c>
      <c r="AQ92" s="9">
        <f t="shared" si="20"/>
        <v>9976.4922980916344</v>
      </c>
      <c r="AR92" s="9">
        <f>IF('Embedded emissions outputs'!Z92 &lt;&gt; 0,'Infield emissions outputs'!AQ92/'Embedded emissions outputs'!Z92,"")</f>
        <v>6.0673819487319811</v>
      </c>
      <c r="AS92" s="9"/>
      <c r="AT92" s="9"/>
      <c r="AU92" s="5"/>
      <c r="AV92" s="5"/>
      <c r="AW92" s="5"/>
      <c r="AX92" s="5"/>
      <c r="AY92" s="5"/>
      <c r="AZ92" s="5"/>
      <c r="BA92" s="5"/>
      <c r="CX92" s="5"/>
      <c r="CY92" s="5"/>
      <c r="CZ92" s="5"/>
    </row>
    <row r="93" spans="2:104" x14ac:dyDescent="0.3">
      <c r="B93">
        <v>3023</v>
      </c>
      <c r="C93">
        <v>0</v>
      </c>
      <c r="D93" s="5">
        <v>42425.440461780599</v>
      </c>
      <c r="E93" s="5">
        <v>607193.4375</v>
      </c>
      <c r="F93" s="5"/>
      <c r="G93" s="5">
        <v>15821.480148793009</v>
      </c>
      <c r="H93" s="5">
        <v>8025.9677630150491</v>
      </c>
      <c r="I93" s="5">
        <v>831.45557816695089</v>
      </c>
      <c r="J93" s="5">
        <v>2173.8286440531683</v>
      </c>
      <c r="K93" s="5">
        <v>737.47296037271121</v>
      </c>
      <c r="L93" s="5">
        <v>14835.235367379708</v>
      </c>
      <c r="M93" s="5"/>
      <c r="N93" s="12">
        <f>'Embedded emissions outputs'!L93-'Infield emissions outputs'!G93</f>
        <v>284599.42041807482</v>
      </c>
      <c r="O93" s="12">
        <f>'Embedded emissions outputs'!M93-'Infield emissions outputs'!H93</f>
        <v>160009.63617187404</v>
      </c>
      <c r="P93" s="12">
        <f>'Embedded emissions outputs'!N93-'Infield emissions outputs'!I93</f>
        <v>8434.815008690337</v>
      </c>
      <c r="Q93" s="12">
        <f>'Embedded emissions outputs'!O93-'Infield emissions outputs'!J93</f>
        <v>123066.24918825558</v>
      </c>
      <c r="R93" s="12">
        <f>'Embedded emissions outputs'!P93-'Infield emissions outputs'!K93</f>
        <v>14775.520777809606</v>
      </c>
      <c r="S93" s="12">
        <f>'Embedded emissions outputs'!Q93-'Infield emissions outputs'!L93</f>
        <v>16307.785683800143</v>
      </c>
      <c r="T93" s="5"/>
      <c r="U93" s="5">
        <v>357.77863176585754</v>
      </c>
      <c r="V93" s="5">
        <v>50.797270782199888</v>
      </c>
      <c r="W93" s="5">
        <v>20.12742765802701</v>
      </c>
      <c r="X93" s="5">
        <v>2637.8463465332979</v>
      </c>
      <c r="Y93" s="5">
        <v>4727.1369261841419</v>
      </c>
      <c r="Z93" s="5">
        <v>746.47875739823542</v>
      </c>
      <c r="AA93" s="5">
        <v>2146.8625234334345</v>
      </c>
      <c r="AB93" s="5">
        <v>39740.63434364611</v>
      </c>
      <c r="AC93" s="5">
        <f>H93*Parameters!$B$17+J93*Parameters!$B$18</f>
        <v>14485.306840127909</v>
      </c>
      <c r="AD93" s="5">
        <f>O93*Parameters!$B$17+Q93*Parameters!$B$18</f>
        <v>354960.2119778131</v>
      </c>
      <c r="AE93" s="12">
        <f t="shared" si="15"/>
        <v>428.70333020608444</v>
      </c>
      <c r="AF93" s="12">
        <f t="shared" si="16"/>
        <v>7620.4782070158126</v>
      </c>
      <c r="AG93" s="12">
        <f t="shared" si="17"/>
        <v>8049.1815372218971</v>
      </c>
      <c r="AH93" s="12">
        <f t="shared" si="18"/>
        <v>42378.480690179407</v>
      </c>
      <c r="AI93" s="12">
        <f t="shared" si="19"/>
        <v>369445.51881794102</v>
      </c>
      <c r="AJ93" s="5"/>
      <c r="AK93" s="9">
        <f>IF('Embedded emissions outputs'!Z93 &lt;&gt;0,'Infield emissions outputs'!AG93/'Embedded emissions outputs'!Z93,"")</f>
        <v>1.7880185037304079</v>
      </c>
      <c r="AL93" s="9">
        <f>IF('Embedded emissions outputs'!Z93 &lt;&gt;0,'Infield emissions outputs'!AH93/'Embedded emissions outputs'!Z93,"")</f>
        <v>9.413815216320133</v>
      </c>
      <c r="AM93" s="9">
        <f>IF('Embedded emissions outputs'!Z93 &lt;&gt;0,'Infield emissions outputs'!AI93/'Embedded emissions outputs'!Z93,"")</f>
        <v>82.067402842395197</v>
      </c>
      <c r="AN93" s="9"/>
      <c r="AO93" s="9">
        <f>E93*'Field emission CFs'!P91</f>
        <v>46136.184780746626</v>
      </c>
      <c r="AP93" s="9">
        <f>D93*'Field emission CFs'!Q91</f>
        <v>2043.576100849818</v>
      </c>
      <c r="AQ93" s="9">
        <f t="shared" si="20"/>
        <v>48179.760881596441</v>
      </c>
      <c r="AR93" s="9">
        <f>IF('Embedded emissions outputs'!Z93 &lt;&gt; 0,'Infield emissions outputs'!AQ93/'Embedded emissions outputs'!Z93,"")</f>
        <v>10.70249236686163</v>
      </c>
      <c r="AS93" s="9"/>
      <c r="AT93" s="9"/>
      <c r="AU93" s="5"/>
      <c r="AV93" s="5"/>
      <c r="AW93" s="5"/>
      <c r="AX93" s="5"/>
      <c r="AY93" s="5"/>
      <c r="AZ93" s="5"/>
      <c r="BA93" s="5"/>
      <c r="CX93" s="5"/>
      <c r="CY93" s="5"/>
      <c r="CZ93" s="5"/>
    </row>
    <row r="94" spans="2:104" x14ac:dyDescent="0.3">
      <c r="B94">
        <v>3023</v>
      </c>
      <c r="C94">
        <v>1</v>
      </c>
      <c r="D94" s="5">
        <v>61021.173821218901</v>
      </c>
      <c r="E94" s="5">
        <v>81567.6640625</v>
      </c>
      <c r="F94" s="5"/>
      <c r="G94" s="5">
        <v>22756.282074152987</v>
      </c>
      <c r="H94" s="5">
        <v>11543.874821798037</v>
      </c>
      <c r="I94" s="5">
        <v>1195.8955477587554</v>
      </c>
      <c r="J94" s="5">
        <v>3126.6517000763201</v>
      </c>
      <c r="K94" s="5">
        <v>1060.7188803117349</v>
      </c>
      <c r="L94" s="5">
        <v>21337.750797121069</v>
      </c>
      <c r="M94" s="5"/>
      <c r="N94" s="12">
        <f>'Embedded emissions outputs'!L94-'Infield emissions outputs'!G94</f>
        <v>37369.333372929999</v>
      </c>
      <c r="O94" s="12">
        <f>'Embedded emissions outputs'!M94-'Infield emissions outputs'!H94</f>
        <v>19620.247566391685</v>
      </c>
      <c r="P94" s="12">
        <f>'Embedded emissions outputs'!N94-'Infield emissions outputs'!I94</f>
        <v>1119.9355890476952</v>
      </c>
      <c r="Q94" s="12">
        <f>'Embedded emissions outputs'!O94-'Infield emissions outputs'!J94</f>
        <v>15063.421903403545</v>
      </c>
      <c r="R94" s="12">
        <f>'Embedded emissions outputs'!P94-'Infield emissions outputs'!K94</f>
        <v>5577.6432250936559</v>
      </c>
      <c r="S94" s="12">
        <f>'Embedded emissions outputs'!Q94-'Infield emissions outputs'!L94</f>
        <v>2817.0806054417953</v>
      </c>
      <c r="T94" s="5"/>
      <c r="U94" s="5">
        <v>626.90908939176393</v>
      </c>
      <c r="V94" s="5">
        <v>66.424961327669024</v>
      </c>
      <c r="W94" s="5">
        <v>35.976971837630174</v>
      </c>
      <c r="X94" s="5">
        <v>3375.6415572251917</v>
      </c>
      <c r="Y94" s="5">
        <v>637.71357263041659</v>
      </c>
      <c r="Z94" s="5">
        <v>96.811871716984726</v>
      </c>
      <c r="AA94" s="5">
        <v>288.39996819536407</v>
      </c>
      <c r="AB94" s="5">
        <v>5146.4010632040781</v>
      </c>
      <c r="AC94" s="5">
        <f>H94*Parameters!$B$17+J94*Parameters!$B$18</f>
        <v>20834.443129504245</v>
      </c>
      <c r="AD94" s="5">
        <f>O94*Parameters!$B$17+Q94*Parameters!$B$18</f>
        <v>43502.631334723803</v>
      </c>
      <c r="AE94" s="12">
        <f t="shared" si="15"/>
        <v>729.3110225570631</v>
      </c>
      <c r="AF94" s="12">
        <f t="shared" si="16"/>
        <v>1022.9254125427653</v>
      </c>
      <c r="AG94" s="12">
        <f t="shared" si="17"/>
        <v>1752.2364350998284</v>
      </c>
      <c r="AH94" s="12">
        <f t="shared" si="18"/>
        <v>8522.0426204292708</v>
      </c>
      <c r="AI94" s="12">
        <f t="shared" si="19"/>
        <v>64337.074464228048</v>
      </c>
      <c r="AJ94" s="5"/>
      <c r="AK94" s="9">
        <f>IF('Embedded emissions outputs'!Z94 &lt;&gt;0,'Infield emissions outputs'!AG94/'Embedded emissions outputs'!Z94,"")</f>
        <v>0.74530928147570941</v>
      </c>
      <c r="AL94" s="9">
        <f>IF('Embedded emissions outputs'!Z94 &lt;&gt;0,'Infield emissions outputs'!AH94/'Embedded emissions outputs'!Z94,"")</f>
        <v>3.6248290098908091</v>
      </c>
      <c r="AM94" s="9">
        <f>IF('Embedded emissions outputs'!Z94 &lt;&gt;0,'Infield emissions outputs'!AI94/'Embedded emissions outputs'!Z94,"")</f>
        <v>27.365609903238404</v>
      </c>
      <c r="AN94" s="9"/>
      <c r="AO94" s="9">
        <f>E94*'Field emission CFs'!P92</f>
        <v>7191.072843416845</v>
      </c>
      <c r="AP94" s="9">
        <f>D94*'Field emission CFs'!Q92</f>
        <v>3061.8083344416068</v>
      </c>
      <c r="AQ94" s="9">
        <f t="shared" si="20"/>
        <v>10252.881177858451</v>
      </c>
      <c r="AR94" s="9">
        <f>IF('Embedded emissions outputs'!Z94 &lt;&gt; 0,'Infield emissions outputs'!AQ94/'Embedded emissions outputs'!Z94,"")</f>
        <v>4.361036758883599</v>
      </c>
      <c r="AS94" s="9"/>
      <c r="AT94" s="9"/>
      <c r="AU94" s="5"/>
      <c r="AV94" s="5"/>
      <c r="AW94" s="5"/>
      <c r="AX94" s="5"/>
      <c r="AY94" s="5"/>
      <c r="AZ94" s="5"/>
      <c r="BA94" s="5"/>
      <c r="CX94" s="5"/>
      <c r="CY94" s="5"/>
      <c r="CZ94" s="5"/>
    </row>
    <row r="95" spans="2:104" x14ac:dyDescent="0.3">
      <c r="B95">
        <v>3023</v>
      </c>
      <c r="C95">
        <v>2</v>
      </c>
      <c r="D95" s="5">
        <v>3013.9152338248</v>
      </c>
      <c r="E95" s="5">
        <v>21225.81640625</v>
      </c>
      <c r="F95" s="5"/>
      <c r="G95" s="5">
        <v>1123.9624037624569</v>
      </c>
      <c r="H95" s="5">
        <v>570.16700931907235</v>
      </c>
      <c r="I95" s="5">
        <v>59.066838340629118</v>
      </c>
      <c r="J95" s="5">
        <v>154.42939884003687</v>
      </c>
      <c r="K95" s="5">
        <v>52.390286714960872</v>
      </c>
      <c r="L95" s="5">
        <v>1053.8992968476439</v>
      </c>
      <c r="M95" s="5"/>
      <c r="N95" s="12">
        <f>'Embedded emissions outputs'!L95-'Infield emissions outputs'!G95</f>
        <v>9984.8311548326401</v>
      </c>
      <c r="O95" s="12">
        <f>'Embedded emissions outputs'!M95-'Infield emissions outputs'!H95</f>
        <v>5100.718950128914</v>
      </c>
      <c r="P95" s="12">
        <f>'Embedded emissions outputs'!N95-'Infield emissions outputs'!I95</f>
        <v>306.09770628357921</v>
      </c>
      <c r="Q95" s="12">
        <f>'Embedded emissions outputs'!O95-'Infield emissions outputs'!J95</f>
        <v>3735.3289655471676</v>
      </c>
      <c r="R95" s="12">
        <f>'Embedded emissions outputs'!P95-'Infield emissions outputs'!K95</f>
        <v>1231.554559324645</v>
      </c>
      <c r="S95" s="12">
        <f>'Embedded emissions outputs'!Q95-'Infield emissions outputs'!L95</f>
        <v>867.28534105060862</v>
      </c>
      <c r="T95" s="5"/>
      <c r="U95" s="5">
        <v>30.23157988058734</v>
      </c>
      <c r="V95" s="5">
        <v>3.419147201170504</v>
      </c>
      <c r="W95" s="5">
        <v>1.7341895913859544</v>
      </c>
      <c r="X95" s="5">
        <v>174.70923706850894</v>
      </c>
      <c r="Y95" s="5">
        <v>170.15807697938934</v>
      </c>
      <c r="Z95" s="5">
        <v>25.327911232210212</v>
      </c>
      <c r="AA95" s="5">
        <v>75.048440445325042</v>
      </c>
      <c r="AB95" s="5">
        <v>1345.375151259301</v>
      </c>
      <c r="AC95" s="5">
        <f>H95*Parameters!$B$17+J95*Parameters!$B$18</f>
        <v>1029.0402757613649</v>
      </c>
      <c r="AD95" s="5">
        <f>O95*Parameters!$B$17+Q95*Parameters!$B$18</f>
        <v>11159.458982607834</v>
      </c>
      <c r="AE95" s="12">
        <f t="shared" si="15"/>
        <v>35.384916673143799</v>
      </c>
      <c r="AF95" s="12">
        <f t="shared" si="16"/>
        <v>270.53442865692455</v>
      </c>
      <c r="AG95" s="12">
        <f t="shared" si="17"/>
        <v>305.91934533006832</v>
      </c>
      <c r="AH95" s="12">
        <f t="shared" si="18"/>
        <v>1520.0843883278098</v>
      </c>
      <c r="AI95" s="12">
        <f t="shared" si="19"/>
        <v>12188.499258369198</v>
      </c>
      <c r="AJ95" s="5"/>
      <c r="AK95" s="9">
        <f>IF('Embedded emissions outputs'!Z95 &lt;&gt;0,'Infield emissions outputs'!AG95/'Embedded emissions outputs'!Z95,"")</f>
        <v>1.2722240600456034</v>
      </c>
      <c r="AL95" s="9">
        <f>IF('Embedded emissions outputs'!Z95 &lt;&gt;0,'Infield emissions outputs'!AH95/'Embedded emissions outputs'!Z95,"")</f>
        <v>6.3215614234653801</v>
      </c>
      <c r="AM95" s="9">
        <f>IF('Embedded emissions outputs'!Z95 &lt;&gt;0,'Infield emissions outputs'!AI95/'Embedded emissions outputs'!Z95,"")</f>
        <v>50.688203440075739</v>
      </c>
      <c r="AN95" s="9"/>
      <c r="AO95" s="9">
        <f>E95*'Field emission CFs'!P93</f>
        <v>1419.7675183617228</v>
      </c>
      <c r="AP95" s="9">
        <f>D95*'Field emission CFs'!Q93</f>
        <v>152.73252251527077</v>
      </c>
      <c r="AQ95" s="9">
        <f t="shared" si="20"/>
        <v>1572.5000408769936</v>
      </c>
      <c r="AR95" s="9">
        <f>IF('Embedded emissions outputs'!Z95 &lt;&gt; 0,'Infield emissions outputs'!AQ95/'Embedded emissions outputs'!Z95,"")</f>
        <v>6.539541931445723</v>
      </c>
      <c r="AS95" s="9"/>
      <c r="AT95" s="9"/>
      <c r="AU95" s="5"/>
      <c r="AV95" s="5"/>
      <c r="AW95" s="5"/>
      <c r="AX95" s="5"/>
      <c r="AY95" s="5"/>
      <c r="AZ95" s="5"/>
      <c r="BA95" s="5"/>
      <c r="CX95" s="5"/>
      <c r="CY95" s="5"/>
      <c r="CZ95" s="5"/>
    </row>
    <row r="96" spans="2:104" x14ac:dyDescent="0.3">
      <c r="B96">
        <v>3023</v>
      </c>
      <c r="C96">
        <v>5</v>
      </c>
      <c r="D96" s="5">
        <v>37860.534908035203</v>
      </c>
      <c r="E96" s="5">
        <v>16141.439453125</v>
      </c>
      <c r="F96" s="5"/>
      <c r="G96" s="5">
        <v>14119.115675647208</v>
      </c>
      <c r="H96" s="5">
        <v>7162.3872222644022</v>
      </c>
      <c r="I96" s="5">
        <v>741.9923658784154</v>
      </c>
      <c r="J96" s="5">
        <v>1939.928362945453</v>
      </c>
      <c r="K96" s="5">
        <v>658.12211861597825</v>
      </c>
      <c r="L96" s="5">
        <v>13238.989162683745</v>
      </c>
      <c r="M96" s="5"/>
      <c r="N96" s="12">
        <f>'Embedded emissions outputs'!L96-'Infield emissions outputs'!G96</f>
        <v>7616.4522510727438</v>
      </c>
      <c r="O96" s="12">
        <f>'Embedded emissions outputs'!M96-'Infield emissions outputs'!H96</f>
        <v>3985.8274408787456</v>
      </c>
      <c r="P96" s="12">
        <f>'Embedded emissions outputs'!N96-'Infield emissions outputs'!I96</f>
        <v>229.15753946536222</v>
      </c>
      <c r="Q96" s="12">
        <f>'Embedded emissions outputs'!O96-'Infield emissions outputs'!J96</f>
        <v>2928.0646617248276</v>
      </c>
      <c r="R96" s="12">
        <f>'Embedded emissions outputs'!P96-'Infield emissions outputs'!K96</f>
        <v>806.46310197880393</v>
      </c>
      <c r="S96" s="12">
        <f>'Embedded emissions outputs'!Q96-'Infield emissions outputs'!L96</f>
        <v>575.47434787291786</v>
      </c>
      <c r="T96" s="5"/>
      <c r="U96" s="5">
        <v>470.77994786390246</v>
      </c>
      <c r="V96" s="5">
        <v>39.625557124548308</v>
      </c>
      <c r="W96" s="5">
        <v>30.507454184325439</v>
      </c>
      <c r="X96" s="5">
        <v>1968.8506406547347</v>
      </c>
      <c r="Y96" s="5">
        <v>155.85890750343023</v>
      </c>
      <c r="Z96" s="5">
        <v>18.575698626164382</v>
      </c>
      <c r="AA96" s="5">
        <v>57.071528550924171</v>
      </c>
      <c r="AB96" s="5">
        <v>977.10708798017299</v>
      </c>
      <c r="AC96" s="5">
        <f>H96*Parameters!$B$17+J96*Parameters!$B$18</f>
        <v>12926.712352422483</v>
      </c>
      <c r="AD96" s="5">
        <f>O96*Parameters!$B$17+Q96*Parameters!$B$18</f>
        <v>8727.9010258200251</v>
      </c>
      <c r="AE96" s="12">
        <f t="shared" si="15"/>
        <v>540.91295917277625</v>
      </c>
      <c r="AF96" s="12">
        <f t="shared" si="16"/>
        <v>231.50613468051878</v>
      </c>
      <c r="AG96" s="12">
        <f t="shared" si="17"/>
        <v>772.41909385329507</v>
      </c>
      <c r="AH96" s="12">
        <f t="shared" si="18"/>
        <v>2945.9577286349077</v>
      </c>
      <c r="AI96" s="12">
        <f t="shared" si="19"/>
        <v>21654.613378242509</v>
      </c>
      <c r="AJ96" s="5"/>
      <c r="AK96" s="9">
        <f>IF('Embedded emissions outputs'!Z96 &lt;&gt;0,'Infield emissions outputs'!AG96/'Embedded emissions outputs'!Z96,"")</f>
        <v>1.535915636527162</v>
      </c>
      <c r="AL96" s="9">
        <f>IF('Embedded emissions outputs'!Z96 &lt;&gt;0,'Infield emissions outputs'!AH96/'Embedded emissions outputs'!Z96,"")</f>
        <v>5.8578854095724582</v>
      </c>
      <c r="AM96" s="9">
        <f>IF('Embedded emissions outputs'!Z96 &lt;&gt;0,'Infield emissions outputs'!AI96/'Embedded emissions outputs'!Z96,"")</f>
        <v>43.05908483524609</v>
      </c>
      <c r="AN96" s="9"/>
      <c r="AO96" s="9">
        <f>E96*'Field emission CFs'!P94</f>
        <v>1313.0279385625538</v>
      </c>
      <c r="AP96" s="9">
        <f>D96*'Field emission CFs'!Q94</f>
        <v>1571.4061257732185</v>
      </c>
      <c r="AQ96" s="9">
        <f t="shared" si="20"/>
        <v>2884.4340643357723</v>
      </c>
      <c r="AR96" s="9">
        <f>IF('Embedded emissions outputs'!Z96 &lt;&gt; 0,'Infield emissions outputs'!AQ96/'Embedded emissions outputs'!Z96,"")</f>
        <v>5.735548767760446</v>
      </c>
      <c r="AS96" s="9"/>
      <c r="AT96" s="9"/>
      <c r="AU96" s="5"/>
      <c r="AV96" s="5"/>
      <c r="AW96" s="5"/>
      <c r="AX96" s="5"/>
      <c r="AY96" s="5"/>
      <c r="AZ96" s="5"/>
      <c r="BA96" s="5"/>
      <c r="CX96" s="5"/>
      <c r="CY96" s="5"/>
      <c r="CZ96" s="5"/>
    </row>
    <row r="97" spans="2:104" x14ac:dyDescent="0.3">
      <c r="B97">
        <v>3023</v>
      </c>
      <c r="C97">
        <v>7</v>
      </c>
      <c r="D97" s="5">
        <v>51149.670522335575</v>
      </c>
      <c r="E97" s="5">
        <v>1913.712890625</v>
      </c>
      <c r="F97" s="5"/>
      <c r="G97" s="5">
        <v>19074.9580435227</v>
      </c>
      <c r="H97" s="5">
        <v>9676.4017587733179</v>
      </c>
      <c r="I97" s="5">
        <v>1002.4334082167038</v>
      </c>
      <c r="J97" s="5">
        <v>2620.847720261203</v>
      </c>
      <c r="K97" s="5">
        <v>889.12450953048858</v>
      </c>
      <c r="L97" s="5">
        <v>17885.905082031157</v>
      </c>
      <c r="M97" s="5"/>
      <c r="N97" s="12">
        <f>'Embedded emissions outputs'!L97-'Infield emissions outputs'!G97</f>
        <v>868.27552530615139</v>
      </c>
      <c r="O97" s="12">
        <f>'Embedded emissions outputs'!M97-'Infield emissions outputs'!H97</f>
        <v>272.39666462350579</v>
      </c>
      <c r="P97" s="12">
        <f>'Embedded emissions outputs'!N97-'Infield emissions outputs'!I97</f>
        <v>31.255061730725402</v>
      </c>
      <c r="Q97" s="12">
        <f>'Embedded emissions outputs'!O97-'Infield emissions outputs'!J97</f>
        <v>164.43274852015338</v>
      </c>
      <c r="R97" s="12">
        <f>'Embedded emissions outputs'!P97-'Infield emissions outputs'!K97</f>
        <v>386.6934076900792</v>
      </c>
      <c r="S97" s="12">
        <f>'Embedded emissions outputs'!Q97-'Infield emissions outputs'!L97</f>
        <v>190.65946351610182</v>
      </c>
      <c r="T97" s="5"/>
      <c r="U97" s="5">
        <v>509.08493129412216</v>
      </c>
      <c r="V97" s="5">
        <v>55.689785648081894</v>
      </c>
      <c r="W97" s="5">
        <v>29.865280272132999</v>
      </c>
      <c r="X97" s="5">
        <v>2837.7470146863238</v>
      </c>
      <c r="Y97" s="5">
        <v>20.440351569890428</v>
      </c>
      <c r="Z97" s="5">
        <v>1.6393535788684233</v>
      </c>
      <c r="AA97" s="5">
        <v>6.766344460831947</v>
      </c>
      <c r="AB97" s="5">
        <v>84.165652879726835</v>
      </c>
      <c r="AC97" s="5">
        <f>H97*Parameters!$B$17+J97*Parameters!$B$18</f>
        <v>17464.018386678639</v>
      </c>
      <c r="AD97" s="5">
        <f>O97*Parameters!$B$17+Q97*Parameters!$B$18</f>
        <v>566.86591137686651</v>
      </c>
      <c r="AE97" s="12">
        <f t="shared" si="15"/>
        <v>594.63999721433697</v>
      </c>
      <c r="AF97" s="12">
        <f t="shared" si="16"/>
        <v>28.8460496095908</v>
      </c>
      <c r="AG97" s="12">
        <f t="shared" si="17"/>
        <v>623.48604682392772</v>
      </c>
      <c r="AH97" s="12">
        <f t="shared" si="18"/>
        <v>2921.9126675660505</v>
      </c>
      <c r="AI97" s="12">
        <f t="shared" si="19"/>
        <v>18030.884298055505</v>
      </c>
      <c r="AJ97" s="5"/>
      <c r="AK97" s="9">
        <f>IF('Embedded emissions outputs'!Z97 &lt;&gt;0,'Infield emissions outputs'!AG97/'Embedded emissions outputs'!Z97,"")</f>
        <v>0.45628418255025693</v>
      </c>
      <c r="AL97" s="9">
        <f>IF('Embedded emissions outputs'!Z97 &lt;&gt;0,'Infield emissions outputs'!AH97/'Embedded emissions outputs'!Z97,"")</f>
        <v>2.1383357972405719</v>
      </c>
      <c r="AM97" s="9">
        <f>IF('Embedded emissions outputs'!Z97 &lt;&gt;0,'Infield emissions outputs'!AI97/'Embedded emissions outputs'!Z97,"")</f>
        <v>13.195495463782015</v>
      </c>
      <c r="AN97" s="9"/>
      <c r="AO97" s="9">
        <f>E97*'Field emission CFs'!P95</f>
        <v>196.51848229440907</v>
      </c>
      <c r="AP97" s="9">
        <f>D97*'Field emission CFs'!Q95</f>
        <v>2730.0450012061324</v>
      </c>
      <c r="AQ97" s="9">
        <f t="shared" si="20"/>
        <v>2926.5634835005412</v>
      </c>
      <c r="AR97" s="9">
        <f>IF('Embedded emissions outputs'!Z97 &lt;&gt; 0,'Infield emissions outputs'!AQ97/'Embedded emissions outputs'!Z97,"")</f>
        <v>2.1417393918481351</v>
      </c>
      <c r="AS97" s="9"/>
      <c r="AT97" s="9"/>
      <c r="AU97" s="5"/>
      <c r="AV97" s="5"/>
      <c r="AW97" s="5"/>
      <c r="AX97" s="5"/>
      <c r="AY97" s="5"/>
      <c r="AZ97" s="5"/>
      <c r="BA97" s="5"/>
      <c r="CX97" s="5"/>
      <c r="CY97" s="5"/>
      <c r="CZ97" s="5"/>
    </row>
    <row r="98" spans="2:104" x14ac:dyDescent="0.3">
      <c r="B98">
        <v>3023</v>
      </c>
      <c r="C98">
        <v>8</v>
      </c>
      <c r="D98" s="5">
        <v>73556.985990419998</v>
      </c>
      <c r="E98" s="5">
        <v>243011.15625</v>
      </c>
      <c r="F98" s="5"/>
      <c r="G98" s="5">
        <v>27431.191779868008</v>
      </c>
      <c r="H98" s="5">
        <v>13915.376997334841</v>
      </c>
      <c r="I98" s="5">
        <v>1441.5729253295326</v>
      </c>
      <c r="J98" s="5">
        <v>3768.9716683139791</v>
      </c>
      <c r="K98" s="5">
        <v>1278.6264001977167</v>
      </c>
      <c r="L98" s="5">
        <v>25721.24621937592</v>
      </c>
      <c r="M98" s="5"/>
      <c r="N98" s="12">
        <f>'Embedded emissions outputs'!L98-'Infield emissions outputs'!G98</f>
        <v>114263.19706796657</v>
      </c>
      <c r="O98" s="12">
        <f>'Embedded emissions outputs'!M98-'Infield emissions outputs'!H98</f>
        <v>61999.007416843189</v>
      </c>
      <c r="P98" s="12">
        <f>'Embedded emissions outputs'!N98-'Infield emissions outputs'!I98</f>
        <v>3424.0988421248708</v>
      </c>
      <c r="Q98" s="12">
        <f>'Embedded emissions outputs'!O98-'Infield emissions outputs'!J98</f>
        <v>46702.760353971375</v>
      </c>
      <c r="R98" s="12">
        <f>'Embedded emissions outputs'!P98-'Infield emissions outputs'!K98</f>
        <v>8875.6599383070043</v>
      </c>
      <c r="S98" s="12">
        <f>'Embedded emissions outputs'!Q98-'Infield emissions outputs'!L98</f>
        <v>7746.4297594894815</v>
      </c>
      <c r="T98" s="5"/>
      <c r="U98" s="5">
        <v>704.72982215320508</v>
      </c>
      <c r="V98" s="5">
        <v>80.975940035905339</v>
      </c>
      <c r="W98" s="5">
        <v>40.380151567758887</v>
      </c>
      <c r="X98" s="5">
        <v>4142.6855417058696</v>
      </c>
      <c r="Y98" s="5">
        <v>2060.0197410086407</v>
      </c>
      <c r="Z98" s="5">
        <v>284.90996951553444</v>
      </c>
      <c r="AA98" s="5">
        <v>859.21804294212779</v>
      </c>
      <c r="AB98" s="5">
        <v>15088.820390852265</v>
      </c>
      <c r="AC98" s="5">
        <f>H98*Parameters!$B$17+J98*Parameters!$B$18</f>
        <v>25114.542140489652</v>
      </c>
      <c r="AD98" s="5">
        <f>O98*Parameters!$B$17+Q98*Parameters!$B$18</f>
        <v>136721.72281240849</v>
      </c>
      <c r="AE98" s="12">
        <f t="shared" si="15"/>
        <v>826.08591375686922</v>
      </c>
      <c r="AF98" s="12">
        <f t="shared" si="16"/>
        <v>3204.1477534663031</v>
      </c>
      <c r="AG98" s="12">
        <f t="shared" si="17"/>
        <v>4030.2336672231722</v>
      </c>
      <c r="AH98" s="12">
        <f t="shared" si="18"/>
        <v>19231.505932558135</v>
      </c>
      <c r="AI98" s="12">
        <f t="shared" si="19"/>
        <v>161836.26495289814</v>
      </c>
      <c r="AJ98" s="5"/>
      <c r="AK98" s="9">
        <f>IF('Embedded emissions outputs'!Z98 &lt;&gt;0,'Infield emissions outputs'!AG98/'Embedded emissions outputs'!Z98,"")</f>
        <v>1.3557320815130438</v>
      </c>
      <c r="AL98" s="9">
        <f>IF('Embedded emissions outputs'!Z98 &lt;&gt;0,'Infield emissions outputs'!AH98/'Embedded emissions outputs'!Z98,"")</f>
        <v>6.4692947658644337</v>
      </c>
      <c r="AM98" s="9">
        <f>IF('Embedded emissions outputs'!Z98 &lt;&gt;0,'Infield emissions outputs'!AI98/'Embedded emissions outputs'!Z98,"")</f>
        <v>54.440172571944203</v>
      </c>
      <c r="AN98" s="9"/>
      <c r="AO98" s="9">
        <f>E98*'Field emission CFs'!P96</f>
        <v>20306.778587114855</v>
      </c>
      <c r="AP98" s="9">
        <f>D98*'Field emission CFs'!Q96</f>
        <v>3804.7784420128864</v>
      </c>
      <c r="AQ98" s="9">
        <f t="shared" si="20"/>
        <v>24111.55702912774</v>
      </c>
      <c r="AR98" s="9">
        <f>IF('Embedded emissions outputs'!Z98 &lt;&gt; 0,'Infield emissions outputs'!AQ98/'Embedded emissions outputs'!Z98,"")</f>
        <v>8.1108973073867396</v>
      </c>
      <c r="AS98" s="9"/>
      <c r="AT98" s="9"/>
      <c r="AU98" s="5"/>
      <c r="AV98" s="5"/>
      <c r="AW98" s="5"/>
      <c r="AX98" s="5"/>
      <c r="AY98" s="5"/>
      <c r="AZ98" s="5"/>
      <c r="BA98" s="5"/>
      <c r="CX98" s="5"/>
      <c r="CY98" s="5"/>
      <c r="CZ98" s="5"/>
    </row>
    <row r="99" spans="2:104" x14ac:dyDescent="0.3">
      <c r="B99">
        <v>3026</v>
      </c>
      <c r="C99">
        <v>0</v>
      </c>
      <c r="D99" s="5">
        <v>59303.798076396706</v>
      </c>
      <c r="E99" s="5">
        <v>384301.0625</v>
      </c>
      <c r="F99" s="5"/>
      <c r="G99" s="5">
        <v>22115.830827000918</v>
      </c>
      <c r="H99" s="5">
        <v>11218.984797913807</v>
      </c>
      <c r="I99" s="5">
        <v>1162.23834521003</v>
      </c>
      <c r="J99" s="5">
        <v>3038.6554283567652</v>
      </c>
      <c r="K99" s="5">
        <v>1030.8660806514163</v>
      </c>
      <c r="L99" s="5">
        <v>20737.222597263764</v>
      </c>
      <c r="M99" s="5"/>
      <c r="N99" s="12">
        <f>'Embedded emissions outputs'!L99-'Infield emissions outputs'!G99</f>
        <v>179665.4481534067</v>
      </c>
      <c r="O99" s="12">
        <f>'Embedded emissions outputs'!M99-'Infield emissions outputs'!H99</f>
        <v>98796.967414134851</v>
      </c>
      <c r="P99" s="12">
        <f>'Embedded emissions outputs'!N99-'Infield emissions outputs'!I99</f>
        <v>5577.5886498271257</v>
      </c>
      <c r="Q99" s="12">
        <f>'Embedded emissions outputs'!O99-'Infield emissions outputs'!J99</f>
        <v>76328.369396658352</v>
      </c>
      <c r="R99" s="12">
        <f>'Embedded emissions outputs'!P99-'Infield emissions outputs'!K99</f>
        <v>9727.5546289845715</v>
      </c>
      <c r="S99" s="12">
        <f>'Embedded emissions outputs'!Q99-'Infield emissions outputs'!L99</f>
        <v>14205.133998992143</v>
      </c>
      <c r="T99" s="5"/>
      <c r="U99" s="5">
        <v>500.1157678823871</v>
      </c>
      <c r="V99" s="5">
        <v>71.006241927256923</v>
      </c>
      <c r="W99" s="5">
        <v>28.134838263004308</v>
      </c>
      <c r="X99" s="5">
        <v>3687.27596905675</v>
      </c>
      <c r="Y99" s="5">
        <v>3002.8751574549979</v>
      </c>
      <c r="Z99" s="5">
        <v>467.57342454713216</v>
      </c>
      <c r="AA99" s="5">
        <v>1358.7787944002607</v>
      </c>
      <c r="AB99" s="5">
        <v>24879.462568549767</v>
      </c>
      <c r="AC99" s="5">
        <f>H99*Parameters!$B$17+J99*Parameters!$B$18</f>
        <v>20248.079986239929</v>
      </c>
      <c r="AD99" s="5">
        <f>O99*Parameters!$B$17+Q99*Parameters!$B$18</f>
        <v>219451.75511355948</v>
      </c>
      <c r="AE99" s="12">
        <f t="shared" si="15"/>
        <v>599.25684807264838</v>
      </c>
      <c r="AF99" s="12">
        <f t="shared" si="16"/>
        <v>4829.2273764023903</v>
      </c>
      <c r="AG99" s="12">
        <f t="shared" si="17"/>
        <v>5428.4842244750389</v>
      </c>
      <c r="AH99" s="12">
        <f t="shared" si="18"/>
        <v>28566.738537606518</v>
      </c>
      <c r="AI99" s="12">
        <f t="shared" si="19"/>
        <v>239699.83509979941</v>
      </c>
      <c r="AJ99" s="5"/>
      <c r="AK99" s="9">
        <f>IF('Embedded emissions outputs'!Z99 &lt;&gt;0,'Infield emissions outputs'!AG99/'Embedded emissions outputs'!Z99,"")</f>
        <v>1.5464134755174235</v>
      </c>
      <c r="AL99" s="9">
        <f>IF('Embedded emissions outputs'!Z99 &lt;&gt;0,'Infield emissions outputs'!AH99/'Embedded emissions outputs'!Z99,"")</f>
        <v>8.1378129878252796</v>
      </c>
      <c r="AM99" s="9">
        <f>IF('Embedded emissions outputs'!Z99 &lt;&gt;0,'Infield emissions outputs'!AI99/'Embedded emissions outputs'!Z99,"")</f>
        <v>68.283343885646133</v>
      </c>
      <c r="AN99" s="9"/>
      <c r="AO99" s="9">
        <f>E99*'Field emission CFs'!P97</f>
        <v>33959.24754471406</v>
      </c>
      <c r="AP99" s="9">
        <f>D99*'Field emission CFs'!Q97</f>
        <v>2761.2627939460972</v>
      </c>
      <c r="AQ99" s="9">
        <f t="shared" si="20"/>
        <v>36720.510338660155</v>
      </c>
      <c r="AR99" s="9">
        <f>IF('Embedded emissions outputs'!Z99 &lt;&gt; 0,'Infield emissions outputs'!AQ99/'Embedded emissions outputs'!Z99,"")</f>
        <v>10.460579724918023</v>
      </c>
      <c r="AS99" s="9"/>
      <c r="AT99" s="9"/>
      <c r="AU99" s="5"/>
      <c r="AV99" s="5"/>
      <c r="AW99" s="5"/>
      <c r="AX99" s="5"/>
      <c r="AY99" s="5"/>
      <c r="AZ99" s="5"/>
      <c r="BA99" s="5"/>
      <c r="CX99" s="5"/>
      <c r="CY99" s="5"/>
      <c r="CZ99" s="5"/>
    </row>
    <row r="100" spans="2:104" x14ac:dyDescent="0.3">
      <c r="B100">
        <v>3026</v>
      </c>
      <c r="C100">
        <v>1</v>
      </c>
      <c r="D100" s="5">
        <v>164262.56268749238</v>
      </c>
      <c r="E100" s="5">
        <v>22401.232421875</v>
      </c>
      <c r="F100" s="5"/>
      <c r="G100" s="5">
        <v>61257.510740312842</v>
      </c>
      <c r="H100" s="5">
        <v>31074.893235055893</v>
      </c>
      <c r="I100" s="5">
        <v>3219.2246572796535</v>
      </c>
      <c r="J100" s="5">
        <v>8416.6165401942781</v>
      </c>
      <c r="K100" s="5">
        <v>2855.3433285550109</v>
      </c>
      <c r="L100" s="5">
        <v>57438.974186094689</v>
      </c>
      <c r="M100" s="5"/>
      <c r="N100" s="12">
        <f>'Embedded emissions outputs'!L100-'Infield emissions outputs'!G100</f>
        <v>10387.402222267141</v>
      </c>
      <c r="O100" s="12">
        <f>'Embedded emissions outputs'!M100-'Infield emissions outputs'!H100</f>
        <v>5244.6632556239383</v>
      </c>
      <c r="P100" s="12">
        <f>'Embedded emissions outputs'!N100-'Infield emissions outputs'!I100</f>
        <v>336.46184549527879</v>
      </c>
      <c r="Q100" s="12">
        <f>'Embedded emissions outputs'!O100-'Infield emissions outputs'!J100</f>
        <v>3970.2928545502036</v>
      </c>
      <c r="R100" s="12">
        <f>'Embedded emissions outputs'!P100-'Infield emissions outputs'!K100</f>
        <v>1306.6791453149435</v>
      </c>
      <c r="S100" s="12">
        <f>'Embedded emissions outputs'!Q100-'Infield emissions outputs'!L100</f>
        <v>1155.7337938134151</v>
      </c>
      <c r="T100" s="5"/>
      <c r="U100" s="5">
        <v>1687.5731348151303</v>
      </c>
      <c r="V100" s="5">
        <v>178.80898859907472</v>
      </c>
      <c r="W100" s="5">
        <v>96.846212907984139</v>
      </c>
      <c r="X100" s="5">
        <v>9086.8709692273078</v>
      </c>
      <c r="Y100" s="5">
        <v>175.97290607905035</v>
      </c>
      <c r="Z100" s="5">
        <v>26.326398469957606</v>
      </c>
      <c r="AA100" s="5">
        <v>79.204367413965031</v>
      </c>
      <c r="AB100" s="5">
        <v>1398.6888559786444</v>
      </c>
      <c r="AC100" s="5">
        <f>H100*Parameters!$B$17+J100*Parameters!$B$18</f>
        <v>56084.12303974956</v>
      </c>
      <c r="AD100" s="5">
        <f>O100*Parameters!$B$17+Q100*Parameters!$B$18</f>
        <v>11581.911013162491</v>
      </c>
      <c r="AE100" s="12">
        <f t="shared" si="15"/>
        <v>1963.2283363221893</v>
      </c>
      <c r="AF100" s="12">
        <f t="shared" si="16"/>
        <v>281.50367196297299</v>
      </c>
      <c r="AG100" s="12">
        <f t="shared" si="17"/>
        <v>2244.7320082851625</v>
      </c>
      <c r="AH100" s="12">
        <f t="shared" si="18"/>
        <v>10485.559825205952</v>
      </c>
      <c r="AI100" s="12">
        <f t="shared" si="19"/>
        <v>67666.034052912059</v>
      </c>
      <c r="AJ100" s="5"/>
      <c r="AK100" s="9">
        <f>IF('Embedded emissions outputs'!Z100 &lt;&gt;0,'Infield emissions outputs'!AG100/'Embedded emissions outputs'!Z100,"")</f>
        <v>0.46840539834435591</v>
      </c>
      <c r="AL100" s="9">
        <f>IF('Embedded emissions outputs'!Z100 &lt;&gt;0,'Infield emissions outputs'!AH100/'Embedded emissions outputs'!Z100,"")</f>
        <v>2.1880085500902391</v>
      </c>
      <c r="AM100" s="9">
        <f>IF('Embedded emissions outputs'!Z100 &lt;&gt;0,'Infield emissions outputs'!AI100/'Embedded emissions outputs'!Z100,"")</f>
        <v>14.119786022541801</v>
      </c>
      <c r="AN100" s="9"/>
      <c r="AO100" s="9">
        <f>E100*'Field emission CFs'!P98</f>
        <v>2533.4470958545649</v>
      </c>
      <c r="AP100" s="9">
        <f>D100*'Field emission CFs'!Q98</f>
        <v>10404.4878283413</v>
      </c>
      <c r="AQ100" s="9">
        <f t="shared" si="20"/>
        <v>12937.934924195864</v>
      </c>
      <c r="AR100" s="9">
        <f>IF('Embedded emissions outputs'!Z100 &lt;&gt; 0,'Infield emissions outputs'!AQ100/'Embedded emissions outputs'!Z100,"")</f>
        <v>2.6997425704064058</v>
      </c>
      <c r="AS100" s="9"/>
      <c r="AT100" s="9"/>
      <c r="AU100" s="5"/>
      <c r="AV100" s="5"/>
      <c r="AW100" s="5"/>
      <c r="AX100" s="5"/>
      <c r="AY100" s="5"/>
      <c r="AZ100" s="5"/>
      <c r="BA100" s="5"/>
      <c r="CX100" s="5"/>
      <c r="CY100" s="5"/>
      <c r="CZ100" s="5"/>
    </row>
    <row r="101" spans="2:104" x14ac:dyDescent="0.3">
      <c r="B101">
        <v>3026</v>
      </c>
      <c r="C101">
        <v>2</v>
      </c>
      <c r="D101" s="5">
        <v>3972.0628979591997</v>
      </c>
      <c r="E101" s="5">
        <v>2114.30029296875</v>
      </c>
      <c r="F101" s="5"/>
      <c r="G101" s="5">
        <v>1481.2790063177379</v>
      </c>
      <c r="H101" s="5">
        <v>751.42764399600719</v>
      </c>
      <c r="I101" s="5">
        <v>77.844656823618294</v>
      </c>
      <c r="J101" s="5">
        <v>203.52373504155133</v>
      </c>
      <c r="K101" s="5">
        <v>69.045576245306449</v>
      </c>
      <c r="L101" s="5">
        <v>1388.9422795349785</v>
      </c>
      <c r="M101" s="5"/>
      <c r="N101" s="12">
        <f>'Embedded emissions outputs'!L101-'Infield emissions outputs'!G101</f>
        <v>959.28450630057364</v>
      </c>
      <c r="O101" s="12">
        <f>'Embedded emissions outputs'!M101-'Infield emissions outputs'!H101</f>
        <v>300.94813492427647</v>
      </c>
      <c r="P101" s="12">
        <f>'Embedded emissions outputs'!N101-'Infield emissions outputs'!I101</f>
        <v>34.531085568928106</v>
      </c>
      <c r="Q101" s="12">
        <f>'Embedded emissions outputs'!O101-'Infield emissions outputs'!J101</f>
        <v>181.66789617637085</v>
      </c>
      <c r="R101" s="12">
        <f>'Embedded emissions outputs'!P101-'Infield emissions outputs'!K101</f>
        <v>427.22498086637671</v>
      </c>
      <c r="S101" s="12">
        <f>'Embedded emissions outputs'!Q101-'Infield emissions outputs'!L101</f>
        <v>210.64358489902975</v>
      </c>
      <c r="T101" s="5"/>
      <c r="U101" s="5">
        <v>39.84243997399404</v>
      </c>
      <c r="V101" s="5">
        <v>4.5061213361317343</v>
      </c>
      <c r="W101" s="5">
        <v>2.2855022784531283</v>
      </c>
      <c r="X101" s="5">
        <v>230.25069540854989</v>
      </c>
      <c r="Y101" s="5">
        <v>18.20745340049244</v>
      </c>
      <c r="Z101" s="5">
        <v>1.9362077915742768</v>
      </c>
      <c r="AA101" s="5">
        <v>7.4755650257147614</v>
      </c>
      <c r="AB101" s="5">
        <v>101.24085360380053</v>
      </c>
      <c r="AC101" s="5">
        <f>H101*Parameters!$B$17+J101*Parameters!$B$18</f>
        <v>1356.1803775981789</v>
      </c>
      <c r="AD101" s="5">
        <f>O101*Parameters!$B$17+Q101*Parameters!$B$18</f>
        <v>626.28240700674462</v>
      </c>
      <c r="AE101" s="12">
        <f t="shared" si="15"/>
        <v>46.634063588578904</v>
      </c>
      <c r="AF101" s="12">
        <f t="shared" si="16"/>
        <v>27.619226217781478</v>
      </c>
      <c r="AG101" s="12">
        <f t="shared" si="17"/>
        <v>74.253289806360385</v>
      </c>
      <c r="AH101" s="12">
        <f t="shared" si="18"/>
        <v>331.49154901235045</v>
      </c>
      <c r="AI101" s="12">
        <f t="shared" si="19"/>
        <v>1982.4627846049234</v>
      </c>
      <c r="AJ101" s="5"/>
      <c r="AK101" s="9">
        <f>IF('Embedded emissions outputs'!Z101 &lt;&gt;0,'Infield emissions outputs'!AG101/'Embedded emissions outputs'!Z101,"")</f>
        <v>0.61379173638490747</v>
      </c>
      <c r="AL101" s="9">
        <f>IF('Embedded emissions outputs'!Z101 &lt;&gt;0,'Infield emissions outputs'!AH101/'Embedded emissions outputs'!Z101,"")</f>
        <v>2.7401718361007177</v>
      </c>
      <c r="AM101" s="9">
        <f>IF('Embedded emissions outputs'!Z101 &lt;&gt;0,'Infield emissions outputs'!AI101/'Embedded emissions outputs'!Z101,"")</f>
        <v>16.387412302597863</v>
      </c>
      <c r="AN101" s="9"/>
      <c r="AO101" s="9">
        <f>E101*'Field emission CFs'!P99</f>
        <v>294.07574395141239</v>
      </c>
      <c r="AP101" s="9">
        <f>D101*'Field emission CFs'!Q99</f>
        <v>245.03679132356251</v>
      </c>
      <c r="AQ101" s="9">
        <f t="shared" si="20"/>
        <v>539.1125352749749</v>
      </c>
      <c r="AR101" s="9">
        <f>IF('Embedded emissions outputs'!Z101 &lt;&gt; 0,'Infield emissions outputs'!AQ101/'Embedded emissions outputs'!Z101,"")</f>
        <v>4.4564061740056671</v>
      </c>
      <c r="AS101" s="9"/>
      <c r="AT101" s="9"/>
      <c r="AU101" s="5"/>
      <c r="AV101" s="5"/>
      <c r="AW101" s="5"/>
      <c r="AX101" s="5"/>
      <c r="AY101" s="5"/>
      <c r="AZ101" s="5"/>
      <c r="BA101" s="5"/>
      <c r="CX101" s="5"/>
      <c r="CY101" s="5"/>
      <c r="CZ101" s="5"/>
    </row>
    <row r="102" spans="2:104" x14ac:dyDescent="0.3">
      <c r="B102">
        <v>3026</v>
      </c>
      <c r="C102">
        <v>5</v>
      </c>
      <c r="D102" s="5">
        <v>1144836.9314228708</v>
      </c>
      <c r="E102" s="5">
        <v>153504.296875</v>
      </c>
      <c r="F102" s="5"/>
      <c r="G102" s="5">
        <v>426937.57771187677</v>
      </c>
      <c r="H102" s="5">
        <v>216578.17115149391</v>
      </c>
      <c r="I102" s="5">
        <v>22436.562646428927</v>
      </c>
      <c r="J102" s="5">
        <v>58660.07016565738</v>
      </c>
      <c r="K102" s="5">
        <v>19900.47178699345</v>
      </c>
      <c r="L102" s="5">
        <v>400324.0779604204</v>
      </c>
      <c r="M102" s="5"/>
      <c r="N102" s="12">
        <f>'Embedded emissions outputs'!L102-'Infield emissions outputs'!G102</f>
        <v>71620.818245748465</v>
      </c>
      <c r="O102" s="12">
        <f>'Embedded emissions outputs'!M102-'Infield emissions outputs'!H102</f>
        <v>36373.009831931355</v>
      </c>
      <c r="P102" s="12">
        <f>'Embedded emissions outputs'!N102-'Infield emissions outputs'!I102</f>
        <v>2236.3701774070723</v>
      </c>
      <c r="Q102" s="12">
        <f>'Embedded emissions outputs'!O102-'Infield emissions outputs'!J102</f>
        <v>26957.049758972062</v>
      </c>
      <c r="R102" s="12">
        <f>'Embedded emissions outputs'!P102-'Infield emissions outputs'!K102</f>
        <v>9710.436531037878</v>
      </c>
      <c r="S102" s="12">
        <f>'Embedded emissions outputs'!Q102-'Infield emissions outputs'!L102</f>
        <v>6606.6161039855215</v>
      </c>
      <c r="T102" s="5"/>
      <c r="U102" s="5">
        <v>14235.569365226893</v>
      </c>
      <c r="V102" s="5">
        <v>1198.2081429800855</v>
      </c>
      <c r="W102" s="5">
        <v>922.49251942012438</v>
      </c>
      <c r="X102" s="5">
        <v>59534.629696918179</v>
      </c>
      <c r="Y102" s="5">
        <v>1495.9570236666029</v>
      </c>
      <c r="Z102" s="5">
        <v>172.89859247478833</v>
      </c>
      <c r="AA102" s="5">
        <v>542.74748315467093</v>
      </c>
      <c r="AB102" s="5">
        <v>9080.7134337262141</v>
      </c>
      <c r="AC102" s="5">
        <f>H102*Parameters!$B$17+J102*Parameters!$B$18</f>
        <v>390881.36865685607</v>
      </c>
      <c r="AD102" s="5">
        <f>O102*Parameters!$B$17+Q102*Parameters!$B$18</f>
        <v>79843.706834398356</v>
      </c>
      <c r="AE102" s="12">
        <f t="shared" si="15"/>
        <v>16356.270027627103</v>
      </c>
      <c r="AF102" s="12">
        <f t="shared" si="16"/>
        <v>2211.6030992960623</v>
      </c>
      <c r="AG102" s="12">
        <f t="shared" si="17"/>
        <v>18567.873126923165</v>
      </c>
      <c r="AH102" s="12">
        <f t="shared" si="18"/>
        <v>68615.343130644396</v>
      </c>
      <c r="AI102" s="12">
        <f t="shared" si="19"/>
        <v>470725.07549125445</v>
      </c>
      <c r="AJ102" s="5"/>
      <c r="AK102" s="9">
        <f>IF('Embedded emissions outputs'!Z102 &lt;&gt;0,'Infield emissions outputs'!AG102/'Embedded emissions outputs'!Z102,"")</f>
        <v>1.4719260255006972</v>
      </c>
      <c r="AL102" s="9">
        <f>IF('Embedded emissions outputs'!Z102 &lt;&gt;0,'Infield emissions outputs'!AH102/'Embedded emissions outputs'!Z102,"")</f>
        <v>5.4393256897157549</v>
      </c>
      <c r="AM102" s="9">
        <f>IF('Embedded emissions outputs'!Z102 &lt;&gt;0,'Infield emissions outputs'!AI102/'Embedded emissions outputs'!Z102,"")</f>
        <v>37.315662635948435</v>
      </c>
      <c r="AN102" s="9"/>
      <c r="AO102" s="9">
        <f>E102*'Field emission CFs'!P100</f>
        <v>14127.094788240182</v>
      </c>
      <c r="AP102" s="9">
        <f>D102*'Field emission CFs'!Q100</f>
        <v>64655.800665440787</v>
      </c>
      <c r="AQ102" s="9">
        <f t="shared" si="20"/>
        <v>78782.895453680976</v>
      </c>
      <c r="AR102" s="9">
        <f>IF('Embedded emissions outputs'!Z102 &lt;&gt; 0,'Infield emissions outputs'!AQ102/'Embedded emissions outputs'!Z102,"")</f>
        <v>6.2453353375422083</v>
      </c>
      <c r="AS102" s="9"/>
      <c r="AT102" s="9"/>
      <c r="AU102" s="5"/>
      <c r="AV102" s="5"/>
      <c r="AW102" s="5"/>
      <c r="AX102" s="5"/>
      <c r="AY102" s="5"/>
      <c r="AZ102" s="5"/>
      <c r="BA102" s="5"/>
      <c r="CX102" s="5"/>
      <c r="CY102" s="5"/>
      <c r="CZ102" s="5"/>
    </row>
    <row r="103" spans="2:104" x14ac:dyDescent="0.3">
      <c r="B103">
        <v>3026</v>
      </c>
      <c r="C103">
        <v>7</v>
      </c>
      <c r="D103" s="5">
        <v>317853.38462290575</v>
      </c>
      <c r="E103" s="5">
        <v>55943.93359375</v>
      </c>
      <c r="F103" s="5"/>
      <c r="G103" s="5">
        <v>118535.26941148247</v>
      </c>
      <c r="H103" s="5">
        <v>60130.925939280067</v>
      </c>
      <c r="I103" s="5">
        <v>6229.3040875330589</v>
      </c>
      <c r="J103" s="5">
        <v>16286.425894033531</v>
      </c>
      <c r="K103" s="5">
        <v>5525.1819184649239</v>
      </c>
      <c r="L103" s="5">
        <v>111146.27737211168</v>
      </c>
      <c r="M103" s="5"/>
      <c r="N103" s="12">
        <f>'Embedded emissions outputs'!L103-'Infield emissions outputs'!G103</f>
        <v>26424.30050920372</v>
      </c>
      <c r="O103" s="12">
        <f>'Embedded emissions outputs'!M103-'Infield emissions outputs'!H103</f>
        <v>14325.027009291465</v>
      </c>
      <c r="P103" s="12">
        <f>'Embedded emissions outputs'!N103-'Infield emissions outputs'!I103</f>
        <v>802.24340394429873</v>
      </c>
      <c r="Q103" s="12">
        <f>'Embedded emissions outputs'!O103-'Infield emissions outputs'!J103</f>
        <v>10744.444826248222</v>
      </c>
      <c r="R103" s="12">
        <f>'Embedded emissions outputs'!P103-'Infield emissions outputs'!K103</f>
        <v>1726.0186788078454</v>
      </c>
      <c r="S103" s="12">
        <f>'Embedded emissions outputs'!Q103-'Infield emissions outputs'!L103</f>
        <v>1921.8998960542231</v>
      </c>
      <c r="T103" s="5"/>
      <c r="U103" s="5">
        <v>3163.546643016919</v>
      </c>
      <c r="V103" s="5">
        <v>346.06648833519574</v>
      </c>
      <c r="W103" s="5">
        <v>185.58830037945108</v>
      </c>
      <c r="X103" s="5">
        <v>17634.277681763815</v>
      </c>
      <c r="Y103" s="5">
        <v>526.83032017395783</v>
      </c>
      <c r="Z103" s="5">
        <v>66.312417346504844</v>
      </c>
      <c r="AA103" s="5">
        <v>197.80181324246945</v>
      </c>
      <c r="AB103" s="5">
        <v>3497.2615575987138</v>
      </c>
      <c r="AC103" s="5">
        <f>H103*Parameters!$B$17+J103*Parameters!$B$18</f>
        <v>108524.59647611034</v>
      </c>
      <c r="AD103" s="5">
        <f>O103*Parameters!$B$17+Q103*Parameters!$B$18</f>
        <v>31551.431880466538</v>
      </c>
      <c r="AE103" s="12">
        <f t="shared" si="15"/>
        <v>3695.2014317315657</v>
      </c>
      <c r="AF103" s="12">
        <f t="shared" si="16"/>
        <v>790.94455076293207</v>
      </c>
      <c r="AG103" s="12">
        <f t="shared" si="17"/>
        <v>4486.1459824944977</v>
      </c>
      <c r="AH103" s="12">
        <f t="shared" si="18"/>
        <v>21131.53923936253</v>
      </c>
      <c r="AI103" s="12">
        <f t="shared" si="19"/>
        <v>140076.02835657686</v>
      </c>
      <c r="AJ103" s="5"/>
      <c r="AK103" s="9">
        <f>IF('Embedded emissions outputs'!Z103 &lt;&gt;0,'Infield emissions outputs'!AG103/'Embedded emissions outputs'!Z103,"")</f>
        <v>0.51598465233237334</v>
      </c>
      <c r="AL103" s="9">
        <f>IF('Embedded emissions outputs'!Z103 &lt;&gt;0,'Infield emissions outputs'!AH103/'Embedded emissions outputs'!Z103,"")</f>
        <v>2.4304937846912238</v>
      </c>
      <c r="AM103" s="9">
        <f>IF('Embedded emissions outputs'!Z103 &lt;&gt;0,'Infield emissions outputs'!AI103/'Embedded emissions outputs'!Z103,"")</f>
        <v>16.111174507851992</v>
      </c>
      <c r="AN103" s="9"/>
      <c r="AO103" s="9">
        <f>E103*'Field emission CFs'!P101</f>
        <v>5509.6393422721203</v>
      </c>
      <c r="AP103" s="9">
        <f>D103*'Field emission CFs'!Q101</f>
        <v>16227.59873425443</v>
      </c>
      <c r="AQ103" s="9">
        <f t="shared" si="20"/>
        <v>21737.238076526552</v>
      </c>
      <c r="AR103" s="9">
        <f>IF('Embedded emissions outputs'!Z103 &lt;&gt; 0,'Infield emissions outputs'!AQ103/'Embedded emissions outputs'!Z103,"")</f>
        <v>2.5001596638515848</v>
      </c>
      <c r="AS103" s="9"/>
      <c r="AT103" s="9"/>
      <c r="AU103" s="5"/>
      <c r="AV103" s="5"/>
      <c r="AW103" s="5"/>
      <c r="AX103" s="5"/>
      <c r="AY103" s="5"/>
      <c r="AZ103" s="5"/>
      <c r="BA103" s="5"/>
      <c r="CX103" s="5"/>
      <c r="CY103" s="5"/>
      <c r="CZ103" s="5"/>
    </row>
    <row r="104" spans="2:104" x14ac:dyDescent="0.3">
      <c r="B104">
        <v>3026</v>
      </c>
      <c r="C104">
        <v>8</v>
      </c>
      <c r="D104" s="5">
        <v>117589.5664509348</v>
      </c>
      <c r="E104" s="5">
        <v>159072.90625</v>
      </c>
      <c r="F104" s="5"/>
      <c r="G104" s="5">
        <v>43852.013580970102</v>
      </c>
      <c r="H104" s="5">
        <v>22245.380586026535</v>
      </c>
      <c r="I104" s="5">
        <v>2304.5253012267644</v>
      </c>
      <c r="J104" s="5">
        <v>6025.1482367781919</v>
      </c>
      <c r="K104" s="5">
        <v>2044.0359542674958</v>
      </c>
      <c r="L104" s="5">
        <v>41118.462791665705</v>
      </c>
      <c r="M104" s="5"/>
      <c r="N104" s="12">
        <f>'Embedded emissions outputs'!L104-'Infield emissions outputs'!G104</f>
        <v>74455.100016058743</v>
      </c>
      <c r="O104" s="12">
        <f>'Embedded emissions outputs'!M104-'Infield emissions outputs'!H104</f>
        <v>40871.26227839238</v>
      </c>
      <c r="P104" s="12">
        <f>'Embedded emissions outputs'!N104-'Infield emissions outputs'!I104</f>
        <v>2314.0443003671603</v>
      </c>
      <c r="Q104" s="12">
        <f>'Embedded emissions outputs'!O104-'Infield emissions outputs'!J104</f>
        <v>31503.020399141889</v>
      </c>
      <c r="R104" s="12">
        <f>'Embedded emissions outputs'!P104-'Infield emissions outputs'!K104</f>
        <v>3989.8072029790756</v>
      </c>
      <c r="S104" s="12">
        <f>'Embedded emissions outputs'!Q104-'Infield emissions outputs'!L104</f>
        <v>5939.6754776929884</v>
      </c>
      <c r="T104" s="5"/>
      <c r="U104" s="5">
        <v>1126.5942063318437</v>
      </c>
      <c r="V104" s="5">
        <v>129.44964442968245</v>
      </c>
      <c r="W104" s="5">
        <v>64.552461634224855</v>
      </c>
      <c r="X104" s="5">
        <v>6622.5741883332939</v>
      </c>
      <c r="Y104" s="5">
        <v>1343.4853150485833</v>
      </c>
      <c r="Z104" s="5">
        <v>188.33768979566247</v>
      </c>
      <c r="AA104" s="5">
        <v>562.43638689162844</v>
      </c>
      <c r="AB104" s="5">
        <v>9980.0053194361662</v>
      </c>
      <c r="AC104" s="5">
        <f>H104*Parameters!$B$17+J104*Parameters!$B$18</f>
        <v>40148.57436244782</v>
      </c>
      <c r="AD104" s="5">
        <f>O104*Parameters!$B$17+Q104*Parameters!$B$18</f>
        <v>90724.101331147729</v>
      </c>
      <c r="AE104" s="12">
        <f t="shared" si="15"/>
        <v>1320.5963123957508</v>
      </c>
      <c r="AF104" s="12">
        <f t="shared" si="16"/>
        <v>2094.2593917358745</v>
      </c>
      <c r="AG104" s="12">
        <f t="shared" si="17"/>
        <v>3414.8557041316253</v>
      </c>
      <c r="AH104" s="12">
        <f t="shared" si="18"/>
        <v>16602.57950776946</v>
      </c>
      <c r="AI104" s="12">
        <f t="shared" si="19"/>
        <v>130872.67569359555</v>
      </c>
      <c r="AJ104" s="5"/>
      <c r="AK104" s="9">
        <f>IF('Embedded emissions outputs'!Z104 &lt;&gt;0,'Infield emissions outputs'!AG104/'Embedded emissions outputs'!Z104,"")</f>
        <v>1.0246403503242052</v>
      </c>
      <c r="AL104" s="9">
        <f>IF('Embedded emissions outputs'!Z104 &lt;&gt;0,'Infield emissions outputs'!AH104/'Embedded emissions outputs'!Z104,"")</f>
        <v>4.9816666814190684</v>
      </c>
      <c r="AM104" s="9">
        <f>IF('Embedded emissions outputs'!Z104 &lt;&gt;0,'Infield emissions outputs'!AI104/'Embedded emissions outputs'!Z104,"")</f>
        <v>39.268840586238447</v>
      </c>
      <c r="AN104" s="9"/>
      <c r="AO104" s="9">
        <f>E104*'Field emission CFs'!P102</f>
        <v>14862.135484806991</v>
      </c>
      <c r="AP104" s="9">
        <f>D104*'Field emission CFs'!Q102</f>
        <v>6968.3486370797946</v>
      </c>
      <c r="AQ104" s="9">
        <f t="shared" si="20"/>
        <v>21830.484121886788</v>
      </c>
      <c r="AR104" s="9">
        <f>IF('Embedded emissions outputs'!Z104 &lt;&gt; 0,'Infield emissions outputs'!AQ104/'Embedded emissions outputs'!Z104,"")</f>
        <v>6.550319204215163</v>
      </c>
      <c r="AS104" s="9"/>
      <c r="AT104" s="9"/>
      <c r="AU104" s="5"/>
      <c r="AV104" s="5"/>
      <c r="AW104" s="5"/>
      <c r="AX104" s="5"/>
      <c r="AY104" s="5"/>
      <c r="AZ104" s="5"/>
      <c r="BA104" s="5"/>
      <c r="CX104" s="5"/>
      <c r="CY104" s="5"/>
      <c r="CZ104" s="5"/>
    </row>
    <row r="105" spans="2:104" x14ac:dyDescent="0.3">
      <c r="B105">
        <v>3027</v>
      </c>
      <c r="C105">
        <v>0</v>
      </c>
      <c r="D105" s="5">
        <v>331487.93379343807</v>
      </c>
      <c r="E105" s="5">
        <v>4742944.5</v>
      </c>
      <c r="F105" s="5"/>
      <c r="G105" s="5">
        <v>123619.92490807423</v>
      </c>
      <c r="H105" s="5">
        <v>62710.285184931679</v>
      </c>
      <c r="I105" s="5">
        <v>6496.5145593687803</v>
      </c>
      <c r="J105" s="5">
        <v>16985.043827354821</v>
      </c>
      <c r="K105" s="5">
        <v>5762.1885642579828</v>
      </c>
      <c r="L105" s="5">
        <v>115913.97674945055</v>
      </c>
      <c r="M105" s="5"/>
      <c r="N105" s="12">
        <f>'Embedded emissions outputs'!L105-'Infield emissions outputs'!G105</f>
        <v>2213909.0229999316</v>
      </c>
      <c r="O105" s="12">
        <f>'Embedded emissions outputs'!M105-'Infield emissions outputs'!H105</f>
        <v>1240707.7046086935</v>
      </c>
      <c r="P105" s="12">
        <f>'Embedded emissions outputs'!N105-'Infield emissions outputs'!I105</f>
        <v>68435.233843702925</v>
      </c>
      <c r="Q105" s="12">
        <f>'Embedded emissions outputs'!O105-'Infield emissions outputs'!J105</f>
        <v>962725.01386556134</v>
      </c>
      <c r="R105" s="12">
        <f>'Embedded emissions outputs'!P105-'Infield emissions outputs'!K105</f>
        <v>108101.25018517669</v>
      </c>
      <c r="S105" s="12">
        <f>'Embedded emissions outputs'!Q105-'Infield emissions outputs'!L105</f>
        <v>149066.21916756115</v>
      </c>
      <c r="T105" s="5"/>
      <c r="U105" s="5">
        <v>2795.4759716955405</v>
      </c>
      <c r="V105" s="5">
        <v>396.9005896145386</v>
      </c>
      <c r="W105" s="5">
        <v>157.26411639607636</v>
      </c>
      <c r="X105" s="5">
        <v>20610.6106515174</v>
      </c>
      <c r="Y105" s="5">
        <v>36945.995379512649</v>
      </c>
      <c r="Z105" s="5">
        <v>5823.9768824667781</v>
      </c>
      <c r="AA105" s="5">
        <v>16769.696856293973</v>
      </c>
      <c r="AB105" s="5">
        <v>310033.59649063426</v>
      </c>
      <c r="AC105" s="5">
        <f>H105*Parameters!$B$17+J105*Parameters!$B$18</f>
        <v>113179.83696889656</v>
      </c>
      <c r="AD105" s="5">
        <f>O105*Parameters!$B$17+Q105*Parameters!$B$18</f>
        <v>2759379.9347901517</v>
      </c>
      <c r="AE105" s="12">
        <f t="shared" si="15"/>
        <v>3349.6406777061557</v>
      </c>
      <c r="AF105" s="12">
        <f t="shared" si="16"/>
        <v>59539.669118273399</v>
      </c>
      <c r="AG105" s="12">
        <f t="shared" si="17"/>
        <v>62889.309795979556</v>
      </c>
      <c r="AH105" s="12">
        <f t="shared" si="18"/>
        <v>330644.20714215166</v>
      </c>
      <c r="AI105" s="12">
        <f t="shared" si="19"/>
        <v>2872559.7717590481</v>
      </c>
      <c r="AJ105" s="5"/>
      <c r="AK105" s="9">
        <f>IF('Embedded emissions outputs'!Z105 &lt;&gt;0,'Infield emissions outputs'!AG105/'Embedded emissions outputs'!Z105,"")</f>
        <v>1.7701679060343869</v>
      </c>
      <c r="AL105" s="9">
        <f>IF('Embedded emissions outputs'!Z105 &lt;&gt;0,'Infield emissions outputs'!AH105/'Embedded emissions outputs'!Z105,"")</f>
        <v>9.3067608103506334</v>
      </c>
      <c r="AM105" s="9">
        <f>IF('Embedded emissions outputs'!Z105 &lt;&gt;0,'Infield emissions outputs'!AI105/'Embedded emissions outputs'!Z105,"")</f>
        <v>80.85496776207907</v>
      </c>
      <c r="AN105" s="9"/>
      <c r="AO105" s="9">
        <f>E105*'Field emission CFs'!P103</f>
        <v>373933.84516036941</v>
      </c>
      <c r="AP105" s="9">
        <f>D105*'Field emission CFs'!Q103</f>
        <v>15380.71355783875</v>
      </c>
      <c r="AQ105" s="9">
        <f t="shared" si="20"/>
        <v>389314.55871820817</v>
      </c>
      <c r="AR105" s="9">
        <f>IF('Embedded emissions outputs'!Z105 &lt;&gt; 0,'Infield emissions outputs'!AQ105/'Embedded emissions outputs'!Z105,"")</f>
        <v>10.958176189730876</v>
      </c>
      <c r="AS105" s="9"/>
      <c r="AT105" s="9"/>
      <c r="AU105" s="5"/>
      <c r="AV105" s="5"/>
      <c r="AW105" s="5"/>
      <c r="AX105" s="5"/>
      <c r="AY105" s="5"/>
      <c r="AZ105" s="5"/>
      <c r="BA105" s="5"/>
      <c r="CX105" s="5"/>
      <c r="CY105" s="5"/>
      <c r="CZ105" s="5"/>
    </row>
    <row r="106" spans="2:104" x14ac:dyDescent="0.3">
      <c r="B106">
        <v>3027</v>
      </c>
      <c r="C106">
        <v>1</v>
      </c>
      <c r="D106" s="5">
        <v>322869.44843959867</v>
      </c>
      <c r="E106" s="5">
        <v>2799498</v>
      </c>
      <c r="F106" s="5"/>
      <c r="G106" s="5">
        <v>120405.88179021262</v>
      </c>
      <c r="H106" s="5">
        <v>61079.855780710262</v>
      </c>
      <c r="I106" s="5">
        <v>6327.6091185577316</v>
      </c>
      <c r="J106" s="5">
        <v>16543.442982988654</v>
      </c>
      <c r="K106" s="5">
        <v>5612.375154222781</v>
      </c>
      <c r="L106" s="5">
        <v>112900.2836129066</v>
      </c>
      <c r="M106" s="5"/>
      <c r="N106" s="12">
        <f>'Embedded emissions outputs'!L106-'Infield emissions outputs'!G106</f>
        <v>1167928.7143480869</v>
      </c>
      <c r="O106" s="12">
        <f>'Embedded emissions outputs'!M106-'Infield emissions outputs'!H106</f>
        <v>634847.18145731359</v>
      </c>
      <c r="P106" s="12">
        <f>'Embedded emissions outputs'!N106-'Infield emissions outputs'!I106</f>
        <v>37617.346573095565</v>
      </c>
      <c r="Q106" s="12">
        <f>'Embedded emissions outputs'!O106-'Infield emissions outputs'!J106</f>
        <v>555581.0666438787</v>
      </c>
      <c r="R106" s="12">
        <f>'Embedded emissions outputs'!P106-'Infield emissions outputs'!K106</f>
        <v>319942.15959870804</v>
      </c>
      <c r="S106" s="12">
        <f>'Embedded emissions outputs'!Q106-'Infield emissions outputs'!L106</f>
        <v>83581.499738886356</v>
      </c>
      <c r="T106" s="5"/>
      <c r="U106" s="5">
        <v>3317.0419255898651</v>
      </c>
      <c r="V106" s="5">
        <v>351.46145646625598</v>
      </c>
      <c r="W106" s="5">
        <v>190.35794178222511</v>
      </c>
      <c r="X106" s="5">
        <v>17860.87450405776</v>
      </c>
      <c r="Y106" s="5">
        <v>21917.881194247591</v>
      </c>
      <c r="Z106" s="5">
        <v>3264.532210699087</v>
      </c>
      <c r="AA106" s="5">
        <v>9898.225547951386</v>
      </c>
      <c r="AB106" s="5">
        <v>173410.60495427877</v>
      </c>
      <c r="AC106" s="5">
        <f>H106*Parameters!$B$17+J106*Parameters!$B$18</f>
        <v>110237.22980940281</v>
      </c>
      <c r="AD106" s="5">
        <f>O106*Parameters!$B$17+Q106*Parameters!$B$18</f>
        <v>1464190.8320169747</v>
      </c>
      <c r="AE106" s="12">
        <f t="shared" si="15"/>
        <v>3858.8613238383464</v>
      </c>
      <c r="AF106" s="12">
        <f t="shared" si="16"/>
        <v>35080.638952898065</v>
      </c>
      <c r="AG106" s="12">
        <f t="shared" si="17"/>
        <v>38939.500276736413</v>
      </c>
      <c r="AH106" s="12">
        <f t="shared" si="18"/>
        <v>191271.47945833651</v>
      </c>
      <c r="AI106" s="12">
        <f t="shared" si="19"/>
        <v>1574428.0618263774</v>
      </c>
      <c r="AJ106" s="5"/>
      <c r="AK106" s="9">
        <f>IF('Embedded emissions outputs'!Z106 &lt;&gt;0,'Infield emissions outputs'!AG106/'Embedded emissions outputs'!Z106,"")</f>
        <v>1.3422968342379118</v>
      </c>
      <c r="AL106" s="9">
        <f>IF('Embedded emissions outputs'!Z106 &lt;&gt;0,'Infield emissions outputs'!AH106/'Embedded emissions outputs'!Z106,"")</f>
        <v>6.593384597447252</v>
      </c>
      <c r="AM106" s="9">
        <f>IF('Embedded emissions outputs'!Z106 &lt;&gt;0,'Infield emissions outputs'!AI106/'Embedded emissions outputs'!Z106,"")</f>
        <v>54.272648290441829</v>
      </c>
      <c r="AN106" s="9"/>
      <c r="AO106" s="9">
        <f>E106*'Field emission CFs'!P104</f>
        <v>269386.10053362115</v>
      </c>
      <c r="AP106" s="9">
        <f>D106*'Field emission CFs'!Q104</f>
        <v>15973.495452131836</v>
      </c>
      <c r="AQ106" s="9">
        <f t="shared" si="20"/>
        <v>285359.595985753</v>
      </c>
      <c r="AR106" s="9">
        <f>IF('Embedded emissions outputs'!Z106 &lt;&gt; 0,'Infield emissions outputs'!AQ106/'Embedded emissions outputs'!Z106,"")</f>
        <v>9.8367282473813198</v>
      </c>
      <c r="AS106" s="9"/>
      <c r="AT106" s="9"/>
      <c r="AU106" s="5"/>
      <c r="AV106" s="5"/>
      <c r="AW106" s="5"/>
      <c r="AX106" s="5"/>
      <c r="AY106" s="5"/>
      <c r="AZ106" s="5"/>
      <c r="BA106" s="5"/>
      <c r="CX106" s="5"/>
      <c r="CY106" s="5"/>
      <c r="CZ106" s="5"/>
    </row>
    <row r="107" spans="2:104" x14ac:dyDescent="0.3">
      <c r="B107">
        <v>3027</v>
      </c>
      <c r="C107">
        <v>2</v>
      </c>
      <c r="D107" s="5">
        <v>24154.878372685002</v>
      </c>
      <c r="E107" s="5">
        <v>105058.2578125</v>
      </c>
      <c r="F107" s="5"/>
      <c r="G107" s="5">
        <v>9007.9425106787876</v>
      </c>
      <c r="H107" s="5">
        <v>4569.5760144992646</v>
      </c>
      <c r="I107" s="5">
        <v>473.38832889680435</v>
      </c>
      <c r="J107" s="5">
        <v>1237.6669736043386</v>
      </c>
      <c r="K107" s="5">
        <v>419.8794276984425</v>
      </c>
      <c r="L107" s="5">
        <v>8446.4251173073626</v>
      </c>
      <c r="M107" s="5"/>
      <c r="N107" s="12">
        <f>'Embedded emissions outputs'!L107-'Infield emissions outputs'!G107</f>
        <v>47400.08560787062</v>
      </c>
      <c r="O107" s="12">
        <f>'Embedded emissions outputs'!M107-'Infield emissions outputs'!H107</f>
        <v>24751.094579791403</v>
      </c>
      <c r="P107" s="12">
        <f>'Embedded emissions outputs'!N107-'Infield emissions outputs'!I107</f>
        <v>1560.7973461989541</v>
      </c>
      <c r="Q107" s="12">
        <f>'Embedded emissions outputs'!O107-'Infield emissions outputs'!J107</f>
        <v>19769.895954441192</v>
      </c>
      <c r="R107" s="12">
        <f>'Embedded emissions outputs'!P107-'Infield emissions outputs'!K107</f>
        <v>6499.2478904274039</v>
      </c>
      <c r="S107" s="12">
        <f>'Embedded emissions outputs'!Q107-'Infield emissions outputs'!L107</f>
        <v>5077.136241286049</v>
      </c>
      <c r="T107" s="5"/>
      <c r="U107" s="5">
        <v>242.28953980997971</v>
      </c>
      <c r="V107" s="5">
        <v>27.402590443053178</v>
      </c>
      <c r="W107" s="5">
        <v>13.898578893323666</v>
      </c>
      <c r="X107" s="5">
        <v>1400.19875961108</v>
      </c>
      <c r="Y107" s="5">
        <v>839.99144549288189</v>
      </c>
      <c r="Z107" s="5">
        <v>126.07316494903667</v>
      </c>
      <c r="AA107" s="5">
        <v>371.45608179261461</v>
      </c>
      <c r="AB107" s="5">
        <v>6698.9514617666873</v>
      </c>
      <c r="AC107" s="5">
        <f>H107*Parameters!$B$17+J107*Parameters!$B$18</f>
        <v>8247.1936910004388</v>
      </c>
      <c r="AD107" s="5">
        <f>O107*Parameters!$B$17+Q107*Parameters!$B$18</f>
        <v>55515.743078256608</v>
      </c>
      <c r="AE107" s="12">
        <f t="shared" si="15"/>
        <v>283.59070914635652</v>
      </c>
      <c r="AF107" s="12">
        <f t="shared" si="16"/>
        <v>1337.5206922345333</v>
      </c>
      <c r="AG107" s="12">
        <f t="shared" si="17"/>
        <v>1621.1114013808897</v>
      </c>
      <c r="AH107" s="12">
        <f t="shared" si="18"/>
        <v>8099.1502213777676</v>
      </c>
      <c r="AI107" s="12">
        <f t="shared" si="19"/>
        <v>63762.936769257045</v>
      </c>
      <c r="AJ107" s="5"/>
      <c r="AK107" s="9">
        <f>IF('Embedded emissions outputs'!Z107 &lt;&gt;0,'Infield emissions outputs'!AG107/'Embedded emissions outputs'!Z107,"")</f>
        <v>1.2424046844833549</v>
      </c>
      <c r="AL107" s="9">
        <f>IF('Embedded emissions outputs'!Z107 &lt;&gt;0,'Infield emissions outputs'!AH107/'Embedded emissions outputs'!Z107,"")</f>
        <v>6.207113321640203</v>
      </c>
      <c r="AM107" s="9">
        <f>IF('Embedded emissions outputs'!Z107 &lt;&gt;0,'Infield emissions outputs'!AI107/'Embedded emissions outputs'!Z107,"")</f>
        <v>48.867321068163804</v>
      </c>
      <c r="AN107" s="9"/>
      <c r="AO107" s="9">
        <f>E107*'Field emission CFs'!P105</f>
        <v>8805.0955341590397</v>
      </c>
      <c r="AP107" s="9">
        <f>D107*'Field emission CFs'!Q105</f>
        <v>1133.6592135093533</v>
      </c>
      <c r="AQ107" s="9">
        <f t="shared" si="20"/>
        <v>9938.754747668394</v>
      </c>
      <c r="AR107" s="9">
        <f>IF('Embedded emissions outputs'!Z107 &lt;&gt; 0,'Infield emissions outputs'!AQ107/'Embedded emissions outputs'!Z107,"")</f>
        <v>7.6169691027502502</v>
      </c>
      <c r="AS107" s="9"/>
      <c r="AT107" s="9"/>
      <c r="AU107" s="5"/>
      <c r="AV107" s="5"/>
      <c r="AW107" s="5"/>
      <c r="AX107" s="5"/>
      <c r="AY107" s="5"/>
      <c r="AZ107" s="5"/>
      <c r="BA107" s="5"/>
      <c r="CX107" s="5"/>
      <c r="CY107" s="5"/>
      <c r="CZ107" s="5"/>
    </row>
    <row r="108" spans="2:104" x14ac:dyDescent="0.3">
      <c r="B108">
        <v>3027</v>
      </c>
      <c r="C108">
        <v>5</v>
      </c>
      <c r="D108" s="5">
        <v>474589.15104105393</v>
      </c>
      <c r="E108" s="5">
        <v>191981.203125</v>
      </c>
      <c r="F108" s="5"/>
      <c r="G108" s="5">
        <v>176985.85448494885</v>
      </c>
      <c r="H108" s="5">
        <v>89781.913528124482</v>
      </c>
      <c r="I108" s="5">
        <v>9301.0182728940963</v>
      </c>
      <c r="J108" s="5">
        <v>24317.378428146538</v>
      </c>
      <c r="K108" s="5">
        <v>8249.6884503607216</v>
      </c>
      <c r="L108" s="5">
        <v>165953.29787657922</v>
      </c>
      <c r="M108" s="5"/>
      <c r="N108" s="12">
        <f>'Embedded emissions outputs'!L108-'Infield emissions outputs'!G108</f>
        <v>90098.595989025547</v>
      </c>
      <c r="O108" s="12">
        <f>'Embedded emissions outputs'!M108-'Infield emissions outputs'!H108</f>
        <v>47757.162558436336</v>
      </c>
      <c r="P108" s="12">
        <f>'Embedded emissions outputs'!N108-'Infield emissions outputs'!I108</f>
        <v>2779.0864363659348</v>
      </c>
      <c r="Q108" s="12">
        <f>'Embedded emissions outputs'!O108-'Infield emissions outputs'!J108</f>
        <v>35792.701695364434</v>
      </c>
      <c r="R108" s="12">
        <f>'Embedded emissions outputs'!P108-'Infield emissions outputs'!K108</f>
        <v>8299.099423178126</v>
      </c>
      <c r="S108" s="12">
        <f>'Embedded emissions outputs'!Q108-'Infield emissions outputs'!L108</f>
        <v>7254.5540972269955</v>
      </c>
      <c r="T108" s="5"/>
      <c r="U108" s="5">
        <v>5901.3179905301031</v>
      </c>
      <c r="V108" s="5">
        <v>496.71404698714309</v>
      </c>
      <c r="W108" s="5">
        <v>382.41685747260954</v>
      </c>
      <c r="X108" s="5">
        <v>24679.924790937315</v>
      </c>
      <c r="Y108" s="5">
        <v>1846.0580324387643</v>
      </c>
      <c r="Z108" s="5">
        <v>222.70752133584645</v>
      </c>
      <c r="AA108" s="5">
        <v>678.79079554610166</v>
      </c>
      <c r="AB108" s="5">
        <v>11721.693647821108</v>
      </c>
      <c r="AC108" s="5">
        <f>H108*Parameters!$B$17+J108*Parameters!$B$18</f>
        <v>162038.84746979829</v>
      </c>
      <c r="AD108" s="5">
        <f>O108*Parameters!$B$17+Q108*Parameters!$B$18</f>
        <v>105164.2592494819</v>
      </c>
      <c r="AE108" s="12">
        <f t="shared" si="15"/>
        <v>6780.448894989855</v>
      </c>
      <c r="AF108" s="12">
        <f t="shared" si="16"/>
        <v>2747.5563493207128</v>
      </c>
      <c r="AG108" s="12">
        <f t="shared" si="17"/>
        <v>9528.0052443105669</v>
      </c>
      <c r="AH108" s="12">
        <f t="shared" si="18"/>
        <v>36401.618438758422</v>
      </c>
      <c r="AI108" s="12">
        <f t="shared" si="19"/>
        <v>267203.10671928019</v>
      </c>
      <c r="AJ108" s="5"/>
      <c r="AK108" s="9">
        <f>IF('Embedded emissions outputs'!Z108 &lt;&gt;0,'Infield emissions outputs'!AG108/'Embedded emissions outputs'!Z108,"")</f>
        <v>1.5936089715745718</v>
      </c>
      <c r="AL108" s="9">
        <f>IF('Embedded emissions outputs'!Z108 &lt;&gt;0,'Infield emissions outputs'!AH108/'Embedded emissions outputs'!Z108,"")</f>
        <v>6.0883620691203033</v>
      </c>
      <c r="AM108" s="9">
        <f>IF('Embedded emissions outputs'!Z108 &lt;&gt;0,'Infield emissions outputs'!AI108/'Embedded emissions outputs'!Z108,"")</f>
        <v>44.691124446505718</v>
      </c>
      <c r="AN108" s="9"/>
      <c r="AO108" s="9">
        <f>E108*'Field emission CFs'!P106</f>
        <v>14218.722964583632</v>
      </c>
      <c r="AP108" s="9">
        <f>D108*'Field emission CFs'!Q106</f>
        <v>19050.100632266131</v>
      </c>
      <c r="AQ108" s="9">
        <f t="shared" si="20"/>
        <v>33268.823596849761</v>
      </c>
      <c r="AR108" s="9">
        <f>IF('Embedded emissions outputs'!Z108 &lt;&gt; 0,'Infield emissions outputs'!AQ108/'Embedded emissions outputs'!Z108,"")</f>
        <v>5.5643856608212721</v>
      </c>
      <c r="AS108" s="9"/>
      <c r="AT108" s="9"/>
      <c r="AU108" s="5"/>
      <c r="AV108" s="5"/>
      <c r="AW108" s="5"/>
      <c r="AX108" s="5"/>
      <c r="AY108" s="5"/>
      <c r="AZ108" s="5"/>
      <c r="BA108" s="5"/>
      <c r="CX108" s="5"/>
      <c r="CY108" s="5"/>
      <c r="CZ108" s="5"/>
    </row>
    <row r="109" spans="2:104" x14ac:dyDescent="0.3">
      <c r="B109">
        <v>3027</v>
      </c>
      <c r="C109">
        <v>7</v>
      </c>
      <c r="D109" s="5">
        <v>526353.78778702486</v>
      </c>
      <c r="E109" s="5">
        <v>165463.765625</v>
      </c>
      <c r="F109" s="5"/>
      <c r="G109" s="5">
        <v>196290.14841263733</v>
      </c>
      <c r="H109" s="5">
        <v>99574.653480031862</v>
      </c>
      <c r="I109" s="5">
        <v>10315.503815194983</v>
      </c>
      <c r="J109" s="5">
        <v>26969.736279534558</v>
      </c>
      <c r="K109" s="5">
        <v>9149.5027949651012</v>
      </c>
      <c r="L109" s="5">
        <v>184054.24300466102</v>
      </c>
      <c r="M109" s="5"/>
      <c r="N109" s="12">
        <f>'Embedded emissions outputs'!L109-'Infield emissions outputs'!G109</f>
        <v>76669.277241389063</v>
      </c>
      <c r="O109" s="12">
        <f>'Embedded emissions outputs'!M109-'Infield emissions outputs'!H109</f>
        <v>40307.417357963175</v>
      </c>
      <c r="P109" s="12">
        <f>'Embedded emissions outputs'!N109-'Infield emissions outputs'!I109</f>
        <v>2491.4945627846027</v>
      </c>
      <c r="Q109" s="12">
        <f>'Embedded emissions outputs'!O109-'Infield emissions outputs'!J109</f>
        <v>30937.9974919622</v>
      </c>
      <c r="R109" s="12">
        <f>'Embedded emissions outputs'!P109-'Infield emissions outputs'!K109</f>
        <v>7631.8913721294775</v>
      </c>
      <c r="S109" s="12">
        <f>'Embedded emissions outputs'!Q109-'Infield emissions outputs'!L109</f>
        <v>7425.6952359170828</v>
      </c>
      <c r="T109" s="5"/>
      <c r="U109" s="5">
        <v>5238.7196076844466</v>
      </c>
      <c r="V109" s="5">
        <v>573.07367413276825</v>
      </c>
      <c r="W109" s="5">
        <v>307.32755918132409</v>
      </c>
      <c r="X109" s="5">
        <v>29201.730425794849</v>
      </c>
      <c r="Y109" s="5">
        <v>1574.7534833801781</v>
      </c>
      <c r="Z109" s="5">
        <v>191.32384870636653</v>
      </c>
      <c r="AA109" s="5">
        <v>585.03278853371842</v>
      </c>
      <c r="AB109" s="5">
        <v>10073.336357538783</v>
      </c>
      <c r="AC109" s="5">
        <f>H109*Parameters!$B$17+J109*Parameters!$B$18</f>
        <v>179712.83361046403</v>
      </c>
      <c r="AD109" s="5">
        <f>O109*Parameters!$B$17+Q109*Parameters!$B$18</f>
        <v>89364.257343910445</v>
      </c>
      <c r="AE109" s="12">
        <f t="shared" si="15"/>
        <v>6119.1208409985393</v>
      </c>
      <c r="AF109" s="12">
        <f t="shared" si="16"/>
        <v>2351.1101206202629</v>
      </c>
      <c r="AG109" s="12">
        <f t="shared" si="17"/>
        <v>8470.2309616188031</v>
      </c>
      <c r="AH109" s="12">
        <f t="shared" si="18"/>
        <v>39275.066783333634</v>
      </c>
      <c r="AI109" s="12">
        <f t="shared" si="19"/>
        <v>269077.09095437446</v>
      </c>
      <c r="AJ109" s="5"/>
      <c r="AK109" s="9">
        <f>IF('Embedded emissions outputs'!Z109 &lt;&gt;0,'Infield emissions outputs'!AG109/'Embedded emissions outputs'!Z109,"")</f>
        <v>0.63376715207912249</v>
      </c>
      <c r="AL109" s="9">
        <f>IF('Embedded emissions outputs'!Z109 &lt;&gt;0,'Infield emissions outputs'!AH109/'Embedded emissions outputs'!Z109,"")</f>
        <v>2.9386739671893864</v>
      </c>
      <c r="AM109" s="9">
        <f>IF('Embedded emissions outputs'!Z109 &lt;&gt;0,'Infield emissions outputs'!AI109/'Embedded emissions outputs'!Z109,"")</f>
        <v>20.13312534175542</v>
      </c>
      <c r="AN109" s="9"/>
      <c r="AO109" s="9">
        <f>E109*'Field emission CFs'!P107</f>
        <v>15796.058215240688</v>
      </c>
      <c r="AP109" s="9">
        <f>D109*'Field emission CFs'!Q107</f>
        <v>24208.248683010897</v>
      </c>
      <c r="AQ109" s="9">
        <f t="shared" si="20"/>
        <v>40004.306898251583</v>
      </c>
      <c r="AR109" s="9">
        <f>IF('Embedded emissions outputs'!Z109 &lt;&gt; 0,'Infield emissions outputs'!AQ109/'Embedded emissions outputs'!Z109,"")</f>
        <v>2.993237819451223</v>
      </c>
      <c r="AS109" s="9"/>
      <c r="AT109" s="9"/>
      <c r="AU109" s="5"/>
      <c r="AV109" s="5"/>
      <c r="AW109" s="5"/>
      <c r="AX109" s="5"/>
      <c r="AY109" s="5"/>
      <c r="AZ109" s="5"/>
      <c r="BA109" s="5"/>
      <c r="CX109" s="5"/>
      <c r="CY109" s="5"/>
      <c r="CZ109" s="5"/>
    </row>
    <row r="110" spans="2:104" x14ac:dyDescent="0.3">
      <c r="B110">
        <v>3027</v>
      </c>
      <c r="C110">
        <v>8</v>
      </c>
      <c r="D110" s="5">
        <v>679567.04204670351</v>
      </c>
      <c r="E110" s="5">
        <v>2081983.375</v>
      </c>
      <c r="F110" s="5"/>
      <c r="G110" s="5">
        <v>253427.10290071677</v>
      </c>
      <c r="H110" s="5">
        <v>128559.25861719204</v>
      </c>
      <c r="I110" s="5">
        <v>13318.18365815576</v>
      </c>
      <c r="J110" s="5">
        <v>34820.199518881018</v>
      </c>
      <c r="K110" s="5">
        <v>11812.778201357427</v>
      </c>
      <c r="L110" s="5">
        <v>237629.51915040045</v>
      </c>
      <c r="M110" s="5"/>
      <c r="N110" s="12">
        <f>'Embedded emissions outputs'!L110-'Infield emissions outputs'!G110</f>
        <v>952963.57889488013</v>
      </c>
      <c r="O110" s="12">
        <f>'Embedded emissions outputs'!M110-'Infield emissions outputs'!H110</f>
        <v>523333.15628617175</v>
      </c>
      <c r="P110" s="12">
        <f>'Embedded emissions outputs'!N110-'Infield emissions outputs'!I110</f>
        <v>29448.588780174126</v>
      </c>
      <c r="Q110" s="12">
        <f>'Embedded emissions outputs'!O110-'Infield emissions outputs'!J110</f>
        <v>412673.65241416346</v>
      </c>
      <c r="R110" s="12">
        <f>'Embedded emissions outputs'!P110-'Infield emissions outputs'!K110</f>
        <v>93030.078173183079</v>
      </c>
      <c r="S110" s="12">
        <f>'Embedded emissions outputs'!Q110-'Infield emissions outputs'!L110</f>
        <v>70534.334619241505</v>
      </c>
      <c r="T110" s="5"/>
      <c r="U110" s="5">
        <v>6510.7501923083946</v>
      </c>
      <c r="V110" s="5">
        <v>748.10814100401433</v>
      </c>
      <c r="W110" s="5">
        <v>373.05797387991618</v>
      </c>
      <c r="X110" s="5">
        <v>38272.810145774012</v>
      </c>
      <c r="Y110" s="5">
        <v>17632.231925270728</v>
      </c>
      <c r="Z110" s="5">
        <v>2437.2223228086773</v>
      </c>
      <c r="AA110" s="5">
        <v>7361.2986914459898</v>
      </c>
      <c r="AB110" s="5">
        <v>129072.08012562167</v>
      </c>
      <c r="AC110" s="5">
        <f>H110*Parameters!$B$17+J110*Parameters!$B$18</f>
        <v>232024.39421583468</v>
      </c>
      <c r="AD110" s="5">
        <f>O110*Parameters!$B$17+Q110*Parameters!$B$18</f>
        <v>1169385.5184359071</v>
      </c>
      <c r="AE110" s="12">
        <f t="shared" si="15"/>
        <v>7631.9163071923249</v>
      </c>
      <c r="AF110" s="12">
        <f t="shared" si="16"/>
        <v>27430.752939525395</v>
      </c>
      <c r="AG110" s="12">
        <f t="shared" si="17"/>
        <v>35062.66924671772</v>
      </c>
      <c r="AH110" s="12">
        <f t="shared" si="18"/>
        <v>167344.89027139568</v>
      </c>
      <c r="AI110" s="12">
        <f t="shared" si="19"/>
        <v>1401409.9126517419</v>
      </c>
      <c r="AJ110" s="5"/>
      <c r="AK110" s="9">
        <f>IF('Embedded emissions outputs'!Z110 &lt;&gt;0,'Infield emissions outputs'!AG110/'Embedded emissions outputs'!Z110,"")</f>
        <v>1.3168691562648449</v>
      </c>
      <c r="AL110" s="9">
        <f>IF('Embedded emissions outputs'!Z110 &lt;&gt;0,'Infield emissions outputs'!AH110/'Embedded emissions outputs'!Z110,"")</f>
        <v>6.2850698247269134</v>
      </c>
      <c r="AM110" s="9">
        <f>IF('Embedded emissions outputs'!Z110 &lt;&gt;0,'Infield emissions outputs'!AI110/'Embedded emissions outputs'!Z110,"")</f>
        <v>52.633570943194734</v>
      </c>
      <c r="AN110" s="9"/>
      <c r="AO110" s="9">
        <f>E110*'Field emission CFs'!P108</f>
        <v>178793.32915994406</v>
      </c>
      <c r="AP110" s="9">
        <f>D110*'Field emission CFs'!Q108</f>
        <v>33096.185936130234</v>
      </c>
      <c r="AQ110" s="9">
        <f t="shared" si="20"/>
        <v>211889.51509607429</v>
      </c>
      <c r="AR110" s="9">
        <f>IF('Embedded emissions outputs'!Z110 &lt;&gt; 0,'Infield emissions outputs'!AQ110/'Embedded emissions outputs'!Z110,"")</f>
        <v>7.9580583270070075</v>
      </c>
      <c r="AS110" s="9"/>
      <c r="AT110" s="9"/>
      <c r="AU110" s="5"/>
      <c r="AV110" s="5"/>
      <c r="AW110" s="5"/>
      <c r="AX110" s="5"/>
      <c r="AY110" s="5"/>
      <c r="AZ110" s="5"/>
      <c r="BA110" s="5"/>
      <c r="CX110" s="5"/>
      <c r="CY110" s="5"/>
      <c r="CZ110" s="5"/>
    </row>
    <row r="111" spans="2:104" x14ac:dyDescent="0.3">
      <c r="B111">
        <v>3028</v>
      </c>
      <c r="C111">
        <v>0</v>
      </c>
      <c r="D111" s="5">
        <v>14541.777630504301</v>
      </c>
      <c r="E111" s="5">
        <v>91402.21875</v>
      </c>
      <c r="F111" s="5"/>
      <c r="G111" s="5">
        <v>5422.9830876228434</v>
      </c>
      <c r="H111" s="5">
        <v>2750.9870777771175</v>
      </c>
      <c r="I111" s="5">
        <v>284.99037359997124</v>
      </c>
      <c r="J111" s="5">
        <v>745.10323062218436</v>
      </c>
      <c r="K111" s="5">
        <v>252.77681696459123</v>
      </c>
      <c r="L111" s="5">
        <v>5084.9370439175927</v>
      </c>
      <c r="M111" s="5"/>
      <c r="N111" s="12">
        <f>'Embedded emissions outputs'!L111-'Infield emissions outputs'!G111</f>
        <v>42047.59806402817</v>
      </c>
      <c r="O111" s="12">
        <f>'Embedded emissions outputs'!M111-'Infield emissions outputs'!H111</f>
        <v>23652.212874868022</v>
      </c>
      <c r="P111" s="12">
        <f>'Embedded emissions outputs'!N111-'Infield emissions outputs'!I111</f>
        <v>1320.1173547962012</v>
      </c>
      <c r="Q111" s="12">
        <f>'Embedded emissions outputs'!O111-'Infield emissions outputs'!J111</f>
        <v>18939.98788789082</v>
      </c>
      <c r="R111" s="12">
        <f>'Embedded emissions outputs'!P111-'Infield emissions outputs'!K111</f>
        <v>2069.6340218275059</v>
      </c>
      <c r="S111" s="12">
        <f>'Embedded emissions outputs'!Q111-'Infield emissions outputs'!L111</f>
        <v>3372.6687269208651</v>
      </c>
      <c r="T111" s="5"/>
      <c r="U111" s="5">
        <v>122.63248766437964</v>
      </c>
      <c r="V111" s="5">
        <v>17.411312832844107</v>
      </c>
      <c r="W111" s="5">
        <v>6.8988930719708694</v>
      </c>
      <c r="X111" s="5">
        <v>904.15030644835588</v>
      </c>
      <c r="Y111" s="5">
        <v>711.62697603248137</v>
      </c>
      <c r="Z111" s="5">
        <v>112.31197799154761</v>
      </c>
      <c r="AA111" s="5">
        <v>323.17214056032873</v>
      </c>
      <c r="AB111" s="5">
        <v>5979.080286865893</v>
      </c>
      <c r="AC111" s="5">
        <f>H111*Parameters!$B$17+J111*Parameters!$B$18</f>
        <v>4964.9952643042589</v>
      </c>
      <c r="AD111" s="5">
        <f>O111*Parameters!$B$17+Q111*Parameters!$B$18</f>
        <v>53090.686289240861</v>
      </c>
      <c r="AE111" s="12">
        <f t="shared" si="15"/>
        <v>146.9426935691946</v>
      </c>
      <c r="AF111" s="12">
        <f t="shared" si="16"/>
        <v>1147.1110945843577</v>
      </c>
      <c r="AG111" s="12">
        <f t="shared" si="17"/>
        <v>1294.0537881535524</v>
      </c>
      <c r="AH111" s="12">
        <f t="shared" si="18"/>
        <v>6883.2305933142488</v>
      </c>
      <c r="AI111" s="12">
        <f t="shared" si="19"/>
        <v>58055.681553545117</v>
      </c>
      <c r="AJ111" s="5"/>
      <c r="AK111" s="9">
        <f>IF('Embedded emissions outputs'!Z111 &lt;&gt;0,'Infield emissions outputs'!AG111/'Embedded emissions outputs'!Z111,"")</f>
        <v>1.3858242291823677</v>
      </c>
      <c r="AL111" s="9">
        <f>IF('Embedded emissions outputs'!Z111 &lt;&gt;0,'Infield emissions outputs'!AH111/'Embedded emissions outputs'!Z111,"")</f>
        <v>7.3713688090779108</v>
      </c>
      <c r="AM111" s="9">
        <f>IF('Embedded emissions outputs'!Z111 &lt;&gt;0,'Infield emissions outputs'!AI111/'Embedded emissions outputs'!Z111,"")</f>
        <v>62.172817602425567</v>
      </c>
      <c r="AN111" s="9"/>
      <c r="AO111" s="9">
        <f>E111*'Field emission CFs'!P109</f>
        <v>10868.226615463078</v>
      </c>
      <c r="AP111" s="9">
        <f>D111*'Field emission CFs'!Q109</f>
        <v>992.75139293739244</v>
      </c>
      <c r="AQ111" s="9">
        <f t="shared" si="20"/>
        <v>11860.978008400471</v>
      </c>
      <c r="AR111" s="9">
        <f>IF('Embedded emissions outputs'!Z111 &lt;&gt; 0,'Infield emissions outputs'!AQ111/'Embedded emissions outputs'!Z111,"")</f>
        <v>12.70212324736084</v>
      </c>
      <c r="AS111" s="9"/>
      <c r="AT111" s="9"/>
      <c r="AU111" s="5"/>
      <c r="AV111" s="5"/>
      <c r="AW111" s="5"/>
      <c r="AX111" s="5"/>
      <c r="AY111" s="5"/>
      <c r="AZ111" s="5"/>
      <c r="BA111" s="5"/>
      <c r="CX111" s="5"/>
      <c r="CY111" s="5"/>
      <c r="CZ111" s="5"/>
    </row>
    <row r="112" spans="2:104" x14ac:dyDescent="0.3">
      <c r="B112">
        <v>3028</v>
      </c>
      <c r="C112">
        <v>1</v>
      </c>
      <c r="D112" s="5">
        <v>85781.418285618987</v>
      </c>
      <c r="E112" s="5">
        <v>11533.2431640625</v>
      </c>
      <c r="F112" s="5"/>
      <c r="G112" s="5">
        <v>31989.980345964079</v>
      </c>
      <c r="H112" s="5">
        <v>16227.972893912818</v>
      </c>
      <c r="I112" s="5">
        <v>1681.1478669479661</v>
      </c>
      <c r="J112" s="5">
        <v>4395.3369055713629</v>
      </c>
      <c r="K112" s="5">
        <v>1491.121265907776</v>
      </c>
      <c r="L112" s="5">
        <v>29995.859007314983</v>
      </c>
      <c r="M112" s="5"/>
      <c r="N112" s="12">
        <f>'Embedded emissions outputs'!L112-'Infield emissions outputs'!G112</f>
        <v>5294.6977117840252</v>
      </c>
      <c r="O112" s="12">
        <f>'Embedded emissions outputs'!M112-'Infield emissions outputs'!H112</f>
        <v>2864.8442773745446</v>
      </c>
      <c r="P112" s="12">
        <f>'Embedded emissions outputs'!N112-'Infield emissions outputs'!I112</f>
        <v>172.06947593123618</v>
      </c>
      <c r="Q112" s="12">
        <f>'Embedded emissions outputs'!O112-'Infield emissions outputs'!J112</f>
        <v>2289.6930768934026</v>
      </c>
      <c r="R112" s="12">
        <f>'Embedded emissions outputs'!P112-'Infield emissions outputs'!K112</f>
        <v>379.38931376528581</v>
      </c>
      <c r="S112" s="12">
        <f>'Embedded emissions outputs'!Q112-'Infield emissions outputs'!L112</f>
        <v>532.54946269421634</v>
      </c>
      <c r="T112" s="5"/>
      <c r="U112" s="5">
        <v>881.28673141766831</v>
      </c>
      <c r="V112" s="5">
        <v>93.37787255533695</v>
      </c>
      <c r="W112" s="5">
        <v>50.575160663011346</v>
      </c>
      <c r="X112" s="5">
        <v>4745.3580826064199</v>
      </c>
      <c r="Y112" s="5">
        <v>89.437972553558581</v>
      </c>
      <c r="Z112" s="5">
        <v>14.143532017254396</v>
      </c>
      <c r="AA112" s="5">
        <v>40.778256811814202</v>
      </c>
      <c r="AB112" s="5">
        <v>753.0050447902629</v>
      </c>
      <c r="AC112" s="5">
        <f>H112*Parameters!$B$17+J112*Parameters!$B$18</f>
        <v>29288.326804006483</v>
      </c>
      <c r="AD112" s="5">
        <f>O112*Parameters!$B$17+Q112*Parameters!$B$18</f>
        <v>6426.8992120733055</v>
      </c>
      <c r="AE112" s="12">
        <f t="shared" si="15"/>
        <v>1025.2397646360166</v>
      </c>
      <c r="AF112" s="12">
        <f t="shared" si="16"/>
        <v>144.3597613826272</v>
      </c>
      <c r="AG112" s="12">
        <f t="shared" si="17"/>
        <v>1169.5995260186437</v>
      </c>
      <c r="AH112" s="12">
        <f t="shared" si="18"/>
        <v>5498.363127396683</v>
      </c>
      <c r="AI112" s="12">
        <f t="shared" si="19"/>
        <v>35715.226016079789</v>
      </c>
      <c r="AJ112" s="5"/>
      <c r="AK112" s="9">
        <f>IF('Embedded emissions outputs'!Z112 &lt;&gt;0,'Infield emissions outputs'!AG112/'Embedded emissions outputs'!Z112,"")</f>
        <v>0.48913920708882935</v>
      </c>
      <c r="AL112" s="9">
        <f>IF('Embedded emissions outputs'!Z112 &lt;&gt;0,'Infield emissions outputs'!AH112/'Embedded emissions outputs'!Z112,"")</f>
        <v>2.299475094331048</v>
      </c>
      <c r="AM112" s="9">
        <f>IF('Embedded emissions outputs'!Z112 &lt;&gt;0,'Infield emissions outputs'!AI112/'Embedded emissions outputs'!Z112,"")</f>
        <v>14.936494882116707</v>
      </c>
      <c r="AN112" s="9"/>
      <c r="AO112" s="9">
        <f>E112*'Field emission CFs'!P110</f>
        <v>1573.0473435876152</v>
      </c>
      <c r="AP112" s="9">
        <f>D112*'Field emission CFs'!Q110</f>
        <v>6879.814076844923</v>
      </c>
      <c r="AQ112" s="9">
        <f t="shared" si="20"/>
        <v>8452.8614204325386</v>
      </c>
      <c r="AR112" s="9">
        <f>IF('Embedded emissions outputs'!Z112 &lt;&gt; 0,'Infield emissions outputs'!AQ112/'Embedded emissions outputs'!Z112,"")</f>
        <v>3.535078324541165</v>
      </c>
      <c r="AS112" s="9"/>
      <c r="AT112" s="9"/>
      <c r="AU112" s="5"/>
      <c r="AV112" s="5"/>
      <c r="AW112" s="5"/>
      <c r="AX112" s="5"/>
      <c r="AY112" s="5"/>
      <c r="AZ112" s="5"/>
      <c r="BA112" s="5"/>
      <c r="CX112" s="5"/>
      <c r="CY112" s="5"/>
      <c r="CZ112" s="5"/>
    </row>
    <row r="113" spans="2:104" x14ac:dyDescent="0.3">
      <c r="B113">
        <v>3028</v>
      </c>
      <c r="C113">
        <v>2</v>
      </c>
      <c r="D113" s="5">
        <v>3177.3385999999996</v>
      </c>
      <c r="E113" s="5">
        <v>2517.8564453125</v>
      </c>
      <c r="F113" s="5"/>
      <c r="G113" s="5">
        <v>1184.906957682153</v>
      </c>
      <c r="H113" s="5">
        <v>601.08314488228837</v>
      </c>
      <c r="I113" s="5">
        <v>62.269616389135138</v>
      </c>
      <c r="J113" s="5">
        <v>162.80301595826745</v>
      </c>
      <c r="K113" s="5">
        <v>55.231042458106778</v>
      </c>
      <c r="L113" s="5">
        <v>1111.0448226300487</v>
      </c>
      <c r="M113" s="5"/>
      <c r="N113" s="12">
        <f>'Embedded emissions outputs'!L113-'Infield emissions outputs'!G113</f>
        <v>1176.3611416634908</v>
      </c>
      <c r="O113" s="12">
        <f>'Embedded emissions outputs'!M113-'Infield emissions outputs'!H113</f>
        <v>638.06933631234813</v>
      </c>
      <c r="P113" s="12">
        <f>'Embedded emissions outputs'!N113-'Infield emissions outputs'!I113</f>
        <v>36.362474157473727</v>
      </c>
      <c r="Q113" s="12">
        <f>'Embedded emissions outputs'!O113-'Infield emissions outputs'!J113</f>
        <v>488.34030880317528</v>
      </c>
      <c r="R113" s="12">
        <f>'Embedded emissions outputs'!P113-'Infield emissions outputs'!K113</f>
        <v>84.332875210623882</v>
      </c>
      <c r="S113" s="12">
        <f>'Embedded emissions outputs'!Q113-'Infield emissions outputs'!L113</f>
        <v>94.390256908443689</v>
      </c>
      <c r="T113" s="5"/>
      <c r="U113" s="5">
        <v>31.87082523607474</v>
      </c>
      <c r="V113" s="5">
        <v>3.6045434388592104</v>
      </c>
      <c r="W113" s="5">
        <v>1.8282224617963905</v>
      </c>
      <c r="X113" s="5">
        <v>184.18248678144244</v>
      </c>
      <c r="Y113" s="5">
        <v>19.938706028451438</v>
      </c>
      <c r="Z113" s="5">
        <v>3.1212406295319077</v>
      </c>
      <c r="AA113" s="5">
        <v>8.9024228746357519</v>
      </c>
      <c r="AB113" s="5">
        <v>166.11344163340678</v>
      </c>
      <c r="AC113" s="5">
        <f>H113*Parameters!$B$17+J113*Parameters!$B$18</f>
        <v>1084.8378721593776</v>
      </c>
      <c r="AD113" s="5">
        <f>O113*Parameters!$B$17+Q113*Parameters!$B$18</f>
        <v>1413.4720076801455</v>
      </c>
      <c r="AE113" s="12">
        <f t="shared" si="15"/>
        <v>37.303591136730347</v>
      </c>
      <c r="AF113" s="12">
        <f t="shared" si="16"/>
        <v>31.9623695326191</v>
      </c>
      <c r="AG113" s="12">
        <f t="shared" si="17"/>
        <v>69.265960669349454</v>
      </c>
      <c r="AH113" s="12">
        <f t="shared" si="18"/>
        <v>350.29592841484919</v>
      </c>
      <c r="AI113" s="12">
        <f t="shared" si="19"/>
        <v>2498.3098798395231</v>
      </c>
      <c r="AJ113" s="5"/>
      <c r="AK113" s="9">
        <f>IF('Embedded emissions outputs'!Z113 &lt;&gt;0,'Infield emissions outputs'!AG113/'Embedded emissions outputs'!Z113,"")</f>
        <v>0.68155033621321914</v>
      </c>
      <c r="AL113" s="9">
        <f>IF('Embedded emissions outputs'!Z113 &lt;&gt;0,'Infield emissions outputs'!AH113/'Embedded emissions outputs'!Z113,"")</f>
        <v>3.4467768219506958</v>
      </c>
      <c r="AM113" s="9">
        <f>IF('Embedded emissions outputs'!Z113 &lt;&gt;0,'Infield emissions outputs'!AI113/'Embedded emissions outputs'!Z113,"")</f>
        <v>24.582405587321887</v>
      </c>
      <c r="AN113" s="9"/>
      <c r="AO113" s="9">
        <f>E113*'Field emission CFs'!P111</f>
        <v>384.7735825025967</v>
      </c>
      <c r="AP113" s="9">
        <f>D113*'Field emission CFs'!Q111</f>
        <v>277.62302541345093</v>
      </c>
      <c r="AQ113" s="9">
        <f t="shared" si="20"/>
        <v>662.39660791604763</v>
      </c>
      <c r="AR113" s="9">
        <f>IF('Embedded emissions outputs'!Z113 &lt;&gt; 0,'Infield emissions outputs'!AQ113/'Embedded emissions outputs'!Z113,"")</f>
        <v>6.5177271269905308</v>
      </c>
      <c r="AS113" s="9"/>
      <c r="AT113" s="9"/>
      <c r="AU113" s="5"/>
      <c r="AV113" s="5"/>
      <c r="AW113" s="5"/>
      <c r="AX113" s="5"/>
      <c r="AY113" s="5"/>
      <c r="AZ113" s="5"/>
      <c r="BA113" s="5"/>
      <c r="CX113" s="5"/>
      <c r="CY113" s="5"/>
      <c r="CZ113" s="5"/>
    </row>
    <row r="114" spans="2:104" x14ac:dyDescent="0.3">
      <c r="B114">
        <v>3028</v>
      </c>
      <c r="C114">
        <v>5</v>
      </c>
      <c r="D114" s="5">
        <v>777932.61691092211</v>
      </c>
      <c r="E114" s="5">
        <v>110873.046875</v>
      </c>
      <c r="F114" s="5"/>
      <c r="G114" s="5">
        <v>290110.02176023566</v>
      </c>
      <c r="H114" s="5">
        <v>147167.87939419661</v>
      </c>
      <c r="I114" s="5">
        <v>15245.95635845646</v>
      </c>
      <c r="J114" s="5">
        <v>39860.333502197602</v>
      </c>
      <c r="K114" s="5">
        <v>13522.647348366731</v>
      </c>
      <c r="L114" s="5">
        <v>272025.778547469</v>
      </c>
      <c r="M114" s="5"/>
      <c r="N114" s="12">
        <f>'Embedded emissions outputs'!L114-'Infield emissions outputs'!G114</f>
        <v>51808.690486510692</v>
      </c>
      <c r="O114" s="12">
        <f>'Embedded emissions outputs'!M114-'Infield emissions outputs'!H114</f>
        <v>27530.545602399361</v>
      </c>
      <c r="P114" s="12">
        <f>'Embedded emissions outputs'!N114-'Infield emissions outputs'!I114</f>
        <v>1730.1905842221131</v>
      </c>
      <c r="Q114" s="12">
        <f>'Embedded emissions outputs'!O114-'Infield emissions outputs'!J114</f>
        <v>21374.069182567335</v>
      </c>
      <c r="R114" s="12">
        <f>'Embedded emissions outputs'!P114-'Infield emissions outputs'!K114</f>
        <v>2499.4354936332911</v>
      </c>
      <c r="S114" s="12">
        <f>'Embedded emissions outputs'!Q114-'Infield emissions outputs'!L114</f>
        <v>5930.1118144982611</v>
      </c>
      <c r="T114" s="5"/>
      <c r="U114" s="5">
        <v>9673.2673672084456</v>
      </c>
      <c r="V114" s="5">
        <v>814.1990974330065</v>
      </c>
      <c r="W114" s="5">
        <v>626.84649666335031</v>
      </c>
      <c r="X114" s="5">
        <v>40454.608866770715</v>
      </c>
      <c r="Y114" s="5">
        <v>1062.4354794954666</v>
      </c>
      <c r="Z114" s="5">
        <v>129.71566754187231</v>
      </c>
      <c r="AA114" s="5">
        <v>392.01547992863942</v>
      </c>
      <c r="AB114" s="5">
        <v>6831.239022296194</v>
      </c>
      <c r="AC114" s="5">
        <f>H114*Parameters!$B$17+J114*Parameters!$B$18</f>
        <v>265609.32624965464</v>
      </c>
      <c r="AD114" s="5">
        <f>O114*Parameters!$B$17+Q114*Parameters!$B$18</f>
        <v>61238.739473321875</v>
      </c>
      <c r="AE114" s="12">
        <f t="shared" si="15"/>
        <v>11114.312961304804</v>
      </c>
      <c r="AF114" s="12">
        <f t="shared" si="16"/>
        <v>1584.1666269659784</v>
      </c>
      <c r="AG114" s="12">
        <f t="shared" si="17"/>
        <v>12698.479588270782</v>
      </c>
      <c r="AH114" s="12">
        <f t="shared" si="18"/>
        <v>47285.847889066907</v>
      </c>
      <c r="AI114" s="12">
        <f t="shared" si="19"/>
        <v>326848.06572297652</v>
      </c>
      <c r="AJ114" s="5"/>
      <c r="AK114" s="9">
        <f>IF('Embedded emissions outputs'!Z114 &lt;&gt;0,'Infield emissions outputs'!AG114/'Embedded emissions outputs'!Z114,"")</f>
        <v>1.4715851122944985</v>
      </c>
      <c r="AL114" s="9">
        <f>IF('Embedded emissions outputs'!Z114 &lt;&gt;0,'Infield emissions outputs'!AH114/'Embedded emissions outputs'!Z114,"")</f>
        <v>5.4798016795685429</v>
      </c>
      <c r="AM114" s="9">
        <f>IF('Embedded emissions outputs'!Z114 &lt;&gt;0,'Infield emissions outputs'!AI114/'Embedded emissions outputs'!Z114,"")</f>
        <v>37.877349343811026</v>
      </c>
      <c r="AN114" s="9"/>
      <c r="AO114" s="9">
        <f>E114*'Field emission CFs'!P112</f>
        <v>11465.353161493744</v>
      </c>
      <c r="AP114" s="9">
        <f>D114*'Field emission CFs'!Q112</f>
        <v>49694.489852079249</v>
      </c>
      <c r="AQ114" s="9">
        <f t="shared" si="20"/>
        <v>61159.843013572994</v>
      </c>
      <c r="AR114" s="9">
        <f>IF('Embedded emissions outputs'!Z114 &lt;&gt; 0,'Infield emissions outputs'!AQ114/'Embedded emissions outputs'!Z114,"")</f>
        <v>7.0876134283174235</v>
      </c>
      <c r="AS114" s="9"/>
      <c r="AT114" s="9"/>
      <c r="AU114" s="5"/>
      <c r="AV114" s="5"/>
      <c r="AW114" s="5"/>
      <c r="AX114" s="5"/>
      <c r="AY114" s="5"/>
      <c r="AZ114" s="5"/>
      <c r="BA114" s="5"/>
      <c r="CX114" s="5"/>
      <c r="CY114" s="5"/>
      <c r="CZ114" s="5"/>
    </row>
    <row r="115" spans="2:104" x14ac:dyDescent="0.3">
      <c r="B115">
        <v>3028</v>
      </c>
      <c r="C115">
        <v>7</v>
      </c>
      <c r="D115" s="5">
        <v>390823.98133586289</v>
      </c>
      <c r="E115" s="5">
        <v>62530.12109375</v>
      </c>
      <c r="F115" s="5"/>
      <c r="G115" s="5">
        <v>145747.78234649086</v>
      </c>
      <c r="H115" s="5">
        <v>73935.370878249261</v>
      </c>
      <c r="I115" s="5">
        <v>7659.3849309792458</v>
      </c>
      <c r="J115" s="5">
        <v>20025.351679640346</v>
      </c>
      <c r="K115" s="5">
        <v>6793.6152309380495</v>
      </c>
      <c r="L115" s="5">
        <v>136662.47626956514</v>
      </c>
      <c r="M115" s="5"/>
      <c r="N115" s="12">
        <f>'Embedded emissions outputs'!L115-'Infield emissions outputs'!G115</f>
        <v>29038.148850351368</v>
      </c>
      <c r="O115" s="12">
        <f>'Embedded emissions outputs'!M115-'Infield emissions outputs'!H115</f>
        <v>15297.073681072608</v>
      </c>
      <c r="P115" s="12">
        <f>'Embedded emissions outputs'!N115-'Infield emissions outputs'!I115</f>
        <v>993.13181251940659</v>
      </c>
      <c r="Q115" s="12">
        <f>'Embedded emissions outputs'!O115-'Infield emissions outputs'!J115</f>
        <v>12005.261995323097</v>
      </c>
      <c r="R115" s="12">
        <f>'Embedded emissions outputs'!P115-'Infield emissions outputs'!K115</f>
        <v>1566.6348515968612</v>
      </c>
      <c r="S115" s="12">
        <f>'Embedded emissions outputs'!Q115-'Infield emissions outputs'!L115</f>
        <v>3629.870170833281</v>
      </c>
      <c r="T115" s="5"/>
      <c r="U115" s="5">
        <v>3889.8119509798576</v>
      </c>
      <c r="V115" s="5">
        <v>425.5140556031551</v>
      </c>
      <c r="W115" s="5">
        <v>228.19438757810906</v>
      </c>
      <c r="X115" s="5">
        <v>21682.634022429811</v>
      </c>
      <c r="Y115" s="5">
        <v>592.94742892436636</v>
      </c>
      <c r="Z115" s="5">
        <v>72.9568991684624</v>
      </c>
      <c r="AA115" s="5">
        <v>221.08873586801656</v>
      </c>
      <c r="AB115" s="5">
        <v>3843.5661223229463</v>
      </c>
      <c r="AC115" s="5">
        <f>H115*Parameters!$B$17+J115*Parameters!$B$18</f>
        <v>133438.92788173532</v>
      </c>
      <c r="AD115" s="5">
        <f>O115*Parameters!$B$17+Q115*Parameters!$B$18</f>
        <v>34133.743872212894</v>
      </c>
      <c r="AE115" s="12">
        <f t="shared" si="15"/>
        <v>4543.5203941611217</v>
      </c>
      <c r="AF115" s="12">
        <f t="shared" si="16"/>
        <v>886.99306396084535</v>
      </c>
      <c r="AG115" s="12">
        <f t="shared" si="17"/>
        <v>5430.5134581219672</v>
      </c>
      <c r="AH115" s="12">
        <f t="shared" si="18"/>
        <v>25526.200144752758</v>
      </c>
      <c r="AI115" s="12">
        <f t="shared" si="19"/>
        <v>167572.67175394821</v>
      </c>
      <c r="AJ115" s="5"/>
      <c r="AK115" s="9">
        <f>IF('Embedded emissions outputs'!Z115 &lt;&gt;0,'Infield emissions outputs'!AG115/'Embedded emissions outputs'!Z115,"")</f>
        <v>0.49889958973012116</v>
      </c>
      <c r="AL115" s="9">
        <f>IF('Embedded emissions outputs'!Z115 &lt;&gt;0,'Infield emissions outputs'!AH115/'Embedded emissions outputs'!Z115,"")</f>
        <v>2.3450841025979625</v>
      </c>
      <c r="AM115" s="9">
        <f>IF('Embedded emissions outputs'!Z115 &lt;&gt;0,'Infield emissions outputs'!AI115/'Embedded emissions outputs'!Z115,"")</f>
        <v>15.39484946179234</v>
      </c>
      <c r="AN115" s="9"/>
      <c r="AO115" s="9">
        <f>E115*'Field emission CFs'!P113</f>
        <v>7727.666120070422</v>
      </c>
      <c r="AP115" s="9">
        <f>D115*'Field emission CFs'!Q113</f>
        <v>26288.254546292086</v>
      </c>
      <c r="AQ115" s="9">
        <f t="shared" si="20"/>
        <v>34015.920666362508</v>
      </c>
      <c r="AR115" s="9">
        <f>IF('Embedded emissions outputs'!Z115 &lt;&gt; 0,'Infield emissions outputs'!AQ115/'Embedded emissions outputs'!Z115,"")</f>
        <v>3.1250320979058062</v>
      </c>
      <c r="AS115" s="9"/>
      <c r="AT115" s="9"/>
      <c r="AU115" s="5"/>
      <c r="AV115" s="5"/>
      <c r="AW115" s="5"/>
      <c r="AX115" s="5"/>
      <c r="AY115" s="5"/>
      <c r="AZ115" s="5"/>
      <c r="BA115" s="5"/>
      <c r="CX115" s="5"/>
      <c r="CY115" s="5"/>
      <c r="CZ115" s="5"/>
    </row>
    <row r="116" spans="2:104" x14ac:dyDescent="0.3">
      <c r="B116">
        <v>3028</v>
      </c>
      <c r="C116">
        <v>8</v>
      </c>
      <c r="D116" s="5">
        <v>73888.927806812397</v>
      </c>
      <c r="E116" s="5">
        <v>56708.390625</v>
      </c>
      <c r="F116" s="5"/>
      <c r="G116" s="5">
        <v>27554.980968652926</v>
      </c>
      <c r="H116" s="5">
        <v>13978.173147205389</v>
      </c>
      <c r="I116" s="5">
        <v>1448.0783350992899</v>
      </c>
      <c r="J116" s="5">
        <v>3785.9799685408884</v>
      </c>
      <c r="K116" s="5">
        <v>1284.3964785125647</v>
      </c>
      <c r="L116" s="5">
        <v>25837.318908801335</v>
      </c>
      <c r="M116" s="5"/>
      <c r="N116" s="12">
        <f>'Embedded emissions outputs'!L116-'Infield emissions outputs'!G116</f>
        <v>26179.806620866148</v>
      </c>
      <c r="O116" s="12">
        <f>'Embedded emissions outputs'!M116-'Infield emissions outputs'!H116</f>
        <v>12915.972039313025</v>
      </c>
      <c r="P116" s="12">
        <f>'Embedded emissions outputs'!N116-'Infield emissions outputs'!I116</f>
        <v>875.82433642985893</v>
      </c>
      <c r="Q116" s="12">
        <f>'Embedded emissions outputs'!O116-'Infield emissions outputs'!J116</f>
        <v>9856.8762103422923</v>
      </c>
      <c r="R116" s="12">
        <f>'Embedded emissions outputs'!P116-'Infield emissions outputs'!K116</f>
        <v>3524.2330025663041</v>
      </c>
      <c r="S116" s="12">
        <f>'Embedded emissions outputs'!Q116-'Infield emissions outputs'!L116</f>
        <v>3355.6785322701326</v>
      </c>
      <c r="T116" s="5"/>
      <c r="U116" s="5">
        <v>707.91006797325383</v>
      </c>
      <c r="V116" s="5">
        <v>81.341361487826987</v>
      </c>
      <c r="W116" s="5">
        <v>40.562375739632216</v>
      </c>
      <c r="X116" s="5">
        <v>4161.3803066549863</v>
      </c>
      <c r="Y116" s="5">
        <v>491.29623953315968</v>
      </c>
      <c r="Z116" s="5">
        <v>62.808842795148138</v>
      </c>
      <c r="AA116" s="5">
        <v>200.50467203430824</v>
      </c>
      <c r="AB116" s="5">
        <v>3314.8678615013964</v>
      </c>
      <c r="AC116" s="5">
        <f>H116*Parameters!$B$17+J116*Parameters!$B$18</f>
        <v>25227.876946473451</v>
      </c>
      <c r="AD116" s="5">
        <f>O116*Parameters!$B$17+Q116*Parameters!$B$18</f>
        <v>28588.443076698684</v>
      </c>
      <c r="AE116" s="12">
        <f t="shared" si="15"/>
        <v>829.81380520071298</v>
      </c>
      <c r="AF116" s="12">
        <f t="shared" si="16"/>
        <v>754.60975436261606</v>
      </c>
      <c r="AG116" s="12">
        <f t="shared" si="17"/>
        <v>1584.423559563329</v>
      </c>
      <c r="AH116" s="12">
        <f t="shared" si="18"/>
        <v>7476.2481681563822</v>
      </c>
      <c r="AI116" s="12">
        <f t="shared" si="19"/>
        <v>53816.320023172135</v>
      </c>
      <c r="AJ116" s="5"/>
      <c r="AK116" s="9">
        <f>IF('Embedded emissions outputs'!Z116 &lt;&gt;0,'Infield emissions outputs'!AG116/'Embedded emissions outputs'!Z116,"")</f>
        <v>0.84236018566078885</v>
      </c>
      <c r="AL116" s="9">
        <f>IF('Embedded emissions outputs'!Z116 &lt;&gt;0,'Infield emissions outputs'!AH116/'Embedded emissions outputs'!Z116,"")</f>
        <v>3.974753945662107</v>
      </c>
      <c r="AM116" s="9">
        <f>IF('Embedded emissions outputs'!Z116 &lt;&gt;0,'Infield emissions outputs'!AI116/'Embedded emissions outputs'!Z116,"")</f>
        <v>28.611494099970034</v>
      </c>
      <c r="AN116" s="9"/>
      <c r="AO116" s="9">
        <f>E116*'Field emission CFs'!P114</f>
        <v>7718.949261171897</v>
      </c>
      <c r="AP116" s="9">
        <f>D116*'Field emission CFs'!Q114</f>
        <v>5645.2103455771512</v>
      </c>
      <c r="AQ116" s="9">
        <f t="shared" si="20"/>
        <v>13364.159606749048</v>
      </c>
      <c r="AR116" s="9">
        <f>IF('Embedded emissions outputs'!Z116 &lt;&gt; 0,'Infield emissions outputs'!AQ116/'Embedded emissions outputs'!Z116,"")</f>
        <v>7.1050672653744931</v>
      </c>
      <c r="AS116" s="9"/>
      <c r="AT116" s="9"/>
      <c r="AU116" s="5"/>
      <c r="AV116" s="5"/>
      <c r="AW116" s="5"/>
      <c r="AX116" s="5"/>
      <c r="AY116" s="5"/>
      <c r="AZ116" s="5"/>
      <c r="BA116" s="5"/>
      <c r="CX116" s="5"/>
      <c r="CY116" s="5"/>
      <c r="CZ116" s="5"/>
    </row>
    <row r="117" spans="2:104" x14ac:dyDescent="0.3">
      <c r="B117">
        <v>3029</v>
      </c>
      <c r="C117">
        <v>0</v>
      </c>
      <c r="D117" s="5">
        <v>266425.38843374967</v>
      </c>
      <c r="E117" s="5">
        <v>4586135.5</v>
      </c>
      <c r="F117" s="5"/>
      <c r="G117" s="5">
        <v>99356.51694733456</v>
      </c>
      <c r="H117" s="5">
        <v>50401.87103642134</v>
      </c>
      <c r="I117" s="5">
        <v>5221.4160411156417</v>
      </c>
      <c r="J117" s="5">
        <v>13651.317100691553</v>
      </c>
      <c r="K117" s="5">
        <v>4631.2193294419485</v>
      </c>
      <c r="L117" s="5">
        <v>93163.047978744624</v>
      </c>
      <c r="M117" s="5"/>
      <c r="N117" s="12">
        <f>'Embedded emissions outputs'!L117-'Infield emissions outputs'!G117</f>
        <v>2136030.7377888476</v>
      </c>
      <c r="O117" s="12">
        <f>'Embedded emissions outputs'!M117-'Infield emissions outputs'!H117</f>
        <v>1208528.9071329769</v>
      </c>
      <c r="P117" s="12">
        <f>'Embedded emissions outputs'!N117-'Infield emissions outputs'!I117</f>
        <v>65945.193618114703</v>
      </c>
      <c r="Q117" s="12">
        <f>'Embedded emissions outputs'!O117-'Infield emissions outputs'!J117</f>
        <v>940724.34435505106</v>
      </c>
      <c r="R117" s="12">
        <f>'Embedded emissions outputs'!P117-'Infield emissions outputs'!K117</f>
        <v>107298.51152397846</v>
      </c>
      <c r="S117" s="12">
        <f>'Embedded emissions outputs'!Q117-'Infield emissions outputs'!L117</f>
        <v>127607.72848125293</v>
      </c>
      <c r="T117" s="5"/>
      <c r="U117" s="5">
        <v>2246.7960238947962</v>
      </c>
      <c r="V117" s="5">
        <v>318.99922433837611</v>
      </c>
      <c r="W117" s="5">
        <v>126.39722000748276</v>
      </c>
      <c r="X117" s="5">
        <v>16565.278518128678</v>
      </c>
      <c r="Y117" s="5">
        <v>35673.308034473623</v>
      </c>
      <c r="Z117" s="5">
        <v>5651.4518789178892</v>
      </c>
      <c r="AA117" s="5">
        <v>16215.264909708569</v>
      </c>
      <c r="AB117" s="5">
        <v>300904.48868007737</v>
      </c>
      <c r="AC117" s="5">
        <f>H117*Parameters!$B$17+J117*Parameters!$B$18</f>
        <v>90965.549431119711</v>
      </c>
      <c r="AD117" s="5">
        <f>O117*Parameters!$B$17+Q117*Parameters!$B$18</f>
        <v>2690276.8790847957</v>
      </c>
      <c r="AE117" s="12">
        <f t="shared" si="15"/>
        <v>2692.1924682406552</v>
      </c>
      <c r="AF117" s="12">
        <f t="shared" si="16"/>
        <v>57540.024823100081</v>
      </c>
      <c r="AG117" s="12">
        <f t="shared" si="17"/>
        <v>60232.217291340734</v>
      </c>
      <c r="AH117" s="12">
        <f t="shared" si="18"/>
        <v>317469.76719820604</v>
      </c>
      <c r="AI117" s="12">
        <f t="shared" si="19"/>
        <v>2781242.4285159153</v>
      </c>
      <c r="AJ117" s="5"/>
      <c r="AK117" s="9">
        <f>IF('Embedded emissions outputs'!Z117 &lt;&gt;0,'Infield emissions outputs'!AG117/'Embedded emissions outputs'!Z117,"")</f>
        <v>1.8329690762863651</v>
      </c>
      <c r="AL117" s="9">
        <f>IF('Embedded emissions outputs'!Z117 &lt;&gt;0,'Infield emissions outputs'!AH117/'Embedded emissions outputs'!Z117,"")</f>
        <v>9.6611463449113568</v>
      </c>
      <c r="AM117" s="9">
        <f>IF('Embedded emissions outputs'!Z117 &lt;&gt;0,'Infield emissions outputs'!AI117/'Embedded emissions outputs'!Z117,"")</f>
        <v>84.637949495811881</v>
      </c>
      <c r="AN117" s="9"/>
      <c r="AO117" s="9">
        <f>E117*'Field emission CFs'!P115</f>
        <v>357078.28441570804</v>
      </c>
      <c r="AP117" s="9">
        <f>D117*'Field emission CFs'!Q115</f>
        <v>10158.004893805935</v>
      </c>
      <c r="AQ117" s="9">
        <f t="shared" si="20"/>
        <v>367236.28930951399</v>
      </c>
      <c r="AR117" s="9">
        <f>IF('Embedded emissions outputs'!Z117 &lt;&gt; 0,'Infield emissions outputs'!AQ117/'Embedded emissions outputs'!Z117,"")</f>
        <v>11.175626471437653</v>
      </c>
      <c r="AS117" s="9"/>
      <c r="AT117" s="9"/>
      <c r="AU117" s="5"/>
      <c r="AV117" s="5"/>
      <c r="AW117" s="5"/>
      <c r="AX117" s="5"/>
      <c r="AY117" s="5"/>
      <c r="AZ117" s="5"/>
      <c r="BA117" s="5"/>
      <c r="CX117" s="5"/>
      <c r="CY117" s="5"/>
      <c r="CZ117" s="5"/>
    </row>
    <row r="118" spans="2:104" x14ac:dyDescent="0.3">
      <c r="B118">
        <v>3029</v>
      </c>
      <c r="C118">
        <v>1</v>
      </c>
      <c r="D118" s="5">
        <v>192297.21308438573</v>
      </c>
      <c r="E118" s="5">
        <v>1486677.625</v>
      </c>
      <c r="F118" s="5"/>
      <c r="G118" s="5">
        <v>71712.314742462841</v>
      </c>
      <c r="H118" s="5">
        <v>36378.437473696416</v>
      </c>
      <c r="I118" s="5">
        <v>3768.6489225493556</v>
      </c>
      <c r="J118" s="5">
        <v>9853.0783752501575</v>
      </c>
      <c r="K118" s="5">
        <v>3342.6640586682565</v>
      </c>
      <c r="L118" s="5">
        <v>67242.069511758687</v>
      </c>
      <c r="M118" s="5"/>
      <c r="N118" s="12">
        <f>'Embedded emissions outputs'!L118-'Infield emissions outputs'!G118</f>
        <v>628158.40561143821</v>
      </c>
      <c r="O118" s="12">
        <f>'Embedded emissions outputs'!M118-'Infield emissions outputs'!H118</f>
        <v>350255.99900804675</v>
      </c>
      <c r="P118" s="12">
        <f>'Embedded emissions outputs'!N118-'Infield emissions outputs'!I118</f>
        <v>22035.938324421317</v>
      </c>
      <c r="Q118" s="12">
        <f>'Embedded emissions outputs'!O118-'Infield emissions outputs'!J118</f>
        <v>299811.42357339087</v>
      </c>
      <c r="R118" s="12">
        <f>'Embedded emissions outputs'!P118-'Infield emissions outputs'!K118</f>
        <v>152555.73444317526</v>
      </c>
      <c r="S118" s="12">
        <f>'Embedded emissions outputs'!Q118-'Infield emissions outputs'!L118</f>
        <v>33860.168127986413</v>
      </c>
      <c r="T118" s="5"/>
      <c r="U118" s="5">
        <v>1975.5908186968759</v>
      </c>
      <c r="V118" s="5">
        <v>209.32627385983153</v>
      </c>
      <c r="W118" s="5">
        <v>113.37493178779238</v>
      </c>
      <c r="X118" s="5">
        <v>10637.724959668334</v>
      </c>
      <c r="Y118" s="5">
        <v>11585.533346284497</v>
      </c>
      <c r="Z118" s="5">
        <v>1762.1653253307784</v>
      </c>
      <c r="AA118" s="5">
        <v>5256.4677414991138</v>
      </c>
      <c r="AB118" s="5">
        <v>93681.390294008728</v>
      </c>
      <c r="AC118" s="5">
        <f>H118*Parameters!$B$17+J118*Parameters!$B$18</f>
        <v>65655.986259897967</v>
      </c>
      <c r="AD118" s="5">
        <f>O118*Parameters!$B$17+Q118*Parameters!$B$18</f>
        <v>802247.95999862836</v>
      </c>
      <c r="AE118" s="12">
        <f t="shared" si="15"/>
        <v>2298.2920243444996</v>
      </c>
      <c r="AF118" s="12">
        <f t="shared" si="16"/>
        <v>18604.166413114388</v>
      </c>
      <c r="AG118" s="12">
        <f t="shared" si="17"/>
        <v>20902.458437458889</v>
      </c>
      <c r="AH118" s="12">
        <f t="shared" si="18"/>
        <v>104319.11525367707</v>
      </c>
      <c r="AI118" s="12">
        <f t="shared" si="19"/>
        <v>867903.9462585263</v>
      </c>
      <c r="AJ118" s="5"/>
      <c r="AK118" s="9">
        <f>IF('Embedded emissions outputs'!Z118 &lt;&gt;0,'Infield emissions outputs'!AG118/'Embedded emissions outputs'!Z118,"")</f>
        <v>1.3813272867196056</v>
      </c>
      <c r="AL118" s="9">
        <f>IF('Embedded emissions outputs'!Z118 &lt;&gt;0,'Infield emissions outputs'!AH118/'Embedded emissions outputs'!Z118,"")</f>
        <v>6.8938704438763452</v>
      </c>
      <c r="AM118" s="9">
        <f>IF('Embedded emissions outputs'!Z118 &lt;&gt;0,'Infield emissions outputs'!AI118/'Embedded emissions outputs'!Z118,"")</f>
        <v>57.354947352512177</v>
      </c>
      <c r="AN118" s="9"/>
      <c r="AO118" s="9">
        <f>E118*'Field emission CFs'!P116</f>
        <v>134221.68710294066</v>
      </c>
      <c r="AP118" s="9">
        <f>D118*'Field emission CFs'!Q116</f>
        <v>8120.0601707710721</v>
      </c>
      <c r="AQ118" s="9">
        <f t="shared" si="20"/>
        <v>142341.74727371172</v>
      </c>
      <c r="AR118" s="9">
        <f>IF('Embedded emissions outputs'!Z118 &lt;&gt; 0,'Infield emissions outputs'!AQ118/'Embedded emissions outputs'!Z118,"")</f>
        <v>9.4065748360089643</v>
      </c>
      <c r="AS118" s="9"/>
      <c r="AT118" s="9"/>
      <c r="AU118" s="5"/>
      <c r="AV118" s="5"/>
      <c r="AW118" s="5"/>
      <c r="AX118" s="5"/>
      <c r="AY118" s="5"/>
      <c r="AZ118" s="5"/>
      <c r="BA118" s="5"/>
      <c r="CX118" s="5"/>
      <c r="CY118" s="5"/>
      <c r="CZ118" s="5"/>
    </row>
    <row r="119" spans="2:104" x14ac:dyDescent="0.3">
      <c r="B119">
        <v>3029</v>
      </c>
      <c r="C119">
        <v>2</v>
      </c>
      <c r="D119" s="5">
        <v>11267.018023659499</v>
      </c>
      <c r="E119" s="5">
        <v>42724.83984375</v>
      </c>
      <c r="F119" s="5"/>
      <c r="G119" s="5">
        <v>4201.7454635034373</v>
      </c>
      <c r="H119" s="5">
        <v>2131.4740037799802</v>
      </c>
      <c r="I119" s="5">
        <v>220.81149619456627</v>
      </c>
      <c r="J119" s="5">
        <v>577.30847921210682</v>
      </c>
      <c r="K119" s="5">
        <v>195.85232459675285</v>
      </c>
      <c r="L119" s="5">
        <v>3939.8262563726544</v>
      </c>
      <c r="M119" s="5"/>
      <c r="N119" s="12">
        <f>'Embedded emissions outputs'!L119-'Infield emissions outputs'!G119</f>
        <v>19680.626926849331</v>
      </c>
      <c r="O119" s="12">
        <f>'Embedded emissions outputs'!M119-'Infield emissions outputs'!H119</f>
        <v>11062.308269592506</v>
      </c>
      <c r="P119" s="12">
        <f>'Embedded emissions outputs'!N119-'Infield emissions outputs'!I119</f>
        <v>602.89965801404389</v>
      </c>
      <c r="Q119" s="12">
        <f>'Embedded emissions outputs'!O119-'Infield emissions outputs'!J119</f>
        <v>8799.9897624231617</v>
      </c>
      <c r="R119" s="12">
        <f>'Embedded emissions outputs'!P119-'Infield emissions outputs'!K119</f>
        <v>1192.0139949776126</v>
      </c>
      <c r="S119" s="12">
        <f>'Embedded emissions outputs'!Q119-'Infield emissions outputs'!L119</f>
        <v>1387.0018009266082</v>
      </c>
      <c r="T119" s="5"/>
      <c r="U119" s="5">
        <v>113.01570514510357</v>
      </c>
      <c r="V119" s="5">
        <v>12.781909958444565</v>
      </c>
      <c r="W119" s="5">
        <v>6.4829777438007623</v>
      </c>
      <c r="X119" s="5">
        <v>653.12126262178663</v>
      </c>
      <c r="Y119" s="5">
        <v>336.01628718537592</v>
      </c>
      <c r="Z119" s="5">
        <v>53.877848073502861</v>
      </c>
      <c r="AA119" s="5">
        <v>151.06285812817535</v>
      </c>
      <c r="AB119" s="5">
        <v>2869.9184744933928</v>
      </c>
      <c r="AC119" s="5">
        <f>H119*Parameters!$B$17+J119*Parameters!$B$18</f>
        <v>3846.8949637184173</v>
      </c>
      <c r="AD119" s="5">
        <f>O119*Parameters!$B$17+Q119*Parameters!$B$18</f>
        <v>24782.438568767382</v>
      </c>
      <c r="AE119" s="12">
        <f t="shared" si="15"/>
        <v>132.28059284734891</v>
      </c>
      <c r="AF119" s="12">
        <f t="shared" si="16"/>
        <v>540.95699338705413</v>
      </c>
      <c r="AG119" s="12">
        <f t="shared" si="17"/>
        <v>673.23758623440301</v>
      </c>
      <c r="AH119" s="12">
        <f t="shared" si="18"/>
        <v>3523.0397371151794</v>
      </c>
      <c r="AI119" s="12">
        <f t="shared" si="19"/>
        <v>28629.333532485798</v>
      </c>
      <c r="AJ119" s="5"/>
      <c r="AK119" s="9">
        <f>IF('Embedded emissions outputs'!Z119 &lt;&gt;0,'Infield emissions outputs'!AG119/'Embedded emissions outputs'!Z119,"")</f>
        <v>1.238857475924497</v>
      </c>
      <c r="AL119" s="9">
        <f>IF('Embedded emissions outputs'!Z119 &lt;&gt;0,'Infield emissions outputs'!AH119/'Embedded emissions outputs'!Z119,"")</f>
        <v>6.4829180746076158</v>
      </c>
      <c r="AM119" s="9">
        <f>IF('Embedded emissions outputs'!Z119 &lt;&gt;0,'Infield emissions outputs'!AI119/'Embedded emissions outputs'!Z119,"")</f>
        <v>52.682239676836829</v>
      </c>
      <c r="AN119" s="9"/>
      <c r="AO119" s="9">
        <f>E119*'Field emission CFs'!P117</f>
        <v>4068.1588915855559</v>
      </c>
      <c r="AP119" s="9">
        <f>D119*'Field emission CFs'!Q117</f>
        <v>540.24650557890266</v>
      </c>
      <c r="AQ119" s="9">
        <f t="shared" si="20"/>
        <v>4608.4053971644589</v>
      </c>
      <c r="AR119" s="9">
        <f>IF('Embedded emissions outputs'!Z119 &lt;&gt; 0,'Infield emissions outputs'!AQ119/'Embedded emissions outputs'!Z119,"")</f>
        <v>8.4801526164051957</v>
      </c>
      <c r="AS119" s="9"/>
      <c r="AT119" s="9"/>
      <c r="AU119" s="5"/>
      <c r="AV119" s="5"/>
      <c r="AW119" s="5"/>
      <c r="AX119" s="5"/>
      <c r="AY119" s="5"/>
      <c r="AZ119" s="5"/>
      <c r="BA119" s="5"/>
      <c r="CX119" s="5"/>
      <c r="CY119" s="5"/>
      <c r="CZ119" s="5"/>
    </row>
    <row r="120" spans="2:104" x14ac:dyDescent="0.3">
      <c r="B120">
        <v>3029</v>
      </c>
      <c r="C120">
        <v>5</v>
      </c>
      <c r="D120" s="5">
        <v>512460.41169951425</v>
      </c>
      <c r="E120" s="5">
        <v>199036.65625</v>
      </c>
      <c r="F120" s="5"/>
      <c r="G120" s="5">
        <v>191108.97005418784</v>
      </c>
      <c r="H120" s="5">
        <v>96946.329828371556</v>
      </c>
      <c r="I120" s="5">
        <v>10043.220842483397</v>
      </c>
      <c r="J120" s="5">
        <v>26257.856365669159</v>
      </c>
      <c r="K120" s="5">
        <v>8907.9970125547079</v>
      </c>
      <c r="L120" s="5">
        <v>179196.03759624757</v>
      </c>
      <c r="M120" s="5"/>
      <c r="N120" s="12">
        <f>'Embedded emissions outputs'!L120-'Infield emissions outputs'!G120</f>
        <v>93380.430349818576</v>
      </c>
      <c r="O120" s="12">
        <f>'Embedded emissions outputs'!M120-'Infield emissions outputs'!H120</f>
        <v>50905.211921646696</v>
      </c>
      <c r="P120" s="12">
        <f>'Embedded emissions outputs'!N120-'Infield emissions outputs'!I120</f>
        <v>2965.9809916978829</v>
      </c>
      <c r="Q120" s="12">
        <f>'Embedded emissions outputs'!O120-'Infield emissions outputs'!J120</f>
        <v>38414.014290506864</v>
      </c>
      <c r="R120" s="12">
        <f>'Embedded emissions outputs'!P120-'Infield emissions outputs'!K120</f>
        <v>6917.3969323605197</v>
      </c>
      <c r="S120" s="12">
        <f>'Embedded emissions outputs'!Q120-'Infield emissions outputs'!L120</f>
        <v>6453.6240547580528</v>
      </c>
      <c r="T120" s="5"/>
      <c r="U120" s="5">
        <v>6372.2313086234062</v>
      </c>
      <c r="V120" s="5">
        <v>536.350829886425</v>
      </c>
      <c r="W120" s="5">
        <v>412.93295430660919</v>
      </c>
      <c r="X120" s="5">
        <v>26649.333199744226</v>
      </c>
      <c r="Y120" s="5">
        <v>1898.358986246021</v>
      </c>
      <c r="Z120" s="5">
        <v>234.74863998210711</v>
      </c>
      <c r="AA120" s="5">
        <v>703.73685179311371</v>
      </c>
      <c r="AB120" s="5">
        <v>12370.135010552074</v>
      </c>
      <c r="AC120" s="5">
        <f>H120*Parameters!$B$17+J120*Parameters!$B$18</f>
        <v>174969.22191233246</v>
      </c>
      <c r="AD120" s="5">
        <f>O120*Parameters!$B$17+Q120*Parameters!$B$18</f>
        <v>112313.86669732248</v>
      </c>
      <c r="AE120" s="12">
        <f t="shared" si="15"/>
        <v>7321.5150928164403</v>
      </c>
      <c r="AF120" s="12">
        <f t="shared" si="16"/>
        <v>2836.8444780212417</v>
      </c>
      <c r="AG120" s="12">
        <f t="shared" si="17"/>
        <v>10158.359570837682</v>
      </c>
      <c r="AH120" s="12">
        <f t="shared" si="18"/>
        <v>39019.468210296298</v>
      </c>
      <c r="AI120" s="12">
        <f t="shared" si="19"/>
        <v>287283.08860965492</v>
      </c>
      <c r="AJ120" s="5"/>
      <c r="AK120" s="9">
        <f>IF('Embedded emissions outputs'!Z120 &lt;&gt;0,'Infield emissions outputs'!AG120/'Embedded emissions outputs'!Z120,"")</f>
        <v>1.5758854760655057</v>
      </c>
      <c r="AL120" s="9">
        <f>IF('Embedded emissions outputs'!Z120 &lt;&gt;0,'Infield emissions outputs'!AH120/'Embedded emissions outputs'!Z120,"")</f>
        <v>6.0531636833303217</v>
      </c>
      <c r="AM120" s="9">
        <f>IF('Embedded emissions outputs'!Z120 &lt;&gt;0,'Infield emissions outputs'!AI120/'Embedded emissions outputs'!Z120,"")</f>
        <v>44.566767272037225</v>
      </c>
      <c r="AN120" s="9"/>
      <c r="AO120" s="9">
        <f>E120*'Field emission CFs'!P118</f>
        <v>17166.510275691366</v>
      </c>
      <c r="AP120" s="9">
        <f>D120*'Field emission CFs'!Q118</f>
        <v>25986.685614934329</v>
      </c>
      <c r="AQ120" s="9">
        <f t="shared" si="20"/>
        <v>43153.195890625691</v>
      </c>
      <c r="AR120" s="9">
        <f>IF('Embedded emissions outputs'!Z120 &lt;&gt; 0,'Infield emissions outputs'!AQ120/'Embedded emissions outputs'!Z120,"")</f>
        <v>6.6944366534407767</v>
      </c>
      <c r="AS120" s="9"/>
      <c r="AT120" s="9"/>
      <c r="AU120" s="5"/>
      <c r="AV120" s="5"/>
      <c r="AW120" s="5"/>
      <c r="AX120" s="5"/>
      <c r="AY120" s="5"/>
      <c r="AZ120" s="5"/>
      <c r="BA120" s="5"/>
      <c r="CX120" s="5"/>
      <c r="CY120" s="5"/>
      <c r="CZ120" s="5"/>
    </row>
    <row r="121" spans="2:104" x14ac:dyDescent="0.3">
      <c r="B121">
        <v>3029</v>
      </c>
      <c r="C121">
        <v>7</v>
      </c>
      <c r="D121" s="5">
        <v>209747.72149536663</v>
      </c>
      <c r="E121" s="5">
        <v>47484.26171875</v>
      </c>
      <c r="F121" s="5"/>
      <c r="G121" s="5">
        <v>78220.03438910743</v>
      </c>
      <c r="H121" s="5">
        <v>39679.692956970131</v>
      </c>
      <c r="I121" s="5">
        <v>4110.6447251204627</v>
      </c>
      <c r="J121" s="5">
        <v>10747.221479580556</v>
      </c>
      <c r="K121" s="5">
        <v>3646.0027619976518</v>
      </c>
      <c r="L121" s="5">
        <v>73344.125182590389</v>
      </c>
      <c r="M121" s="5"/>
      <c r="N121" s="12">
        <f>'Embedded emissions outputs'!L121-'Infield emissions outputs'!G121</f>
        <v>22341.869565562141</v>
      </c>
      <c r="O121" s="12">
        <f>'Embedded emissions outputs'!M121-'Infield emissions outputs'!H121</f>
        <v>12259.863350192551</v>
      </c>
      <c r="P121" s="12">
        <f>'Embedded emissions outputs'!N121-'Infield emissions outputs'!I121</f>
        <v>695.9510261286232</v>
      </c>
      <c r="Q121" s="12">
        <f>'Embedded emissions outputs'!O121-'Infield emissions outputs'!J121</f>
        <v>9337.1403499485968</v>
      </c>
      <c r="R121" s="12">
        <f>'Embedded emissions outputs'!P121-'Infield emissions outputs'!K121</f>
        <v>1139.4501896574657</v>
      </c>
      <c r="S121" s="12">
        <f>'Embedded emissions outputs'!Q121-'Infield emissions outputs'!L121</f>
        <v>1709.9889939678251</v>
      </c>
      <c r="T121" s="5"/>
      <c r="U121" s="5">
        <v>2087.5873352877206</v>
      </c>
      <c r="V121" s="5">
        <v>228.36521781992471</v>
      </c>
      <c r="W121" s="5">
        <v>122.46754328876933</v>
      </c>
      <c r="X121" s="5">
        <v>11636.653069951328</v>
      </c>
      <c r="Y121" s="5">
        <v>445.32375469172075</v>
      </c>
      <c r="Z121" s="5">
        <v>56.727650592034578</v>
      </c>
      <c r="AA121" s="5">
        <v>167.8908314496461</v>
      </c>
      <c r="AB121" s="5">
        <v>2993.4254736409903</v>
      </c>
      <c r="AC121" s="5">
        <f>H121*Parameters!$B$17+J121*Parameters!$B$18</f>
        <v>71614.10870006468</v>
      </c>
      <c r="AD121" s="5">
        <f>O121*Parameters!$B$17+Q121*Parameters!$B$18</f>
        <v>27120.410583761564</v>
      </c>
      <c r="AE121" s="12">
        <f t="shared" si="15"/>
        <v>2438.4200963964145</v>
      </c>
      <c r="AF121" s="12">
        <f t="shared" si="16"/>
        <v>669.94223673340139</v>
      </c>
      <c r="AG121" s="12">
        <f t="shared" si="17"/>
        <v>3108.3623331298159</v>
      </c>
      <c r="AH121" s="12">
        <f t="shared" si="18"/>
        <v>14630.078543592317</v>
      </c>
      <c r="AI121" s="12">
        <f t="shared" si="19"/>
        <v>98734.519283826245</v>
      </c>
      <c r="AJ121" s="5"/>
      <c r="AK121" s="9">
        <f>IF('Embedded emissions outputs'!Z121 &lt;&gt;0,'Infield emissions outputs'!AG121/'Embedded emissions outputs'!Z121,"")</f>
        <v>0.54238456896157139</v>
      </c>
      <c r="AL121" s="9">
        <f>IF('Embedded emissions outputs'!Z121 &lt;&gt;0,'Infield emissions outputs'!AH121/'Embedded emissions outputs'!Z121,"")</f>
        <v>2.5528326476503</v>
      </c>
      <c r="AM121" s="9">
        <f>IF('Embedded emissions outputs'!Z121 &lt;&gt;0,'Infield emissions outputs'!AI121/'Embedded emissions outputs'!Z121,"")</f>
        <v>17.228390368977468</v>
      </c>
      <c r="AN121" s="9"/>
      <c r="AO121" s="9">
        <f>E121*'Field emission CFs'!P119</f>
        <v>4671.9959574517588</v>
      </c>
      <c r="AP121" s="9">
        <f>D121*'Field emission CFs'!Q119</f>
        <v>7406.4114088081678</v>
      </c>
      <c r="AQ121" s="9">
        <f t="shared" si="20"/>
        <v>12078.407366259926</v>
      </c>
      <c r="AR121" s="9">
        <f>IF('Embedded emissions outputs'!Z121 &lt;&gt; 0,'Infield emissions outputs'!AQ121/'Embedded emissions outputs'!Z121,"")</f>
        <v>2.1075862692284013</v>
      </c>
      <c r="AS121" s="9"/>
      <c r="AT121" s="9"/>
      <c r="AU121" s="5"/>
      <c r="AV121" s="5"/>
      <c r="AW121" s="5"/>
      <c r="AX121" s="5"/>
      <c r="AY121" s="5"/>
      <c r="AZ121" s="5"/>
      <c r="BA121" s="5"/>
      <c r="CX121" s="5"/>
      <c r="CY121" s="5"/>
      <c r="CZ121" s="5"/>
    </row>
    <row r="122" spans="2:104" x14ac:dyDescent="0.3">
      <c r="B122">
        <v>3029</v>
      </c>
      <c r="C122">
        <v>8</v>
      </c>
      <c r="D122" s="5">
        <v>228969.98916378838</v>
      </c>
      <c r="E122" s="5">
        <v>661873.8125</v>
      </c>
      <c r="F122" s="5"/>
      <c r="G122" s="5">
        <v>85388.486219435377</v>
      </c>
      <c r="H122" s="5">
        <v>43316.126638260532</v>
      </c>
      <c r="I122" s="5">
        <v>4487.3635406228141</v>
      </c>
      <c r="J122" s="5">
        <v>11732.147401538059</v>
      </c>
      <c r="K122" s="5">
        <v>3980.1396027283486</v>
      </c>
      <c r="L122" s="5">
        <v>80065.725761203255</v>
      </c>
      <c r="M122" s="5"/>
      <c r="N122" s="12">
        <f>'Embedded emissions outputs'!L122-'Infield emissions outputs'!G122</f>
        <v>300564.71555688581</v>
      </c>
      <c r="O122" s="12">
        <f>'Embedded emissions outputs'!M122-'Infield emissions outputs'!H122</f>
        <v>167531.48591817651</v>
      </c>
      <c r="P122" s="12">
        <f>'Embedded emissions outputs'!N122-'Infield emissions outputs'!I122</f>
        <v>9418.792149205241</v>
      </c>
      <c r="Q122" s="12">
        <f>'Embedded emissions outputs'!O122-'Infield emissions outputs'!J122</f>
        <v>133862.76775008722</v>
      </c>
      <c r="R122" s="12">
        <f>'Embedded emissions outputs'!P122-'Infield emissions outputs'!K122</f>
        <v>29766.332654488935</v>
      </c>
      <c r="S122" s="12">
        <f>'Embedded emissions outputs'!Q122-'Infield emissions outputs'!L122</f>
        <v>20729.689558557599</v>
      </c>
      <c r="T122" s="5"/>
      <c r="U122" s="5">
        <v>2193.7002661152205</v>
      </c>
      <c r="V122" s="5">
        <v>252.06389118449738</v>
      </c>
      <c r="W122" s="5">
        <v>125.69632567742859</v>
      </c>
      <c r="X122" s="5">
        <v>12895.453107838244</v>
      </c>
      <c r="Y122" s="5">
        <v>5590.0133700470169</v>
      </c>
      <c r="Z122" s="5">
        <v>779.07328343870006</v>
      </c>
      <c r="AA122" s="5">
        <v>2340.1966810280855</v>
      </c>
      <c r="AB122" s="5">
        <v>41272.98542325123</v>
      </c>
      <c r="AC122" s="5">
        <f>H122*Parameters!$B$17+J122*Parameters!$B$18</f>
        <v>78177.16243172824</v>
      </c>
      <c r="AD122" s="5">
        <f>O122*Parameters!$B$17+Q122*Parameters!$B$18</f>
        <v>375805.84498329129</v>
      </c>
      <c r="AE122" s="12">
        <f t="shared" si="15"/>
        <v>2571.4604829771465</v>
      </c>
      <c r="AF122" s="12">
        <f t="shared" si="16"/>
        <v>8709.2833345138024</v>
      </c>
      <c r="AG122" s="12">
        <f t="shared" si="17"/>
        <v>11280.743817490949</v>
      </c>
      <c r="AH122" s="12">
        <f t="shared" si="18"/>
        <v>54168.438531089472</v>
      </c>
      <c r="AI122" s="12">
        <f t="shared" si="19"/>
        <v>453983.00741501956</v>
      </c>
      <c r="AJ122" s="5"/>
      <c r="AK122" s="9">
        <f>IF('Embedded emissions outputs'!Z122 &lt;&gt;0,'Infield emissions outputs'!AG122/'Embedded emissions outputs'!Z122,"")</f>
        <v>1.3169464401510795</v>
      </c>
      <c r="AL122" s="9">
        <f>IF('Embedded emissions outputs'!Z122 &lt;&gt;0,'Infield emissions outputs'!AH122/'Embedded emissions outputs'!Z122,"")</f>
        <v>6.3237791271752801</v>
      </c>
      <c r="AM122" s="9">
        <f>IF('Embedded emissions outputs'!Z122 &lt;&gt;0,'Infield emissions outputs'!AI122/'Embedded emissions outputs'!Z122,"")</f>
        <v>52.999280470963576</v>
      </c>
      <c r="AN122" s="9"/>
      <c r="AO122" s="9">
        <f>E122*'Field emission CFs'!P120</f>
        <v>56789.822795955937</v>
      </c>
      <c r="AP122" s="9">
        <f>D122*'Field emission CFs'!Q120</f>
        <v>9406.0496953423008</v>
      </c>
      <c r="AQ122" s="9">
        <f t="shared" si="20"/>
        <v>66195.872491298243</v>
      </c>
      <c r="AR122" s="9">
        <f>IF('Embedded emissions outputs'!Z122 &lt;&gt; 0,'Infield emissions outputs'!AQ122/'Embedded emissions outputs'!Z122,"")</f>
        <v>7.7278963196506378</v>
      </c>
      <c r="AS122" s="9"/>
      <c r="AT122" s="9"/>
      <c r="AU122" s="5"/>
      <c r="AV122" s="5"/>
      <c r="AW122" s="5"/>
      <c r="AX122" s="5"/>
      <c r="AY122" s="5"/>
      <c r="AZ122" s="5"/>
      <c r="BA122" s="5"/>
      <c r="CX122" s="5"/>
      <c r="CY122" s="5"/>
      <c r="CZ122" s="5"/>
    </row>
    <row r="123" spans="2:104" x14ac:dyDescent="0.3">
      <c r="B123">
        <v>3030</v>
      </c>
      <c r="C123">
        <v>0</v>
      </c>
      <c r="D123" s="5">
        <v>537576.40318778472</v>
      </c>
      <c r="E123" s="5">
        <v>5335041.5</v>
      </c>
      <c r="F123" s="5"/>
      <c r="G123" s="5">
        <v>200475.3350565006</v>
      </c>
      <c r="H123" s="5">
        <v>101697.72747626668</v>
      </c>
      <c r="I123" s="5">
        <v>10535.445106906265</v>
      </c>
      <c r="J123" s="5">
        <v>27544.769621647796</v>
      </c>
      <c r="K123" s="5">
        <v>9344.5832776339521</v>
      </c>
      <c r="L123" s="5">
        <v>187978.5426488294</v>
      </c>
      <c r="M123" s="5"/>
      <c r="N123" s="12">
        <f>'Embedded emissions outputs'!L123-'Infield emissions outputs'!G123</f>
        <v>2485651.7786750221</v>
      </c>
      <c r="O123" s="12">
        <f>'Embedded emissions outputs'!M123-'Infield emissions outputs'!H123</f>
        <v>1339914.7008401498</v>
      </c>
      <c r="P123" s="12">
        <f>'Embedded emissions outputs'!N123-'Infield emissions outputs'!I123</f>
        <v>77782.263846717906</v>
      </c>
      <c r="Q123" s="12">
        <f>'Embedded emissions outputs'!O123-'Infield emissions outputs'!J123</f>
        <v>1033162.0170179439</v>
      </c>
      <c r="R123" s="12">
        <f>'Embedded emissions outputs'!P123-'Infield emissions outputs'!K123</f>
        <v>185339.52411895519</v>
      </c>
      <c r="S123" s="12">
        <f>'Embedded emissions outputs'!Q123-'Infield emissions outputs'!L123</f>
        <v>213191.06232862605</v>
      </c>
      <c r="T123" s="5"/>
      <c r="U123" s="5">
        <v>4533.4437994910641</v>
      </c>
      <c r="V123" s="5">
        <v>643.65658486094287</v>
      </c>
      <c r="W123" s="5">
        <v>255.03636610613</v>
      </c>
      <c r="X123" s="5">
        <v>33424.377818985027</v>
      </c>
      <c r="Y123" s="5">
        <v>41844.363834913893</v>
      </c>
      <c r="Z123" s="5">
        <v>6403.1736099894242</v>
      </c>
      <c r="AA123" s="5">
        <v>18863.182459558568</v>
      </c>
      <c r="AB123" s="5">
        <v>340488.2076402739</v>
      </c>
      <c r="AC123" s="5">
        <f>H123*Parameters!$B$17+J123*Parameters!$B$18</f>
        <v>183544.56819846903</v>
      </c>
      <c r="AD123" s="5">
        <f>O123*Parameters!$B$17+Q123*Parameters!$B$18</f>
        <v>2974589.7014523302</v>
      </c>
      <c r="AE123" s="12">
        <f t="shared" si="15"/>
        <v>5432.1367504581367</v>
      </c>
      <c r="AF123" s="12">
        <f t="shared" si="16"/>
        <v>67110.71990446189</v>
      </c>
      <c r="AG123" s="12">
        <f t="shared" si="17"/>
        <v>72542.856654920033</v>
      </c>
      <c r="AH123" s="12">
        <f t="shared" si="18"/>
        <v>373912.58545925893</v>
      </c>
      <c r="AI123" s="12">
        <f t="shared" si="19"/>
        <v>3158134.2696507992</v>
      </c>
      <c r="AJ123" s="5"/>
      <c r="AK123" s="9">
        <f>IF('Embedded emissions outputs'!Z123 &lt;&gt;0,'Infield emissions outputs'!AG123/'Embedded emissions outputs'!Z123,"")</f>
        <v>1.5632635791611866</v>
      </c>
      <c r="AL123" s="9">
        <f>IF('Embedded emissions outputs'!Z123 &lt;&gt;0,'Infield emissions outputs'!AH123/'Embedded emissions outputs'!Z123,"")</f>
        <v>8.0576359078190549</v>
      </c>
      <c r="AM123" s="9">
        <f>IF('Embedded emissions outputs'!Z123 &lt;&gt;0,'Infield emissions outputs'!AI123/'Embedded emissions outputs'!Z123,"")</f>
        <v>68.056270589546315</v>
      </c>
      <c r="AN123" s="9"/>
      <c r="AO123" s="9">
        <f>E123*'Field emission CFs'!P121</f>
        <v>519372.45695424976</v>
      </c>
      <c r="AP123" s="9">
        <f>D123*'Field emission CFs'!Q121</f>
        <v>38078.687536913465</v>
      </c>
      <c r="AQ123" s="9">
        <f t="shared" si="20"/>
        <v>557451.1444911632</v>
      </c>
      <c r="AR123" s="9">
        <f>IF('Embedded emissions outputs'!Z123 &lt;&gt; 0,'Infield emissions outputs'!AQ123/'Embedded emissions outputs'!Z123,"")</f>
        <v>12.012803348648557</v>
      </c>
      <c r="AS123" s="9"/>
      <c r="AT123" s="9"/>
      <c r="AU123" s="5"/>
      <c r="AV123" s="5"/>
      <c r="AW123" s="5"/>
      <c r="AX123" s="5"/>
      <c r="AY123" s="5"/>
      <c r="AZ123" s="5"/>
      <c r="BA123" s="5"/>
      <c r="CX123" s="5"/>
      <c r="CY123" s="5"/>
      <c r="CZ123" s="5"/>
    </row>
    <row r="124" spans="2:104" x14ac:dyDescent="0.3">
      <c r="B124">
        <v>3030</v>
      </c>
      <c r="C124">
        <v>1</v>
      </c>
      <c r="D124" s="5">
        <v>465576.49193586409</v>
      </c>
      <c r="E124" s="5">
        <v>319278.25</v>
      </c>
      <c r="F124" s="5"/>
      <c r="G124" s="5">
        <v>173624.81437390848</v>
      </c>
      <c r="H124" s="5">
        <v>88076.915049618125</v>
      </c>
      <c r="I124" s="5">
        <v>9124.3877982175181</v>
      </c>
      <c r="J124" s="5">
        <v>23855.580593906063</v>
      </c>
      <c r="K124" s="5">
        <v>8093.0231967112741</v>
      </c>
      <c r="L124" s="5">
        <v>162801.77092350263</v>
      </c>
      <c r="M124" s="5"/>
      <c r="N124" s="12">
        <f>'Embedded emissions outputs'!L124-'Infield emissions outputs'!G124</f>
        <v>144312.01737282562</v>
      </c>
      <c r="O124" s="12">
        <f>'Embedded emissions outputs'!M124-'Infield emissions outputs'!H124</f>
        <v>71702.647193143188</v>
      </c>
      <c r="P124" s="12">
        <f>'Embedded emissions outputs'!N124-'Infield emissions outputs'!I124</f>
        <v>4645.4692418860541</v>
      </c>
      <c r="Q124" s="12">
        <f>'Embedded emissions outputs'!O124-'Infield emissions outputs'!J124</f>
        <v>55881.078875255</v>
      </c>
      <c r="R124" s="12">
        <f>'Embedded emissions outputs'!P124-'Infield emissions outputs'!K124</f>
        <v>26424.878752714834</v>
      </c>
      <c r="S124" s="12">
        <f>'Embedded emissions outputs'!Q124-'Infield emissions outputs'!L124</f>
        <v>16312.15448962705</v>
      </c>
      <c r="T124" s="5"/>
      <c r="U124" s="5">
        <v>4783.1615867774572</v>
      </c>
      <c r="V124" s="5">
        <v>506.80605657503287</v>
      </c>
      <c r="W124" s="5">
        <v>274.49541347260583</v>
      </c>
      <c r="X124" s="5">
        <v>25755.311735732663</v>
      </c>
      <c r="Y124" s="5">
        <v>2519.9209754035846</v>
      </c>
      <c r="Z124" s="5">
        <v>367.37000726107993</v>
      </c>
      <c r="AA124" s="5">
        <v>1128.8767585807052</v>
      </c>
      <c r="AB124" s="5">
        <v>19498.03202286032</v>
      </c>
      <c r="AC124" s="5">
        <f>H124*Parameters!$B$17+J124*Parameters!$B$18</f>
        <v>158961.65767133867</v>
      </c>
      <c r="AD124" s="5">
        <f>O124*Parameters!$B$17+Q124*Parameters!$B$18</f>
        <v>159671.47803162789</v>
      </c>
      <c r="AE124" s="12">
        <f t="shared" si="15"/>
        <v>5564.4630568250959</v>
      </c>
      <c r="AF124" s="12">
        <f t="shared" si="16"/>
        <v>4016.1677412453701</v>
      </c>
      <c r="AG124" s="12">
        <f t="shared" si="17"/>
        <v>9580.630798070466</v>
      </c>
      <c r="AH124" s="12">
        <f t="shared" si="18"/>
        <v>45253.343758592979</v>
      </c>
      <c r="AI124" s="12">
        <f t="shared" si="19"/>
        <v>318633.1357029666</v>
      </c>
      <c r="AJ124" s="5"/>
      <c r="AK124" s="9">
        <f>IF('Embedded emissions outputs'!Z124 &lt;&gt;0,'Infield emissions outputs'!AG124/'Embedded emissions outputs'!Z124,"")</f>
        <v>0.70566248951389676</v>
      </c>
      <c r="AL124" s="9">
        <f>IF('Embedded emissions outputs'!Z124 &lt;&gt;0,'Infield emissions outputs'!AH124/'Embedded emissions outputs'!Z124,"")</f>
        <v>3.3331403629443996</v>
      </c>
      <c r="AM124" s="9">
        <f>IF('Embedded emissions outputs'!Z124 &lt;&gt;0,'Infield emissions outputs'!AI124/'Embedded emissions outputs'!Z124,"")</f>
        <v>23.468961128014545</v>
      </c>
      <c r="AN124" s="9"/>
      <c r="AO124" s="9">
        <f>E124*'Field emission CFs'!P122</f>
        <v>38955.603408129195</v>
      </c>
      <c r="AP124" s="9">
        <f>D124*'Field emission CFs'!Q122</f>
        <v>29775.986464895974</v>
      </c>
      <c r="AQ124" s="9">
        <f t="shared" si="20"/>
        <v>68731.589873025165</v>
      </c>
      <c r="AR124" s="9">
        <f>IF('Embedded emissions outputs'!Z124 &lt;&gt; 0,'Infield emissions outputs'!AQ124/'Embedded emissions outputs'!Z124,"")</f>
        <v>5.0624333449750738</v>
      </c>
      <c r="AS124" s="9"/>
      <c r="AT124" s="9"/>
      <c r="AU124" s="5"/>
      <c r="AV124" s="5"/>
      <c r="AW124" s="5"/>
      <c r="AX124" s="5"/>
      <c r="AY124" s="5"/>
      <c r="AZ124" s="5"/>
      <c r="BA124" s="5"/>
      <c r="CX124" s="5"/>
      <c r="CY124" s="5"/>
      <c r="CZ124" s="5"/>
    </row>
    <row r="125" spans="2:104" x14ac:dyDescent="0.3">
      <c r="B125">
        <v>3030</v>
      </c>
      <c r="C125">
        <v>2</v>
      </c>
      <c r="D125" s="5">
        <v>24298.003458430903</v>
      </c>
      <c r="E125" s="5">
        <v>42399.515625</v>
      </c>
      <c r="F125" s="5"/>
      <c r="G125" s="5">
        <v>9061.317341400063</v>
      </c>
      <c r="H125" s="5">
        <v>4596.652158241608</v>
      </c>
      <c r="I125" s="5">
        <v>476.19330038616948</v>
      </c>
      <c r="J125" s="5">
        <v>1245.0005311983321</v>
      </c>
      <c r="K125" s="5">
        <v>422.3673424858851</v>
      </c>
      <c r="L125" s="5">
        <v>8496.4727847188442</v>
      </c>
      <c r="M125" s="5"/>
      <c r="N125" s="12">
        <f>'Embedded emissions outputs'!L125-'Infield emissions outputs'!G125</f>
        <v>19497.444840450607</v>
      </c>
      <c r="O125" s="12">
        <f>'Embedded emissions outputs'!M125-'Infield emissions outputs'!H125</f>
        <v>7788.9544460892139</v>
      </c>
      <c r="P125" s="12">
        <f>'Embedded emissions outputs'!N125-'Infield emissions outputs'!I125</f>
        <v>666.22162617209847</v>
      </c>
      <c r="Q125" s="12">
        <f>'Embedded emissions outputs'!O125-'Infield emissions outputs'!J125</f>
        <v>5321.9615662431961</v>
      </c>
      <c r="R125" s="12">
        <f>'Embedded emissions outputs'!P125-'Infield emissions outputs'!K125</f>
        <v>5846.9577506722944</v>
      </c>
      <c r="S125" s="12">
        <f>'Embedded emissions outputs'!Q125-'Infield emissions outputs'!L125</f>
        <v>3277.9745648547396</v>
      </c>
      <c r="T125" s="5"/>
      <c r="U125" s="5">
        <v>243.72517987512913</v>
      </c>
      <c r="V125" s="5">
        <v>27.564959221993377</v>
      </c>
      <c r="W125" s="5">
        <v>13.980932249244621</v>
      </c>
      <c r="X125" s="5">
        <v>1408.4953680410058</v>
      </c>
      <c r="Y125" s="5">
        <v>354.26695499488716</v>
      </c>
      <c r="Z125" s="5">
        <v>43.939816708351664</v>
      </c>
      <c r="AA125" s="5">
        <v>149.91263019238491</v>
      </c>
      <c r="AB125" s="5">
        <v>2315.7492399906369</v>
      </c>
      <c r="AC125" s="5">
        <f>H125*Parameters!$B$17+J125*Parameters!$B$18</f>
        <v>8296.0608509163576</v>
      </c>
      <c r="AD125" s="5">
        <f>O125*Parameters!$B$17+Q125*Parameters!$B$18</f>
        <v>16723.776124802811</v>
      </c>
      <c r="AE125" s="12">
        <f t="shared" si="15"/>
        <v>285.27107134636714</v>
      </c>
      <c r="AF125" s="12">
        <f t="shared" si="16"/>
        <v>548.1194018956237</v>
      </c>
      <c r="AG125" s="12">
        <f t="shared" si="17"/>
        <v>833.39047324199078</v>
      </c>
      <c r="AH125" s="12">
        <f t="shared" si="18"/>
        <v>3724.2446080316427</v>
      </c>
      <c r="AI125" s="12">
        <f t="shared" si="19"/>
        <v>25019.836975719169</v>
      </c>
      <c r="AJ125" s="5"/>
      <c r="AK125" s="9">
        <f>IF('Embedded emissions outputs'!Z125 &lt;&gt;0,'Infield emissions outputs'!AG125/'Embedded emissions outputs'!Z125,"")</f>
        <v>0.69121698044619584</v>
      </c>
      <c r="AL125" s="9">
        <f>IF('Embedded emissions outputs'!Z125 &lt;&gt;0,'Infield emissions outputs'!AH125/'Embedded emissions outputs'!Z125,"")</f>
        <v>3.0889015354260865</v>
      </c>
      <c r="AM125" s="9">
        <f>IF('Embedded emissions outputs'!Z125 &lt;&gt;0,'Infield emissions outputs'!AI125/'Embedded emissions outputs'!Z125,"")</f>
        <v>20.75154050938017</v>
      </c>
      <c r="AN125" s="9"/>
      <c r="AO125" s="9">
        <f>E125*'Field emission CFs'!P123</f>
        <v>5245.1910362036606</v>
      </c>
      <c r="AP125" s="9">
        <f>D125*'Field emission CFs'!Q123</f>
        <v>1587.9701055362807</v>
      </c>
      <c r="AQ125" s="9">
        <f t="shared" si="20"/>
        <v>6833.1611417399417</v>
      </c>
      <c r="AR125" s="9">
        <f>IF('Embedded emissions outputs'!Z125 &lt;&gt; 0,'Infield emissions outputs'!AQ125/'Embedded emissions outputs'!Z125,"")</f>
        <v>5.6674478086147886</v>
      </c>
      <c r="AS125" s="9"/>
      <c r="AT125" s="9"/>
      <c r="AU125" s="5"/>
      <c r="AV125" s="5"/>
      <c r="AW125" s="5"/>
      <c r="AX125" s="5"/>
      <c r="AY125" s="5"/>
      <c r="AZ125" s="5"/>
      <c r="BA125" s="5"/>
      <c r="CX125" s="5"/>
      <c r="CY125" s="5"/>
      <c r="CZ125" s="5"/>
    </row>
    <row r="126" spans="2:104" x14ac:dyDescent="0.3">
      <c r="B126">
        <v>3030</v>
      </c>
      <c r="C126">
        <v>5</v>
      </c>
      <c r="D126" s="5">
        <v>3379258.6295952601</v>
      </c>
      <c r="E126" s="5">
        <v>742352.5</v>
      </c>
      <c r="F126" s="5"/>
      <c r="G126" s="5">
        <v>1260207.8550944747</v>
      </c>
      <c r="H126" s="5">
        <v>639282.00930418028</v>
      </c>
      <c r="I126" s="5">
        <v>66226.85367702748</v>
      </c>
      <c r="J126" s="5">
        <v>173149.15590082537</v>
      </c>
      <c r="K126" s="5">
        <v>58740.978014776127</v>
      </c>
      <c r="L126" s="5">
        <v>1181651.7776039757</v>
      </c>
      <c r="M126" s="5"/>
      <c r="N126" s="12">
        <f>'Embedded emissions outputs'!L126-'Infield emissions outputs'!G126</f>
        <v>346873.82703425293</v>
      </c>
      <c r="O126" s="12">
        <f>'Embedded emissions outputs'!M126-'Infield emissions outputs'!H126</f>
        <v>170573.8304332766</v>
      </c>
      <c r="P126" s="12">
        <f>'Embedded emissions outputs'!N126-'Infield emissions outputs'!I126</f>
        <v>11078.408360878268</v>
      </c>
      <c r="Q126" s="12">
        <f>'Embedded emissions outputs'!O126-'Infield emissions outputs'!J126</f>
        <v>125269.25398285207</v>
      </c>
      <c r="R126" s="12">
        <f>'Embedded emissions outputs'!P126-'Infield emissions outputs'!K126</f>
        <v>50627.635731156588</v>
      </c>
      <c r="S126" s="12">
        <f>'Embedded emissions outputs'!Q126-'Infield emissions outputs'!L126</f>
        <v>37929.559000489535</v>
      </c>
      <c r="T126" s="5"/>
      <c r="U126" s="5">
        <v>42019.670491286757</v>
      </c>
      <c r="V126" s="5">
        <v>3536.7964607713693</v>
      </c>
      <c r="W126" s="5">
        <v>2722.956188278371</v>
      </c>
      <c r="X126" s="5">
        <v>175730.62646837134</v>
      </c>
      <c r="Y126" s="5">
        <v>7294.8838378096352</v>
      </c>
      <c r="Z126" s="5">
        <v>821.91798449777821</v>
      </c>
      <c r="AA126" s="5">
        <v>2624.7471586812271</v>
      </c>
      <c r="AB126" s="5">
        <v>43110.801239318243</v>
      </c>
      <c r="AC126" s="5">
        <f>H126*Parameters!$B$17+J126*Parameters!$B$18</f>
        <v>1153779.37409829</v>
      </c>
      <c r="AD126" s="5">
        <f>O126*Parameters!$B$17+Q126*Parameters!$B$18</f>
        <v>373480.13289034425</v>
      </c>
      <c r="AE126" s="12">
        <f t="shared" si="15"/>
        <v>48279.423140336497</v>
      </c>
      <c r="AF126" s="12">
        <f t="shared" si="16"/>
        <v>10741.54898098864</v>
      </c>
      <c r="AG126" s="12">
        <f t="shared" si="17"/>
        <v>59020.97212132514</v>
      </c>
      <c r="AH126" s="12">
        <f t="shared" si="18"/>
        <v>218841.42770768958</v>
      </c>
      <c r="AI126" s="12">
        <f t="shared" si="19"/>
        <v>1527259.5069886344</v>
      </c>
      <c r="AJ126" s="5"/>
      <c r="AK126" s="9">
        <f>IF('Embedded emissions outputs'!Z126 &lt;&gt;0,'Infield emissions outputs'!AG126/'Embedded emissions outputs'!Z126,"")</f>
        <v>1.5473730350567976</v>
      </c>
      <c r="AL126" s="9">
        <f>IF('Embedded emissions outputs'!Z126 &lt;&gt;0,'Infield emissions outputs'!AH126/'Embedded emissions outputs'!Z126,"")</f>
        <v>5.7374406421519897</v>
      </c>
      <c r="AM126" s="9">
        <f>IF('Embedded emissions outputs'!Z126 &lt;&gt;0,'Infield emissions outputs'!AI126/'Embedded emissions outputs'!Z126,"")</f>
        <v>40.040685432805304</v>
      </c>
      <c r="AN126" s="9"/>
      <c r="AO126" s="9">
        <f>E126*'Field emission CFs'!P124</f>
        <v>68590.181323927551</v>
      </c>
      <c r="AP126" s="9">
        <f>D126*'Field emission CFs'!Q124</f>
        <v>171411.7035514017</v>
      </c>
      <c r="AQ126" s="9">
        <f t="shared" si="20"/>
        <v>240001.88487532927</v>
      </c>
      <c r="AR126" s="9">
        <f>IF('Embedded emissions outputs'!Z126 &lt;&gt; 0,'Infield emissions outputs'!AQ126/'Embedded emissions outputs'!Z126,"")</f>
        <v>6.2922115931178997</v>
      </c>
      <c r="AS126" s="9"/>
      <c r="AT126" s="9"/>
      <c r="AU126" s="5"/>
      <c r="AV126" s="5"/>
      <c r="AW126" s="5"/>
      <c r="AX126" s="5"/>
      <c r="AY126" s="5"/>
      <c r="AZ126" s="5"/>
      <c r="BA126" s="5"/>
      <c r="CX126" s="5"/>
      <c r="CY126" s="5"/>
      <c r="CZ126" s="5"/>
    </row>
    <row r="127" spans="2:104" x14ac:dyDescent="0.3">
      <c r="B127">
        <v>3030</v>
      </c>
      <c r="C127">
        <v>7</v>
      </c>
      <c r="D127" s="5">
        <v>1527199.4273190084</v>
      </c>
      <c r="E127" s="5">
        <v>211332.46875</v>
      </c>
      <c r="F127" s="5"/>
      <c r="G127" s="5">
        <v>569529.86603268934</v>
      </c>
      <c r="H127" s="5">
        <v>288912.8135840919</v>
      </c>
      <c r="I127" s="5">
        <v>29930.119027560213</v>
      </c>
      <c r="J127" s="5">
        <v>78251.865488076539</v>
      </c>
      <c r="K127" s="5">
        <v>26547.002706054849</v>
      </c>
      <c r="L127" s="5">
        <v>534027.76048053545</v>
      </c>
      <c r="M127" s="5"/>
      <c r="N127" s="12">
        <f>'Embedded emissions outputs'!L127-'Infield emissions outputs'!G127</f>
        <v>98469.803402234451</v>
      </c>
      <c r="O127" s="12">
        <f>'Embedded emissions outputs'!M127-'Infield emissions outputs'!H127</f>
        <v>48083.542950243398</v>
      </c>
      <c r="P127" s="12">
        <f>'Embedded emissions outputs'!N127-'Infield emissions outputs'!I127</f>
        <v>3179.8537205916946</v>
      </c>
      <c r="Q127" s="12">
        <f>'Embedded emissions outputs'!O127-'Infield emissions outputs'!J127</f>
        <v>35482.871943136604</v>
      </c>
      <c r="R127" s="12">
        <f>'Embedded emissions outputs'!P127-'Infield emissions outputs'!K127</f>
        <v>14793.136633893777</v>
      </c>
      <c r="S127" s="12">
        <f>'Embedded emissions outputs'!Q127-'Infield emissions outputs'!L127</f>
        <v>11323.25852505886</v>
      </c>
      <c r="T127" s="5"/>
      <c r="U127" s="5">
        <v>15199.984820813648</v>
      </c>
      <c r="V127" s="5">
        <v>1662.7557495630474</v>
      </c>
      <c r="W127" s="5">
        <v>891.70151953191032</v>
      </c>
      <c r="X127" s="5">
        <v>84727.9282827977</v>
      </c>
      <c r="Y127" s="5">
        <v>2054.1186693212412</v>
      </c>
      <c r="Z127" s="5">
        <v>233.71609908849621</v>
      </c>
      <c r="AA127" s="5">
        <v>747.21144375354447</v>
      </c>
      <c r="AB127" s="5">
        <v>12264.996720518708</v>
      </c>
      <c r="AC127" s="5">
        <f>H127*Parameters!$B$17+J127*Parameters!$B$18</f>
        <v>521431.29381796875</v>
      </c>
      <c r="AD127" s="5">
        <f>O127*Parameters!$B$17+Q127*Parameters!$B$18</f>
        <v>105422.78157418795</v>
      </c>
      <c r="AE127" s="12">
        <f t="shared" si="15"/>
        <v>17754.442089908607</v>
      </c>
      <c r="AF127" s="12">
        <f t="shared" si="16"/>
        <v>3035.0462121632818</v>
      </c>
      <c r="AG127" s="12">
        <f t="shared" si="17"/>
        <v>20789.488302071888</v>
      </c>
      <c r="AH127" s="12">
        <f t="shared" si="18"/>
        <v>96992.925003316413</v>
      </c>
      <c r="AI127" s="12">
        <f t="shared" si="19"/>
        <v>626854.07539215672</v>
      </c>
      <c r="AJ127" s="5"/>
      <c r="AK127" s="9">
        <f>IF('Embedded emissions outputs'!Z127 &lt;&gt;0,'Infield emissions outputs'!AG127/'Embedded emissions outputs'!Z127,"")</f>
        <v>0.52504712130372921</v>
      </c>
      <c r="AL127" s="9">
        <f>IF('Embedded emissions outputs'!Z127 &lt;&gt;0,'Infield emissions outputs'!AH127/'Embedded emissions outputs'!Z127,"")</f>
        <v>2.4495964171828364</v>
      </c>
      <c r="AM127" s="9">
        <f>IF('Embedded emissions outputs'!Z127 &lt;&gt;0,'Infield emissions outputs'!AI127/'Embedded emissions outputs'!Z127,"")</f>
        <v>15.831458811295597</v>
      </c>
      <c r="AN127" s="9"/>
      <c r="AO127" s="9">
        <f>E127*'Field emission CFs'!P125</f>
        <v>26283.237457183954</v>
      </c>
      <c r="AP127" s="9">
        <f>D127*'Field emission CFs'!Q125</f>
        <v>95820.099938819112</v>
      </c>
      <c r="AQ127" s="9">
        <f t="shared" si="20"/>
        <v>122103.33739600307</v>
      </c>
      <c r="AR127" s="9">
        <f>IF('Embedded emissions outputs'!Z127 &lt;&gt; 0,'Infield emissions outputs'!AQ127/'Embedded emissions outputs'!Z127,"")</f>
        <v>3.0837702626360541</v>
      </c>
      <c r="AS127" s="9"/>
      <c r="AT127" s="9"/>
      <c r="AU127" s="5"/>
      <c r="AV127" s="5"/>
      <c r="AW127" s="5"/>
      <c r="AX127" s="5"/>
      <c r="AY127" s="5"/>
      <c r="AZ127" s="5"/>
      <c r="BA127" s="5"/>
      <c r="CX127" s="5"/>
      <c r="CY127" s="5"/>
      <c r="CZ127" s="5"/>
    </row>
    <row r="128" spans="2:104" x14ac:dyDescent="0.3">
      <c r="B128">
        <v>3030</v>
      </c>
      <c r="C128">
        <v>8</v>
      </c>
      <c r="D128" s="5">
        <v>493988.19067123183</v>
      </c>
      <c r="E128" s="5">
        <v>751080.8125</v>
      </c>
      <c r="F128" s="5"/>
      <c r="G128" s="5">
        <v>184220.22888563425</v>
      </c>
      <c r="H128" s="5">
        <v>93451.788608043076</v>
      </c>
      <c r="I128" s="5">
        <v>9681.2014727862352</v>
      </c>
      <c r="J128" s="5">
        <v>25311.361933236898</v>
      </c>
      <c r="K128" s="5">
        <v>8586.8980828062067</v>
      </c>
      <c r="L128" s="5">
        <v>172736.71168872513</v>
      </c>
      <c r="M128" s="5"/>
      <c r="N128" s="12">
        <f>'Embedded emissions outputs'!L128-'Infield emissions outputs'!G128</f>
        <v>350942.88659346581</v>
      </c>
      <c r="O128" s="12">
        <f>'Embedded emissions outputs'!M128-'Infield emissions outputs'!H128</f>
        <v>186160.24469044476</v>
      </c>
      <c r="P128" s="12">
        <f>'Embedded emissions outputs'!N128-'Infield emissions outputs'!I128</f>
        <v>10950.972172557302</v>
      </c>
      <c r="Q128" s="12">
        <f>'Embedded emissions outputs'!O128-'Infield emissions outputs'!J128</f>
        <v>141559.79102926562</v>
      </c>
      <c r="R128" s="12">
        <f>'Embedded emissions outputs'!P128-'Infield emissions outputs'!K128</f>
        <v>30781.127761591473</v>
      </c>
      <c r="S128" s="12">
        <f>'Embedded emissions outputs'!Q128-'Infield emissions outputs'!L128</f>
        <v>30685.800730016868</v>
      </c>
      <c r="T128" s="5"/>
      <c r="U128" s="5">
        <v>4732.7688195769824</v>
      </c>
      <c r="V128" s="5">
        <v>543.81181566423561</v>
      </c>
      <c r="W128" s="5">
        <v>271.18182920906025</v>
      </c>
      <c r="X128" s="5">
        <v>27821.12001616924</v>
      </c>
      <c r="Y128" s="5">
        <v>6400.5742240550571</v>
      </c>
      <c r="Z128" s="5">
        <v>868.98356842721489</v>
      </c>
      <c r="AA128" s="5">
        <v>2655.6072984536941</v>
      </c>
      <c r="AB128" s="5">
        <v>45985.031818694537</v>
      </c>
      <c r="AC128" s="5">
        <f>H128*Parameters!$B$17+J128*Parameters!$B$18</f>
        <v>168662.2564052947</v>
      </c>
      <c r="AD128" s="5">
        <f>O128*Parameters!$B$17+Q128*Parameters!$B$18</f>
        <v>411627.81316519319</v>
      </c>
      <c r="AE128" s="12">
        <f t="shared" si="15"/>
        <v>5547.7624644502785</v>
      </c>
      <c r="AF128" s="12">
        <f t="shared" si="16"/>
        <v>9925.1650909359669</v>
      </c>
      <c r="AG128" s="12">
        <f t="shared" si="17"/>
        <v>15472.927555386246</v>
      </c>
      <c r="AH128" s="12">
        <f t="shared" si="18"/>
        <v>73806.151834863776</v>
      </c>
      <c r="AI128" s="12">
        <f t="shared" si="19"/>
        <v>580290.06957048783</v>
      </c>
      <c r="AJ128" s="5"/>
      <c r="AK128" s="9">
        <f>IF('Embedded emissions outputs'!Z128 &lt;&gt;0,'Infield emissions outputs'!AG128/'Embedded emissions outputs'!Z128,"")</f>
        <v>1.1323865889529106</v>
      </c>
      <c r="AL128" s="9">
        <f>IF('Embedded emissions outputs'!Z128 &lt;&gt;0,'Infield emissions outputs'!AH128/'Embedded emissions outputs'!Z128,"")</f>
        <v>5.4015050623647598</v>
      </c>
      <c r="AM128" s="9">
        <f>IF('Embedded emissions outputs'!Z128 &lt;&gt;0,'Infield emissions outputs'!AI128/'Embedded emissions outputs'!Z128,"")</f>
        <v>42.468543210843499</v>
      </c>
      <c r="AN128" s="9"/>
      <c r="AO128" s="9">
        <f>E128*'Field emission CFs'!P126</f>
        <v>80996.09173863547</v>
      </c>
      <c r="AP128" s="9">
        <f>D128*'Field emission CFs'!Q126</f>
        <v>32451.359579610478</v>
      </c>
      <c r="AQ128" s="9">
        <f t="shared" si="20"/>
        <v>113447.45131824595</v>
      </c>
      <c r="AR128" s="9">
        <f>IF('Embedded emissions outputs'!Z128 &lt;&gt; 0,'Infield emissions outputs'!AQ128/'Embedded emissions outputs'!Z128,"")</f>
        <v>8.3026545534978471</v>
      </c>
      <c r="AS128" s="9"/>
      <c r="AT128" s="9"/>
      <c r="AU128" s="5"/>
      <c r="AV128" s="5"/>
      <c r="AW128" s="5"/>
      <c r="AX128" s="5"/>
      <c r="AY128" s="5"/>
      <c r="AZ128" s="5"/>
      <c r="BA128" s="5"/>
      <c r="CX128" s="5"/>
      <c r="CY128" s="5"/>
      <c r="CZ128" s="5"/>
    </row>
    <row r="129" spans="2:104" x14ac:dyDescent="0.3">
      <c r="B129">
        <v>3031</v>
      </c>
      <c r="C129">
        <v>0</v>
      </c>
      <c r="D129" s="5">
        <v>26662.485969339603</v>
      </c>
      <c r="E129" s="5">
        <v>366798.53125</v>
      </c>
      <c r="F129" s="5"/>
      <c r="G129" s="5">
        <v>9943.0904638785687</v>
      </c>
      <c r="H129" s="5">
        <v>5043.9606646992361</v>
      </c>
      <c r="I129" s="5">
        <v>522.53252873064116</v>
      </c>
      <c r="J129" s="5">
        <v>1366.1537768601299</v>
      </c>
      <c r="K129" s="5">
        <v>463.46866985195476</v>
      </c>
      <c r="L129" s="5">
        <v>9323.2798653190712</v>
      </c>
      <c r="M129" s="5"/>
      <c r="N129" s="12">
        <f>'Embedded emissions outputs'!L129-'Infield emissions outputs'!G129</f>
        <v>170446.80811428628</v>
      </c>
      <c r="O129" s="12">
        <f>'Embedded emissions outputs'!M129-'Infield emissions outputs'!H129</f>
        <v>95416.883785280952</v>
      </c>
      <c r="P129" s="12">
        <f>'Embedded emissions outputs'!N129-'Infield emissions outputs'!I129</f>
        <v>5183.9631941508887</v>
      </c>
      <c r="Q129" s="12">
        <f>'Embedded emissions outputs'!O129-'Infield emissions outputs'!J129</f>
        <v>74389.263420080097</v>
      </c>
      <c r="R129" s="12">
        <f>'Embedded emissions outputs'!P129-'Infield emissions outputs'!K129</f>
        <v>10022.033479532134</v>
      </c>
      <c r="S129" s="12">
        <f>'Embedded emissions outputs'!Q129-'Infield emissions outputs'!L129</f>
        <v>11339.584212118816</v>
      </c>
      <c r="T129" s="5"/>
      <c r="U129" s="5">
        <v>224.8478188029714</v>
      </c>
      <c r="V129" s="5">
        <v>31.923805734704342</v>
      </c>
      <c r="W129" s="5">
        <v>12.649185292831252</v>
      </c>
      <c r="X129" s="5">
        <v>1657.7680853325896</v>
      </c>
      <c r="Y129" s="5">
        <v>2858.8128305359082</v>
      </c>
      <c r="Z129" s="5">
        <v>449.02485937666791</v>
      </c>
      <c r="AA129" s="5">
        <v>1296.8948566714269</v>
      </c>
      <c r="AB129" s="5">
        <v>23900.206498848045</v>
      </c>
      <c r="AC129" s="5">
        <f>H129*Parameters!$B$17+J129*Parameters!$B$18</f>
        <v>9103.3654850187013</v>
      </c>
      <c r="AD129" s="5">
        <f>O129*Parameters!$B$17+Q129*Parameters!$B$18</f>
        <v>212501.76501941041</v>
      </c>
      <c r="AE129" s="12">
        <f t="shared" si="15"/>
        <v>269.42080983050698</v>
      </c>
      <c r="AF129" s="12">
        <f t="shared" si="16"/>
        <v>4604.7325465840031</v>
      </c>
      <c r="AG129" s="12">
        <f t="shared" si="17"/>
        <v>4874.1533564145102</v>
      </c>
      <c r="AH129" s="12">
        <f t="shared" si="18"/>
        <v>25557.974584180636</v>
      </c>
      <c r="AI129" s="12">
        <f t="shared" si="19"/>
        <v>221605.13050442911</v>
      </c>
      <c r="AJ129" s="5"/>
      <c r="AK129" s="9">
        <f>IF('Embedded emissions outputs'!Z129 &lt;&gt;0,'Infield emissions outputs'!AG129/'Embedded emissions outputs'!Z129,"")</f>
        <v>1.7433251244645043</v>
      </c>
      <c r="AL129" s="9">
        <f>IF('Embedded emissions outputs'!Z129 &lt;&gt;0,'Infield emissions outputs'!AH129/'Embedded emissions outputs'!Z129,"")</f>
        <v>9.1412509958043682</v>
      </c>
      <c r="AM129" s="9">
        <f>IF('Embedded emissions outputs'!Z129 &lt;&gt;0,'Infield emissions outputs'!AI129/'Embedded emissions outputs'!Z129,"")</f>
        <v>79.260902041620568</v>
      </c>
      <c r="AN129" s="9"/>
      <c r="AO129" s="9">
        <f>E129*'Field emission CFs'!P127</f>
        <v>41344.742324840976</v>
      </c>
      <c r="AP129" s="9">
        <f>D129*'Field emission CFs'!Q127</f>
        <v>1791.2846319568459</v>
      </c>
      <c r="AQ129" s="9">
        <f t="shared" si="20"/>
        <v>43136.026956797825</v>
      </c>
      <c r="AR129" s="9">
        <f>IF('Embedded emissions outputs'!Z129 &lt;&gt; 0,'Infield emissions outputs'!AQ129/'Embedded emissions outputs'!Z129,"")</f>
        <v>15.428344999526637</v>
      </c>
      <c r="AS129" s="9"/>
      <c r="AT129" s="9"/>
      <c r="AU129" s="5"/>
      <c r="AV129" s="5"/>
      <c r="AW129" s="5"/>
      <c r="AX129" s="5"/>
      <c r="AY129" s="5"/>
      <c r="AZ129" s="5"/>
      <c r="BA129" s="5"/>
      <c r="CX129" s="5"/>
      <c r="CY129" s="5"/>
      <c r="CZ129" s="5"/>
    </row>
    <row r="130" spans="2:104" x14ac:dyDescent="0.3">
      <c r="B130">
        <v>3031</v>
      </c>
      <c r="C130">
        <v>1</v>
      </c>
      <c r="D130" s="5">
        <v>79079.385082441106</v>
      </c>
      <c r="E130" s="5">
        <v>70028.8671875</v>
      </c>
      <c r="F130" s="5"/>
      <c r="G130" s="5">
        <v>29490.62891610316</v>
      </c>
      <c r="H130" s="5">
        <v>14960.094426420661</v>
      </c>
      <c r="I130" s="5">
        <v>1549.8011365147875</v>
      </c>
      <c r="J130" s="5">
        <v>4051.9327689993875</v>
      </c>
      <c r="K130" s="5">
        <v>1374.6211609456043</v>
      </c>
      <c r="L130" s="5">
        <v>27652.306673457497</v>
      </c>
      <c r="M130" s="5"/>
      <c r="N130" s="12">
        <f>'Embedded emissions outputs'!L130-'Infield emissions outputs'!G130</f>
        <v>28355.538493118773</v>
      </c>
      <c r="O130" s="12">
        <f>'Embedded emissions outputs'!M130-'Infield emissions outputs'!H130</f>
        <v>13205.660041424288</v>
      </c>
      <c r="P130" s="12">
        <f>'Embedded emissions outputs'!N130-'Infield emissions outputs'!I130</f>
        <v>1021.516055421793</v>
      </c>
      <c r="Q130" s="12">
        <f>'Embedded emissions outputs'!O130-'Infield emissions outputs'!J130</f>
        <v>11889.097775560633</v>
      </c>
      <c r="R130" s="12">
        <f>'Embedded emissions outputs'!P130-'Infield emissions outputs'!K130</f>
        <v>11405.582711989879</v>
      </c>
      <c r="S130" s="12">
        <f>'Embedded emissions outputs'!Q130-'Infield emissions outputs'!L130</f>
        <v>4151.4745097283303</v>
      </c>
      <c r="T130" s="5"/>
      <c r="U130" s="5">
        <v>812.43250804944137</v>
      </c>
      <c r="V130" s="5">
        <v>86.082334491088133</v>
      </c>
      <c r="W130" s="5">
        <v>46.623764045961209</v>
      </c>
      <c r="X130" s="5">
        <v>4374.6070730497431</v>
      </c>
      <c r="Y130" s="5">
        <v>561.85181534849323</v>
      </c>
      <c r="Z130" s="5">
        <v>74.742655332255282</v>
      </c>
      <c r="AA130" s="5">
        <v>247.60209922346272</v>
      </c>
      <c r="AB130" s="5">
        <v>3951.7431999939681</v>
      </c>
      <c r="AC130" s="5">
        <f>H130*Parameters!$B$17+J130*Parameters!$B$18</f>
        <v>27000.053392014135</v>
      </c>
      <c r="AD130" s="5">
        <f>O130*Parameters!$B$17+Q130*Parameters!$B$18</f>
        <v>30732.894019165702</v>
      </c>
      <c r="AE130" s="12">
        <f t="shared" si="15"/>
        <v>945.13860658649071</v>
      </c>
      <c r="AF130" s="12">
        <f t="shared" si="16"/>
        <v>884.19656990421117</v>
      </c>
      <c r="AG130" s="12">
        <f t="shared" si="17"/>
        <v>1829.335176490702</v>
      </c>
      <c r="AH130" s="12">
        <f t="shared" si="18"/>
        <v>8326.3502730437103</v>
      </c>
      <c r="AI130" s="12">
        <f t="shared" si="19"/>
        <v>57732.947411179834</v>
      </c>
      <c r="AJ130" s="5"/>
      <c r="AK130" s="9">
        <f>IF('Embedded emissions outputs'!Z130 &lt;&gt;0,'Infield emissions outputs'!AG130/'Embedded emissions outputs'!Z130,"")</f>
        <v>0.75656493165826311</v>
      </c>
      <c r="AL130" s="9">
        <f>IF('Embedded emissions outputs'!Z130 &lt;&gt;0,'Infield emissions outputs'!AH130/'Embedded emissions outputs'!Z130,"")</f>
        <v>3.4435595544456494</v>
      </c>
      <c r="AM130" s="9">
        <f>IF('Embedded emissions outputs'!Z130 &lt;&gt;0,'Infield emissions outputs'!AI130/'Embedded emissions outputs'!Z130,"")</f>
        <v>23.876829120161716</v>
      </c>
      <c r="AN130" s="9"/>
      <c r="AO130" s="9">
        <f>E130*'Field emission CFs'!P128</f>
        <v>9072.5560207688213</v>
      </c>
      <c r="AP130" s="9">
        <f>D130*'Field emission CFs'!Q128</f>
        <v>5221.4494237335002</v>
      </c>
      <c r="AQ130" s="9">
        <f t="shared" si="20"/>
        <v>14294.005444502322</v>
      </c>
      <c r="AR130" s="9">
        <f>IF('Embedded emissions outputs'!Z130 &lt;&gt; 0,'Infield emissions outputs'!AQ130/'Embedded emissions outputs'!Z130,"")</f>
        <v>5.9116248302776269</v>
      </c>
      <c r="AS130" s="9"/>
      <c r="AT130" s="9"/>
      <c r="AU130" s="5"/>
      <c r="AV130" s="5"/>
      <c r="AW130" s="5"/>
      <c r="AX130" s="5"/>
      <c r="AY130" s="5"/>
      <c r="AZ130" s="5"/>
      <c r="BA130" s="5"/>
      <c r="CX130" s="5"/>
      <c r="CY130" s="5"/>
      <c r="CZ130" s="5"/>
    </row>
    <row r="131" spans="2:104" x14ac:dyDescent="0.3">
      <c r="B131">
        <v>3031</v>
      </c>
      <c r="C131">
        <v>2</v>
      </c>
      <c r="D131" s="5">
        <v>5626.1135482349009</v>
      </c>
      <c r="E131" s="5">
        <v>32939.56640625</v>
      </c>
      <c r="F131" s="5"/>
      <c r="G131" s="5">
        <v>2098.114783238198</v>
      </c>
      <c r="H131" s="5">
        <v>1064.3379415205811</v>
      </c>
      <c r="I131" s="5">
        <v>110.26081148867901</v>
      </c>
      <c r="J131" s="5">
        <v>288.27530492856863</v>
      </c>
      <c r="K131" s="5">
        <v>97.797608431374499</v>
      </c>
      <c r="L131" s="5">
        <v>1967.327098627499</v>
      </c>
      <c r="M131" s="5"/>
      <c r="N131" s="12">
        <f>'Embedded emissions outputs'!L131-'Infield emissions outputs'!G131</f>
        <v>13948.03824217365</v>
      </c>
      <c r="O131" s="12">
        <f>'Embedded emissions outputs'!M131-'Infield emissions outputs'!H131</f>
        <v>6561.3805888968509</v>
      </c>
      <c r="P131" s="12">
        <f>'Embedded emissions outputs'!N131-'Infield emissions outputs'!I131</f>
        <v>516.85834348942399</v>
      </c>
      <c r="Q131" s="12">
        <f>'Embedded emissions outputs'!O131-'Infield emissions outputs'!J131</f>
        <v>5690.1772626650827</v>
      </c>
      <c r="R131" s="12">
        <f>'Embedded emissions outputs'!P131-'Infield emissions outputs'!K131</f>
        <v>3820.9696984862658</v>
      </c>
      <c r="S131" s="12">
        <f>'Embedded emissions outputs'!Q131-'Infield emissions outputs'!L131</f>
        <v>2402.1437153345005</v>
      </c>
      <c r="T131" s="5"/>
      <c r="U131" s="5">
        <v>56.433671140402502</v>
      </c>
      <c r="V131" s="5">
        <v>6.3825651683981768</v>
      </c>
      <c r="W131" s="5">
        <v>3.2372335644366119</v>
      </c>
      <c r="X131" s="5">
        <v>326.13193451546806</v>
      </c>
      <c r="Y131" s="5">
        <v>268.87404491608754</v>
      </c>
      <c r="Z131" s="5">
        <v>36.800540714397975</v>
      </c>
      <c r="AA131" s="5">
        <v>116.46494372689578</v>
      </c>
      <c r="AB131" s="5">
        <v>1948.0922852493647</v>
      </c>
      <c r="AC131" s="5">
        <f>H131*Parameters!$B$17+J131*Parameters!$B$18</f>
        <v>1920.9224506932301</v>
      </c>
      <c r="AD131" s="5">
        <f>O131*Parameters!$B$17+Q131*Parameters!$B$18</f>
        <v>15089.828458469045</v>
      </c>
      <c r="AE131" s="12">
        <f t="shared" si="15"/>
        <v>66.05346987323729</v>
      </c>
      <c r="AF131" s="12">
        <f t="shared" si="16"/>
        <v>422.13952935738132</v>
      </c>
      <c r="AG131" s="12">
        <f t="shared" si="17"/>
        <v>488.19299923061863</v>
      </c>
      <c r="AH131" s="12">
        <f t="shared" si="18"/>
        <v>2274.2242197648329</v>
      </c>
      <c r="AI131" s="12">
        <f t="shared" si="19"/>
        <v>17010.750909162274</v>
      </c>
      <c r="AJ131" s="5"/>
      <c r="AK131" s="9">
        <f>IF('Embedded emissions outputs'!Z131 &lt;&gt;0,'Infield emissions outputs'!AG131/'Embedded emissions outputs'!Z131,"")</f>
        <v>1.0899308482189332</v>
      </c>
      <c r="AL131" s="9">
        <f>IF('Embedded emissions outputs'!Z131 &lt;&gt;0,'Infield emissions outputs'!AH131/'Embedded emissions outputs'!Z131,"")</f>
        <v>5.077391803640726</v>
      </c>
      <c r="AM131" s="9">
        <f>IF('Embedded emissions outputs'!Z131 &lt;&gt;0,'Infield emissions outputs'!AI131/'Embedded emissions outputs'!Z131,"")</f>
        <v>37.977894391119314</v>
      </c>
      <c r="AN131" s="9"/>
      <c r="AO131" s="9">
        <f>E131*'Field emission CFs'!P129</f>
        <v>3691.6305128674176</v>
      </c>
      <c r="AP131" s="9">
        <f>D131*'Field emission CFs'!Q129</f>
        <v>365.19352024415542</v>
      </c>
      <c r="AQ131" s="9">
        <f t="shared" si="20"/>
        <v>4056.824033111573</v>
      </c>
      <c r="AR131" s="9">
        <f>IF('Embedded emissions outputs'!Z131 &lt;&gt; 0,'Infield emissions outputs'!AQ131/'Embedded emissions outputs'!Z131,"")</f>
        <v>9.0571918615233837</v>
      </c>
      <c r="AS131" s="9"/>
      <c r="AT131" s="9"/>
      <c r="AU131" s="5"/>
      <c r="AV131" s="5"/>
      <c r="AW131" s="5"/>
      <c r="AX131" s="5"/>
      <c r="AY131" s="5"/>
      <c r="AZ131" s="5"/>
      <c r="BA131" s="5"/>
      <c r="CX131" s="5"/>
      <c r="CY131" s="5"/>
      <c r="CZ131" s="5"/>
    </row>
    <row r="132" spans="2:104" x14ac:dyDescent="0.3">
      <c r="B132">
        <v>3031</v>
      </c>
      <c r="C132">
        <v>5</v>
      </c>
      <c r="D132" s="5">
        <v>289571.05435812322</v>
      </c>
      <c r="E132" s="5">
        <v>41719.3203125</v>
      </c>
      <c r="F132" s="5"/>
      <c r="G132" s="5">
        <v>107988.09955360036</v>
      </c>
      <c r="H132" s="5">
        <v>54780.526073129506</v>
      </c>
      <c r="I132" s="5">
        <v>5675.0257817274287</v>
      </c>
      <c r="J132" s="5">
        <v>14837.273239848555</v>
      </c>
      <c r="K132" s="5">
        <v>5033.5558186629059</v>
      </c>
      <c r="L132" s="5">
        <v>101256.57389115445</v>
      </c>
      <c r="M132" s="5"/>
      <c r="N132" s="12">
        <f>'Embedded emissions outputs'!L132-'Infield emissions outputs'!G132</f>
        <v>19214.179054929686</v>
      </c>
      <c r="O132" s="12">
        <f>'Embedded emissions outputs'!M132-'Infield emissions outputs'!H132</f>
        <v>9773.5812041233512</v>
      </c>
      <c r="P132" s="12">
        <f>'Embedded emissions outputs'!N132-'Infield emissions outputs'!I132</f>
        <v>627.09921567284164</v>
      </c>
      <c r="Q132" s="12">
        <f>'Embedded emissions outputs'!O132-'Infield emissions outputs'!J132</f>
        <v>7428.4624261784684</v>
      </c>
      <c r="R132" s="12">
        <f>'Embedded emissions outputs'!P132-'Infield emissions outputs'!K132</f>
        <v>2717.9964625005696</v>
      </c>
      <c r="S132" s="12">
        <f>'Embedded emissions outputs'!Q132-'Infield emissions outputs'!L132</f>
        <v>1958.001244846193</v>
      </c>
      <c r="T132" s="5"/>
      <c r="U132" s="5">
        <v>3600.6951883999982</v>
      </c>
      <c r="V132" s="5">
        <v>303.07058217627718</v>
      </c>
      <c r="W132" s="5">
        <v>233.33203546636594</v>
      </c>
      <c r="X132" s="5">
        <v>15058.481272726547</v>
      </c>
      <c r="Y132" s="5">
        <v>406.56823372904682</v>
      </c>
      <c r="Z132" s="5">
        <v>46.894171379226862</v>
      </c>
      <c r="AA132" s="5">
        <v>147.50763308152307</v>
      </c>
      <c r="AB132" s="5">
        <v>2462.6470138089662</v>
      </c>
      <c r="AC132" s="5">
        <f>H132*Parameters!$B$17+J132*Parameters!$B$18</f>
        <v>98868.167984618922</v>
      </c>
      <c r="AD132" s="5">
        <f>O132*Parameters!$B$17+Q132*Parameters!$B$18</f>
        <v>21607.882116243025</v>
      </c>
      <c r="AE132" s="12">
        <f t="shared" si="15"/>
        <v>4137.0978060426414</v>
      </c>
      <c r="AF132" s="12">
        <f t="shared" si="16"/>
        <v>600.9700381897967</v>
      </c>
      <c r="AG132" s="12">
        <f t="shared" si="17"/>
        <v>4738.0678442324379</v>
      </c>
      <c r="AH132" s="12">
        <f t="shared" si="18"/>
        <v>17521.128286535513</v>
      </c>
      <c r="AI132" s="12">
        <f t="shared" si="19"/>
        <v>120476.05010086195</v>
      </c>
      <c r="AJ132" s="5"/>
      <c r="AK132" s="9">
        <f>IF('Embedded emissions outputs'!Z132 &lt;&gt;0,'Infield emissions outputs'!AG132/'Embedded emissions outputs'!Z132,"")</f>
        <v>1.4583033588562475</v>
      </c>
      <c r="AL132" s="9">
        <f>IF('Embedded emissions outputs'!Z132 &lt;&gt;0,'Infield emissions outputs'!AH132/'Embedded emissions outputs'!Z132,"")</f>
        <v>5.3927299209758797</v>
      </c>
      <c r="AM132" s="9">
        <f>IF('Embedded emissions outputs'!Z132 &lt;&gt;0,'Infield emissions outputs'!AI132/'Embedded emissions outputs'!Z132,"")</f>
        <v>37.080648546999065</v>
      </c>
      <c r="AN132" s="9"/>
      <c r="AO132" s="9">
        <f>E132*'Field emission CFs'!P130</f>
        <v>4414.3113853465738</v>
      </c>
      <c r="AP132" s="9">
        <f>D132*'Field emission CFs'!Q130</f>
        <v>16241.184645817912</v>
      </c>
      <c r="AQ132" s="9">
        <f t="shared" si="20"/>
        <v>20655.496031164486</v>
      </c>
      <c r="AR132" s="9">
        <f>IF('Embedded emissions outputs'!Z132 &lt;&gt; 0,'Infield emissions outputs'!AQ132/'Embedded emissions outputs'!Z132,"")</f>
        <v>6.3574394101924883</v>
      </c>
      <c r="AS132" s="9"/>
      <c r="AT132" s="9"/>
      <c r="AU132" s="5"/>
      <c r="AV132" s="5"/>
      <c r="AW132" s="5"/>
      <c r="AX132" s="5"/>
      <c r="AY132" s="5"/>
      <c r="AZ132" s="5"/>
      <c r="BA132" s="5"/>
      <c r="CX132" s="5"/>
      <c r="CY132" s="5"/>
      <c r="CZ132" s="5"/>
    </row>
    <row r="133" spans="2:104" x14ac:dyDescent="0.3">
      <c r="B133">
        <v>3031</v>
      </c>
      <c r="C133">
        <v>7</v>
      </c>
      <c r="D133" s="5">
        <v>185131.30012043795</v>
      </c>
      <c r="E133" s="5">
        <v>18939.845703125</v>
      </c>
      <c r="F133" s="5"/>
      <c r="G133" s="5">
        <v>69039.971250608854</v>
      </c>
      <c r="H133" s="5">
        <v>35022.803075674601</v>
      </c>
      <c r="I133" s="5">
        <v>3628.2110569271781</v>
      </c>
      <c r="J133" s="5">
        <v>9485.9055965525567</v>
      </c>
      <c r="K133" s="5">
        <v>3218.100424448442</v>
      </c>
      <c r="L133" s="5">
        <v>64736.308716226311</v>
      </c>
      <c r="M133" s="5"/>
      <c r="N133" s="12">
        <f>'Embedded emissions outputs'!L133-'Infield emissions outputs'!G133</f>
        <v>8813.1159821208421</v>
      </c>
      <c r="O133" s="12">
        <f>'Embedded emissions outputs'!M133-'Infield emissions outputs'!H133</f>
        <v>4246.6409533791011</v>
      </c>
      <c r="P133" s="12">
        <f>'Embedded emissions outputs'!N133-'Infield emissions outputs'!I133</f>
        <v>292.32809178546677</v>
      </c>
      <c r="Q133" s="12">
        <f>'Embedded emissions outputs'!O133-'Infield emissions outputs'!J133</f>
        <v>3146.3034512034756</v>
      </c>
      <c r="R133" s="12">
        <f>'Embedded emissions outputs'!P133-'Infield emissions outputs'!K133</f>
        <v>1312.482146082838</v>
      </c>
      <c r="S133" s="12">
        <f>'Embedded emissions outputs'!Q133-'Infield emissions outputs'!L133</f>
        <v>1128.9748046039022</v>
      </c>
      <c r="T133" s="5"/>
      <c r="U133" s="5">
        <v>1842.5838180335784</v>
      </c>
      <c r="V133" s="5">
        <v>201.56380901722258</v>
      </c>
      <c r="W133" s="5">
        <v>108.09450205210797</v>
      </c>
      <c r="X133" s="5">
        <v>10270.951677242243</v>
      </c>
      <c r="Y133" s="5">
        <v>184.64655637180968</v>
      </c>
      <c r="Z133" s="5">
        <v>20.808870023835603</v>
      </c>
      <c r="AA133" s="5">
        <v>66.965904883041262</v>
      </c>
      <c r="AB133" s="5">
        <v>1091.4681881215056</v>
      </c>
      <c r="AC133" s="5">
        <f>H133*Parameters!$B$17+J133*Parameters!$B$18</f>
        <v>63209.330504704492</v>
      </c>
      <c r="AD133" s="5">
        <f>O133*Parameters!$B$17+Q133*Parameters!$B$18</f>
        <v>9321.1245708378647</v>
      </c>
      <c r="AE133" s="12">
        <f t="shared" si="15"/>
        <v>2152.2421291029091</v>
      </c>
      <c r="AF133" s="12">
        <f t="shared" si="16"/>
        <v>272.42133127868652</v>
      </c>
      <c r="AG133" s="12">
        <f t="shared" si="17"/>
        <v>2424.6634603815955</v>
      </c>
      <c r="AH133" s="12">
        <f t="shared" si="18"/>
        <v>11362.419865363749</v>
      </c>
      <c r="AI133" s="12">
        <f t="shared" si="19"/>
        <v>72530.455075542355</v>
      </c>
      <c r="AJ133" s="5"/>
      <c r="AK133" s="9">
        <f>IF('Embedded emissions outputs'!Z133 &lt;&gt;0,'Infield emissions outputs'!AG133/'Embedded emissions outputs'!Z133,"")</f>
        <v>0.48411136000287425</v>
      </c>
      <c r="AL133" s="9">
        <f>IF('Embedded emissions outputs'!Z133 &lt;&gt;0,'Infield emissions outputs'!AH133/'Embedded emissions outputs'!Z133,"")</f>
        <v>2.2686350595967735</v>
      </c>
      <c r="AM133" s="9">
        <f>IF('Embedded emissions outputs'!Z133 &lt;&gt;0,'Infield emissions outputs'!AI133/'Embedded emissions outputs'!Z133,"")</f>
        <v>14.481522001705795</v>
      </c>
      <c r="AN133" s="9"/>
      <c r="AO133" s="9">
        <f>E133*'Field emission CFs'!P131</f>
        <v>2290.3072706993594</v>
      </c>
      <c r="AP133" s="9">
        <f>D133*'Field emission CFs'!Q131</f>
        <v>12086.164021569644</v>
      </c>
      <c r="AQ133" s="9">
        <f t="shared" si="20"/>
        <v>14376.471292269003</v>
      </c>
      <c r="AR133" s="9">
        <f>IF('Embedded emissions outputs'!Z133 &lt;&gt; 0,'Infield emissions outputs'!AQ133/'Embedded emissions outputs'!Z133,"")</f>
        <v>2.8704243632422641</v>
      </c>
      <c r="AS133" s="9"/>
      <c r="AT133" s="9"/>
      <c r="AU133" s="5"/>
      <c r="AV133" s="5"/>
      <c r="AW133" s="5"/>
      <c r="AX133" s="5"/>
      <c r="AY133" s="5"/>
      <c r="AZ133" s="5"/>
      <c r="BA133" s="5"/>
      <c r="CX133" s="5"/>
      <c r="CY133" s="5"/>
      <c r="CZ133" s="5"/>
    </row>
    <row r="134" spans="2:104" x14ac:dyDescent="0.3">
      <c r="B134">
        <v>3031</v>
      </c>
      <c r="C134">
        <v>8</v>
      </c>
      <c r="D134" s="5">
        <v>25387.708887439199</v>
      </c>
      <c r="E134" s="5">
        <v>44664.99609375</v>
      </c>
      <c r="F134" s="5"/>
      <c r="G134" s="5">
        <v>9467.6950389661797</v>
      </c>
      <c r="H134" s="5">
        <v>4802.8006519097389</v>
      </c>
      <c r="I134" s="5">
        <v>497.54939351439469</v>
      </c>
      <c r="J134" s="5">
        <v>1300.835729357146</v>
      </c>
      <c r="K134" s="5">
        <v>441.30947437462578</v>
      </c>
      <c r="L134" s="5">
        <v>8877.5185993171126</v>
      </c>
      <c r="M134" s="5"/>
      <c r="N134" s="12">
        <f>'Embedded emissions outputs'!L134-'Infield emissions outputs'!G134</f>
        <v>21089.550075979176</v>
      </c>
      <c r="O134" s="12">
        <f>'Embedded emissions outputs'!M134-'Infield emissions outputs'!H134</f>
        <v>11581.387775679879</v>
      </c>
      <c r="P134" s="12">
        <f>'Embedded emissions outputs'!N134-'Infield emissions outputs'!I134</f>
        <v>641.91112124889969</v>
      </c>
      <c r="Q134" s="12">
        <f>'Embedded emissions outputs'!O134-'Infield emissions outputs'!J134</f>
        <v>8758.5383547416368</v>
      </c>
      <c r="R134" s="12">
        <f>'Embedded emissions outputs'!P134-'Infield emissions outputs'!K134</f>
        <v>1088.1125699757135</v>
      </c>
      <c r="S134" s="12">
        <f>'Embedded emissions outputs'!Q134-'Infield emissions outputs'!L134</f>
        <v>1505.4950467528361</v>
      </c>
      <c r="T134" s="5"/>
      <c r="U134" s="5">
        <v>243.23285311680036</v>
      </c>
      <c r="V134" s="5">
        <v>27.948311976595154</v>
      </c>
      <c r="W134" s="5">
        <v>13.936943160863743</v>
      </c>
      <c r="X134" s="5">
        <v>1429.8206095438663</v>
      </c>
      <c r="Y134" s="5">
        <v>377.14141250492474</v>
      </c>
      <c r="Z134" s="5">
        <v>52.963297150327783</v>
      </c>
      <c r="AA134" s="5">
        <v>157.92266854190419</v>
      </c>
      <c r="AB134" s="5">
        <v>2806.7285084511254</v>
      </c>
      <c r="AC134" s="5">
        <f>H134*Parameters!$B$17+J134*Parameters!$B$18</f>
        <v>8668.118685383819</v>
      </c>
      <c r="AD134" s="5">
        <f>O134*Parameters!$B$17+Q134*Parameters!$B$18</f>
        <v>25568.179520009769</v>
      </c>
      <c r="AE134" s="12">
        <f t="shared" si="15"/>
        <v>285.11810825425925</v>
      </c>
      <c r="AF134" s="12">
        <f t="shared" si="16"/>
        <v>588.02737819715674</v>
      </c>
      <c r="AG134" s="12">
        <f t="shared" si="17"/>
        <v>873.14548645141599</v>
      </c>
      <c r="AH134" s="12">
        <f t="shared" si="18"/>
        <v>4236.5491179949913</v>
      </c>
      <c r="AI134" s="12">
        <f t="shared" si="19"/>
        <v>34236.298205393585</v>
      </c>
      <c r="AJ134" s="5"/>
      <c r="AK134" s="9">
        <f>IF('Embedded emissions outputs'!Z134 &lt;&gt;0,'Infield emissions outputs'!AG134/'Embedded emissions outputs'!Z134,"")</f>
        <v>1.2452997275698676</v>
      </c>
      <c r="AL134" s="9">
        <f>IF('Embedded emissions outputs'!Z134 &lt;&gt;0,'Infield emissions outputs'!AH134/'Embedded emissions outputs'!Z134,"")</f>
        <v>6.0422616211612095</v>
      </c>
      <c r="AM134" s="9">
        <f>IF('Embedded emissions outputs'!Z134 &lt;&gt;0,'Infield emissions outputs'!AI134/'Embedded emissions outputs'!Z134,"")</f>
        <v>48.82857838668982</v>
      </c>
      <c r="AN134" s="9"/>
      <c r="AO134" s="9">
        <f>E134*'Field emission CFs'!P132</f>
        <v>5272.2069910919372</v>
      </c>
      <c r="AP134" s="9">
        <f>D134*'Field emission CFs'!Q132</f>
        <v>1729.2611369537983</v>
      </c>
      <c r="AQ134" s="9">
        <f t="shared" si="20"/>
        <v>7001.4681280457353</v>
      </c>
      <c r="AR134" s="9">
        <f>IF('Embedded emissions outputs'!Z134 &lt;&gt; 0,'Infield emissions outputs'!AQ134/'Embedded emissions outputs'!Z134,"")</f>
        <v>9.9856512892019715</v>
      </c>
      <c r="AS134" s="9"/>
      <c r="AT134" s="9"/>
      <c r="AU134" s="5"/>
      <c r="AV134" s="5"/>
      <c r="AW134" s="5"/>
      <c r="AX134" s="5"/>
      <c r="AY134" s="5"/>
      <c r="AZ134" s="5"/>
      <c r="BA134" s="5"/>
      <c r="CX134" s="5"/>
      <c r="CY134" s="5"/>
      <c r="CZ134" s="5"/>
    </row>
    <row r="135" spans="2:104" x14ac:dyDescent="0.3">
      <c r="B135">
        <v>3032</v>
      </c>
      <c r="C135">
        <v>0</v>
      </c>
      <c r="D135" s="5">
        <v>84218.964998553303</v>
      </c>
      <c r="E135" s="5">
        <v>620428.6875</v>
      </c>
      <c r="F135" s="5"/>
      <c r="G135" s="5">
        <v>31407.30345691691</v>
      </c>
      <c r="H135" s="5">
        <v>15932.390819178603</v>
      </c>
      <c r="I135" s="5">
        <v>1650.5268412846883</v>
      </c>
      <c r="J135" s="5">
        <v>4315.2786746266966</v>
      </c>
      <c r="K135" s="5">
        <v>1463.9614523969547</v>
      </c>
      <c r="L135" s="5">
        <v>29449.503754149446</v>
      </c>
      <c r="M135" s="5"/>
      <c r="N135" s="12">
        <f>'Embedded emissions outputs'!L135-'Infield emissions outputs'!G135</f>
        <v>289629.55125584279</v>
      </c>
      <c r="O135" s="12">
        <f>'Embedded emissions outputs'!M135-'Infield emissions outputs'!H135</f>
        <v>163432.89865067191</v>
      </c>
      <c r="P135" s="12">
        <f>'Embedded emissions outputs'!N135-'Infield emissions outputs'!I135</f>
        <v>8711.7314959086762</v>
      </c>
      <c r="Q135" s="12">
        <f>'Embedded emissions outputs'!O135-'Infield emissions outputs'!J135</f>
        <v>127153.0470683907</v>
      </c>
      <c r="R135" s="12">
        <f>'Embedded emissions outputs'!P135-'Infield emissions outputs'!K135</f>
        <v>13459.537478120938</v>
      </c>
      <c r="S135" s="12">
        <f>'Embedded emissions outputs'!Q135-'Infield emissions outputs'!L135</f>
        <v>18041.907297157435</v>
      </c>
      <c r="T135" s="5"/>
      <c r="U135" s="5">
        <v>710.22824366581517</v>
      </c>
      <c r="V135" s="5">
        <v>100.83792939950951</v>
      </c>
      <c r="W135" s="5">
        <v>39.955062504756995</v>
      </c>
      <c r="X135" s="5">
        <v>5236.4026563349817</v>
      </c>
      <c r="Y135" s="5">
        <v>4826.5348635272867</v>
      </c>
      <c r="Z135" s="5">
        <v>764.74751911108694</v>
      </c>
      <c r="AA135" s="5">
        <v>2193.6585763282051</v>
      </c>
      <c r="AB135" s="5">
        <v>40718.252045586443</v>
      </c>
      <c r="AC135" s="5">
        <f>H135*Parameters!$B$17+J135*Parameters!$B$18</f>
        <v>28754.858794242355</v>
      </c>
      <c r="AD135" s="5">
        <f>O135*Parameters!$B$17+Q135*Parameters!$B$18</f>
        <v>363761.00893482589</v>
      </c>
      <c r="AE135" s="12">
        <f t="shared" si="15"/>
        <v>851.02123557008167</v>
      </c>
      <c r="AF135" s="12">
        <f t="shared" si="16"/>
        <v>7784.9409589665793</v>
      </c>
      <c r="AG135" s="12">
        <f t="shared" si="17"/>
        <v>8635.9621945366616</v>
      </c>
      <c r="AH135" s="12">
        <f t="shared" si="18"/>
        <v>45954.654701921427</v>
      </c>
      <c r="AI135" s="12">
        <f t="shared" si="19"/>
        <v>392515.86772906827</v>
      </c>
      <c r="AJ135" s="5"/>
      <c r="AK135" s="9">
        <f>IF('Embedded emissions outputs'!Z135 &lt;&gt;0,'Infield emissions outputs'!AG135/'Embedded emissions outputs'!Z135,"")</f>
        <v>1.6641101416602821</v>
      </c>
      <c r="AL135" s="9">
        <f>IF('Embedded emissions outputs'!Z135 &lt;&gt;0,'Infield emissions outputs'!AH135/'Embedded emissions outputs'!Z135,"")</f>
        <v>8.8552503152854296</v>
      </c>
      <c r="AM135" s="9">
        <f>IF('Embedded emissions outputs'!Z135 &lt;&gt;0,'Infield emissions outputs'!AI135/'Embedded emissions outputs'!Z135,"")</f>
        <v>75.635999965788812</v>
      </c>
      <c r="AN135" s="9"/>
      <c r="AO135" s="9">
        <f>E135*'Field emission CFs'!P133</f>
        <v>55842.235295253478</v>
      </c>
      <c r="AP135" s="9">
        <f>D135*'Field emission CFs'!Q133</f>
        <v>4514.0003497830257</v>
      </c>
      <c r="AQ135" s="9">
        <f t="shared" si="20"/>
        <v>60356.235645036504</v>
      </c>
      <c r="AR135" s="9">
        <f>IF('Embedded emissions outputs'!Z135 &lt;&gt; 0,'Infield emissions outputs'!AQ135/'Embedded emissions outputs'!Z135,"")</f>
        <v>11.630368636037304</v>
      </c>
      <c r="AS135" s="9"/>
      <c r="AT135" s="9"/>
      <c r="AU135" s="5"/>
      <c r="AV135" s="5"/>
      <c r="AW135" s="5"/>
      <c r="AX135" s="5"/>
      <c r="AY135" s="5"/>
      <c r="AZ135" s="5"/>
      <c r="BA135" s="5"/>
      <c r="CX135" s="5"/>
      <c r="CY135" s="5"/>
      <c r="CZ135" s="5"/>
    </row>
    <row r="136" spans="2:104" x14ac:dyDescent="0.3">
      <c r="B136">
        <v>3032</v>
      </c>
      <c r="C136">
        <v>1</v>
      </c>
      <c r="D136" s="5">
        <v>238433.33971017366</v>
      </c>
      <c r="E136" s="5">
        <v>41537.5625</v>
      </c>
      <c r="F136" s="5"/>
      <c r="G136" s="5">
        <v>88917.600146857876</v>
      </c>
      <c r="H136" s="5">
        <v>45106.386104955331</v>
      </c>
      <c r="I136" s="5">
        <v>4672.8266852430706</v>
      </c>
      <c r="J136" s="5">
        <v>12217.038124239705</v>
      </c>
      <c r="K136" s="5">
        <v>4144.6391357096154</v>
      </c>
      <c r="L136" s="5">
        <v>83374.849513168054</v>
      </c>
      <c r="M136" s="5"/>
      <c r="N136" s="12">
        <f>'Embedded emissions outputs'!L136-'Infield emissions outputs'!G136</f>
        <v>19092.370271068095</v>
      </c>
      <c r="O136" s="12">
        <f>'Embedded emissions outputs'!M136-'Infield emissions outputs'!H136</f>
        <v>7677.3607421460983</v>
      </c>
      <c r="P136" s="12">
        <f>'Embedded emissions outputs'!N136-'Infield emissions outputs'!I136</f>
        <v>722.3011801577486</v>
      </c>
      <c r="Q136" s="12">
        <f>'Embedded emissions outputs'!O136-'Infield emissions outputs'!J136</f>
        <v>5264.3573269080989</v>
      </c>
      <c r="R136" s="12">
        <f>'Embedded emissions outputs'!P136-'Infield emissions outputs'!K136</f>
        <v>5466.3335040046359</v>
      </c>
      <c r="S136" s="12">
        <f>'Embedded emissions outputs'!Q136-'Infield emissions outputs'!L136</f>
        <v>3314.8380850170506</v>
      </c>
      <c r="T136" s="5"/>
      <c r="U136" s="5">
        <v>2449.576409596446</v>
      </c>
      <c r="V136" s="5">
        <v>259.54802862163115</v>
      </c>
      <c r="W136" s="5">
        <v>140.57595111227045</v>
      </c>
      <c r="X136" s="5">
        <v>13189.937848651771</v>
      </c>
      <c r="Y136" s="5">
        <v>338.1692396144382</v>
      </c>
      <c r="Z136" s="5">
        <v>42.699417333208373</v>
      </c>
      <c r="AA136" s="5">
        <v>146.86496729750294</v>
      </c>
      <c r="AB136" s="5">
        <v>2252.2611644746162</v>
      </c>
      <c r="AC136" s="5">
        <f>H136*Parameters!$B$17+J136*Parameters!$B$18</f>
        <v>81408.231688948377</v>
      </c>
      <c r="AD136" s="5">
        <f>O136*Parameters!$B$17+Q136*Parameters!$B$18</f>
        <v>16499.646553924558</v>
      </c>
      <c r="AE136" s="12">
        <f t="shared" si="15"/>
        <v>2849.7003893303477</v>
      </c>
      <c r="AF136" s="12">
        <f t="shared" si="16"/>
        <v>527.73362424514949</v>
      </c>
      <c r="AG136" s="12">
        <f t="shared" si="17"/>
        <v>3377.4340135754974</v>
      </c>
      <c r="AH136" s="12">
        <f t="shared" si="18"/>
        <v>15442.199013126386</v>
      </c>
      <c r="AI136" s="12">
        <f t="shared" si="19"/>
        <v>97907.878242872932</v>
      </c>
      <c r="AJ136" s="5"/>
      <c r="AK136" s="9">
        <f>IF('Embedded emissions outputs'!Z136 &lt;&gt;0,'Infield emissions outputs'!AG136/'Embedded emissions outputs'!Z136,"")</f>
        <v>0.48094089680037877</v>
      </c>
      <c r="AL136" s="9">
        <f>IF('Embedded emissions outputs'!Z136 &lt;&gt;0,'Infield emissions outputs'!AH136/'Embedded emissions outputs'!Z136,"")</f>
        <v>2.1989430473226665</v>
      </c>
      <c r="AM136" s="9">
        <f>IF('Embedded emissions outputs'!Z136 &lt;&gt;0,'Infield emissions outputs'!AI136/'Embedded emissions outputs'!Z136,"")</f>
        <v>13.941916430248867</v>
      </c>
      <c r="AN136" s="9"/>
      <c r="AO136" s="9">
        <f>E136*'Field emission CFs'!P134</f>
        <v>4540.5609203641707</v>
      </c>
      <c r="AP136" s="9">
        <f>D136*'Field emission CFs'!Q134</f>
        <v>15147.904889446849</v>
      </c>
      <c r="AQ136" s="9">
        <f t="shared" si="20"/>
        <v>19688.465809811019</v>
      </c>
      <c r="AR136" s="9">
        <f>IF('Embedded emissions outputs'!Z136 &lt;&gt; 0,'Infield emissions outputs'!AQ136/'Embedded emissions outputs'!Z136,"")</f>
        <v>2.8036042644012538</v>
      </c>
      <c r="AS136" s="9"/>
      <c r="AT136" s="9"/>
      <c r="AU136" s="5"/>
      <c r="AV136" s="5"/>
      <c r="AW136" s="5"/>
      <c r="AX136" s="5"/>
      <c r="AY136" s="5"/>
      <c r="AZ136" s="5"/>
      <c r="BA136" s="5"/>
      <c r="CX136" s="5"/>
      <c r="CY136" s="5"/>
      <c r="CZ136" s="5"/>
    </row>
    <row r="137" spans="2:104" x14ac:dyDescent="0.3">
      <c r="B137">
        <v>3032</v>
      </c>
      <c r="C137">
        <v>2</v>
      </c>
      <c r="D137" s="5">
        <v>1892.7451949249996</v>
      </c>
      <c r="E137" s="5">
        <v>0</v>
      </c>
      <c r="F137" s="5"/>
      <c r="G137" s="5">
        <v>705.85078675155853</v>
      </c>
      <c r="H137" s="5">
        <v>358.06609790544792</v>
      </c>
      <c r="I137" s="5">
        <v>37.094100455758337</v>
      </c>
      <c r="J137" s="5">
        <v>96.981991838801434</v>
      </c>
      <c r="K137" s="5">
        <v>32.901211795079149</v>
      </c>
      <c r="L137" s="5">
        <v>661.85100617835428</v>
      </c>
      <c r="M137" s="5"/>
      <c r="N137" s="12">
        <f>'Embedded emissions outputs'!L137-'Infield emissions outputs'!G137</f>
        <v>0</v>
      </c>
      <c r="O137" s="12">
        <f>'Embedded emissions outputs'!M137-'Infield emissions outputs'!H137</f>
        <v>0</v>
      </c>
      <c r="P137" s="12">
        <f>'Embedded emissions outputs'!N137-'Infield emissions outputs'!I137</f>
        <v>0</v>
      </c>
      <c r="Q137" s="12">
        <f>'Embedded emissions outputs'!O137-'Infield emissions outputs'!J137</f>
        <v>0</v>
      </c>
      <c r="R137" s="12">
        <f>'Embedded emissions outputs'!P137-'Infield emissions outputs'!K137</f>
        <v>0</v>
      </c>
      <c r="S137" s="12">
        <f>'Embedded emissions outputs'!Q137-'Infield emissions outputs'!L137</f>
        <v>0</v>
      </c>
      <c r="T137" s="5"/>
      <c r="U137" s="5">
        <v>18.985496642968709</v>
      </c>
      <c r="V137" s="5">
        <v>2.1472317346974621</v>
      </c>
      <c r="W137" s="5">
        <v>1.0890747620725951</v>
      </c>
      <c r="X137" s="5">
        <v>109.71777349915192</v>
      </c>
      <c r="Y137" s="5">
        <v>0</v>
      </c>
      <c r="Z137" s="5">
        <v>0</v>
      </c>
      <c r="AA137" s="5">
        <v>0</v>
      </c>
      <c r="AB137" s="5">
        <v>0</v>
      </c>
      <c r="AC137" s="5">
        <f>H137*Parameters!$B$17+J137*Parameters!$B$18</f>
        <v>646.23948791681289</v>
      </c>
      <c r="AD137" s="5">
        <f>O137*Parameters!$B$17+Q137*Parameters!$B$18</f>
        <v>0</v>
      </c>
      <c r="AE137" s="12">
        <f t="shared" si="15"/>
        <v>22.221803139738768</v>
      </c>
      <c r="AF137" s="12">
        <f t="shared" si="16"/>
        <v>0</v>
      </c>
      <c r="AG137" s="12">
        <f t="shared" si="17"/>
        <v>22.221803139738768</v>
      </c>
      <c r="AH137" s="12">
        <f t="shared" si="18"/>
        <v>109.71777349915192</v>
      </c>
      <c r="AI137" s="12">
        <f t="shared" si="19"/>
        <v>646.23948791681289</v>
      </c>
      <c r="AJ137" s="5"/>
      <c r="AK137" s="9">
        <f>IF('Embedded emissions outputs'!Z137 &lt;&gt;0,'Infield emissions outputs'!AG137/'Embedded emissions outputs'!Z137,"")</f>
        <v>0.38004046691654497</v>
      </c>
      <c r="AL137" s="9">
        <f>IF('Embedded emissions outputs'!Z137 &lt;&gt;0,'Infield emissions outputs'!AH137/'Embedded emissions outputs'!Z137,"")</f>
        <v>1.8764091107933198</v>
      </c>
      <c r="AM137" s="9">
        <f>IF('Embedded emissions outputs'!Z137 &lt;&gt;0,'Infield emissions outputs'!AI137/'Embedded emissions outputs'!Z137,"")</f>
        <v>11.052080480751737</v>
      </c>
      <c r="AN137" s="9"/>
      <c r="AO137" s="9">
        <f>E137*'Field emission CFs'!P135</f>
        <v>0</v>
      </c>
      <c r="AP137" s="9">
        <f>D137*'Field emission CFs'!Q135</f>
        <v>113.42979095859086</v>
      </c>
      <c r="AQ137" s="9">
        <f t="shared" si="20"/>
        <v>113.42979095859086</v>
      </c>
      <c r="AR137" s="9">
        <f>IF('Embedded emissions outputs'!Z137 &lt;&gt; 0,'Infield emissions outputs'!AQ137/'Embedded emissions outputs'!Z137,"")</f>
        <v>1.9398925661914457</v>
      </c>
      <c r="AS137" s="9"/>
      <c r="AT137" s="9"/>
      <c r="AU137" s="5"/>
      <c r="AV137" s="5"/>
      <c r="AW137" s="5"/>
      <c r="AX137" s="5"/>
      <c r="AY137" s="5"/>
      <c r="AZ137" s="5"/>
      <c r="BA137" s="5"/>
      <c r="CX137" s="5"/>
      <c r="CY137" s="5"/>
      <c r="CZ137" s="5"/>
    </row>
    <row r="138" spans="2:104" x14ac:dyDescent="0.3">
      <c r="B138">
        <v>3032</v>
      </c>
      <c r="C138">
        <v>5</v>
      </c>
      <c r="D138" s="5">
        <v>1908989.2889647204</v>
      </c>
      <c r="E138" s="5">
        <v>178022.65625</v>
      </c>
      <c r="F138" s="5"/>
      <c r="G138" s="5">
        <v>711908.60509327007</v>
      </c>
      <c r="H138" s="5">
        <v>361139.12610935385</v>
      </c>
      <c r="I138" s="5">
        <v>37412.452898410324</v>
      </c>
      <c r="J138" s="5">
        <v>97814.319718863146</v>
      </c>
      <c r="K138" s="5">
        <v>33183.579638280149</v>
      </c>
      <c r="L138" s="5">
        <v>667531.20550654281</v>
      </c>
      <c r="M138" s="5"/>
      <c r="N138" s="12">
        <f>'Embedded emissions outputs'!L138-'Infield emissions outputs'!G138</f>
        <v>83492.844326310325</v>
      </c>
      <c r="O138" s="12">
        <f>'Embedded emissions outputs'!M138-'Infield emissions outputs'!H138</f>
        <v>42606.381388309179</v>
      </c>
      <c r="P138" s="12">
        <f>'Embedded emissions outputs'!N138-'Infield emissions outputs'!I138</f>
        <v>2600.2051906754132</v>
      </c>
      <c r="Q138" s="12">
        <f>'Embedded emissions outputs'!O138-'Infield emissions outputs'!J138</f>
        <v>31439.729902531559</v>
      </c>
      <c r="R138" s="12">
        <f>'Embedded emissions outputs'!P138-'Infield emissions outputs'!K138</f>
        <v>10262.186830977313</v>
      </c>
      <c r="S138" s="12">
        <f>'Embedded emissions outputs'!Q138-'Infield emissions outputs'!L138</f>
        <v>7621.3056667252677</v>
      </c>
      <c r="T138" s="5"/>
      <c r="U138" s="5">
        <v>23737.484959326972</v>
      </c>
      <c r="V138" s="5">
        <v>1997.9845584265152</v>
      </c>
      <c r="W138" s="5">
        <v>1538.2350886727481</v>
      </c>
      <c r="X138" s="5">
        <v>99272.627650687005</v>
      </c>
      <c r="Y138" s="5">
        <v>1731.5682555270535</v>
      </c>
      <c r="Z138" s="5">
        <v>201.57930488575565</v>
      </c>
      <c r="AA138" s="5">
        <v>629.43738646991972</v>
      </c>
      <c r="AB138" s="5">
        <v>10590.913876396182</v>
      </c>
      <c r="AC138" s="5">
        <f>H138*Parameters!$B$17+J138*Parameters!$B$18</f>
        <v>651785.70461943559</v>
      </c>
      <c r="AD138" s="5">
        <f>O138*Parameters!$B$17+Q138*Parameters!$B$18</f>
        <v>93413.058412629704</v>
      </c>
      <c r="AE138" s="12">
        <f t="shared" si="15"/>
        <v>27273.704606426236</v>
      </c>
      <c r="AF138" s="12">
        <f t="shared" si="16"/>
        <v>2562.5849468827287</v>
      </c>
      <c r="AG138" s="12">
        <f t="shared" si="17"/>
        <v>29836.289553308965</v>
      </c>
      <c r="AH138" s="12">
        <f t="shared" si="18"/>
        <v>109863.54152708319</v>
      </c>
      <c r="AI138" s="12">
        <f t="shared" si="19"/>
        <v>745198.76303206524</v>
      </c>
      <c r="AJ138" s="5"/>
      <c r="AK138" s="9">
        <f>IF('Embedded emissions outputs'!Z138 &lt;&gt;0,'Infield emissions outputs'!AG138/'Embedded emissions outputs'!Z138,"")</f>
        <v>1.4599572893553758</v>
      </c>
      <c r="AL138" s="9">
        <f>IF('Embedded emissions outputs'!Z138 &lt;&gt;0,'Infield emissions outputs'!AH138/'Embedded emissions outputs'!Z138,"")</f>
        <v>5.3758721573029362</v>
      </c>
      <c r="AM138" s="9">
        <f>IF('Embedded emissions outputs'!Z138 &lt;&gt;0,'Infield emissions outputs'!AI138/'Embedded emissions outputs'!Z138,"")</f>
        <v>36.464264906780741</v>
      </c>
      <c r="AN138" s="9"/>
      <c r="AO138" s="9">
        <f>E138*'Field emission CFs'!P136</f>
        <v>17419.431787377634</v>
      </c>
      <c r="AP138" s="9">
        <f>D138*'Field emission CFs'!Q136</f>
        <v>100669.95709255329</v>
      </c>
      <c r="AQ138" s="9">
        <f t="shared" si="20"/>
        <v>118089.38887993092</v>
      </c>
      <c r="AR138" s="9">
        <f>IF('Embedded emissions outputs'!Z138 &lt;&gt; 0,'Infield emissions outputs'!AQ138/'Embedded emissions outputs'!Z138,"")</f>
        <v>5.7783815170025505</v>
      </c>
      <c r="AS138" s="9"/>
      <c r="AT138" s="9"/>
      <c r="AU138" s="5"/>
      <c r="AV138" s="5"/>
      <c r="AW138" s="5"/>
      <c r="AX138" s="5"/>
      <c r="AY138" s="5"/>
      <c r="AZ138" s="5"/>
      <c r="BA138" s="5"/>
      <c r="CX138" s="5"/>
      <c r="CY138" s="5"/>
      <c r="CZ138" s="5"/>
    </row>
    <row r="139" spans="2:104" x14ac:dyDescent="0.3">
      <c r="B139">
        <v>3032</v>
      </c>
      <c r="C139">
        <v>7</v>
      </c>
      <c r="D139" s="5">
        <v>390035.71466245322</v>
      </c>
      <c r="E139" s="5">
        <v>60333.07421875</v>
      </c>
      <c r="F139" s="5"/>
      <c r="G139" s="5">
        <v>145453.81850334487</v>
      </c>
      <c r="H139" s="5">
        <v>73786.248020817889</v>
      </c>
      <c r="I139" s="5">
        <v>7643.9364473440555</v>
      </c>
      <c r="J139" s="5">
        <v>19984.961841487599</v>
      </c>
      <c r="K139" s="5">
        <v>6779.9129487489872</v>
      </c>
      <c r="L139" s="5">
        <v>136386.83690070981</v>
      </c>
      <c r="M139" s="5"/>
      <c r="N139" s="12">
        <f>'Embedded emissions outputs'!L139-'Infield emissions outputs'!G139</f>
        <v>28116.922463442694</v>
      </c>
      <c r="O139" s="12">
        <f>'Embedded emissions outputs'!M139-'Infield emissions outputs'!H139</f>
        <v>13534.676342882565</v>
      </c>
      <c r="P139" s="12">
        <f>'Embedded emissions outputs'!N139-'Infield emissions outputs'!I139</f>
        <v>902.20214871022927</v>
      </c>
      <c r="Q139" s="12">
        <f>'Embedded emissions outputs'!O139-'Infield emissions outputs'!J139</f>
        <v>9880.7103791346526</v>
      </c>
      <c r="R139" s="12">
        <f>'Embedded emissions outputs'!P139-'Infield emissions outputs'!K139</f>
        <v>4673.1846732840031</v>
      </c>
      <c r="S139" s="12">
        <f>'Embedded emissions outputs'!Q139-'Infield emissions outputs'!L139</f>
        <v>3225.3788658954145</v>
      </c>
      <c r="T139" s="5"/>
      <c r="U139" s="5">
        <v>3881.9664520513948</v>
      </c>
      <c r="V139" s="5">
        <v>424.65582129533988</v>
      </c>
      <c r="W139" s="5">
        <v>227.73413426874936</v>
      </c>
      <c r="X139" s="5">
        <v>21638.901553062911</v>
      </c>
      <c r="Y139" s="5">
        <v>588.97186524593428</v>
      </c>
      <c r="Z139" s="5">
        <v>66.070418876117643</v>
      </c>
      <c r="AA139" s="5">
        <v>213.32057429263367</v>
      </c>
      <c r="AB139" s="5">
        <v>3464.695406544517</v>
      </c>
      <c r="AC139" s="5">
        <f>H139*Parameters!$B$17+J139*Parameters!$B$18</f>
        <v>133169.79020132698</v>
      </c>
      <c r="AD139" s="5">
        <f>O139*Parameters!$B$17+Q139*Parameters!$B$18</f>
        <v>29585.778236436214</v>
      </c>
      <c r="AE139" s="12">
        <f t="shared" ref="AE139:AE202" si="21">SUM(U139:W139)</f>
        <v>4534.3564076154844</v>
      </c>
      <c r="AF139" s="12">
        <f t="shared" ref="AF139:AF202" si="22">SUM(Y139:AA139)</f>
        <v>868.36285841468555</v>
      </c>
      <c r="AG139" s="12">
        <f t="shared" ref="AG139:AG202" si="23">AE139+AF139</f>
        <v>5402.7192660301698</v>
      </c>
      <c r="AH139" s="12">
        <f t="shared" ref="AH139:AH202" si="24">X139+AB139</f>
        <v>25103.596959607428</v>
      </c>
      <c r="AI139" s="12">
        <f t="shared" ref="AI139:AI202" si="25">AC139+AD139</f>
        <v>162755.5684377632</v>
      </c>
      <c r="AJ139" s="5"/>
      <c r="AK139" s="9">
        <f>IF('Embedded emissions outputs'!Z139 &lt;&gt;0,'Infield emissions outputs'!AG139/'Embedded emissions outputs'!Z139,"")</f>
        <v>0.51093676692912904</v>
      </c>
      <c r="AL139" s="9">
        <f>IF('Embedded emissions outputs'!Z139 &lt;&gt;0,'Infield emissions outputs'!AH139/'Embedded emissions outputs'!Z139,"")</f>
        <v>2.3740546264322795</v>
      </c>
      <c r="AM139" s="9">
        <f>IF('Embedded emissions outputs'!Z139 &lt;&gt;0,'Infield emissions outputs'!AI139/'Embedded emissions outputs'!Z139,"")</f>
        <v>15.391842485720405</v>
      </c>
      <c r="AN139" s="9"/>
      <c r="AO139" s="9">
        <f>E139*'Field emission CFs'!P137</f>
        <v>5923.5655666108332</v>
      </c>
      <c r="AP139" s="9">
        <f>D139*'Field emission CFs'!Q137</f>
        <v>18692.713368766621</v>
      </c>
      <c r="AQ139" s="9">
        <f t="shared" ref="AQ139:AQ202" si="26">AO139+AP139</f>
        <v>24616.278935377453</v>
      </c>
      <c r="AR139" s="9">
        <f>IF('Embedded emissions outputs'!Z139 &lt;&gt; 0,'Infield emissions outputs'!AQ139/'Embedded emissions outputs'!Z139,"")</f>
        <v>2.3279688160271594</v>
      </c>
      <c r="AS139" s="9"/>
      <c r="AT139" s="9"/>
      <c r="AU139" s="5"/>
      <c r="AV139" s="5"/>
      <c r="AW139" s="5"/>
      <c r="AX139" s="5"/>
      <c r="AY139" s="5"/>
      <c r="AZ139" s="5"/>
      <c r="BA139" s="5"/>
      <c r="CX139" s="5"/>
      <c r="CY139" s="5"/>
      <c r="CZ139" s="5"/>
    </row>
    <row r="140" spans="2:104" x14ac:dyDescent="0.3">
      <c r="B140">
        <v>3032</v>
      </c>
      <c r="C140">
        <v>8</v>
      </c>
      <c r="D140" s="5">
        <v>126819.60118463519</v>
      </c>
      <c r="E140" s="5">
        <v>147233.109375</v>
      </c>
      <c r="F140" s="5"/>
      <c r="G140" s="5">
        <v>47294.118358726409</v>
      </c>
      <c r="H140" s="5">
        <v>23991.501791083301</v>
      </c>
      <c r="I140" s="5">
        <v>2485.4159126730597</v>
      </c>
      <c r="J140" s="5">
        <v>6498.0841372975729</v>
      </c>
      <c r="K140" s="5">
        <v>2204.4798050635068</v>
      </c>
      <c r="L140" s="5">
        <v>44346.001179791332</v>
      </c>
      <c r="M140" s="5"/>
      <c r="N140" s="12">
        <f>'Embedded emissions outputs'!L140-'Infield emissions outputs'!G140</f>
        <v>68591.453218502487</v>
      </c>
      <c r="O140" s="12">
        <f>'Embedded emissions outputs'!M140-'Infield emissions outputs'!H140</f>
        <v>38343.595878704291</v>
      </c>
      <c r="P140" s="12">
        <f>'Embedded emissions outputs'!N140-'Infield emissions outputs'!I140</f>
        <v>2112.5448118280697</v>
      </c>
      <c r="Q140" s="12">
        <f>'Embedded emissions outputs'!O140-'Infield emissions outputs'!J140</f>
        <v>29755.80152319463</v>
      </c>
      <c r="R140" s="12">
        <f>'Embedded emissions outputs'!P140-'Infield emissions outputs'!K140</f>
        <v>3804.9889296409087</v>
      </c>
      <c r="S140" s="12">
        <f>'Embedded emissions outputs'!Q140-'Infield emissions outputs'!L140</f>
        <v>4624.7224819827461</v>
      </c>
      <c r="T140" s="5"/>
      <c r="U140" s="5">
        <v>1215.0247020728702</v>
      </c>
      <c r="V140" s="5">
        <v>139.61062001972076</v>
      </c>
      <c r="W140" s="5">
        <v>69.619420217479501</v>
      </c>
      <c r="X140" s="5">
        <v>7142.4042347373652</v>
      </c>
      <c r="Y140" s="5">
        <v>1239.0137720384662</v>
      </c>
      <c r="Z140" s="5">
        <v>175.62110609492549</v>
      </c>
      <c r="AA140" s="5">
        <v>520.57422487328267</v>
      </c>
      <c r="AB140" s="5">
        <v>9310.4068219144046</v>
      </c>
      <c r="AC140" s="5">
        <f>H140*Parameters!$B$17+J140*Parameters!$B$18</f>
        <v>43299.982663868599</v>
      </c>
      <c r="AD140" s="5">
        <f>O140*Parameters!$B$17+Q140*Parameters!$B$18</f>
        <v>85280.19675260433</v>
      </c>
      <c r="AE140" s="12">
        <f t="shared" si="21"/>
        <v>1424.2547423100705</v>
      </c>
      <c r="AF140" s="12">
        <f t="shared" si="22"/>
        <v>1935.2091030066745</v>
      </c>
      <c r="AG140" s="12">
        <f t="shared" si="23"/>
        <v>3359.4638453167449</v>
      </c>
      <c r="AH140" s="12">
        <f t="shared" si="24"/>
        <v>16452.811056651772</v>
      </c>
      <c r="AI140" s="12">
        <f t="shared" si="25"/>
        <v>128580.17941647294</v>
      </c>
      <c r="AJ140" s="5"/>
      <c r="AK140" s="9">
        <f>IF('Embedded emissions outputs'!Z140 &lt;&gt;0,'Infield emissions outputs'!AG140/'Embedded emissions outputs'!Z140,"")</f>
        <v>0.94448949778403268</v>
      </c>
      <c r="AL140" s="9">
        <f>IF('Embedded emissions outputs'!Z140 &lt;&gt;0,'Infield emissions outputs'!AH140/'Embedded emissions outputs'!Z140,"")</f>
        <v>4.625591453736118</v>
      </c>
      <c r="AM140" s="9">
        <f>IF('Embedded emissions outputs'!Z140 &lt;&gt;0,'Infield emissions outputs'!AI140/'Embedded emissions outputs'!Z140,"")</f>
        <v>36.149407963220746</v>
      </c>
      <c r="AN140" s="9"/>
      <c r="AO140" s="9">
        <f>E140*'Field emission CFs'!P138</f>
        <v>14910.200051418875</v>
      </c>
      <c r="AP140" s="9">
        <f>D140*'Field emission CFs'!Q138</f>
        <v>7829.6072619131282</v>
      </c>
      <c r="AQ140" s="9">
        <f t="shared" si="26"/>
        <v>22739.807313332003</v>
      </c>
      <c r="AR140" s="9">
        <f>IF('Embedded emissions outputs'!Z140 &lt;&gt; 0,'Infield emissions outputs'!AQ140/'Embedded emissions outputs'!Z140,"")</f>
        <v>6.3931359818071281</v>
      </c>
      <c r="AS140" s="9"/>
      <c r="AT140" s="9"/>
      <c r="AU140" s="5"/>
      <c r="AV140" s="5"/>
      <c r="AW140" s="5"/>
      <c r="AX140" s="5"/>
      <c r="AY140" s="5"/>
      <c r="AZ140" s="5"/>
      <c r="BA140" s="5"/>
      <c r="CX140" s="5"/>
      <c r="CY140" s="5"/>
      <c r="CZ140" s="5"/>
    </row>
    <row r="141" spans="2:104" x14ac:dyDescent="0.3">
      <c r="B141">
        <v>3033</v>
      </c>
      <c r="C141">
        <v>0</v>
      </c>
      <c r="D141" s="5">
        <v>203054.56591421511</v>
      </c>
      <c r="E141" s="5">
        <v>1116358.5</v>
      </c>
      <c r="F141" s="5"/>
      <c r="G141" s="5">
        <v>75723.99364074161</v>
      </c>
      <c r="H141" s="5">
        <v>38413.493941887195</v>
      </c>
      <c r="I141" s="5">
        <v>3979.4719786995729</v>
      </c>
      <c r="J141" s="5">
        <v>10404.272221704994</v>
      </c>
      <c r="K141" s="5">
        <v>3529.6569749665518</v>
      </c>
      <c r="L141" s="5">
        <v>71003.67715621517</v>
      </c>
      <c r="M141" s="5"/>
      <c r="N141" s="12">
        <f>'Embedded emissions outputs'!L141-'Infield emissions outputs'!G141</f>
        <v>519046.89566613961</v>
      </c>
      <c r="O141" s="12">
        <f>'Embedded emissions outputs'!M141-'Infield emissions outputs'!H141</f>
        <v>274012.58261562965</v>
      </c>
      <c r="P141" s="12">
        <f>'Embedded emissions outputs'!N141-'Infield emissions outputs'!I141</f>
        <v>15986.464714206308</v>
      </c>
      <c r="Q141" s="12">
        <f>'Embedded emissions outputs'!O141-'Infield emissions outputs'!J141</f>
        <v>208616.12241892642</v>
      </c>
      <c r="R141" s="12">
        <f>'Embedded emissions outputs'!P141-'Infield emissions outputs'!K141</f>
        <v>55364.331580352482</v>
      </c>
      <c r="S141" s="12">
        <f>'Embedded emissions outputs'!Q141-'Infield emissions outputs'!L141</f>
        <v>43332.089546887772</v>
      </c>
      <c r="T141" s="5"/>
      <c r="U141" s="5">
        <v>1712.382569888561</v>
      </c>
      <c r="V141" s="5">
        <v>243.12341029431317</v>
      </c>
      <c r="W141" s="5">
        <v>96.332908782696734</v>
      </c>
      <c r="X141" s="5">
        <v>12625.131030195007</v>
      </c>
      <c r="Y141" s="5">
        <v>8793.5325501258667</v>
      </c>
      <c r="Z141" s="5">
        <v>1317.4400581451378</v>
      </c>
      <c r="AA141" s="5">
        <v>3947.1247573913301</v>
      </c>
      <c r="AB141" s="5">
        <v>69997.846864152016</v>
      </c>
      <c r="AC141" s="5">
        <f>H141*Parameters!$B$17+J141*Parameters!$B$18</f>
        <v>69328.866372196906</v>
      </c>
      <c r="AD141" s="5">
        <f>O141*Parameters!$B$17+Q141*Parameters!$B$18</f>
        <v>606091.26214040373</v>
      </c>
      <c r="AE141" s="12">
        <f t="shared" si="21"/>
        <v>2051.8388889655707</v>
      </c>
      <c r="AF141" s="12">
        <f t="shared" si="22"/>
        <v>14058.097365662334</v>
      </c>
      <c r="AG141" s="12">
        <f t="shared" si="23"/>
        <v>16109.936254627904</v>
      </c>
      <c r="AH141" s="12">
        <f t="shared" si="24"/>
        <v>82622.977894347016</v>
      </c>
      <c r="AI141" s="12">
        <f t="shared" si="25"/>
        <v>675420.12851260067</v>
      </c>
      <c r="AJ141" s="5"/>
      <c r="AK141" s="9">
        <f>IF('Embedded emissions outputs'!Z141 &lt;&gt;0,'Infield emissions outputs'!AG141/'Embedded emissions outputs'!Z141,"")</f>
        <v>1.4088784851573661</v>
      </c>
      <c r="AL141" s="9">
        <f>IF('Embedded emissions outputs'!Z141 &lt;&gt;0,'Infield emissions outputs'!AH141/'Embedded emissions outputs'!Z141,"")</f>
        <v>7.2257105239344614</v>
      </c>
      <c r="AM141" s="9">
        <f>IF('Embedded emissions outputs'!Z141 &lt;&gt;0,'Infield emissions outputs'!AI141/'Embedded emissions outputs'!Z141,"")</f>
        <v>59.068196947723138</v>
      </c>
      <c r="AN141" s="9"/>
      <c r="AO141" s="9">
        <f>E141*'Field emission CFs'!P139</f>
        <v>116529.93815198423</v>
      </c>
      <c r="AP141" s="9">
        <f>D141*'Field emission CFs'!Q139</f>
        <v>13984.628409151099</v>
      </c>
      <c r="AQ141" s="9">
        <f t="shared" si="26"/>
        <v>130514.56656113533</v>
      </c>
      <c r="AR141" s="9">
        <f>IF('Embedded emissions outputs'!Z141 &lt;&gt; 0,'Infield emissions outputs'!AQ141/'Embedded emissions outputs'!Z141,"")</f>
        <v>11.414021875772448</v>
      </c>
      <c r="AS141" s="9"/>
      <c r="AT141" s="9"/>
      <c r="AU141" s="5"/>
      <c r="AV141" s="5"/>
      <c r="AW141" s="5"/>
      <c r="AX141" s="5"/>
      <c r="AY141" s="5"/>
      <c r="AZ141" s="5"/>
      <c r="BA141" s="5"/>
      <c r="CX141" s="5"/>
      <c r="CY141" s="5"/>
      <c r="CZ141" s="5"/>
    </row>
    <row r="142" spans="2:104" x14ac:dyDescent="0.3">
      <c r="B142">
        <v>3033</v>
      </c>
      <c r="C142">
        <v>1</v>
      </c>
      <c r="D142" s="5">
        <v>569920.80046562548</v>
      </c>
      <c r="E142" s="5">
        <v>213368.640625</v>
      </c>
      <c r="F142" s="5"/>
      <c r="G142" s="5">
        <v>212537.34864754474</v>
      </c>
      <c r="H142" s="5">
        <v>107816.58180142002</v>
      </c>
      <c r="I142" s="5">
        <v>11169.33197399337</v>
      </c>
      <c r="J142" s="5">
        <v>29202.057713695918</v>
      </c>
      <c r="K142" s="5">
        <v>9906.819477242736</v>
      </c>
      <c r="L142" s="5">
        <v>199288.66085172867</v>
      </c>
      <c r="M142" s="5"/>
      <c r="N142" s="12">
        <f>'Embedded emissions outputs'!L142-'Infield emissions outputs'!G142</f>
        <v>94470.048217773554</v>
      </c>
      <c r="O142" s="12">
        <f>'Embedded emissions outputs'!M142-'Infield emissions outputs'!H142</f>
        <v>42997.478499498131</v>
      </c>
      <c r="P142" s="12">
        <f>'Embedded emissions outputs'!N142-'Infield emissions outputs'!I142</f>
        <v>3156.7028770888392</v>
      </c>
      <c r="Q142" s="12">
        <f>'Embedded emissions outputs'!O142-'Infield emissions outputs'!J142</f>
        <v>33125.60432870924</v>
      </c>
      <c r="R142" s="12">
        <f>'Embedded emissions outputs'!P142-'Infield emissions outputs'!K142</f>
        <v>27228.074391559545</v>
      </c>
      <c r="S142" s="12">
        <f>'Embedded emissions outputs'!Q142-'Infield emissions outputs'!L142</f>
        <v>12390.732167098002</v>
      </c>
      <c r="T142" s="5"/>
      <c r="U142" s="5">
        <v>5855.156623045661</v>
      </c>
      <c r="V142" s="5">
        <v>620.39067359925707</v>
      </c>
      <c r="W142" s="5">
        <v>336.01491587337483</v>
      </c>
      <c r="X142" s="5">
        <v>31527.553763802418</v>
      </c>
      <c r="Y142" s="5">
        <v>1710.7172726292063</v>
      </c>
      <c r="Z142" s="5">
        <v>230.81170515017891</v>
      </c>
      <c r="AA142" s="5">
        <v>754.41062416222087</v>
      </c>
      <c r="AB142" s="5">
        <v>12210.84059774139</v>
      </c>
      <c r="AC142" s="5">
        <f>H142*Parameters!$B$17+J142*Parameters!$B$18</f>
        <v>194587.90714861124</v>
      </c>
      <c r="AD142" s="5">
        <f>O142*Parameters!$B$17+Q142*Parameters!$B$18</f>
        <v>95430.267622035724</v>
      </c>
      <c r="AE142" s="12">
        <f t="shared" si="21"/>
        <v>6811.5622125182927</v>
      </c>
      <c r="AF142" s="12">
        <f t="shared" si="22"/>
        <v>2695.9396019416058</v>
      </c>
      <c r="AG142" s="12">
        <f t="shared" si="23"/>
        <v>9507.501814459898</v>
      </c>
      <c r="AH142" s="12">
        <f t="shared" si="24"/>
        <v>43738.394361543804</v>
      </c>
      <c r="AI142" s="12">
        <f t="shared" si="25"/>
        <v>290018.17477064696</v>
      </c>
      <c r="AJ142" s="5"/>
      <c r="AK142" s="9">
        <f>IF('Embedded emissions outputs'!Z142 &lt;&gt;0,'Infield emissions outputs'!AG142/'Embedded emissions outputs'!Z142,"")</f>
        <v>0.60080731839562462</v>
      </c>
      <c r="AL142" s="9">
        <f>IF('Embedded emissions outputs'!Z142 &lt;&gt;0,'Infield emissions outputs'!AH142/'Embedded emissions outputs'!Z142,"")</f>
        <v>2.7639592334679199</v>
      </c>
      <c r="AM142" s="9">
        <f>IF('Embedded emissions outputs'!Z142 &lt;&gt;0,'Infield emissions outputs'!AI142/'Embedded emissions outputs'!Z142,"")</f>
        <v>18.327111082423126</v>
      </c>
      <c r="AN142" s="9"/>
      <c r="AO142" s="9">
        <f>E142*'Field emission CFs'!P140</f>
        <v>29319.001940124806</v>
      </c>
      <c r="AP142" s="9">
        <f>D142*'Field emission CFs'!Q140</f>
        <v>41578.698724792077</v>
      </c>
      <c r="AQ142" s="9">
        <f t="shared" si="26"/>
        <v>70897.700664916891</v>
      </c>
      <c r="AR142" s="9">
        <f>IF('Embedded emissions outputs'!Z142 &lt;&gt; 0,'Infield emissions outputs'!AQ142/'Embedded emissions outputs'!Z142,"")</f>
        <v>4.4802365803518063</v>
      </c>
      <c r="AS142" s="9"/>
      <c r="AT142" s="9"/>
      <c r="AU142" s="5"/>
      <c r="AV142" s="5"/>
      <c r="AW142" s="5"/>
      <c r="AX142" s="5"/>
      <c r="AY142" s="5"/>
      <c r="AZ142" s="5"/>
      <c r="BA142" s="5"/>
      <c r="CX142" s="5"/>
      <c r="CY142" s="5"/>
      <c r="CZ142" s="5"/>
    </row>
    <row r="143" spans="2:104" x14ac:dyDescent="0.3">
      <c r="B143">
        <v>3033</v>
      </c>
      <c r="C143">
        <v>2</v>
      </c>
      <c r="D143" s="5">
        <v>41352.085785677613</v>
      </c>
      <c r="E143" s="5">
        <v>54954.140625</v>
      </c>
      <c r="F143" s="5"/>
      <c r="G143" s="5">
        <v>15421.200045257585</v>
      </c>
      <c r="H143" s="5">
        <v>7822.9124750812762</v>
      </c>
      <c r="I143" s="5">
        <v>810.41992778634074</v>
      </c>
      <c r="J143" s="5">
        <v>2118.8312388466616</v>
      </c>
      <c r="K143" s="5">
        <v>718.81505035693544</v>
      </c>
      <c r="L143" s="5">
        <v>14459.907048348812</v>
      </c>
      <c r="M143" s="5"/>
      <c r="N143" s="12">
        <f>'Embedded emissions outputs'!L143-'Infield emissions outputs'!G143</f>
        <v>25002.743534089142</v>
      </c>
      <c r="O143" s="12">
        <f>'Embedded emissions outputs'!M143-'Infield emissions outputs'!H143</f>
        <v>10534.403092273827</v>
      </c>
      <c r="P143" s="12">
        <f>'Embedded emissions outputs'!N143-'Infield emissions outputs'!I143</f>
        <v>846.25076174521985</v>
      </c>
      <c r="Q143" s="12">
        <f>'Embedded emissions outputs'!O143-'Infield emissions outputs'!J143</f>
        <v>7567.6689925961291</v>
      </c>
      <c r="R143" s="12">
        <f>'Embedded emissions outputs'!P143-'Infield emissions outputs'!K143</f>
        <v>7056.7089820299916</v>
      </c>
      <c r="S143" s="12">
        <f>'Embedded emissions outputs'!Q143-'Infield emissions outputs'!L143</f>
        <v>3946.3653782649835</v>
      </c>
      <c r="T143" s="5"/>
      <c r="U143" s="5">
        <v>414.78899958049857</v>
      </c>
      <c r="V143" s="5">
        <v>46.912025524099775</v>
      </c>
      <c r="W143" s="5">
        <v>23.793753701763812</v>
      </c>
      <c r="X143" s="5">
        <v>2397.0784837365591</v>
      </c>
      <c r="Y143" s="5">
        <v>455.71021662777605</v>
      </c>
      <c r="Z143" s="5">
        <v>58.436387928102135</v>
      </c>
      <c r="AA143" s="5">
        <v>194.30221191572633</v>
      </c>
      <c r="AB143" s="5">
        <v>3084.5295397503714</v>
      </c>
      <c r="AC143" s="5">
        <f>H143*Parameters!$B$17+J143*Parameters!$B$18</f>
        <v>14118.831638871146</v>
      </c>
      <c r="AD143" s="5">
        <f>O143*Parameters!$B$17+Q143*Parameters!$B$18</f>
        <v>22925.522149647433</v>
      </c>
      <c r="AE143" s="12">
        <f t="shared" si="21"/>
        <v>485.49477880636215</v>
      </c>
      <c r="AF143" s="12">
        <f t="shared" si="22"/>
        <v>708.44881647160446</v>
      </c>
      <c r="AG143" s="12">
        <f t="shared" si="23"/>
        <v>1193.9435952779666</v>
      </c>
      <c r="AH143" s="12">
        <f t="shared" si="24"/>
        <v>5481.6080234869305</v>
      </c>
      <c r="AI143" s="12">
        <f t="shared" si="25"/>
        <v>37044.35378851858</v>
      </c>
      <c r="AJ143" s="5"/>
      <c r="AK143" s="9">
        <f>IF('Embedded emissions outputs'!Z143 &lt;&gt;0,'Infield emissions outputs'!AG143/'Embedded emissions outputs'!Z143,"")</f>
        <v>0.7222117756334534</v>
      </c>
      <c r="AL143" s="9">
        <f>IF('Embedded emissions outputs'!Z143 &lt;&gt;0,'Infield emissions outputs'!AH143/'Embedded emissions outputs'!Z143,"")</f>
        <v>3.3158030912234167</v>
      </c>
      <c r="AM143" s="9">
        <f>IF('Embedded emissions outputs'!Z143 &lt;&gt;0,'Infield emissions outputs'!AI143/'Embedded emissions outputs'!Z143,"")</f>
        <v>22.407983620508624</v>
      </c>
      <c r="AN143" s="9"/>
      <c r="AO143" s="9">
        <f>E143*'Field emission CFs'!P141</f>
        <v>6270.5134606698239</v>
      </c>
      <c r="AP143" s="9">
        <f>D143*'Field emission CFs'!Q141</f>
        <v>3088.6289767101234</v>
      </c>
      <c r="AQ143" s="9">
        <f t="shared" si="26"/>
        <v>9359.1424373799473</v>
      </c>
      <c r="AR143" s="9">
        <f>IF('Embedded emissions outputs'!Z143 &lt;&gt; 0,'Infield emissions outputs'!AQ143/'Embedded emissions outputs'!Z143,"")</f>
        <v>5.6613083774136959</v>
      </c>
      <c r="AS143" s="9"/>
      <c r="AT143" s="9"/>
      <c r="AU143" s="5"/>
      <c r="AV143" s="5"/>
      <c r="AW143" s="5"/>
      <c r="AX143" s="5"/>
      <c r="AY143" s="5"/>
      <c r="AZ143" s="5"/>
      <c r="BA143" s="5"/>
      <c r="CX143" s="5"/>
      <c r="CY143" s="5"/>
      <c r="CZ143" s="5"/>
    </row>
    <row r="144" spans="2:104" x14ac:dyDescent="0.3">
      <c r="B144">
        <v>3033</v>
      </c>
      <c r="C144">
        <v>5</v>
      </c>
      <c r="D144" s="5">
        <v>3373553.8610246005</v>
      </c>
      <c r="E144" s="5">
        <v>534029.875</v>
      </c>
      <c r="F144" s="5"/>
      <c r="G144" s="5">
        <v>1258080.4079374922</v>
      </c>
      <c r="H144" s="5">
        <v>638202.79154839006</v>
      </c>
      <c r="I144" s="5">
        <v>66115.051381079626</v>
      </c>
      <c r="J144" s="5">
        <v>172856.85040696099</v>
      </c>
      <c r="K144" s="5">
        <v>58641.813161795159</v>
      </c>
      <c r="L144" s="5">
        <v>1179656.9465888822</v>
      </c>
      <c r="M144" s="5"/>
      <c r="N144" s="12">
        <f>'Embedded emissions outputs'!L144-'Infield emissions outputs'!G144</f>
        <v>249065.65697971871</v>
      </c>
      <c r="O144" s="12">
        <f>'Embedded emissions outputs'!M144-'Infield emissions outputs'!H144</f>
        <v>118742.75588931411</v>
      </c>
      <c r="P144" s="12">
        <f>'Embedded emissions outputs'!N144-'Infield emissions outputs'!I144</f>
        <v>7961.3641759785678</v>
      </c>
      <c r="Q144" s="12">
        <f>'Embedded emissions outputs'!O144-'Infield emissions outputs'!J144</f>
        <v>85935.930605038157</v>
      </c>
      <c r="R144" s="12">
        <f>'Embedded emissions outputs'!P144-'Infield emissions outputs'!K144</f>
        <v>43790.671228617386</v>
      </c>
      <c r="S144" s="12">
        <f>'Embedded emissions outputs'!Q144-'Infield emissions outputs'!L144</f>
        <v>28533.468178518582</v>
      </c>
      <c r="T144" s="5"/>
      <c r="U144" s="5">
        <v>41948.734075391039</v>
      </c>
      <c r="V144" s="5">
        <v>3530.8257413024539</v>
      </c>
      <c r="W144" s="5">
        <v>2718.3593708740659</v>
      </c>
      <c r="X144" s="5">
        <v>175433.96300911455</v>
      </c>
      <c r="Y144" s="5">
        <v>5294.4683888728223</v>
      </c>
      <c r="Z144" s="5">
        <v>579.28932660648638</v>
      </c>
      <c r="AA144" s="5">
        <v>1888.1775885861323</v>
      </c>
      <c r="AB144" s="5">
        <v>30337.27524275977</v>
      </c>
      <c r="AC144" s="5">
        <f>H144*Parameters!$B$17+J144*Parameters!$B$18</f>
        <v>1151831.5964842339</v>
      </c>
      <c r="AD144" s="5">
        <f>O144*Parameters!$B$17+Q144*Parameters!$B$18</f>
        <v>258940.37670729798</v>
      </c>
      <c r="AE144" s="12">
        <f t="shared" si="21"/>
        <v>48197.919187567561</v>
      </c>
      <c r="AF144" s="12">
        <f t="shared" si="22"/>
        <v>7761.9353040654414</v>
      </c>
      <c r="AG144" s="12">
        <f t="shared" si="23"/>
        <v>55959.854491632999</v>
      </c>
      <c r="AH144" s="12">
        <f t="shared" si="24"/>
        <v>205771.23825187431</v>
      </c>
      <c r="AI144" s="12">
        <f t="shared" si="25"/>
        <v>1410771.9731915318</v>
      </c>
      <c r="AJ144" s="5"/>
      <c r="AK144" s="9">
        <f>IF('Embedded emissions outputs'!Z144 &lt;&gt;0,'Infield emissions outputs'!AG144/'Embedded emissions outputs'!Z144,"")</f>
        <v>1.5336233584084082</v>
      </c>
      <c r="AL144" s="9">
        <f>IF('Embedded emissions outputs'!Z144 &lt;&gt;0,'Infield emissions outputs'!AH144/'Embedded emissions outputs'!Z144,"")</f>
        <v>5.639320908507373</v>
      </c>
      <c r="AM144" s="9">
        <f>IF('Embedded emissions outputs'!Z144 &lt;&gt;0,'Infield emissions outputs'!AI144/'Embedded emissions outputs'!Z144,"")</f>
        <v>38.663303740326015</v>
      </c>
      <c r="AN144" s="9"/>
      <c r="AO144" s="9">
        <f>E144*'Field emission CFs'!P142</f>
        <v>55682.476409515592</v>
      </c>
      <c r="AP144" s="9">
        <f>D144*'Field emission CFs'!Q142</f>
        <v>199650.71725650039</v>
      </c>
      <c r="AQ144" s="9">
        <f t="shared" si="26"/>
        <v>255333.19366601598</v>
      </c>
      <c r="AR144" s="9">
        <f>IF('Embedded emissions outputs'!Z144 &lt;&gt; 0,'Infield emissions outputs'!AQ144/'Embedded emissions outputs'!Z144,"")</f>
        <v>6.9976048640685597</v>
      </c>
      <c r="AS144" s="9"/>
      <c r="AT144" s="9"/>
      <c r="AU144" s="5"/>
      <c r="AV144" s="5"/>
      <c r="AW144" s="5"/>
      <c r="AX144" s="5"/>
      <c r="AY144" s="5"/>
      <c r="AZ144" s="5"/>
      <c r="BA144" s="5"/>
      <c r="CX144" s="5"/>
      <c r="CY144" s="5"/>
      <c r="CZ144" s="5"/>
    </row>
    <row r="145" spans="2:104" x14ac:dyDescent="0.3">
      <c r="B145">
        <v>3033</v>
      </c>
      <c r="C145">
        <v>7</v>
      </c>
      <c r="D145" s="5">
        <v>1770334.8291460306</v>
      </c>
      <c r="E145" s="5">
        <v>372755.34375</v>
      </c>
      <c r="F145" s="5"/>
      <c r="G145" s="5">
        <v>660200.97967593931</v>
      </c>
      <c r="H145" s="5">
        <v>334908.72725926811</v>
      </c>
      <c r="I145" s="5">
        <v>34695.096925221762</v>
      </c>
      <c r="J145" s="5">
        <v>90709.831631082037</v>
      </c>
      <c r="K145" s="5">
        <v>30773.376848671287</v>
      </c>
      <c r="L145" s="5">
        <v>619046.81680584792</v>
      </c>
      <c r="M145" s="5"/>
      <c r="N145" s="12">
        <f>'Embedded emissions outputs'!L145-'Infield emissions outputs'!G145</f>
        <v>173975.50413011503</v>
      </c>
      <c r="O145" s="12">
        <f>'Embedded emissions outputs'!M145-'Infield emissions outputs'!H145</f>
        <v>88595.886337304488</v>
      </c>
      <c r="P145" s="12">
        <f>'Embedded emissions outputs'!N145-'Infield emissions outputs'!I145</f>
        <v>5520.9067263785764</v>
      </c>
      <c r="Q145" s="12">
        <f>'Embedded emissions outputs'!O145-'Infield emissions outputs'!J145</f>
        <v>66184.302873431021</v>
      </c>
      <c r="R145" s="12">
        <f>'Embedded emissions outputs'!P145-'Infield emissions outputs'!K145</f>
        <v>21174.486463252026</v>
      </c>
      <c r="S145" s="12">
        <f>'Embedded emissions outputs'!Q145-'Infield emissions outputs'!L145</f>
        <v>17304.262849770836</v>
      </c>
      <c r="T145" s="5"/>
      <c r="U145" s="5">
        <v>17619.874686579817</v>
      </c>
      <c r="V145" s="5">
        <v>1927.4721841546352</v>
      </c>
      <c r="W145" s="5">
        <v>1033.6634685628605</v>
      </c>
      <c r="X145" s="5">
        <v>98216.90589796938</v>
      </c>
      <c r="Y145" s="5">
        <v>3580.645304144095</v>
      </c>
      <c r="Z145" s="5">
        <v>423.10190600627499</v>
      </c>
      <c r="AA145" s="5">
        <v>1317.9567671197606</v>
      </c>
      <c r="AB145" s="5">
        <v>22246.270509170408</v>
      </c>
      <c r="AC145" s="5">
        <f>H145*Parameters!$B$17+J145*Parameters!$B$18</f>
        <v>604444.94932344172</v>
      </c>
      <c r="AD145" s="5">
        <f>O145*Parameters!$B$17+Q145*Parameters!$B$18</f>
        <v>194914.47179788884</v>
      </c>
      <c r="AE145" s="12">
        <f t="shared" si="21"/>
        <v>20581.010339297311</v>
      </c>
      <c r="AF145" s="12">
        <f t="shared" si="22"/>
        <v>5321.7039772701301</v>
      </c>
      <c r="AG145" s="12">
        <f t="shared" si="23"/>
        <v>25902.714316567442</v>
      </c>
      <c r="AH145" s="12">
        <f t="shared" si="24"/>
        <v>120463.17640713979</v>
      </c>
      <c r="AI145" s="12">
        <f t="shared" si="25"/>
        <v>799359.42112133058</v>
      </c>
      <c r="AJ145" s="5"/>
      <c r="AK145" s="9">
        <f>IF('Embedded emissions outputs'!Z145 &lt;&gt;0,'Infield emissions outputs'!AG145/'Embedded emissions outputs'!Z145,"")</f>
        <v>0.56446861897963285</v>
      </c>
      <c r="AL145" s="9">
        <f>IF('Embedded emissions outputs'!Z145 &lt;&gt;0,'Infield emissions outputs'!AH145/'Embedded emissions outputs'!Z145,"")</f>
        <v>2.625118047221275</v>
      </c>
      <c r="AM145" s="9">
        <f>IF('Embedded emissions outputs'!Z145 &lt;&gt;0,'Infield emissions outputs'!AI145/'Embedded emissions outputs'!Z145,"")</f>
        <v>17.419537697642713</v>
      </c>
      <c r="AN145" s="9"/>
      <c r="AO145" s="9">
        <f>E145*'Field emission CFs'!P143</f>
        <v>48263.99067822544</v>
      </c>
      <c r="AP145" s="9">
        <f>D145*'Field emission CFs'!Q143</f>
        <v>126648.39962512844</v>
      </c>
      <c r="AQ145" s="9">
        <f t="shared" si="26"/>
        <v>174912.3903033539</v>
      </c>
      <c r="AR145" s="9">
        <f>IF('Embedded emissions outputs'!Z145 &lt;&gt; 0,'Infield emissions outputs'!AQ145/'Embedded emissions outputs'!Z145,"")</f>
        <v>3.8116683136103271</v>
      </c>
      <c r="AS145" s="9"/>
      <c r="AT145" s="9"/>
      <c r="AU145" s="5"/>
      <c r="AV145" s="5"/>
      <c r="AW145" s="5"/>
      <c r="AX145" s="5"/>
      <c r="AY145" s="5"/>
      <c r="AZ145" s="5"/>
      <c r="BA145" s="5"/>
      <c r="CX145" s="5"/>
      <c r="CY145" s="5"/>
      <c r="CZ145" s="5"/>
    </row>
    <row r="146" spans="2:104" x14ac:dyDescent="0.3">
      <c r="B146">
        <v>3033</v>
      </c>
      <c r="C146">
        <v>8</v>
      </c>
      <c r="D146" s="5">
        <v>514070.29497514683</v>
      </c>
      <c r="E146" s="5">
        <v>766454.8125</v>
      </c>
      <c r="F146" s="5"/>
      <c r="G146" s="5">
        <v>191709.3347412732</v>
      </c>
      <c r="H146" s="5">
        <v>97250.884622188809</v>
      </c>
      <c r="I146" s="5">
        <v>10074.771403070463</v>
      </c>
      <c r="J146" s="5">
        <v>26340.344852295599</v>
      </c>
      <c r="K146" s="5">
        <v>8935.9812920863442</v>
      </c>
      <c r="L146" s="5">
        <v>179758.97806423239</v>
      </c>
      <c r="M146" s="5"/>
      <c r="N146" s="12">
        <f>'Embedded emissions outputs'!L146-'Infield emissions outputs'!G146</f>
        <v>354831.20019629633</v>
      </c>
      <c r="O146" s="12">
        <f>'Embedded emissions outputs'!M146-'Infield emissions outputs'!H146</f>
        <v>183272.53618864215</v>
      </c>
      <c r="P146" s="12">
        <f>'Embedded emissions outputs'!N146-'Infield emissions outputs'!I146</f>
        <v>11197.090440855336</v>
      </c>
      <c r="Q146" s="12">
        <f>'Embedded emissions outputs'!O146-'Infield emissions outputs'!J146</f>
        <v>139104.60129773032</v>
      </c>
      <c r="R146" s="12">
        <f>'Embedded emissions outputs'!P146-'Infield emissions outputs'!K146</f>
        <v>45193.973591283866</v>
      </c>
      <c r="S146" s="12">
        <f>'Embedded emissions outputs'!Q146-'Infield emissions outputs'!L146</f>
        <v>32855.416748886812</v>
      </c>
      <c r="T146" s="5"/>
      <c r="U146" s="5">
        <v>4925.1700932833764</v>
      </c>
      <c r="V146" s="5">
        <v>565.91940003590094</v>
      </c>
      <c r="W146" s="5">
        <v>282.20618542312872</v>
      </c>
      <c r="X146" s="5">
        <v>28952.132142708695</v>
      </c>
      <c r="Y146" s="5">
        <v>6581.0717818924659</v>
      </c>
      <c r="Z146" s="5">
        <v>867.98389373096131</v>
      </c>
      <c r="AA146" s="5">
        <v>2709.9653249554126</v>
      </c>
      <c r="AB146" s="5">
        <v>45874.066335923424</v>
      </c>
      <c r="AC146" s="5">
        <f>H146*Parameters!$B$17+J146*Parameters!$B$18</f>
        <v>175518.88393046366</v>
      </c>
      <c r="AD146" s="5">
        <f>O146*Parameters!$B$17+Q146*Parameters!$B$18</f>
        <v>405027.42625517072</v>
      </c>
      <c r="AE146" s="12">
        <f t="shared" si="21"/>
        <v>5773.2956787424064</v>
      </c>
      <c r="AF146" s="12">
        <f t="shared" si="22"/>
        <v>10159.021000578839</v>
      </c>
      <c r="AG146" s="12">
        <f t="shared" si="23"/>
        <v>15932.316679321246</v>
      </c>
      <c r="AH146" s="12">
        <f t="shared" si="24"/>
        <v>74826.198478632112</v>
      </c>
      <c r="AI146" s="12">
        <f t="shared" si="25"/>
        <v>580546.31018563441</v>
      </c>
      <c r="AJ146" s="5"/>
      <c r="AK146" s="9">
        <f>IF('Embedded emissions outputs'!Z146 &lt;&gt;0,'Infield emissions outputs'!AG146/'Embedded emissions outputs'!Z146,"")</f>
        <v>1.0937139825333679</v>
      </c>
      <c r="AL146" s="9">
        <f>IF('Embedded emissions outputs'!Z146 &lt;&gt;0,'Infield emissions outputs'!AH146/'Embedded emissions outputs'!Z146,"")</f>
        <v>5.1366327435680539</v>
      </c>
      <c r="AM146" s="9">
        <f>IF('Embedded emissions outputs'!Z146 &lt;&gt;0,'Infield emissions outputs'!AI146/'Embedded emissions outputs'!Z146,"")</f>
        <v>39.853062786675203</v>
      </c>
      <c r="AN146" s="9"/>
      <c r="AO146" s="9">
        <f>E146*'Field emission CFs'!P144</f>
        <v>85364.844187617011</v>
      </c>
      <c r="AP146" s="9">
        <f>D146*'Field emission CFs'!Q144</f>
        <v>35986.433036871509</v>
      </c>
      <c r="AQ146" s="9">
        <f t="shared" si="26"/>
        <v>121351.27722448853</v>
      </c>
      <c r="AR146" s="9">
        <f>IF('Embedded emissions outputs'!Z146 &lt;&gt; 0,'Infield emissions outputs'!AQ146/'Embedded emissions outputs'!Z146,"")</f>
        <v>8.3304638848266013</v>
      </c>
      <c r="AS146" s="9"/>
      <c r="AT146" s="9"/>
      <c r="AU146" s="5"/>
      <c r="AV146" s="5"/>
      <c r="AW146" s="5"/>
      <c r="AX146" s="5"/>
      <c r="AY146" s="5"/>
      <c r="AZ146" s="5"/>
      <c r="BA146" s="5"/>
      <c r="CX146" s="5"/>
      <c r="CY146" s="5"/>
      <c r="CZ146" s="5"/>
    </row>
    <row r="147" spans="2:104" x14ac:dyDescent="0.3">
      <c r="B147">
        <v>3034</v>
      </c>
      <c r="C147">
        <v>0</v>
      </c>
      <c r="D147" s="5">
        <v>92370.683820240694</v>
      </c>
      <c r="E147" s="5">
        <v>1200293.625</v>
      </c>
      <c r="F147" s="5"/>
      <c r="G147" s="5">
        <v>34447.277965420966</v>
      </c>
      <c r="H147" s="5">
        <v>17474.518178703962</v>
      </c>
      <c r="I147" s="5">
        <v>1810.2845718389851</v>
      </c>
      <c r="J147" s="5">
        <v>4732.96296216674</v>
      </c>
      <c r="K147" s="5">
        <v>1605.6611530039861</v>
      </c>
      <c r="L147" s="5">
        <v>32299.978989106054</v>
      </c>
      <c r="M147" s="5"/>
      <c r="N147" s="12">
        <f>'Embedded emissions outputs'!L147-'Infield emissions outputs'!G147</f>
        <v>557155.96436021454</v>
      </c>
      <c r="O147" s="12">
        <f>'Embedded emissions outputs'!M147-'Infield emissions outputs'!H147</f>
        <v>299673.32558522967</v>
      </c>
      <c r="P147" s="12">
        <f>'Embedded emissions outputs'!N147-'Infield emissions outputs'!I147</f>
        <v>17604.131741567086</v>
      </c>
      <c r="Q147" s="12">
        <f>'Embedded emissions outputs'!O147-'Infield emissions outputs'!J147</f>
        <v>232826.82108825946</v>
      </c>
      <c r="R147" s="12">
        <f>'Embedded emissions outputs'!P147-'Infield emissions outputs'!K147</f>
        <v>42853.719163941139</v>
      </c>
      <c r="S147" s="12">
        <f>'Embedded emissions outputs'!Q147-'Infield emissions outputs'!L147</f>
        <v>50179.622322311669</v>
      </c>
      <c r="T147" s="5"/>
      <c r="U147" s="5">
        <v>778.97262851647258</v>
      </c>
      <c r="V147" s="5">
        <v>110.59823038444902</v>
      </c>
      <c r="W147" s="5">
        <v>43.822391378334565</v>
      </c>
      <c r="X147" s="5">
        <v>5743.2443408927647</v>
      </c>
      <c r="Y147" s="5">
        <v>9418.0195043365784</v>
      </c>
      <c r="Z147" s="5">
        <v>1438.207213694501</v>
      </c>
      <c r="AA147" s="5">
        <v>4243.8953022006244</v>
      </c>
      <c r="AB147" s="5">
        <v>76470.542837413814</v>
      </c>
      <c r="AC147" s="5">
        <f>H147*Parameters!$B$17+J147*Parameters!$B$18</f>
        <v>31538.097980950653</v>
      </c>
      <c r="AD147" s="5">
        <f>O147*Parameters!$B$17+Q147*Parameters!$B$18</f>
        <v>666730.11592791823</v>
      </c>
      <c r="AE147" s="12">
        <f t="shared" si="21"/>
        <v>933.39325027925622</v>
      </c>
      <c r="AF147" s="12">
        <f t="shared" si="22"/>
        <v>15100.122020231704</v>
      </c>
      <c r="AG147" s="12">
        <f t="shared" si="23"/>
        <v>16033.515270510959</v>
      </c>
      <c r="AH147" s="12">
        <f t="shared" si="24"/>
        <v>82213.787178306578</v>
      </c>
      <c r="AI147" s="12">
        <f t="shared" si="25"/>
        <v>698268.21390886884</v>
      </c>
      <c r="AJ147" s="5"/>
      <c r="AK147" s="9">
        <f>IF('Embedded emissions outputs'!Z147 &lt;&gt;0,'Infield emissions outputs'!AG147/'Embedded emissions outputs'!Z147,"")</f>
        <v>1.5790062478665439</v>
      </c>
      <c r="AL147" s="9">
        <f>IF('Embedded emissions outputs'!Z147 &lt;&gt;0,'Infield emissions outputs'!AH147/'Embedded emissions outputs'!Z147,"")</f>
        <v>8.0965453567176127</v>
      </c>
      <c r="AM147" s="9">
        <f>IF('Embedded emissions outputs'!Z147 &lt;&gt;0,'Infield emissions outputs'!AI147/'Embedded emissions outputs'!Z147,"")</f>
        <v>68.766571387908698</v>
      </c>
      <c r="AN147" s="9"/>
      <c r="AO147" s="9">
        <f>E147*'Field emission CFs'!P145</f>
        <v>111935.5417857924</v>
      </c>
      <c r="AP147" s="9">
        <f>D147*'Field emission CFs'!Q145</f>
        <v>5964.0969993609342</v>
      </c>
      <c r="AQ147" s="9">
        <f t="shared" si="26"/>
        <v>117899.63878515334</v>
      </c>
      <c r="AR147" s="9">
        <f>IF('Embedded emissions outputs'!Z147 &lt;&gt; 0,'Infield emissions outputs'!AQ147/'Embedded emissions outputs'!Z147,"")</f>
        <v>11.610945143474646</v>
      </c>
      <c r="AS147" s="9"/>
      <c r="AT147" s="9"/>
      <c r="AU147" s="5"/>
      <c r="AV147" s="5"/>
      <c r="AW147" s="5"/>
      <c r="AX147" s="5"/>
      <c r="AY147" s="5"/>
      <c r="AZ147" s="5"/>
      <c r="BA147" s="5"/>
      <c r="CX147" s="5"/>
      <c r="CY147" s="5"/>
      <c r="CZ147" s="5"/>
    </row>
    <row r="148" spans="2:104" x14ac:dyDescent="0.3">
      <c r="B148">
        <v>3034</v>
      </c>
      <c r="C148">
        <v>1</v>
      </c>
      <c r="D148" s="5">
        <v>45224.10037676819</v>
      </c>
      <c r="E148" s="5">
        <v>47531.9375</v>
      </c>
      <c r="F148" s="5"/>
      <c r="G148" s="5">
        <v>16865.168600963309</v>
      </c>
      <c r="H148" s="5">
        <v>8555.4131621162778</v>
      </c>
      <c r="I148" s="5">
        <v>886.30383365660089</v>
      </c>
      <c r="J148" s="5">
        <v>2317.2286187368513</v>
      </c>
      <c r="K148" s="5">
        <v>786.12150686079451</v>
      </c>
      <c r="L148" s="5">
        <v>15813.864654434356</v>
      </c>
      <c r="M148" s="5"/>
      <c r="N148" s="12">
        <f>'Embedded emissions outputs'!L148-'Infield emissions outputs'!G148</f>
        <v>20819.449368438716</v>
      </c>
      <c r="O148" s="12">
        <f>'Embedded emissions outputs'!M148-'Infield emissions outputs'!H148</f>
        <v>10922.136658998847</v>
      </c>
      <c r="P148" s="12">
        <f>'Embedded emissions outputs'!N148-'Infield emissions outputs'!I148</f>
        <v>640.99699440235793</v>
      </c>
      <c r="Q148" s="12">
        <f>'Embedded emissions outputs'!O148-'Infield emissions outputs'!J148</f>
        <v>8999.704390874469</v>
      </c>
      <c r="R148" s="12">
        <f>'Embedded emissions outputs'!P148-'Infield emissions outputs'!K148</f>
        <v>4300.1587923346133</v>
      </c>
      <c r="S148" s="12">
        <f>'Embedded emissions outputs'!Q148-'Infield emissions outputs'!L148</f>
        <v>1849.4900013686911</v>
      </c>
      <c r="T148" s="5"/>
      <c r="U148" s="5">
        <v>464.61576876292128</v>
      </c>
      <c r="V148" s="5">
        <v>49.228963169516483</v>
      </c>
      <c r="W148" s="5">
        <v>26.663305271774092</v>
      </c>
      <c r="X148" s="5">
        <v>2501.7603408811765</v>
      </c>
      <c r="Y148" s="5">
        <v>372.69671512217911</v>
      </c>
      <c r="Z148" s="5">
        <v>55.589231220565878</v>
      </c>
      <c r="AA148" s="5">
        <v>168.05935819110184</v>
      </c>
      <c r="AB148" s="5">
        <v>2953.0396963350904</v>
      </c>
      <c r="AC148" s="5">
        <f>H148*Parameters!$B$17+J148*Parameters!$B$18</f>
        <v>15440.852549695306</v>
      </c>
      <c r="AD148" s="5">
        <f>O148*Parameters!$B$17+Q148*Parameters!$B$18</f>
        <v>24726.730565643986</v>
      </c>
      <c r="AE148" s="12">
        <f t="shared" si="21"/>
        <v>540.50803720421186</v>
      </c>
      <c r="AF148" s="12">
        <f t="shared" si="22"/>
        <v>596.34530453384684</v>
      </c>
      <c r="AG148" s="12">
        <f t="shared" si="23"/>
        <v>1136.8533417380586</v>
      </c>
      <c r="AH148" s="12">
        <f t="shared" si="24"/>
        <v>5454.8000372162669</v>
      </c>
      <c r="AI148" s="12">
        <f t="shared" si="25"/>
        <v>40167.583115339294</v>
      </c>
      <c r="AJ148" s="5"/>
      <c r="AK148" s="9">
        <f>IF('Embedded emissions outputs'!Z148 &lt;&gt;0,'Infield emissions outputs'!AG148/'Embedded emissions outputs'!Z148,"")</f>
        <v>0.6911112343946697</v>
      </c>
      <c r="AL148" s="9">
        <f>IF('Embedded emissions outputs'!Z148 &lt;&gt;0,'Infield emissions outputs'!AH148/'Embedded emissions outputs'!Z148,"")</f>
        <v>3.3160597314453226</v>
      </c>
      <c r="AM148" s="9">
        <f>IF('Embedded emissions outputs'!Z148 &lt;&gt;0,'Infield emissions outputs'!AI148/'Embedded emissions outputs'!Z148,"")</f>
        <v>24.418512863806885</v>
      </c>
      <c r="AN148" s="9"/>
      <c r="AO148" s="9">
        <f>E148*'Field emission CFs'!P146</f>
        <v>5130.8649873896511</v>
      </c>
      <c r="AP148" s="9">
        <f>D148*'Field emission CFs'!Q146</f>
        <v>2458.579412566311</v>
      </c>
      <c r="AQ148" s="9">
        <f t="shared" si="26"/>
        <v>7589.4443999559626</v>
      </c>
      <c r="AR148" s="9">
        <f>IF('Embedded emissions outputs'!Z148 &lt;&gt; 0,'Infield emissions outputs'!AQ148/'Embedded emissions outputs'!Z148,"")</f>
        <v>4.6137440029021866</v>
      </c>
      <c r="AS148" s="9"/>
      <c r="AT148" s="9"/>
      <c r="AU148" s="5"/>
      <c r="AV148" s="5"/>
      <c r="AW148" s="5"/>
      <c r="AX148" s="5"/>
      <c r="AY148" s="5"/>
      <c r="AZ148" s="5"/>
      <c r="BA148" s="5"/>
      <c r="CX148" s="5"/>
      <c r="CY148" s="5"/>
      <c r="CZ148" s="5"/>
    </row>
    <row r="149" spans="2:104" x14ac:dyDescent="0.3">
      <c r="B149">
        <v>3034</v>
      </c>
      <c r="C149">
        <v>2</v>
      </c>
      <c r="D149" s="5">
        <v>4490.7368874823005</v>
      </c>
      <c r="E149" s="5">
        <v>19913.6640625</v>
      </c>
      <c r="F149" s="5"/>
      <c r="G149" s="5">
        <v>1674.7051708929212</v>
      </c>
      <c r="H149" s="5">
        <v>849.54944719041293</v>
      </c>
      <c r="I149" s="5">
        <v>88.009651627327855</v>
      </c>
      <c r="J149" s="5">
        <v>230.09996767645771</v>
      </c>
      <c r="K149" s="5">
        <v>78.061582640490784</v>
      </c>
      <c r="L149" s="5">
        <v>1570.3110674546901</v>
      </c>
      <c r="M149" s="5"/>
      <c r="N149" s="12">
        <f>'Embedded emissions outputs'!L149-'Infield emissions outputs'!G149</f>
        <v>9235.1410662534763</v>
      </c>
      <c r="O149" s="12">
        <f>'Embedded emissions outputs'!M149-'Infield emissions outputs'!H149</f>
        <v>3987.733386843589</v>
      </c>
      <c r="P149" s="12">
        <f>'Embedded emissions outputs'!N149-'Infield emissions outputs'!I149</f>
        <v>301.68907707400967</v>
      </c>
      <c r="Q149" s="12">
        <f>'Embedded emissions outputs'!O149-'Infield emissions outputs'!J149</f>
        <v>2763.78360737708</v>
      </c>
      <c r="R149" s="12">
        <f>'Embedded emissions outputs'!P149-'Infield emissions outputs'!K149</f>
        <v>2346.7594496839019</v>
      </c>
      <c r="S149" s="12">
        <f>'Embedded emissions outputs'!Q149-'Infield emissions outputs'!L149</f>
        <v>1278.5568419111064</v>
      </c>
      <c r="T149" s="5"/>
      <c r="U149" s="5">
        <v>45.045086010708033</v>
      </c>
      <c r="V149" s="5">
        <v>5.0945329476113628</v>
      </c>
      <c r="W149" s="5">
        <v>2.5839443261453949</v>
      </c>
      <c r="X149" s="5">
        <v>260.31694809537925</v>
      </c>
      <c r="Y149" s="5">
        <v>164.50692624361673</v>
      </c>
      <c r="Z149" s="5">
        <v>21.485494135549818</v>
      </c>
      <c r="AA149" s="5">
        <v>70.409047407395178</v>
      </c>
      <c r="AB149" s="5">
        <v>1135.0402529017331</v>
      </c>
      <c r="AC149" s="5">
        <f>H149*Parameters!$B$17+J149*Parameters!$B$18</f>
        <v>1533.2710997323125</v>
      </c>
      <c r="AD149" s="5">
        <f>O149*Parameters!$B$17+Q149*Parameters!$B$18</f>
        <v>8594.5591453358466</v>
      </c>
      <c r="AE149" s="12">
        <f t="shared" si="21"/>
        <v>52.723563284464788</v>
      </c>
      <c r="AF149" s="12">
        <f t="shared" si="22"/>
        <v>256.40146778656174</v>
      </c>
      <c r="AG149" s="12">
        <f t="shared" si="23"/>
        <v>309.12503107102651</v>
      </c>
      <c r="AH149" s="12">
        <f t="shared" si="24"/>
        <v>1395.3572009971124</v>
      </c>
      <c r="AI149" s="12">
        <f t="shared" si="25"/>
        <v>10127.830245068159</v>
      </c>
      <c r="AJ149" s="5"/>
      <c r="AK149" s="9">
        <f>IF('Embedded emissions outputs'!Z149 &lt;&gt;0,'Infield emissions outputs'!AG149/'Embedded emissions outputs'!Z149,"")</f>
        <v>0.94401881791676645</v>
      </c>
      <c r="AL149" s="9">
        <f>IF('Embedded emissions outputs'!Z149 &lt;&gt;0,'Infield emissions outputs'!AH149/'Embedded emissions outputs'!Z149,"")</f>
        <v>4.2611995893476635</v>
      </c>
      <c r="AM149" s="9">
        <f>IF('Embedded emissions outputs'!Z149 &lt;&gt;0,'Infield emissions outputs'!AI149/'Embedded emissions outputs'!Z149,"")</f>
        <v>30.928787302941362</v>
      </c>
      <c r="AN149" s="9"/>
      <c r="AO149" s="9">
        <f>E149*'Field emission CFs'!P147</f>
        <v>1566.8715435757235</v>
      </c>
      <c r="AP149" s="9">
        <f>D149*'Field emission CFs'!Q147</f>
        <v>237.14346649414713</v>
      </c>
      <c r="AQ149" s="9">
        <f t="shared" si="26"/>
        <v>1804.0150100698706</v>
      </c>
      <c r="AR149" s="9">
        <f>IF('Embedded emissions outputs'!Z149 &lt;&gt; 0,'Infield emissions outputs'!AQ149/'Embedded emissions outputs'!Z149,"")</f>
        <v>5.5091757254654841</v>
      </c>
      <c r="AS149" s="9"/>
      <c r="AT149" s="9"/>
      <c r="AU149" s="5"/>
      <c r="AV149" s="5"/>
      <c r="AW149" s="5"/>
      <c r="AX149" s="5"/>
      <c r="AY149" s="5"/>
      <c r="AZ149" s="5"/>
      <c r="BA149" s="5"/>
      <c r="CX149" s="5"/>
      <c r="CY149" s="5"/>
      <c r="CZ149" s="5"/>
    </row>
    <row r="150" spans="2:104" x14ac:dyDescent="0.3">
      <c r="B150">
        <v>3034</v>
      </c>
      <c r="C150">
        <v>5</v>
      </c>
      <c r="D150" s="5">
        <v>126432.43321128699</v>
      </c>
      <c r="E150" s="5">
        <v>41238.33984375</v>
      </c>
      <c r="F150" s="5"/>
      <c r="G150" s="5">
        <v>47149.733990811706</v>
      </c>
      <c r="H150" s="5">
        <v>23918.258057155217</v>
      </c>
      <c r="I150" s="5">
        <v>2477.8281783413927</v>
      </c>
      <c r="J150" s="5">
        <v>6478.2461150787458</v>
      </c>
      <c r="K150" s="5">
        <v>2197.7497414894156</v>
      </c>
      <c r="L150" s="5">
        <v>44210.617128410508</v>
      </c>
      <c r="M150" s="5"/>
      <c r="N150" s="12">
        <f>'Embedded emissions outputs'!L150-'Infield emissions outputs'!G150</f>
        <v>19280.304235289754</v>
      </c>
      <c r="O150" s="12">
        <f>'Embedded emissions outputs'!M150-'Infield emissions outputs'!H150</f>
        <v>9277.8856909541355</v>
      </c>
      <c r="P150" s="12">
        <f>'Embedded emissions outputs'!N150-'Infield emissions outputs'!I150</f>
        <v>610.27808274407744</v>
      </c>
      <c r="Q150" s="12">
        <f>'Embedded emissions outputs'!O150-'Infield emissions outputs'!J150</f>
        <v>6699.0973454292471</v>
      </c>
      <c r="R150" s="12">
        <f>'Embedded emissions outputs'!P150-'Infield emissions outputs'!K150</f>
        <v>3264.4032436754756</v>
      </c>
      <c r="S150" s="12">
        <f>'Embedded emissions outputs'!Q150-'Infield emissions outputs'!L150</f>
        <v>2106.372273932815</v>
      </c>
      <c r="T150" s="5"/>
      <c r="U150" s="5">
        <v>1572.1345316461338</v>
      </c>
      <c r="V150" s="5">
        <v>132.3265932924318</v>
      </c>
      <c r="W150" s="5">
        <v>101.87736842533405</v>
      </c>
      <c r="X150" s="5">
        <v>6574.8299048661684</v>
      </c>
      <c r="Y150" s="5">
        <v>407.86677638879723</v>
      </c>
      <c r="Z150" s="5">
        <v>44.993830786302624</v>
      </c>
      <c r="AA150" s="5">
        <v>145.80703728395792</v>
      </c>
      <c r="AB150" s="5">
        <v>2357.3567198724795</v>
      </c>
      <c r="AC150" s="5">
        <f>H150*Parameters!$B$17+J150*Parameters!$B$18</f>
        <v>43167.7920058206</v>
      </c>
      <c r="AD150" s="5">
        <f>O150*Parameters!$B$17+Q150*Parameters!$B$18</f>
        <v>20219.310188413809</v>
      </c>
      <c r="AE150" s="12">
        <f t="shared" si="21"/>
        <v>1806.3384933638997</v>
      </c>
      <c r="AF150" s="12">
        <f t="shared" si="22"/>
        <v>598.66764445905778</v>
      </c>
      <c r="AG150" s="12">
        <f t="shared" si="23"/>
        <v>2405.0061378229575</v>
      </c>
      <c r="AH150" s="12">
        <f t="shared" si="24"/>
        <v>8932.1866247386479</v>
      </c>
      <c r="AI150" s="12">
        <f t="shared" si="25"/>
        <v>63387.102194234409</v>
      </c>
      <c r="AJ150" s="5"/>
      <c r="AK150" s="9">
        <f>IF('Embedded emissions outputs'!Z150 &lt;&gt;0,'Infield emissions outputs'!AG150/'Embedded emissions outputs'!Z150,"")</f>
        <v>1.4870138251191551</v>
      </c>
      <c r="AL150" s="9">
        <f>IF('Embedded emissions outputs'!Z150 &lt;&gt;0,'Infield emissions outputs'!AH150/'Embedded emissions outputs'!Z150,"")</f>
        <v>5.5227655308830395</v>
      </c>
      <c r="AM150" s="9">
        <f>IF('Embedded emissions outputs'!Z150 &lt;&gt;0,'Infield emissions outputs'!AI150/'Embedded emissions outputs'!Z150,"")</f>
        <v>39.19220654563086</v>
      </c>
      <c r="AN150" s="9"/>
      <c r="AO150" s="9">
        <f>E150*'Field emission CFs'!P148</f>
        <v>3975.0456002880865</v>
      </c>
      <c r="AP150" s="9">
        <f>D150*'Field emission CFs'!Q148</f>
        <v>7325.2683825593431</v>
      </c>
      <c r="AQ150" s="9">
        <f t="shared" si="26"/>
        <v>11300.31398284743</v>
      </c>
      <c r="AR150" s="9">
        <f>IF('Embedded emissions outputs'!Z150 &lt;&gt; 0,'Infield emissions outputs'!AQ150/'Embedded emissions outputs'!Z150,"")</f>
        <v>6.9869772290445713</v>
      </c>
      <c r="AS150" s="9"/>
      <c r="AT150" s="9"/>
      <c r="AU150" s="5"/>
      <c r="AV150" s="5"/>
      <c r="AW150" s="5"/>
      <c r="AX150" s="5"/>
      <c r="AY150" s="5"/>
      <c r="AZ150" s="5"/>
      <c r="BA150" s="5"/>
      <c r="CX150" s="5"/>
      <c r="CY150" s="5"/>
      <c r="CZ150" s="5"/>
    </row>
    <row r="151" spans="2:104" x14ac:dyDescent="0.3">
      <c r="B151">
        <v>3034</v>
      </c>
      <c r="C151">
        <v>7</v>
      </c>
      <c r="D151" s="5">
        <v>103271.93310812523</v>
      </c>
      <c r="E151" s="5">
        <v>17526.66796875</v>
      </c>
      <c r="F151" s="5"/>
      <c r="G151" s="5">
        <v>38512.619357944255</v>
      </c>
      <c r="H151" s="5">
        <v>19536.79671744939</v>
      </c>
      <c r="I151" s="5">
        <v>2023.9277168657388</v>
      </c>
      <c r="J151" s="5">
        <v>5291.529890406784</v>
      </c>
      <c r="K151" s="5">
        <v>1795.1553927005539</v>
      </c>
      <c r="L151" s="5">
        <v>36111.90403275851</v>
      </c>
      <c r="M151" s="5"/>
      <c r="N151" s="12">
        <f>'Embedded emissions outputs'!L151-'Infield emissions outputs'!G151</f>
        <v>8035.912962200855</v>
      </c>
      <c r="O151" s="12">
        <f>'Embedded emissions outputs'!M151-'Infield emissions outputs'!H151</f>
        <v>3349.9782056260483</v>
      </c>
      <c r="P151" s="12">
        <f>'Embedded emissions outputs'!N151-'Infield emissions outputs'!I151</f>
        <v>288.03098837926132</v>
      </c>
      <c r="Q151" s="12">
        <f>'Embedded emissions outputs'!O151-'Infield emissions outputs'!J151</f>
        <v>2422.2848940709255</v>
      </c>
      <c r="R151" s="12">
        <f>'Embedded emissions outputs'!P151-'Infield emissions outputs'!K151</f>
        <v>1957.2565087492435</v>
      </c>
      <c r="S151" s="12">
        <f>'Embedded emissions outputs'!Q151-'Infield emissions outputs'!L151</f>
        <v>1473.2042950502218</v>
      </c>
      <c r="T151" s="5"/>
      <c r="U151" s="5">
        <v>1027.8499242336957</v>
      </c>
      <c r="V151" s="5">
        <v>112.43849196923304</v>
      </c>
      <c r="W151" s="5">
        <v>60.298437800734831</v>
      </c>
      <c r="X151" s="5">
        <v>5729.4527391041065</v>
      </c>
      <c r="Y151" s="5">
        <v>177.01281231988816</v>
      </c>
      <c r="Z151" s="5">
        <v>17.654200597950954</v>
      </c>
      <c r="AA151" s="5">
        <v>61.969317062777385</v>
      </c>
      <c r="AB151" s="5">
        <v>919.70595136573093</v>
      </c>
      <c r="AC151" s="5">
        <f>H151*Parameters!$B$17+J151*Parameters!$B$18</f>
        <v>35260.108622607666</v>
      </c>
      <c r="AD151" s="5">
        <f>O151*Parameters!$B$17+Q151*Parameters!$B$18</f>
        <v>7303.4620269680245</v>
      </c>
      <c r="AE151" s="12">
        <f t="shared" si="21"/>
        <v>1200.5868540036633</v>
      </c>
      <c r="AF151" s="12">
        <f t="shared" si="22"/>
        <v>256.63632998061649</v>
      </c>
      <c r="AG151" s="12">
        <f t="shared" si="23"/>
        <v>1457.2231839842798</v>
      </c>
      <c r="AH151" s="12">
        <f t="shared" si="24"/>
        <v>6649.1586904698379</v>
      </c>
      <c r="AI151" s="12">
        <f t="shared" si="25"/>
        <v>42563.570649575689</v>
      </c>
      <c r="AJ151" s="5"/>
      <c r="AK151" s="9">
        <f>IF('Embedded emissions outputs'!Z151 &lt;&gt;0,'Infield emissions outputs'!AG151/'Embedded emissions outputs'!Z151,"")</f>
        <v>0.48291056242559743</v>
      </c>
      <c r="AL151" s="9">
        <f>IF('Embedded emissions outputs'!Z151 &lt;&gt;0,'Infield emissions outputs'!AH151/'Embedded emissions outputs'!Z151,"")</f>
        <v>2.2034709563792374</v>
      </c>
      <c r="AM151" s="9">
        <f>IF('Embedded emissions outputs'!Z151 &lt;&gt;0,'Infield emissions outputs'!AI151/'Embedded emissions outputs'!Z151,"")</f>
        <v>14.105181736835435</v>
      </c>
      <c r="AN151" s="9"/>
      <c r="AO151" s="9">
        <f>E151*'Field emission CFs'!P149</f>
        <v>1893.9920809619705</v>
      </c>
      <c r="AP151" s="9">
        <f>D151*'Field emission CFs'!Q149</f>
        <v>5729.748295076929</v>
      </c>
      <c r="AQ151" s="9">
        <f t="shared" si="26"/>
        <v>7623.7403760388997</v>
      </c>
      <c r="AR151" s="9">
        <f>IF('Embedded emissions outputs'!Z151 &lt;&gt; 0,'Infield emissions outputs'!AQ151/'Embedded emissions outputs'!Z151,"")</f>
        <v>2.5264384984005281</v>
      </c>
      <c r="AS151" s="9"/>
      <c r="AT151" s="9"/>
      <c r="AU151" s="5"/>
      <c r="AV151" s="5"/>
      <c r="AW151" s="5"/>
      <c r="AX151" s="5"/>
      <c r="AY151" s="5"/>
      <c r="AZ151" s="5"/>
      <c r="BA151" s="5"/>
      <c r="CX151" s="5"/>
      <c r="CY151" s="5"/>
      <c r="CZ151" s="5"/>
    </row>
    <row r="152" spans="2:104" x14ac:dyDescent="0.3">
      <c r="B152">
        <v>3034</v>
      </c>
      <c r="C152">
        <v>8</v>
      </c>
      <c r="D152" s="5">
        <v>50239.704590935202</v>
      </c>
      <c r="E152" s="5">
        <v>91632.6953125</v>
      </c>
      <c r="F152" s="5"/>
      <c r="G152" s="5">
        <v>18735.609582716534</v>
      </c>
      <c r="H152" s="5">
        <v>9504.2560567754645</v>
      </c>
      <c r="I152" s="5">
        <v>984.59985737151419</v>
      </c>
      <c r="J152" s="5">
        <v>2574.2221582102288</v>
      </c>
      <c r="K152" s="5">
        <v>873.30675343971348</v>
      </c>
      <c r="L152" s="5">
        <v>17567.710182421746</v>
      </c>
      <c r="M152" s="5"/>
      <c r="N152" s="12">
        <f>'Embedded emissions outputs'!L152-'Infield emissions outputs'!G152</f>
        <v>43098.806565890765</v>
      </c>
      <c r="O152" s="12">
        <f>'Embedded emissions outputs'!M152-'Infield emissions outputs'!H152</f>
        <v>23408.930788058344</v>
      </c>
      <c r="P152" s="12">
        <f>'Embedded emissions outputs'!N152-'Infield emissions outputs'!I152</f>
        <v>1344.0135145526397</v>
      </c>
      <c r="Q152" s="12">
        <f>'Embedded emissions outputs'!O152-'Infield emissions outputs'!J152</f>
        <v>17828.539927617236</v>
      </c>
      <c r="R152" s="12">
        <f>'Embedded emissions outputs'!P152-'Infield emissions outputs'!K152</f>
        <v>2383.780286848355</v>
      </c>
      <c r="S152" s="12">
        <f>'Embedded emissions outputs'!Q152-'Infield emissions outputs'!L152</f>
        <v>3568.6228951962803</v>
      </c>
      <c r="T152" s="5"/>
      <c r="U152" s="5">
        <v>481.333181405917</v>
      </c>
      <c r="V152" s="5">
        <v>55.306878763452971</v>
      </c>
      <c r="W152" s="5">
        <v>27.579798965194275</v>
      </c>
      <c r="X152" s="5">
        <v>2829.4701723578992</v>
      </c>
      <c r="Y152" s="5">
        <v>775.72793254194278</v>
      </c>
      <c r="Z152" s="5">
        <v>107.96720331845451</v>
      </c>
      <c r="AA152" s="5">
        <v>323.98704076061745</v>
      </c>
      <c r="AB152" s="5">
        <v>5719.4596804440325</v>
      </c>
      <c r="AC152" s="5">
        <f>H152*Parameters!$B$17+J152*Parameters!$B$18</f>
        <v>17153.328961019724</v>
      </c>
      <c r="AD152" s="5">
        <f>O152*Parameters!$B$17+Q152*Parameters!$B$18</f>
        <v>51783.798785054489</v>
      </c>
      <c r="AE152" s="12">
        <f t="shared" si="21"/>
        <v>564.21985913456422</v>
      </c>
      <c r="AF152" s="12">
        <f t="shared" si="22"/>
        <v>1207.6821766210146</v>
      </c>
      <c r="AG152" s="12">
        <f t="shared" si="23"/>
        <v>1771.9020357555787</v>
      </c>
      <c r="AH152" s="12">
        <f t="shared" si="24"/>
        <v>8548.9298528019317</v>
      </c>
      <c r="AI152" s="12">
        <f t="shared" si="25"/>
        <v>68937.127746074213</v>
      </c>
      <c r="AJ152" s="5"/>
      <c r="AK152" s="9">
        <f>IF('Embedded emissions outputs'!Z152 &lt;&gt;0,'Infield emissions outputs'!AG152/'Embedded emissions outputs'!Z152,"")</f>
        <v>1.1549472847344975</v>
      </c>
      <c r="AL152" s="9">
        <f>IF('Embedded emissions outputs'!Z152 &lt;&gt;0,'Infield emissions outputs'!AH152/'Embedded emissions outputs'!Z152,"")</f>
        <v>5.5722963920344331</v>
      </c>
      <c r="AM152" s="9">
        <f>IF('Embedded emissions outputs'!Z152 &lt;&gt;0,'Infield emissions outputs'!AI152/'Embedded emissions outputs'!Z152,"")</f>
        <v>44.934057809675906</v>
      </c>
      <c r="AN152" s="9"/>
      <c r="AO152" s="9">
        <f>E152*'Field emission CFs'!P150</f>
        <v>8122.1181412930673</v>
      </c>
      <c r="AP152" s="9">
        <f>D152*'Field emission CFs'!Q150</f>
        <v>3091.1785282415904</v>
      </c>
      <c r="AQ152" s="9">
        <f t="shared" si="26"/>
        <v>11213.296669534659</v>
      </c>
      <c r="AR152" s="9">
        <f>IF('Embedded emissions outputs'!Z152 &lt;&gt; 0,'Infield emissions outputs'!AQ152/'Embedded emissions outputs'!Z152,"")</f>
        <v>7.3089630691004537</v>
      </c>
      <c r="AS152" s="9"/>
      <c r="AT152" s="9"/>
      <c r="AU152" s="5"/>
      <c r="AV152" s="5"/>
      <c r="AW152" s="5"/>
      <c r="AX152" s="5"/>
      <c r="AY152" s="5"/>
      <c r="AZ152" s="5"/>
      <c r="BA152" s="5"/>
      <c r="CX152" s="5"/>
      <c r="CY152" s="5"/>
      <c r="CZ152" s="5"/>
    </row>
    <row r="153" spans="2:104" x14ac:dyDescent="0.3">
      <c r="B153">
        <v>3035</v>
      </c>
      <c r="C153">
        <v>0</v>
      </c>
      <c r="D153" s="5">
        <v>160071.66819091301</v>
      </c>
      <c r="E153" s="5">
        <v>6358196</v>
      </c>
      <c r="F153" s="5"/>
      <c r="G153" s="5">
        <v>59694.624100560715</v>
      </c>
      <c r="H153" s="5">
        <v>30282.067426728827</v>
      </c>
      <c r="I153" s="5">
        <v>3137.091329522475</v>
      </c>
      <c r="J153" s="5">
        <v>8201.8801367130673</v>
      </c>
      <c r="K153" s="5">
        <v>2782.493846325443</v>
      </c>
      <c r="L153" s="5">
        <v>55973.51135106248</v>
      </c>
      <c r="M153" s="5"/>
      <c r="N153" s="12">
        <f>'Embedded emissions outputs'!L153-'Infield emissions outputs'!G153</f>
        <v>2973713.4151087962</v>
      </c>
      <c r="O153" s="12">
        <f>'Embedded emissions outputs'!M153-'Infield emissions outputs'!H153</f>
        <v>1684969.6088892373</v>
      </c>
      <c r="P153" s="12">
        <f>'Embedded emissions outputs'!N153-'Infield emissions outputs'!I153</f>
        <v>99076.251270301611</v>
      </c>
      <c r="Q153" s="12">
        <f>'Embedded emissions outputs'!O153-'Infield emissions outputs'!J153</f>
        <v>1300962.4539786105</v>
      </c>
      <c r="R153" s="12">
        <f>'Embedded emissions outputs'!P153-'Infield emissions outputs'!K153</f>
        <v>120751.79908331721</v>
      </c>
      <c r="S153" s="12">
        <f>'Embedded emissions outputs'!Q153-'Infield emissions outputs'!L153</f>
        <v>178722.61942903066</v>
      </c>
      <c r="T153" s="5"/>
      <c r="U153" s="5">
        <v>1349.9028367522942</v>
      </c>
      <c r="V153" s="5">
        <v>191.65867897063652</v>
      </c>
      <c r="W153" s="5">
        <v>75.941012905092293</v>
      </c>
      <c r="X153" s="5">
        <v>9952.6241925825998</v>
      </c>
      <c r="Y153" s="5">
        <v>49441.168356536393</v>
      </c>
      <c r="Z153" s="5">
        <v>7854.4394704390343</v>
      </c>
      <c r="AA153" s="5">
        <v>22480.765486557219</v>
      </c>
      <c r="AB153" s="5">
        <v>418242.43774578854</v>
      </c>
      <c r="AC153" s="5">
        <f>H153*Parameters!$B$17+J153*Parameters!$B$18</f>
        <v>54653.227047703389</v>
      </c>
      <c r="AD153" s="5">
        <f>O153*Parameters!$B$17+Q153*Parameters!$B$18</f>
        <v>3742050.8188472413</v>
      </c>
      <c r="AE153" s="12">
        <f t="shared" si="21"/>
        <v>1617.5025286280231</v>
      </c>
      <c r="AF153" s="12">
        <f t="shared" si="22"/>
        <v>79776.373313532647</v>
      </c>
      <c r="AG153" s="12">
        <f t="shared" si="23"/>
        <v>81393.875842160676</v>
      </c>
      <c r="AH153" s="12">
        <f t="shared" si="24"/>
        <v>428195.06193837116</v>
      </c>
      <c r="AI153" s="12">
        <f t="shared" si="25"/>
        <v>3796704.0458949446</v>
      </c>
      <c r="AJ153" s="5"/>
      <c r="AK153" s="9">
        <f>IF('Embedded emissions outputs'!Z153 &lt;&gt;0,'Infield emissions outputs'!AG153/'Embedded emissions outputs'!Z153,"")</f>
        <v>1.9289083392494331</v>
      </c>
      <c r="AL153" s="9">
        <f>IF('Embedded emissions outputs'!Z153 &lt;&gt;0,'Infield emissions outputs'!AH153/'Embedded emissions outputs'!Z153,"")</f>
        <v>10.147557383801642</v>
      </c>
      <c r="AM153" s="9">
        <f>IF('Embedded emissions outputs'!Z153 &lt;&gt;0,'Infield emissions outputs'!AI153/'Embedded emissions outputs'!Z153,"")</f>
        <v>89.975984311037962</v>
      </c>
      <c r="AN153" s="9"/>
      <c r="AO153" s="9">
        <f>E153*'Field emission CFs'!P151</f>
        <v>443342.18577532045</v>
      </c>
      <c r="AP153" s="9">
        <f>D153*'Field emission CFs'!Q151</f>
        <v>3796.4078184365258</v>
      </c>
      <c r="AQ153" s="9">
        <f t="shared" si="26"/>
        <v>447138.59359375696</v>
      </c>
      <c r="AR153" s="9">
        <f>IF('Embedded emissions outputs'!Z153 &lt;&gt; 0,'Infield emissions outputs'!AQ153/'Embedded emissions outputs'!Z153,"")</f>
        <v>10.596489638308952</v>
      </c>
      <c r="AS153" s="9"/>
      <c r="AT153" s="9"/>
      <c r="AU153" s="5"/>
      <c r="AV153" s="5"/>
      <c r="AW153" s="5"/>
      <c r="AX153" s="5"/>
      <c r="AY153" s="5"/>
      <c r="AZ153" s="5"/>
      <c r="BA153" s="5"/>
      <c r="CX153" s="5"/>
      <c r="CY153" s="5"/>
      <c r="CZ153" s="5"/>
    </row>
    <row r="154" spans="2:104" x14ac:dyDescent="0.3">
      <c r="B154">
        <v>3035</v>
      </c>
      <c r="C154">
        <v>1</v>
      </c>
      <c r="D154" s="5">
        <v>194989.63423043585</v>
      </c>
      <c r="E154" s="5">
        <v>2521094.5</v>
      </c>
      <c r="F154" s="5"/>
      <c r="G154" s="5">
        <v>72716.384169928118</v>
      </c>
      <c r="H154" s="5">
        <v>36887.784815467101</v>
      </c>
      <c r="I154" s="5">
        <v>3821.4151061479615</v>
      </c>
      <c r="J154" s="5">
        <v>9991.0348029367669</v>
      </c>
      <c r="K154" s="5">
        <v>3389.4658778488119</v>
      </c>
      <c r="L154" s="5">
        <v>68183.549458107082</v>
      </c>
      <c r="M154" s="5"/>
      <c r="N154" s="12">
        <f>'Embedded emissions outputs'!L154-'Infield emissions outputs'!G154</f>
        <v>1068543.7951940063</v>
      </c>
      <c r="O154" s="12">
        <f>'Embedded emissions outputs'!M154-'Infield emissions outputs'!H154</f>
        <v>561992.01219758834</v>
      </c>
      <c r="P154" s="12">
        <f>'Embedded emissions outputs'!N154-'Infield emissions outputs'!I154</f>
        <v>45898.579371930631</v>
      </c>
      <c r="Q154" s="12">
        <f>'Embedded emissions outputs'!O154-'Infield emissions outputs'!J154</f>
        <v>467450.82416158845</v>
      </c>
      <c r="R154" s="12">
        <f>'Embedded emissions outputs'!P154-'Infield emissions outputs'!K154</f>
        <v>292633.24167499924</v>
      </c>
      <c r="S154" s="12">
        <f>'Embedded emissions outputs'!Q154-'Infield emissions outputs'!L154</f>
        <v>84576.126021947028</v>
      </c>
      <c r="T154" s="5"/>
      <c r="U154" s="5">
        <v>2003.2517629762283</v>
      </c>
      <c r="V154" s="5">
        <v>212.25712489570574</v>
      </c>
      <c r="W154" s="5">
        <v>114.9623342201068</v>
      </c>
      <c r="X154" s="5">
        <v>10786.667501101359</v>
      </c>
      <c r="Y154" s="5">
        <v>19850.869974094276</v>
      </c>
      <c r="Z154" s="5">
        <v>2889.9962725595442</v>
      </c>
      <c r="AA154" s="5">
        <v>8913.87072639092</v>
      </c>
      <c r="AB154" s="5">
        <v>153377.06225358133</v>
      </c>
      <c r="AC154" s="5">
        <f>H154*Parameters!$B$17+J154*Parameters!$B$18</f>
        <v>66575.258894875529</v>
      </c>
      <c r="AD154" s="5">
        <f>O154*Parameters!$B$17+Q154*Parameters!$B$18</f>
        <v>1275931.563326308</v>
      </c>
      <c r="AE154" s="12">
        <f t="shared" si="21"/>
        <v>2330.4712220920405</v>
      </c>
      <c r="AF154" s="12">
        <f t="shared" si="22"/>
        <v>31654.736973044739</v>
      </c>
      <c r="AG154" s="12">
        <f t="shared" si="23"/>
        <v>33985.20819513678</v>
      </c>
      <c r="AH154" s="12">
        <f t="shared" si="24"/>
        <v>164163.72975468269</v>
      </c>
      <c r="AI154" s="12">
        <f t="shared" si="25"/>
        <v>1342506.8222211837</v>
      </c>
      <c r="AJ154" s="5"/>
      <c r="AK154" s="9">
        <f>IF('Embedded emissions outputs'!Z154 &lt;&gt;0,'Infield emissions outputs'!AG154/'Embedded emissions outputs'!Z154,"")</f>
        <v>1.2731629614733435</v>
      </c>
      <c r="AL154" s="9">
        <f>IF('Embedded emissions outputs'!Z154 &lt;&gt;0,'Infield emissions outputs'!AH154/'Embedded emissions outputs'!Z154,"")</f>
        <v>6.1499455628137065</v>
      </c>
      <c r="AM154" s="9">
        <f>IF('Embedded emissions outputs'!Z154 &lt;&gt;0,'Infield emissions outputs'!AI154/'Embedded emissions outputs'!Z154,"")</f>
        <v>50.293349735073193</v>
      </c>
      <c r="AN154" s="9"/>
      <c r="AO154" s="9">
        <f>E154*'Field emission CFs'!P152</f>
        <v>197116.12649051199</v>
      </c>
      <c r="AP154" s="9">
        <f>D154*'Field emission CFs'!Q152</f>
        <v>5020.9553290184376</v>
      </c>
      <c r="AQ154" s="9">
        <f t="shared" si="26"/>
        <v>202137.08181953043</v>
      </c>
      <c r="AR154" s="9">
        <f>IF('Embedded emissions outputs'!Z154 &lt;&gt; 0,'Infield emissions outputs'!AQ154/'Embedded emissions outputs'!Z154,"")</f>
        <v>7.5725134368828053</v>
      </c>
      <c r="AS154" s="9"/>
      <c r="AT154" s="9"/>
      <c r="AU154" s="5"/>
      <c r="AV154" s="5"/>
      <c r="AW154" s="5"/>
      <c r="AX154" s="5"/>
      <c r="AY154" s="5"/>
      <c r="AZ154" s="5"/>
      <c r="BA154" s="5"/>
      <c r="CX154" s="5"/>
      <c r="CY154" s="5"/>
      <c r="CZ154" s="5"/>
    </row>
    <row r="155" spans="2:104" x14ac:dyDescent="0.3">
      <c r="B155">
        <v>3035</v>
      </c>
      <c r="C155">
        <v>2</v>
      </c>
      <c r="D155" s="5">
        <v>3675.4610801494</v>
      </c>
      <c r="E155" s="5">
        <v>45614.5234375</v>
      </c>
      <c r="F155" s="5"/>
      <c r="G155" s="5">
        <v>1370.6689638173868</v>
      </c>
      <c r="H155" s="5">
        <v>695.31705086409556</v>
      </c>
      <c r="I155" s="5">
        <v>72.03184184213147</v>
      </c>
      <c r="J155" s="5">
        <v>188.3262139217878</v>
      </c>
      <c r="K155" s="5">
        <v>63.889806069409957</v>
      </c>
      <c r="L155" s="5">
        <v>1285.2272036345885</v>
      </c>
      <c r="M155" s="5"/>
      <c r="N155" s="12">
        <f>'Embedded emissions outputs'!L155-'Infield emissions outputs'!G155</f>
        <v>20846.090592620731</v>
      </c>
      <c r="O155" s="12">
        <f>'Embedded emissions outputs'!M155-'Infield emissions outputs'!H155</f>
        <v>10399.733138113001</v>
      </c>
      <c r="P155" s="12">
        <f>'Embedded emissions outputs'!N155-'Infield emissions outputs'!I155</f>
        <v>658.07527287372307</v>
      </c>
      <c r="Q155" s="12">
        <f>'Embedded emissions outputs'!O155-'Infield emissions outputs'!J155</f>
        <v>7954.4820824437747</v>
      </c>
      <c r="R155" s="12">
        <f>'Embedded emissions outputs'!P155-'Infield emissions outputs'!K155</f>
        <v>3596.9138132641924</v>
      </c>
      <c r="S155" s="12">
        <f>'Embedded emissions outputs'!Q155-'Infield emissions outputs'!L155</f>
        <v>2159.2270995018043</v>
      </c>
      <c r="T155" s="5"/>
      <c r="U155" s="5">
        <v>36.867325927251201</v>
      </c>
      <c r="V155" s="5">
        <v>4.1696403150847399</v>
      </c>
      <c r="W155" s="5">
        <v>2.1148392885125795</v>
      </c>
      <c r="X155" s="5">
        <v>213.05741912754377</v>
      </c>
      <c r="Y155" s="5">
        <v>367.75909630974155</v>
      </c>
      <c r="Z155" s="5">
        <v>53.258826114110647</v>
      </c>
      <c r="AA155" s="5">
        <v>161.27995648157543</v>
      </c>
      <c r="AB155" s="5">
        <v>2825.9400419474914</v>
      </c>
      <c r="AC155" s="5">
        <f>H155*Parameters!$B$17+J155*Parameters!$B$18</f>
        <v>1254.911697920355</v>
      </c>
      <c r="AD155" s="5">
        <f>O155*Parameters!$B$17+Q155*Parameters!$B$18</f>
        <v>23033.798486646876</v>
      </c>
      <c r="AE155" s="12">
        <f t="shared" si="21"/>
        <v>43.15180553084852</v>
      </c>
      <c r="AF155" s="12">
        <f t="shared" si="22"/>
        <v>582.29787890542764</v>
      </c>
      <c r="AG155" s="12">
        <f t="shared" si="23"/>
        <v>625.44968443627613</v>
      </c>
      <c r="AH155" s="12">
        <f t="shared" si="24"/>
        <v>3038.9974610750351</v>
      </c>
      <c r="AI155" s="12">
        <f t="shared" si="25"/>
        <v>24288.71018456723</v>
      </c>
      <c r="AJ155" s="5"/>
      <c r="AK155" s="9">
        <f>IF('Embedded emissions outputs'!Z155 &lt;&gt;0,'Infield emissions outputs'!AG155/'Embedded emissions outputs'!Z155,"")</f>
        <v>1.2436711463248578</v>
      </c>
      <c r="AL155" s="9">
        <f>IF('Embedded emissions outputs'!Z155 &lt;&gt;0,'Infield emissions outputs'!AH155/'Embedded emissions outputs'!Z155,"")</f>
        <v>6.0428737117359539</v>
      </c>
      <c r="AM155" s="9">
        <f>IF('Embedded emissions outputs'!Z155 &lt;&gt;0,'Infield emissions outputs'!AI155/'Embedded emissions outputs'!Z155,"")</f>
        <v>48.296719607779458</v>
      </c>
      <c r="AN155" s="9"/>
      <c r="AO155" s="9">
        <f>E155*'Field emission CFs'!P153</f>
        <v>3195.2965427358713</v>
      </c>
      <c r="AP155" s="9">
        <f>D155*'Field emission CFs'!Q153</f>
        <v>95.875963186183469</v>
      </c>
      <c r="AQ155" s="9">
        <f t="shared" si="26"/>
        <v>3291.1725059220548</v>
      </c>
      <c r="AR155" s="9">
        <f>IF('Embedded emissions outputs'!Z155 &lt;&gt; 0,'Infield emissions outputs'!AQ155/'Embedded emissions outputs'!Z155,"")</f>
        <v>6.5443094545360907</v>
      </c>
      <c r="AS155" s="9"/>
      <c r="AT155" s="9"/>
      <c r="AU155" s="5"/>
      <c r="AV155" s="5"/>
      <c r="AW155" s="5"/>
      <c r="AX155" s="5"/>
      <c r="AY155" s="5"/>
      <c r="AZ155" s="5"/>
      <c r="BA155" s="5"/>
      <c r="CX155" s="5"/>
      <c r="CY155" s="5"/>
      <c r="CZ155" s="5"/>
    </row>
    <row r="156" spans="2:104" x14ac:dyDescent="0.3">
      <c r="B156">
        <v>3035</v>
      </c>
      <c r="C156">
        <v>5</v>
      </c>
      <c r="D156" s="5">
        <v>23916.688200000001</v>
      </c>
      <c r="E156" s="5">
        <v>19888.958984375</v>
      </c>
      <c r="F156" s="5"/>
      <c r="G156" s="5">
        <v>8919.1155934386879</v>
      </c>
      <c r="H156" s="5">
        <v>4524.5156302904325</v>
      </c>
      <c r="I156" s="5">
        <v>468.72026780921465</v>
      </c>
      <c r="J156" s="5">
        <v>1225.4623950665841</v>
      </c>
      <c r="K156" s="5">
        <v>415.73901548657784</v>
      </c>
      <c r="L156" s="5">
        <v>8363.1352979085023</v>
      </c>
      <c r="M156" s="5"/>
      <c r="N156" s="12">
        <f>'Embedded emissions outputs'!L156-'Infield emissions outputs'!G156</f>
        <v>9220.4737569248209</v>
      </c>
      <c r="O156" s="12">
        <f>'Embedded emissions outputs'!M156-'Infield emissions outputs'!H156</f>
        <v>4724.0247154248227</v>
      </c>
      <c r="P156" s="12">
        <f>'Embedded emissions outputs'!N156-'Infield emissions outputs'!I156</f>
        <v>289.59130910039073</v>
      </c>
      <c r="Q156" s="12">
        <f>'Embedded emissions outputs'!O156-'Infield emissions outputs'!J156</f>
        <v>3570.4544554175723</v>
      </c>
      <c r="R156" s="12">
        <f>'Embedded emissions outputs'!P156-'Infield emissions outputs'!K156</f>
        <v>1193.8440081533645</v>
      </c>
      <c r="S156" s="12">
        <f>'Embedded emissions outputs'!Q156-'Infield emissions outputs'!L156</f>
        <v>890.56985262402668</v>
      </c>
      <c r="T156" s="5"/>
      <c r="U156" s="5">
        <v>297.39403448004617</v>
      </c>
      <c r="V156" s="5">
        <v>25.031661512473132</v>
      </c>
      <c r="W156" s="5">
        <v>19.271710536436313</v>
      </c>
      <c r="X156" s="5">
        <v>1243.7327417398926</v>
      </c>
      <c r="Y156" s="5">
        <v>193.29862831356928</v>
      </c>
      <c r="Z156" s="5">
        <v>22.508367542747813</v>
      </c>
      <c r="AA156" s="5">
        <v>70.32169065733332</v>
      </c>
      <c r="AB156" s="5">
        <v>1182.5975948444948</v>
      </c>
      <c r="AC156" s="5">
        <f>H156*Parameters!$B$17+J156*Parameters!$B$18</f>
        <v>8165.8684837641476</v>
      </c>
      <c r="AD156" s="5">
        <f>O156*Parameters!$B$17+Q156*Parameters!$B$18</f>
        <v>10427.436248367805</v>
      </c>
      <c r="AE156" s="12">
        <f t="shared" si="21"/>
        <v>341.69740652895564</v>
      </c>
      <c r="AF156" s="12">
        <f t="shared" si="22"/>
        <v>286.12868651365039</v>
      </c>
      <c r="AG156" s="12">
        <f t="shared" si="23"/>
        <v>627.82609304260609</v>
      </c>
      <c r="AH156" s="12">
        <f t="shared" si="24"/>
        <v>2426.3303365843876</v>
      </c>
      <c r="AI156" s="12">
        <f t="shared" si="25"/>
        <v>18593.304732131954</v>
      </c>
      <c r="AJ156" s="5"/>
      <c r="AK156" s="9">
        <f>IF('Embedded emissions outputs'!Z156 &lt;&gt;0,'Infield emissions outputs'!AG156/'Embedded emissions outputs'!Z156,"")</f>
        <v>1.4513630901074883</v>
      </c>
      <c r="AL156" s="9">
        <f>IF('Embedded emissions outputs'!Z156 &lt;&gt;0,'Infield emissions outputs'!AH156/'Embedded emissions outputs'!Z156,"")</f>
        <v>5.6090155123381926</v>
      </c>
      <c r="AM156" s="9">
        <f>IF('Embedded emissions outputs'!Z156 &lt;&gt;0,'Infield emissions outputs'!AI156/'Embedded emissions outputs'!Z156,"")</f>
        <v>42.982661138784323</v>
      </c>
      <c r="AN156" s="9"/>
      <c r="AO156" s="9">
        <f>E156*'Field emission CFs'!P154</f>
        <v>1433.1440077488726</v>
      </c>
      <c r="AP156" s="9">
        <f>D156*'Field emission CFs'!Q154</f>
        <v>583.00671874976626</v>
      </c>
      <c r="AQ156" s="9">
        <f t="shared" si="26"/>
        <v>2016.150726498639</v>
      </c>
      <c r="AR156" s="9">
        <f>IF('Embedded emissions outputs'!Z156 &lt;&gt; 0,'Infield emissions outputs'!AQ156/'Embedded emissions outputs'!Z156,"")</f>
        <v>4.6607918673028834</v>
      </c>
      <c r="AS156" s="9"/>
      <c r="AT156" s="9"/>
      <c r="AU156" s="5"/>
      <c r="AV156" s="5"/>
      <c r="AW156" s="5"/>
      <c r="AX156" s="5"/>
      <c r="AY156" s="5"/>
      <c r="AZ156" s="5"/>
      <c r="BA156" s="5"/>
      <c r="CX156" s="5"/>
      <c r="CY156" s="5"/>
      <c r="CZ156" s="5"/>
    </row>
    <row r="157" spans="2:104" x14ac:dyDescent="0.3">
      <c r="B157">
        <v>3035</v>
      </c>
      <c r="C157">
        <v>7</v>
      </c>
      <c r="D157" s="5">
        <v>204923.28932842394</v>
      </c>
      <c r="E157" s="5">
        <v>28471.4765625</v>
      </c>
      <c r="F157" s="5"/>
      <c r="G157" s="5">
        <v>76420.886120340612</v>
      </c>
      <c r="H157" s="5">
        <v>38767.015642951039</v>
      </c>
      <c r="I157" s="5">
        <v>4016.0952992799412</v>
      </c>
      <c r="J157" s="5">
        <v>10500.023366334348</v>
      </c>
      <c r="K157" s="5">
        <v>3562.1406209439197</v>
      </c>
      <c r="L157" s="5">
        <v>71657.128278574062</v>
      </c>
      <c r="M157" s="5"/>
      <c r="N157" s="12">
        <f>'Embedded emissions outputs'!L157-'Infield emissions outputs'!G157</f>
        <v>13430.64146044408</v>
      </c>
      <c r="O157" s="12">
        <f>'Embedded emissions outputs'!M157-'Infield emissions outputs'!H157</f>
        <v>7214.6027015421132</v>
      </c>
      <c r="P157" s="12">
        <f>'Embedded emissions outputs'!N157-'Infield emissions outputs'!I157</f>
        <v>410.97724300717164</v>
      </c>
      <c r="Q157" s="12">
        <f>'Embedded emissions outputs'!O157-'Infield emissions outputs'!J157</f>
        <v>5407.4160376381606</v>
      </c>
      <c r="R157" s="12">
        <f>'Embedded emissions outputs'!P157-'Infield emissions outputs'!K157</f>
        <v>968.38191074943961</v>
      </c>
      <c r="S157" s="12">
        <f>'Embedded emissions outputs'!Q157-'Infield emissions outputs'!L157</f>
        <v>1039.4572117837233</v>
      </c>
      <c r="T157" s="5"/>
      <c r="U157" s="5">
        <v>2039.5704919110131</v>
      </c>
      <c r="V157" s="5">
        <v>223.11256241653501</v>
      </c>
      <c r="W157" s="5">
        <v>119.65065283085873</v>
      </c>
      <c r="X157" s="5">
        <v>11368.997035425748</v>
      </c>
      <c r="Y157" s="5">
        <v>268.90364992570227</v>
      </c>
      <c r="Z157" s="5">
        <v>33.543243319644098</v>
      </c>
      <c r="AA157" s="5">
        <v>100.66703054003591</v>
      </c>
      <c r="AB157" s="5">
        <v>1768.2965741708988</v>
      </c>
      <c r="AC157" s="5">
        <f>H157*Parameters!$B$17+J157*Parameters!$B$18</f>
        <v>69966.904109920157</v>
      </c>
      <c r="AD157" s="5">
        <f>O157*Parameters!$B$17+Q157*Parameters!$B$18</f>
        <v>15887.227579676211</v>
      </c>
      <c r="AE157" s="12">
        <f t="shared" si="21"/>
        <v>2382.3337071584069</v>
      </c>
      <c r="AF157" s="12">
        <f t="shared" si="22"/>
        <v>403.11392378538227</v>
      </c>
      <c r="AG157" s="12">
        <f t="shared" si="23"/>
        <v>2785.4476309437891</v>
      </c>
      <c r="AH157" s="12">
        <f t="shared" si="24"/>
        <v>13137.293609596647</v>
      </c>
      <c r="AI157" s="12">
        <f t="shared" si="25"/>
        <v>85854.131689596368</v>
      </c>
      <c r="AJ157" s="5"/>
      <c r="AK157" s="9">
        <f>IF('Embedded emissions outputs'!Z157 &lt;&gt;0,'Infield emissions outputs'!AG157/'Embedded emissions outputs'!Z157,"")</f>
        <v>0.51074318501999738</v>
      </c>
      <c r="AL157" s="9">
        <f>IF('Embedded emissions outputs'!Z157 &lt;&gt;0,'Infield emissions outputs'!AH157/'Embedded emissions outputs'!Z157,"")</f>
        <v>2.4088706986154262</v>
      </c>
      <c r="AM157" s="9">
        <f>IF('Embedded emissions outputs'!Z157 &lt;&gt;0,'Infield emissions outputs'!AI157/'Embedded emissions outputs'!Z157,"")</f>
        <v>15.742321693340651</v>
      </c>
      <c r="AN157" s="9"/>
      <c r="AO157" s="9">
        <f>E157*'Field emission CFs'!P155</f>
        <v>2409.6869191953456</v>
      </c>
      <c r="AP157" s="9">
        <f>D157*'Field emission CFs'!Q155</f>
        <v>5190.4285854959298</v>
      </c>
      <c r="AQ157" s="9">
        <f t="shared" si="26"/>
        <v>7600.1155046912754</v>
      </c>
      <c r="AR157" s="9">
        <f>IF('Embedded emissions outputs'!Z157 &lt;&gt; 0,'Infield emissions outputs'!AQ157/'Embedded emissions outputs'!Z157,"")</f>
        <v>1.3935667489360242</v>
      </c>
      <c r="AS157" s="9"/>
      <c r="AT157" s="9"/>
      <c r="AU157" s="5"/>
      <c r="AV157" s="5"/>
      <c r="AW157" s="5"/>
      <c r="AX157" s="5"/>
      <c r="AY157" s="5"/>
      <c r="AZ157" s="5"/>
      <c r="BA157" s="5"/>
      <c r="CX157" s="5"/>
      <c r="CY157" s="5"/>
      <c r="CZ157" s="5"/>
    </row>
    <row r="158" spans="2:104" x14ac:dyDescent="0.3">
      <c r="B158">
        <v>3035</v>
      </c>
      <c r="C158">
        <v>8</v>
      </c>
      <c r="D158" s="5">
        <v>68642.337670358393</v>
      </c>
      <c r="E158" s="5">
        <v>689188.875</v>
      </c>
      <c r="F158" s="5"/>
      <c r="G158" s="5">
        <v>25598.399710114441</v>
      </c>
      <c r="H158" s="5">
        <v>12985.63275534153</v>
      </c>
      <c r="I158" s="5">
        <v>1345.2554395010648</v>
      </c>
      <c r="J158" s="5">
        <v>3517.1509876725577</v>
      </c>
      <c r="K158" s="5">
        <v>1193.1960497679622</v>
      </c>
      <c r="L158" s="5">
        <v>24002.702727960834</v>
      </c>
      <c r="M158" s="5"/>
      <c r="N158" s="12">
        <f>'Embedded emissions outputs'!L158-'Infield emissions outputs'!G158</f>
        <v>318535.16898386617</v>
      </c>
      <c r="O158" s="12">
        <f>'Embedded emissions outputs'!M158-'Infield emissions outputs'!H158</f>
        <v>181165.18555158307</v>
      </c>
      <c r="P158" s="12">
        <f>'Embedded emissions outputs'!N158-'Infield emissions outputs'!I158</f>
        <v>10169.096968674705</v>
      </c>
      <c r="Q158" s="12">
        <f>'Embedded emissions outputs'!O158-'Infield emissions outputs'!J158</f>
        <v>141981.07859839173</v>
      </c>
      <c r="R158" s="12">
        <f>'Embedded emissions outputs'!P158-'Infield emissions outputs'!K158</f>
        <v>19749.160899754443</v>
      </c>
      <c r="S158" s="12">
        <f>'Embedded emissions outputs'!Q158-'Infield emissions outputs'!L158</f>
        <v>17589.172695646757</v>
      </c>
      <c r="T158" s="5"/>
      <c r="U158" s="5">
        <v>657.64389020659632</v>
      </c>
      <c r="V158" s="5">
        <v>75.565600524241518</v>
      </c>
      <c r="W158" s="5">
        <v>37.682185611239596</v>
      </c>
      <c r="X158" s="5">
        <v>3865.8954820813506</v>
      </c>
      <c r="Y158" s="5">
        <v>5782.219304770173</v>
      </c>
      <c r="Z158" s="5">
        <v>826.50731114980522</v>
      </c>
      <c r="AA158" s="5">
        <v>2436.7750259733698</v>
      </c>
      <c r="AB158" s="5">
        <v>43831.687223285269</v>
      </c>
      <c r="AC158" s="5">
        <f>H158*Parameters!$B$17+J158*Parameters!$B$18</f>
        <v>23436.535073207844</v>
      </c>
      <c r="AD158" s="5">
        <f>O158*Parameters!$B$17+Q158*Parameters!$B$18</f>
        <v>404085.28840816638</v>
      </c>
      <c r="AE158" s="12">
        <f t="shared" si="21"/>
        <v>770.8916763420774</v>
      </c>
      <c r="AF158" s="12">
        <f t="shared" si="22"/>
        <v>9045.5016418933483</v>
      </c>
      <c r="AG158" s="12">
        <f t="shared" si="23"/>
        <v>9816.3933182354249</v>
      </c>
      <c r="AH158" s="12">
        <f t="shared" si="24"/>
        <v>47697.582705366622</v>
      </c>
      <c r="AI158" s="12">
        <f t="shared" si="25"/>
        <v>427521.82348137425</v>
      </c>
      <c r="AJ158" s="5"/>
      <c r="AK158" s="9">
        <f>IF('Embedded emissions outputs'!Z158 &lt;&gt;0,'Infield emissions outputs'!AG158/'Embedded emissions outputs'!Z158,"")</f>
        <v>1.6281123531193844</v>
      </c>
      <c r="AL158" s="9">
        <f>IF('Embedded emissions outputs'!Z158 &lt;&gt;0,'Infield emissions outputs'!AH158/'Embedded emissions outputs'!Z158,"")</f>
        <v>7.9109527398704902</v>
      </c>
      <c r="AM158" s="9">
        <f>IF('Embedded emissions outputs'!Z158 &lt;&gt;0,'Infield emissions outputs'!AI158/'Embedded emissions outputs'!Z158,"")</f>
        <v>70.90726089236118</v>
      </c>
      <c r="AN158" s="9"/>
      <c r="AO158" s="9">
        <f>E158*'Field emission CFs'!P156</f>
        <v>45642.472325749055</v>
      </c>
      <c r="AP158" s="9">
        <f>D158*'Field emission CFs'!Q156</f>
        <v>1475.2968850758871</v>
      </c>
      <c r="AQ158" s="9">
        <f t="shared" si="26"/>
        <v>47117.769210824939</v>
      </c>
      <c r="AR158" s="9">
        <f>IF('Embedded emissions outputs'!Z158 &lt;&gt; 0,'Infield emissions outputs'!AQ158/'Embedded emissions outputs'!Z158,"")</f>
        <v>7.8147869198625441</v>
      </c>
      <c r="AS158" s="9"/>
      <c r="AT158" s="9"/>
      <c r="AU158" s="5"/>
      <c r="AV158" s="5"/>
      <c r="AW158" s="5"/>
      <c r="AX158" s="5"/>
      <c r="AY158" s="5"/>
      <c r="AZ158" s="5"/>
      <c r="BA158" s="5"/>
      <c r="CX158" s="5"/>
      <c r="CY158" s="5"/>
      <c r="CZ158" s="5"/>
    </row>
    <row r="159" spans="2:104" x14ac:dyDescent="0.3">
      <c r="B159">
        <v>3036</v>
      </c>
      <c r="C159">
        <v>0</v>
      </c>
      <c r="D159" s="5">
        <v>135926.83938648738</v>
      </c>
      <c r="E159" s="5">
        <v>414503.1875</v>
      </c>
      <c r="F159" s="5"/>
      <c r="G159" s="5">
        <v>50690.429318673632</v>
      </c>
      <c r="H159" s="5">
        <v>25714.392571298362</v>
      </c>
      <c r="I159" s="5">
        <v>2663.8999524898468</v>
      </c>
      <c r="J159" s="5">
        <v>6964.7280909233796</v>
      </c>
      <c r="K159" s="5">
        <v>2362.7891082654351</v>
      </c>
      <c r="L159" s="5">
        <v>47530.600344836712</v>
      </c>
      <c r="M159" s="5"/>
      <c r="N159" s="12">
        <f>'Embedded emissions outputs'!L159-'Infield emissions outputs'!G159</f>
        <v>192292.59696453827</v>
      </c>
      <c r="O159" s="12">
        <f>'Embedded emissions outputs'!M159-'Infield emissions outputs'!H159</f>
        <v>94354.345058814608</v>
      </c>
      <c r="P159" s="12">
        <f>'Embedded emissions outputs'!N159-'Infield emissions outputs'!I159</f>
        <v>6353.2257695404533</v>
      </c>
      <c r="Q159" s="12">
        <f>'Embedded emissions outputs'!O159-'Infield emissions outputs'!J159</f>
        <v>70817.34500630814</v>
      </c>
      <c r="R159" s="12">
        <f>'Embedded emissions outputs'!P159-'Infield emissions outputs'!K159</f>
        <v>27194.418971943353</v>
      </c>
      <c r="S159" s="12">
        <f>'Embedded emissions outputs'!Q159-'Infield emissions outputs'!L159</f>
        <v>23491.243285848002</v>
      </c>
      <c r="T159" s="5"/>
      <c r="U159" s="5">
        <v>1146.286711148357</v>
      </c>
      <c r="V159" s="5">
        <v>162.74934076651897</v>
      </c>
      <c r="W159" s="5">
        <v>64.486251568805912</v>
      </c>
      <c r="X159" s="5">
        <v>8451.3940873394422</v>
      </c>
      <c r="Y159" s="5">
        <v>3303.1534692846531</v>
      </c>
      <c r="Z159" s="5">
        <v>470.28899011360642</v>
      </c>
      <c r="AA159" s="5">
        <v>1465.564851028671</v>
      </c>
      <c r="AB159" s="5">
        <v>24936.53487625705</v>
      </c>
      <c r="AC159" s="5">
        <f>H159*Parameters!$B$17+J159*Parameters!$B$18</f>
        <v>46409.464578117819</v>
      </c>
      <c r="AD159" s="5">
        <f>O159*Parameters!$B$17+Q159*Parameters!$B$18</f>
        <v>207858.26154816285</v>
      </c>
      <c r="AE159" s="12">
        <f t="shared" si="21"/>
        <v>1373.522303483682</v>
      </c>
      <c r="AF159" s="12">
        <f t="shared" si="22"/>
        <v>5239.0073104269304</v>
      </c>
      <c r="AG159" s="12">
        <f t="shared" si="23"/>
        <v>6612.5296139106122</v>
      </c>
      <c r="AH159" s="12">
        <f t="shared" si="24"/>
        <v>33387.928963596496</v>
      </c>
      <c r="AI159" s="12">
        <f t="shared" si="25"/>
        <v>254267.72612628067</v>
      </c>
      <c r="AJ159" s="5"/>
      <c r="AK159" s="9">
        <f>IF('Embedded emissions outputs'!Z159 &lt;&gt;0,'Infield emissions outputs'!AG159/'Embedded emissions outputs'!Z159,"")</f>
        <v>1.1813102057248241</v>
      </c>
      <c r="AL159" s="9">
        <f>IF('Embedded emissions outputs'!Z159 &lt;&gt;0,'Infield emissions outputs'!AH159/'Embedded emissions outputs'!Z159,"")</f>
        <v>5.9646615645758159</v>
      </c>
      <c r="AM159" s="9">
        <f>IF('Embedded emissions outputs'!Z159 &lt;&gt;0,'Infield emissions outputs'!AI159/'Embedded emissions outputs'!Z159,"")</f>
        <v>45.424229061680272</v>
      </c>
      <c r="AN159" s="9"/>
      <c r="AO159" s="9">
        <f>E159*'Field emission CFs'!P157</f>
        <v>49015.153566831817</v>
      </c>
      <c r="AP159" s="9">
        <f>D159*'Field emission CFs'!Q157</f>
        <v>8965.6624703347952</v>
      </c>
      <c r="AQ159" s="9">
        <f t="shared" si="26"/>
        <v>57980.816037166616</v>
      </c>
      <c r="AR159" s="9">
        <f>IF('Embedded emissions outputs'!Z159 &lt;&gt; 0,'Infield emissions outputs'!AQ159/'Embedded emissions outputs'!Z159,"")</f>
        <v>10.35811311557241</v>
      </c>
      <c r="AS159" s="9"/>
      <c r="AT159" s="9"/>
      <c r="AU159" s="5"/>
      <c r="AV159" s="5"/>
      <c r="AW159" s="5"/>
      <c r="AX159" s="5"/>
      <c r="AY159" s="5"/>
      <c r="AZ159" s="5"/>
      <c r="BA159" s="5"/>
      <c r="CX159" s="5"/>
      <c r="CY159" s="5"/>
      <c r="CZ159" s="5"/>
    </row>
    <row r="160" spans="2:104" x14ac:dyDescent="0.3">
      <c r="B160">
        <v>3036</v>
      </c>
      <c r="C160">
        <v>1</v>
      </c>
      <c r="D160" s="5">
        <v>321030.22950641805</v>
      </c>
      <c r="E160" s="5">
        <v>175136.5625</v>
      </c>
      <c r="F160" s="5"/>
      <c r="G160" s="5">
        <v>119719.99225026039</v>
      </c>
      <c r="H160" s="5">
        <v>60731.915683774016</v>
      </c>
      <c r="I160" s="5">
        <v>6291.5640280455673</v>
      </c>
      <c r="J160" s="5">
        <v>16449.203612551602</v>
      </c>
      <c r="K160" s="5">
        <v>5580.4043787479059</v>
      </c>
      <c r="L160" s="5">
        <v>112257.14955303853</v>
      </c>
      <c r="M160" s="5"/>
      <c r="N160" s="12">
        <f>'Embedded emissions outputs'!L160-'Infield emissions outputs'!G160</f>
        <v>76562.375145168699</v>
      </c>
      <c r="O160" s="12">
        <f>'Embedded emissions outputs'!M160-'Infield emissions outputs'!H160</f>
        <v>40342.602214125291</v>
      </c>
      <c r="P160" s="12">
        <f>'Embedded emissions outputs'!N160-'Infield emissions outputs'!I160</f>
        <v>2932.3514133223989</v>
      </c>
      <c r="Q160" s="12">
        <f>'Embedded emissions outputs'!O160-'Infield emissions outputs'!J160</f>
        <v>33535.828713734016</v>
      </c>
      <c r="R160" s="12">
        <f>'Embedded emissions outputs'!P160-'Infield emissions outputs'!K160</f>
        <v>13271.462949040895</v>
      </c>
      <c r="S160" s="12">
        <f>'Embedded emissions outputs'!Q160-'Infield emissions outputs'!L160</f>
        <v>8491.9354157490452</v>
      </c>
      <c r="T160" s="5"/>
      <c r="U160" s="5">
        <v>3298.1464669418465</v>
      </c>
      <c r="V160" s="5">
        <v>349.45936376860357</v>
      </c>
      <c r="W160" s="5">
        <v>189.2735718231001</v>
      </c>
      <c r="X160" s="5">
        <v>17759.130413033388</v>
      </c>
      <c r="Y160" s="5">
        <v>1371.6354877000506</v>
      </c>
      <c r="Z160" s="5">
        <v>206.48111967422784</v>
      </c>
      <c r="AA160" s="5">
        <v>619.23287943949458</v>
      </c>
      <c r="AB160" s="5">
        <v>10972.72540435367</v>
      </c>
      <c r="AC160" s="5">
        <f>H160*Parameters!$B$17+J160*Parameters!$B$18</f>
        <v>109609.26577878078</v>
      </c>
      <c r="AD160" s="5">
        <f>O160*Parameters!$B$17+Q160*Parameters!$B$18</f>
        <v>91576.049330717186</v>
      </c>
      <c r="AE160" s="12">
        <f t="shared" si="21"/>
        <v>3836.8794025335501</v>
      </c>
      <c r="AF160" s="12">
        <f t="shared" si="22"/>
        <v>2197.3494868137732</v>
      </c>
      <c r="AG160" s="12">
        <f t="shared" si="23"/>
        <v>6034.2288893473233</v>
      </c>
      <c r="AH160" s="12">
        <f t="shared" si="24"/>
        <v>28731.855817387059</v>
      </c>
      <c r="AI160" s="12">
        <f t="shared" si="25"/>
        <v>201185.31510949798</v>
      </c>
      <c r="AJ160" s="5"/>
      <c r="AK160" s="9">
        <f>IF('Embedded emissions outputs'!Z160 &lt;&gt;0,'Infield emissions outputs'!AG160/'Embedded emissions outputs'!Z160,"")</f>
        <v>0.64207669477175777</v>
      </c>
      <c r="AL160" s="9">
        <f>IF('Embedded emissions outputs'!Z160 &lt;&gt;0,'Infield emissions outputs'!AH160/'Embedded emissions outputs'!Z160,"")</f>
        <v>3.057234877260675</v>
      </c>
      <c r="AM160" s="9">
        <f>IF('Embedded emissions outputs'!Z160 &lt;&gt;0,'Infield emissions outputs'!AI160/'Embedded emissions outputs'!Z160,"")</f>
        <v>21.407275814506445</v>
      </c>
      <c r="AN160" s="9"/>
      <c r="AO160" s="9">
        <f>E160*'Field emission CFs'!P158</f>
        <v>22619.593811148625</v>
      </c>
      <c r="AP160" s="9">
        <f>D160*'Field emission CFs'!Q158</f>
        <v>22842.5724981489</v>
      </c>
      <c r="AQ160" s="9">
        <f t="shared" si="26"/>
        <v>45462.166309297521</v>
      </c>
      <c r="AR160" s="9">
        <f>IF('Embedded emissions outputs'!Z160 &lt;&gt; 0,'Infield emissions outputs'!AQ160/'Embedded emissions outputs'!Z160,"")</f>
        <v>4.8374362352361802</v>
      </c>
      <c r="AS160" s="9"/>
      <c r="AT160" s="9"/>
      <c r="AU160" s="5"/>
      <c r="AV160" s="5"/>
      <c r="AW160" s="5"/>
      <c r="AX160" s="5"/>
      <c r="AY160" s="5"/>
      <c r="AZ160" s="5"/>
      <c r="BA160" s="5"/>
      <c r="CX160" s="5"/>
      <c r="CY160" s="5"/>
      <c r="CZ160" s="5"/>
    </row>
    <row r="161" spans="2:104" x14ac:dyDescent="0.3">
      <c r="B161">
        <v>3036</v>
      </c>
      <c r="C161">
        <v>2</v>
      </c>
      <c r="D161" s="5">
        <v>6434.8839941055994</v>
      </c>
      <c r="E161" s="5">
        <v>5755.9716796875</v>
      </c>
      <c r="F161" s="5"/>
      <c r="G161" s="5">
        <v>2399.7249825666199</v>
      </c>
      <c r="H161" s="5">
        <v>1217.3396653821205</v>
      </c>
      <c r="I161" s="5">
        <v>126.11112892454756</v>
      </c>
      <c r="J161" s="5">
        <v>329.71573177060003</v>
      </c>
      <c r="K161" s="5">
        <v>111.85630360309668</v>
      </c>
      <c r="L161" s="5">
        <v>2250.1361818586142</v>
      </c>
      <c r="M161" s="5"/>
      <c r="N161" s="12">
        <f>'Embedded emissions outputs'!L161-'Infield emissions outputs'!G161</f>
        <v>2653.0208920962591</v>
      </c>
      <c r="O161" s="12">
        <f>'Embedded emissions outputs'!M161-'Infield emissions outputs'!H161</f>
        <v>1131.7310415374031</v>
      </c>
      <c r="P161" s="12">
        <f>'Embedded emissions outputs'!N161-'Infield emissions outputs'!I161</f>
        <v>190.15023074861662</v>
      </c>
      <c r="Q161" s="12">
        <f>'Embedded emissions outputs'!O161-'Infield emissions outputs'!J161</f>
        <v>759.17553111035477</v>
      </c>
      <c r="R161" s="12">
        <f>'Embedded emissions outputs'!P161-'Infield emissions outputs'!K161</f>
        <v>499.67393785369779</v>
      </c>
      <c r="S161" s="12">
        <f>'Embedded emissions outputs'!Q161-'Infield emissions outputs'!L161</f>
        <v>522.21983050121617</v>
      </c>
      <c r="T161" s="5"/>
      <c r="U161" s="5">
        <v>64.546178109740708</v>
      </c>
      <c r="V161" s="5">
        <v>7.3000777697326598</v>
      </c>
      <c r="W161" s="5">
        <v>3.7025954542830055</v>
      </c>
      <c r="X161" s="5">
        <v>373.01436371448432</v>
      </c>
      <c r="Y161" s="5">
        <v>47.713645925037198</v>
      </c>
      <c r="Z161" s="5">
        <v>6.2313603083027589</v>
      </c>
      <c r="AA161" s="5">
        <v>20.35148095552729</v>
      </c>
      <c r="AB161" s="5">
        <v>329.19137543022941</v>
      </c>
      <c r="AC161" s="5">
        <f>H161*Parameters!$B$17+J161*Parameters!$B$18</f>
        <v>2197.0607286733484</v>
      </c>
      <c r="AD161" s="5">
        <f>O161*Parameters!$B$17+Q161*Parameters!$B$18</f>
        <v>2418.2507364506914</v>
      </c>
      <c r="AE161" s="12">
        <f t="shared" si="21"/>
        <v>75.548851333756375</v>
      </c>
      <c r="AF161" s="12">
        <f t="shared" si="22"/>
        <v>74.296487188867246</v>
      </c>
      <c r="AG161" s="12">
        <f t="shared" si="23"/>
        <v>149.84533852262362</v>
      </c>
      <c r="AH161" s="12">
        <f t="shared" si="24"/>
        <v>702.20573914471379</v>
      </c>
      <c r="AI161" s="12">
        <f t="shared" si="25"/>
        <v>4615.3114651240394</v>
      </c>
      <c r="AJ161" s="5"/>
      <c r="AK161" s="9">
        <f>IF('Embedded emissions outputs'!Z161 &lt;&gt;0,'Infield emissions outputs'!AG161/'Embedded emissions outputs'!Z161,"")</f>
        <v>0.60552194501394274</v>
      </c>
      <c r="AL161" s="9">
        <f>IF('Embedded emissions outputs'!Z161 &lt;&gt;0,'Infield emissions outputs'!AH161/'Embedded emissions outputs'!Z161,"")</f>
        <v>2.8375990148179593</v>
      </c>
      <c r="AM161" s="9">
        <f>IF('Embedded emissions outputs'!Z161 &lt;&gt;0,'Infield emissions outputs'!AI161/'Embedded emissions outputs'!Z161,"")</f>
        <v>18.650379135985727</v>
      </c>
      <c r="AN161" s="9"/>
      <c r="AO161" s="9">
        <f>E161*'Field emission CFs'!P159</f>
        <v>622.75265537875839</v>
      </c>
      <c r="AP161" s="9">
        <f>D161*'Field emission CFs'!Q159</f>
        <v>462.6961061008974</v>
      </c>
      <c r="AQ161" s="9">
        <f t="shared" si="26"/>
        <v>1085.4487614796558</v>
      </c>
      <c r="AR161" s="9">
        <f>IF('Embedded emissions outputs'!Z161 &lt;&gt; 0,'Infield emissions outputs'!AQ161/'Embedded emissions outputs'!Z161,"")</f>
        <v>4.3862762214982274</v>
      </c>
      <c r="AS161" s="9"/>
      <c r="AT161" s="9"/>
      <c r="AU161" s="5"/>
      <c r="AV161" s="5"/>
      <c r="AW161" s="5"/>
      <c r="AX161" s="5"/>
      <c r="AY161" s="5"/>
      <c r="AZ161" s="5"/>
      <c r="BA161" s="5"/>
      <c r="CX161" s="5"/>
      <c r="CY161" s="5"/>
      <c r="CZ161" s="5"/>
    </row>
    <row r="162" spans="2:104" x14ac:dyDescent="0.3">
      <c r="B162">
        <v>3036</v>
      </c>
      <c r="C162">
        <v>5</v>
      </c>
      <c r="D162" s="5">
        <v>3176714.3461373383</v>
      </c>
      <c r="E162" s="5">
        <v>425653.625</v>
      </c>
      <c r="F162" s="5"/>
      <c r="G162" s="5">
        <v>1184674.1582111658</v>
      </c>
      <c r="H162" s="5">
        <v>600965.04967047391</v>
      </c>
      <c r="I162" s="5">
        <v>62257.38223550815</v>
      </c>
      <c r="J162" s="5">
        <v>162771.02993966531</v>
      </c>
      <c r="K162" s="5">
        <v>55220.191177858178</v>
      </c>
      <c r="L162" s="5">
        <v>1110826.5349026667</v>
      </c>
      <c r="M162" s="5"/>
      <c r="N162" s="12">
        <f>'Embedded emissions outputs'!L162-'Infield emissions outputs'!G162</f>
        <v>198927.21514595905</v>
      </c>
      <c r="O162" s="12">
        <f>'Embedded emissions outputs'!M162-'Infield emissions outputs'!H162</f>
        <v>104671.24329270469</v>
      </c>
      <c r="P162" s="12">
        <f>'Embedded emissions outputs'!N162-'Infield emissions outputs'!I162</f>
        <v>6474.7459705087531</v>
      </c>
      <c r="Q162" s="12">
        <f>'Embedded emissions outputs'!O162-'Infield emissions outputs'!J162</f>
        <v>80144.254083755746</v>
      </c>
      <c r="R162" s="12">
        <f>'Embedded emissions outputs'!P162-'Infield emissions outputs'!K162</f>
        <v>14572.45280692081</v>
      </c>
      <c r="S162" s="12">
        <f>'Embedded emissions outputs'!Q162-'Infield emissions outputs'!L162</f>
        <v>20863.703167069703</v>
      </c>
      <c r="T162" s="5"/>
      <c r="U162" s="5">
        <v>39501.116872378043</v>
      </c>
      <c r="V162" s="5">
        <v>3324.8097549863642</v>
      </c>
      <c r="W162" s="5">
        <v>2559.7490264435246</v>
      </c>
      <c r="X162" s="5">
        <v>165197.7736384857</v>
      </c>
      <c r="Y162" s="5">
        <v>4095.5403359791267</v>
      </c>
      <c r="Z162" s="5">
        <v>493.421368673833</v>
      </c>
      <c r="AA162" s="5">
        <v>1504.9898753933767</v>
      </c>
      <c r="AB162" s="5">
        <v>25968.391148345665</v>
      </c>
      <c r="AC162" s="5">
        <f>H162*Parameters!$B$17+J162*Parameters!$B$18</f>
        <v>1084624.733329271</v>
      </c>
      <c r="AD162" s="5">
        <f>O162*Parameters!$B$17+Q162*Parameters!$B$18</f>
        <v>231900.29529199068</v>
      </c>
      <c r="AE162" s="12">
        <f t="shared" si="21"/>
        <v>45385.675653807935</v>
      </c>
      <c r="AF162" s="12">
        <f t="shared" si="22"/>
        <v>6093.9515800463359</v>
      </c>
      <c r="AG162" s="12">
        <f t="shared" si="23"/>
        <v>51479.627233854269</v>
      </c>
      <c r="AH162" s="12">
        <f t="shared" si="24"/>
        <v>191166.16478683136</v>
      </c>
      <c r="AI162" s="12">
        <f t="shared" si="25"/>
        <v>1316525.0286212617</v>
      </c>
      <c r="AJ162" s="5"/>
      <c r="AK162" s="9">
        <f>IF('Embedded emissions outputs'!Z162 &lt;&gt;0,'Infield emissions outputs'!AG162/'Embedded emissions outputs'!Z162,"")</f>
        <v>1.5144573818803126</v>
      </c>
      <c r="AL162" s="9">
        <f>IF('Embedded emissions outputs'!Z162 &lt;&gt;0,'Infield emissions outputs'!AH162/'Embedded emissions outputs'!Z162,"")</f>
        <v>5.6238365540606354</v>
      </c>
      <c r="AM162" s="9">
        <f>IF('Embedded emissions outputs'!Z162 &lt;&gt;0,'Infield emissions outputs'!AI162/'Embedded emissions outputs'!Z162,"")</f>
        <v>38.730293033560933</v>
      </c>
      <c r="AN162" s="9"/>
      <c r="AO162" s="9">
        <f>E162*'Field emission CFs'!P160</f>
        <v>41808.807235817461</v>
      </c>
      <c r="AP162" s="9">
        <f>D162*'Field emission CFs'!Q160</f>
        <v>179868.25292786059</v>
      </c>
      <c r="AQ162" s="9">
        <f t="shared" si="26"/>
        <v>221677.06016367805</v>
      </c>
      <c r="AR162" s="9">
        <f>IF('Embedded emissions outputs'!Z162 &lt;&gt; 0,'Infield emissions outputs'!AQ162/'Embedded emissions outputs'!Z162,"")</f>
        <v>6.5214236815147402</v>
      </c>
      <c r="AS162" s="9"/>
      <c r="AT162" s="9"/>
      <c r="AU162" s="5"/>
      <c r="AV162" s="5"/>
      <c r="AW162" s="5"/>
      <c r="AX162" s="5"/>
      <c r="AY162" s="5"/>
      <c r="AZ162" s="5"/>
      <c r="BA162" s="5"/>
      <c r="CX162" s="5"/>
      <c r="CY162" s="5"/>
      <c r="CZ162" s="5"/>
    </row>
    <row r="163" spans="2:104" x14ac:dyDescent="0.3">
      <c r="B163">
        <v>3036</v>
      </c>
      <c r="C163">
        <v>7</v>
      </c>
      <c r="D163" s="5">
        <v>1141927.4059992263</v>
      </c>
      <c r="E163" s="5">
        <v>212401.578125</v>
      </c>
      <c r="F163" s="5"/>
      <c r="G163" s="5">
        <v>425852.5448110617</v>
      </c>
      <c r="H163" s="5">
        <v>216027.7524168462</v>
      </c>
      <c r="I163" s="5">
        <v>22379.541644007346</v>
      </c>
      <c r="J163" s="5">
        <v>58510.989575387088</v>
      </c>
      <c r="K163" s="5">
        <v>19849.896087505127</v>
      </c>
      <c r="L163" s="5">
        <v>399306.68146441871</v>
      </c>
      <c r="M163" s="5"/>
      <c r="N163" s="12">
        <f>'Embedded emissions outputs'!L163-'Infield emissions outputs'!G163</f>
        <v>98591.266314316657</v>
      </c>
      <c r="O163" s="12">
        <f>'Embedded emissions outputs'!M163-'Infield emissions outputs'!H163</f>
        <v>50521.258993970318</v>
      </c>
      <c r="P163" s="12">
        <f>'Embedded emissions outputs'!N163-'Infield emissions outputs'!I163</f>
        <v>3516.6121049027934</v>
      </c>
      <c r="Q163" s="12">
        <f>'Embedded emissions outputs'!O163-'Infield emissions outputs'!J163</f>
        <v>39398.410472691023</v>
      </c>
      <c r="R163" s="12">
        <f>'Embedded emissions outputs'!P163-'Infield emissions outputs'!K163</f>
        <v>6681.0957960075539</v>
      </c>
      <c r="S163" s="12">
        <f>'Embedded emissions outputs'!Q163-'Infield emissions outputs'!L163</f>
        <v>13692.938506036531</v>
      </c>
      <c r="T163" s="5"/>
      <c r="U163" s="5">
        <v>11365.430687811328</v>
      </c>
      <c r="V163" s="5">
        <v>1243.2864535852204</v>
      </c>
      <c r="W163" s="5">
        <v>666.74881152371233</v>
      </c>
      <c r="X163" s="5">
        <v>63353.313017877008</v>
      </c>
      <c r="Y163" s="5">
        <v>2030.3594655676447</v>
      </c>
      <c r="Z163" s="5">
        <v>243.76908977773155</v>
      </c>
      <c r="AA163" s="5">
        <v>750.99164462001249</v>
      </c>
      <c r="AB163" s="5">
        <v>12827.217270877658</v>
      </c>
      <c r="AC163" s="5">
        <f>H163*Parameters!$B$17+J163*Parameters!$B$18</f>
        <v>389887.97016618826</v>
      </c>
      <c r="AD163" s="5">
        <f>O163*Parameters!$B$17+Q163*Parameters!$B$18</f>
        <v>112524.26990280664</v>
      </c>
      <c r="AE163" s="12">
        <f t="shared" si="21"/>
        <v>13275.46595292026</v>
      </c>
      <c r="AF163" s="12">
        <f t="shared" si="22"/>
        <v>3025.1201999653886</v>
      </c>
      <c r="AG163" s="12">
        <f t="shared" si="23"/>
        <v>16300.586152885648</v>
      </c>
      <c r="AH163" s="12">
        <f t="shared" si="24"/>
        <v>76180.530288754671</v>
      </c>
      <c r="AI163" s="12">
        <f t="shared" si="25"/>
        <v>502412.24006899493</v>
      </c>
      <c r="AJ163" s="5"/>
      <c r="AK163" s="9">
        <f>IF('Embedded emissions outputs'!Z163 &lt;&gt;0,'Infield emissions outputs'!AG163/'Embedded emissions outputs'!Z163,"")</f>
        <v>0.53273536712440217</v>
      </c>
      <c r="AL163" s="9">
        <f>IF('Embedded emissions outputs'!Z163 &lt;&gt;0,'Infield emissions outputs'!AH163/'Embedded emissions outputs'!Z163,"")</f>
        <v>2.4897302704618922</v>
      </c>
      <c r="AM163" s="9">
        <f>IF('Embedded emissions outputs'!Z163 &lt;&gt;0,'Infield emissions outputs'!AI163/'Embedded emissions outputs'!Z163,"")</f>
        <v>16.41982482412557</v>
      </c>
      <c r="AN163" s="9"/>
      <c r="AO163" s="9">
        <f>E163*'Field emission CFs'!P161</f>
        <v>23915.504441778325</v>
      </c>
      <c r="AP163" s="9">
        <f>D163*'Field emission CFs'!Q161</f>
        <v>67674.740606085834</v>
      </c>
      <c r="AQ163" s="9">
        <f t="shared" si="26"/>
        <v>91590.245047864155</v>
      </c>
      <c r="AR163" s="9">
        <f>IF('Embedded emissions outputs'!Z163 &lt;&gt; 0,'Infield emissions outputs'!AQ163/'Embedded emissions outputs'!Z163,"")</f>
        <v>2.99335019998346</v>
      </c>
      <c r="AS163" s="9"/>
      <c r="AT163" s="9"/>
      <c r="AU163" s="5"/>
      <c r="AV163" s="5"/>
      <c r="AW163" s="5"/>
      <c r="AX163" s="5"/>
      <c r="AY163" s="5"/>
      <c r="AZ163" s="5"/>
      <c r="BA163" s="5"/>
      <c r="CX163" s="5"/>
      <c r="CY163" s="5"/>
      <c r="CZ163" s="5"/>
    </row>
    <row r="164" spans="2:104" x14ac:dyDescent="0.3">
      <c r="B164">
        <v>3036</v>
      </c>
      <c r="C164">
        <v>8</v>
      </c>
      <c r="D164" s="5">
        <v>410545.73015390168</v>
      </c>
      <c r="E164" s="5">
        <v>393363.90625</v>
      </c>
      <c r="F164" s="5"/>
      <c r="G164" s="5">
        <v>153102.50286389302</v>
      </c>
      <c r="H164" s="5">
        <v>77666.295496143401</v>
      </c>
      <c r="I164" s="5">
        <v>8045.892599196337</v>
      </c>
      <c r="J164" s="5">
        <v>21035.870416154019</v>
      </c>
      <c r="K164" s="5">
        <v>7136.434452760117</v>
      </c>
      <c r="L164" s="5">
        <v>143558.73432575475</v>
      </c>
      <c r="M164" s="5"/>
      <c r="N164" s="12">
        <f>'Embedded emissions outputs'!L164-'Infield emissions outputs'!G164</f>
        <v>180668.94720799962</v>
      </c>
      <c r="O164" s="12">
        <f>'Embedded emissions outputs'!M164-'Infield emissions outputs'!H164</f>
        <v>97547.566931251786</v>
      </c>
      <c r="P164" s="12">
        <f>'Embedded emissions outputs'!N164-'Infield emissions outputs'!I164</f>
        <v>5872.5177110839304</v>
      </c>
      <c r="Q164" s="12">
        <f>'Embedded emissions outputs'!O164-'Infield emissions outputs'!J164</f>
        <v>77022.519570571458</v>
      </c>
      <c r="R164" s="12">
        <f>'Embedded emissions outputs'!P164-'Infield emissions outputs'!K164</f>
        <v>15457.637460324026</v>
      </c>
      <c r="S164" s="12">
        <f>'Embedded emissions outputs'!Q164-'Infield emissions outputs'!L164</f>
        <v>16794.714956846816</v>
      </c>
      <c r="T164" s="5"/>
      <c r="U164" s="5">
        <v>3933.3289082127167</v>
      </c>
      <c r="V164" s="5">
        <v>451.95335261927431</v>
      </c>
      <c r="W164" s="5">
        <v>225.3749060798913</v>
      </c>
      <c r="X164" s="5">
        <v>23121.69045016545</v>
      </c>
      <c r="Y164" s="5">
        <v>3340.4592891963675</v>
      </c>
      <c r="Z164" s="5">
        <v>458.16915337394687</v>
      </c>
      <c r="AA164" s="5">
        <v>1390.8224299174487</v>
      </c>
      <c r="AB164" s="5">
        <v>24256.058057498361</v>
      </c>
      <c r="AC164" s="5">
        <f>H164*Parameters!$B$17+J164*Parameters!$B$18</f>
        <v>140172.51932931441</v>
      </c>
      <c r="AD164" s="5">
        <f>O164*Parameters!$B$17+Q164*Parameters!$B$18</f>
        <v>218053.84699495215</v>
      </c>
      <c r="AE164" s="12">
        <f t="shared" si="21"/>
        <v>4610.6571669118821</v>
      </c>
      <c r="AF164" s="12">
        <f t="shared" si="22"/>
        <v>5189.4508724877633</v>
      </c>
      <c r="AG164" s="12">
        <f t="shared" si="23"/>
        <v>9800.1080393996453</v>
      </c>
      <c r="AH164" s="12">
        <f t="shared" si="24"/>
        <v>47377.748507663811</v>
      </c>
      <c r="AI164" s="12">
        <f t="shared" si="25"/>
        <v>358226.36632426654</v>
      </c>
      <c r="AJ164" s="5"/>
      <c r="AK164" s="9">
        <f>IF('Embedded emissions outputs'!Z164 &lt;&gt;0,'Infield emissions outputs'!AG164/'Embedded emissions outputs'!Z164,"")</f>
        <v>0.9733464240908567</v>
      </c>
      <c r="AL164" s="9">
        <f>IF('Embedded emissions outputs'!Z164 &lt;&gt;0,'Infield emissions outputs'!AH164/'Embedded emissions outputs'!Z164,"")</f>
        <v>4.7055565006031808</v>
      </c>
      <c r="AM164" s="9">
        <f>IF('Embedded emissions outputs'!Z164 &lt;&gt;0,'Infield emissions outputs'!AI164/'Embedded emissions outputs'!Z164,"")</f>
        <v>35.579031504039023</v>
      </c>
      <c r="AN164" s="9"/>
      <c r="AO164" s="9">
        <f>E164*'Field emission CFs'!P162</f>
        <v>45190.649773872436</v>
      </c>
      <c r="AP164" s="9">
        <f>D164*'Field emission CFs'!Q162</f>
        <v>28134.226957806844</v>
      </c>
      <c r="AQ164" s="9">
        <f t="shared" si="26"/>
        <v>73324.87673167928</v>
      </c>
      <c r="AR164" s="9">
        <f>IF('Embedded emissions outputs'!Z164 &lt;&gt; 0,'Infield emissions outputs'!AQ164/'Embedded emissions outputs'!Z164,"")</f>
        <v>7.2826244646232539</v>
      </c>
      <c r="AS164" s="9"/>
      <c r="AT164" s="9"/>
      <c r="AU164" s="5"/>
      <c r="AV164" s="5"/>
      <c r="AW164" s="5"/>
      <c r="AX164" s="5"/>
      <c r="AY164" s="5"/>
      <c r="AZ164" s="5"/>
      <c r="BA164" s="5"/>
      <c r="CX164" s="5"/>
      <c r="CY164" s="5"/>
      <c r="CZ164" s="5"/>
    </row>
    <row r="165" spans="2:104" x14ac:dyDescent="0.3">
      <c r="B165">
        <v>3037</v>
      </c>
      <c r="C165">
        <v>0</v>
      </c>
      <c r="D165" s="5">
        <v>34233.608628217502</v>
      </c>
      <c r="E165" s="5">
        <v>312535.9375</v>
      </c>
      <c r="F165" s="5"/>
      <c r="G165" s="5">
        <v>12766.54652108614</v>
      </c>
      <c r="H165" s="5">
        <v>6476.2518967661863</v>
      </c>
      <c r="I165" s="5">
        <v>670.91171110780908</v>
      </c>
      <c r="J165" s="5">
        <v>1754.0890139341072</v>
      </c>
      <c r="K165" s="5">
        <v>595.07598328969152</v>
      </c>
      <c r="L165" s="5">
        <v>11970.733502033565</v>
      </c>
      <c r="M165" s="5"/>
      <c r="N165" s="12">
        <f>'Embedded emissions outputs'!L165-'Infield emissions outputs'!G165</f>
        <v>145880.2561134955</v>
      </c>
      <c r="O165" s="12">
        <f>'Embedded emissions outputs'!M165-'Infield emissions outputs'!H165</f>
        <v>82132.82736368732</v>
      </c>
      <c r="P165" s="12">
        <f>'Embedded emissions outputs'!N165-'Infield emissions outputs'!I165</f>
        <v>4537.8896948033689</v>
      </c>
      <c r="Q165" s="12">
        <f>'Embedded emissions outputs'!O165-'Infield emissions outputs'!J165</f>
        <v>64362.890138072617</v>
      </c>
      <c r="R165" s="12">
        <f>'Embedded emissions outputs'!P165-'Infield emissions outputs'!K165</f>
        <v>4753.1767917413199</v>
      </c>
      <c r="S165" s="12">
        <f>'Embedded emissions outputs'!Q165-'Infield emissions outputs'!L165</f>
        <v>10868.900268185271</v>
      </c>
      <c r="T165" s="5"/>
      <c r="U165" s="5">
        <v>288.69596926036155</v>
      </c>
      <c r="V165" s="5">
        <v>40.98894126758664</v>
      </c>
      <c r="W165" s="5">
        <v>16.241068416446517</v>
      </c>
      <c r="X165" s="5">
        <v>2128.5105933065024</v>
      </c>
      <c r="Y165" s="5">
        <v>2431.0671426809408</v>
      </c>
      <c r="Z165" s="5">
        <v>386.11125544795703</v>
      </c>
      <c r="AA165" s="5">
        <v>1105.0378201653414</v>
      </c>
      <c r="AB165" s="5">
        <v>20559.914602090666</v>
      </c>
      <c r="AC165" s="5">
        <f>H165*Parameters!$B$17+J165*Parameters!$B$18</f>
        <v>11688.371878455884</v>
      </c>
      <c r="AD165" s="5">
        <f>O165*Parameters!$B$17+Q165*Parameters!$B$18</f>
        <v>183191.06604922624</v>
      </c>
      <c r="AE165" s="12">
        <f t="shared" si="21"/>
        <v>345.92597894439473</v>
      </c>
      <c r="AF165" s="12">
        <f t="shared" si="22"/>
        <v>3922.2162182942393</v>
      </c>
      <c r="AG165" s="12">
        <f t="shared" si="23"/>
        <v>4268.1421972386343</v>
      </c>
      <c r="AH165" s="12">
        <f t="shared" si="24"/>
        <v>22688.425195397169</v>
      </c>
      <c r="AI165" s="12">
        <f t="shared" si="25"/>
        <v>194879.43792768213</v>
      </c>
      <c r="AJ165" s="5"/>
      <c r="AK165" s="9">
        <f>IF('Embedded emissions outputs'!Z165 &lt;&gt;0,'Infield emissions outputs'!AG165/'Embedded emissions outputs'!Z165,"")</f>
        <v>1.6269050894972064</v>
      </c>
      <c r="AL165" s="9">
        <f>IF('Embedded emissions outputs'!Z165 &lt;&gt;0,'Infield emissions outputs'!AH165/'Embedded emissions outputs'!Z165,"")</f>
        <v>8.6482391441759496</v>
      </c>
      <c r="AM165" s="9">
        <f>IF('Embedded emissions outputs'!Z165 &lt;&gt;0,'Infield emissions outputs'!AI165/'Embedded emissions outputs'!Z165,"")</f>
        <v>74.282986543424784</v>
      </c>
      <c r="AN165" s="9"/>
      <c r="AO165" s="9">
        <f>E165*'Field emission CFs'!P163</f>
        <v>27848.747890577994</v>
      </c>
      <c r="AP165" s="9">
        <f>D165*'Field emission CFs'!Q163</f>
        <v>1380.5373760644711</v>
      </c>
      <c r="AQ165" s="9">
        <f t="shared" si="26"/>
        <v>29229.285266642466</v>
      </c>
      <c r="AR165" s="9">
        <f>IF('Embedded emissions outputs'!Z165 &lt;&gt; 0,'Infield emissions outputs'!AQ165/'Embedded emissions outputs'!Z165,"")</f>
        <v>11.141445332686418</v>
      </c>
      <c r="AS165" s="9"/>
      <c r="AT165" s="9"/>
      <c r="AU165" s="5"/>
      <c r="AV165" s="5"/>
      <c r="AW165" s="5"/>
      <c r="AX165" s="5"/>
      <c r="AY165" s="5"/>
      <c r="AZ165" s="5"/>
      <c r="BA165" s="5"/>
      <c r="CX165" s="5"/>
      <c r="CY165" s="5"/>
      <c r="CZ165" s="5"/>
    </row>
    <row r="166" spans="2:104" x14ac:dyDescent="0.3">
      <c r="B166">
        <v>3037</v>
      </c>
      <c r="C166">
        <v>1</v>
      </c>
      <c r="D166" s="5">
        <v>39765.632086717698</v>
      </c>
      <c r="E166" s="5">
        <v>14375.64453125</v>
      </c>
      <c r="F166" s="5"/>
      <c r="G166" s="5">
        <v>14829.572818012057</v>
      </c>
      <c r="H166" s="5">
        <v>7522.7900460203746</v>
      </c>
      <c r="I166" s="5">
        <v>779.32854103474995</v>
      </c>
      <c r="J166" s="5">
        <v>2037.543255605334</v>
      </c>
      <c r="K166" s="5">
        <v>691.23804247836813</v>
      </c>
      <c r="L166" s="5">
        <v>13905.159383566815</v>
      </c>
      <c r="M166" s="5"/>
      <c r="N166" s="12">
        <f>'Embedded emissions outputs'!L166-'Infield emissions outputs'!G166</f>
        <v>5631.8797380347387</v>
      </c>
      <c r="O166" s="12">
        <f>'Embedded emissions outputs'!M166-'Infield emissions outputs'!H166</f>
        <v>2902.1333931039735</v>
      </c>
      <c r="P166" s="12">
        <f>'Embedded emissions outputs'!N166-'Infield emissions outputs'!I166</f>
        <v>162.53154844044172</v>
      </c>
      <c r="Q166" s="12">
        <f>'Embedded emissions outputs'!O166-'Infield emissions outputs'!J166</f>
        <v>2706.6234274483977</v>
      </c>
      <c r="R166" s="12">
        <f>'Embedded emissions outputs'!P166-'Infield emissions outputs'!K166</f>
        <v>2536.4255894752828</v>
      </c>
      <c r="S166" s="12">
        <f>'Embedded emissions outputs'!Q166-'Infield emissions outputs'!L166</f>
        <v>436.05040234115404</v>
      </c>
      <c r="T166" s="5"/>
      <c r="U166" s="5">
        <v>408.53747378919445</v>
      </c>
      <c r="V166" s="5">
        <v>43.28711508024174</v>
      </c>
      <c r="W166" s="5">
        <v>23.445091860752214</v>
      </c>
      <c r="X166" s="5">
        <v>2199.8023278695828</v>
      </c>
      <c r="Y166" s="5">
        <v>114.1063195493598</v>
      </c>
      <c r="Z166" s="5">
        <v>15.793682567020824</v>
      </c>
      <c r="AA166" s="5">
        <v>50.828172943642215</v>
      </c>
      <c r="AB166" s="5">
        <v>836.46003017767134</v>
      </c>
      <c r="AC166" s="5">
        <f>H166*Parameters!$B$17+J166*Parameters!$B$18</f>
        <v>13577.169174864619</v>
      </c>
      <c r="AD166" s="5">
        <f>O166*Parameters!$B$17+Q166*Parameters!$B$18</f>
        <v>6831.8682058864488</v>
      </c>
      <c r="AE166" s="12">
        <f t="shared" si="21"/>
        <v>475.26968073018838</v>
      </c>
      <c r="AF166" s="12">
        <f t="shared" si="22"/>
        <v>180.72817506002283</v>
      </c>
      <c r="AG166" s="12">
        <f t="shared" si="23"/>
        <v>655.99785579021125</v>
      </c>
      <c r="AH166" s="12">
        <f t="shared" si="24"/>
        <v>3036.2623580472541</v>
      </c>
      <c r="AI166" s="12">
        <f t="shared" si="25"/>
        <v>20409.03738075107</v>
      </c>
      <c r="AJ166" s="5"/>
      <c r="AK166" s="9">
        <f>IF('Embedded emissions outputs'!Z166 &lt;&gt;0,'Infield emissions outputs'!AG166/'Embedded emissions outputs'!Z166,"")</f>
        <v>0.51823789143005705</v>
      </c>
      <c r="AL166" s="9">
        <f>IF('Embedded emissions outputs'!Z166 &lt;&gt;0,'Infield emissions outputs'!AH166/'Embedded emissions outputs'!Z166,"")</f>
        <v>2.3986453436915971</v>
      </c>
      <c r="AM166" s="9">
        <f>IF('Embedded emissions outputs'!Z166 &lt;&gt;0,'Infield emissions outputs'!AI166/'Embedded emissions outputs'!Z166,"")</f>
        <v>16.123126630615239</v>
      </c>
      <c r="AN166" s="9"/>
      <c r="AO166" s="9">
        <f>E166*'Field emission CFs'!P164</f>
        <v>1627.3107928355546</v>
      </c>
      <c r="AP166" s="9">
        <f>D166*'Field emission CFs'!Q164</f>
        <v>1817.4574101605485</v>
      </c>
      <c r="AQ166" s="9">
        <f t="shared" si="26"/>
        <v>3444.7682029961034</v>
      </c>
      <c r="AR166" s="9">
        <f>IF('Embedded emissions outputs'!Z166 &lt;&gt; 0,'Infield emissions outputs'!AQ166/'Embedded emissions outputs'!Z166,"")</f>
        <v>2.7213647029921377</v>
      </c>
      <c r="AS166" s="9"/>
      <c r="AT166" s="9"/>
      <c r="AU166" s="5"/>
      <c r="AV166" s="5"/>
      <c r="AW166" s="5"/>
      <c r="AX166" s="5"/>
      <c r="AY166" s="5"/>
      <c r="AZ166" s="5"/>
      <c r="BA166" s="5"/>
      <c r="CX166" s="5"/>
      <c r="CY166" s="5"/>
      <c r="CZ166" s="5"/>
    </row>
    <row r="167" spans="2:104" x14ac:dyDescent="0.3">
      <c r="B167">
        <v>3037</v>
      </c>
      <c r="C167">
        <v>2</v>
      </c>
      <c r="D167" s="5">
        <v>8.1937070708999986</v>
      </c>
      <c r="E167" s="5">
        <v>241.96086120605469</v>
      </c>
      <c r="F167" s="5"/>
      <c r="G167" s="5">
        <v>3.0556329493869065</v>
      </c>
      <c r="H167" s="5">
        <v>1.5500706202419898</v>
      </c>
      <c r="I167" s="5">
        <v>0.16058061803985482</v>
      </c>
      <c r="J167" s="5">
        <v>0.41983571502927058</v>
      </c>
      <c r="K167" s="5">
        <v>0.14242957395921468</v>
      </c>
      <c r="L167" s="5">
        <v>2.8651575942427621</v>
      </c>
      <c r="M167" s="5"/>
      <c r="N167" s="12">
        <f>'Embedded emissions outputs'!L167-'Infield emissions outputs'!G167</f>
        <v>109.78068006930611</v>
      </c>
      <c r="O167" s="12">
        <f>'Embedded emissions outputs'!M167-'Infield emissions outputs'!H167</f>
        <v>34.440555122678539</v>
      </c>
      <c r="P167" s="12">
        <f>'Embedded emissions outputs'!N167-'Infield emissions outputs'!I167</f>
        <v>3.9517432340354488</v>
      </c>
      <c r="Q167" s="12">
        <f>'Embedded emissions outputs'!O167-'Infield emissions outputs'!J167</f>
        <v>20.790104560234738</v>
      </c>
      <c r="R167" s="12">
        <f>'Embedded emissions outputs'!P167-'Infield emissions outputs'!K167</f>
        <v>48.891698587917737</v>
      </c>
      <c r="S167" s="12">
        <f>'Embedded emissions outputs'!Q167-'Infield emissions outputs'!L167</f>
        <v>24.106087245827421</v>
      </c>
      <c r="T167" s="5"/>
      <c r="U167" s="5">
        <v>8.2188346590521946E-2</v>
      </c>
      <c r="V167" s="5">
        <v>9.2953810658854275E-3</v>
      </c>
      <c r="W167" s="5">
        <v>4.7146121953761198E-3</v>
      </c>
      <c r="X167" s="5">
        <v>0.47496900213186305</v>
      </c>
      <c r="Y167" s="5">
        <v>2.0836640261653154</v>
      </c>
      <c r="Z167" s="5">
        <v>0.22157994496776789</v>
      </c>
      <c r="AA167" s="5">
        <v>0.85550491750373814</v>
      </c>
      <c r="AB167" s="5">
        <v>11.586020295776395</v>
      </c>
      <c r="AC167" s="5">
        <f>H167*Parameters!$B$17+J167*Parameters!$B$18</f>
        <v>2.7975752234566387</v>
      </c>
      <c r="AD167" s="5">
        <f>O167*Parameters!$B$17+Q167*Parameters!$B$18</f>
        <v>71.671863878826926</v>
      </c>
      <c r="AE167" s="12">
        <f t="shared" si="21"/>
        <v>9.6198339851783499E-2</v>
      </c>
      <c r="AF167" s="12">
        <f t="shared" si="22"/>
        <v>3.1607488886368214</v>
      </c>
      <c r="AG167" s="12">
        <f t="shared" si="23"/>
        <v>3.2569472284886047</v>
      </c>
      <c r="AH167" s="12">
        <f t="shared" si="24"/>
        <v>12.060989297908257</v>
      </c>
      <c r="AI167" s="12">
        <f t="shared" si="25"/>
        <v>74.469439102283559</v>
      </c>
      <c r="AJ167" s="5"/>
      <c r="AK167" s="9">
        <f>IF('Embedded emissions outputs'!Z167 &lt;&gt;0,'Infield emissions outputs'!AG167/'Embedded emissions outputs'!Z167,"")</f>
        <v>0.76886937552666434</v>
      </c>
      <c r="AL167" s="9">
        <f>IF('Embedded emissions outputs'!Z167 &lt;&gt;0,'Infield emissions outputs'!AH167/'Embedded emissions outputs'!Z167,"")</f>
        <v>2.8472445695780633</v>
      </c>
      <c r="AM167" s="9">
        <f>IF('Embedded emissions outputs'!Z167 &lt;&gt;0,'Infield emissions outputs'!AI167/'Embedded emissions outputs'!Z167,"")</f>
        <v>17.58004263549708</v>
      </c>
      <c r="AN167" s="9"/>
      <c r="AO167" s="9">
        <f>E167*'Field emission CFs'!P165</f>
        <v>5.2570112783476715</v>
      </c>
      <c r="AP167" s="9">
        <f>D167*'Field emission CFs'!Q165</f>
        <v>0.63403685667678567</v>
      </c>
      <c r="AQ167" s="9">
        <f t="shared" si="26"/>
        <v>5.891048135024457</v>
      </c>
      <c r="AR167" s="9">
        <f>IF('Embedded emissions outputs'!Z167 &lt;&gt; 0,'Infield emissions outputs'!AQ167/'Embedded emissions outputs'!Z167,"")</f>
        <v>1.3907030673246974</v>
      </c>
      <c r="AS167" s="9"/>
      <c r="AT167" s="9"/>
      <c r="AU167" s="5"/>
      <c r="AV167" s="5"/>
      <c r="AW167" s="5"/>
      <c r="AX167" s="5"/>
      <c r="AY167" s="5"/>
      <c r="AZ167" s="5"/>
      <c r="BA167" s="5"/>
      <c r="CX167" s="5"/>
      <c r="CY167" s="5"/>
      <c r="CZ167" s="5"/>
    </row>
    <row r="168" spans="2:104" x14ac:dyDescent="0.3">
      <c r="B168">
        <v>3037</v>
      </c>
      <c r="C168">
        <v>5</v>
      </c>
      <c r="D168" s="5">
        <v>279899.12382208824</v>
      </c>
      <c r="E168" s="5">
        <v>39696.484375</v>
      </c>
      <c r="F168" s="5"/>
      <c r="G168" s="5">
        <v>104381.20106743767</v>
      </c>
      <c r="H168" s="5">
        <v>52950.807822867173</v>
      </c>
      <c r="I168" s="5">
        <v>5485.4748776401966</v>
      </c>
      <c r="J168" s="5">
        <v>14341.695128845417</v>
      </c>
      <c r="K168" s="5">
        <v>4865.4305813691508</v>
      </c>
      <c r="L168" s="5">
        <v>97874.514343928618</v>
      </c>
      <c r="M168" s="5"/>
      <c r="N168" s="12">
        <f>'Embedded emissions outputs'!L168-'Infield emissions outputs'!G168</f>
        <v>18776.109513504271</v>
      </c>
      <c r="O168" s="12">
        <f>'Embedded emissions outputs'!M168-'Infield emissions outputs'!H168</f>
        <v>10464.531029453348</v>
      </c>
      <c r="P168" s="12">
        <f>'Embedded emissions outputs'!N168-'Infield emissions outputs'!I168</f>
        <v>570.87348671999644</v>
      </c>
      <c r="Q168" s="12">
        <f>'Embedded emissions outputs'!O168-'Infield emissions outputs'!J168</f>
        <v>7952.2700269255965</v>
      </c>
      <c r="R168" s="12">
        <f>'Embedded emissions outputs'!P168-'Infield emissions outputs'!K168</f>
        <v>651.70772998303983</v>
      </c>
      <c r="S168" s="12">
        <f>'Embedded emissions outputs'!Q168-'Infield emissions outputs'!L168</f>
        <v>1280.9909085553518</v>
      </c>
      <c r="T168" s="5"/>
      <c r="U168" s="5">
        <v>3480.4287694347586</v>
      </c>
      <c r="V168" s="5">
        <v>292.94775541507948</v>
      </c>
      <c r="W168" s="5">
        <v>225.53853813679061</v>
      </c>
      <c r="X168" s="5">
        <v>14555.514616853992</v>
      </c>
      <c r="Y168" s="5">
        <v>375.18936173396429</v>
      </c>
      <c r="Z168" s="5">
        <v>47.756606964472255</v>
      </c>
      <c r="AA168" s="5">
        <v>140.3554350325993</v>
      </c>
      <c r="AB168" s="5">
        <v>2519.9480260655364</v>
      </c>
      <c r="AC168" s="5">
        <f>H168*Parameters!$B$17+J168*Parameters!$B$18</f>
        <v>95565.883317071843</v>
      </c>
      <c r="AD168" s="5">
        <f>O168*Parameters!$B$17+Q168*Parameters!$B$18</f>
        <v>23134.343148884534</v>
      </c>
      <c r="AE168" s="12">
        <f t="shared" si="21"/>
        <v>3998.9150629866285</v>
      </c>
      <c r="AF168" s="12">
        <f t="shared" si="22"/>
        <v>563.30140373103586</v>
      </c>
      <c r="AG168" s="12">
        <f t="shared" si="23"/>
        <v>4562.2164667176639</v>
      </c>
      <c r="AH168" s="12">
        <f t="shared" si="24"/>
        <v>17075.462642919527</v>
      </c>
      <c r="AI168" s="12">
        <f t="shared" si="25"/>
        <v>118700.22646595638</v>
      </c>
      <c r="AJ168" s="5"/>
      <c r="AK168" s="9">
        <f>IF('Embedded emissions outputs'!Z168 &lt;&gt;0,'Infield emissions outputs'!AG168/'Embedded emissions outputs'!Z168,"")</f>
        <v>1.5155228337182767</v>
      </c>
      <c r="AL168" s="9">
        <f>IF('Embedded emissions outputs'!Z168 &lt;&gt;0,'Infield emissions outputs'!AH168/'Embedded emissions outputs'!Z168,"")</f>
        <v>5.6722984804503067</v>
      </c>
      <c r="AM168" s="9">
        <f>IF('Embedded emissions outputs'!Z168 &lt;&gt;0,'Infield emissions outputs'!AI168/'Embedded emissions outputs'!Z168,"")</f>
        <v>39.431032018985562</v>
      </c>
      <c r="AN168" s="9"/>
      <c r="AO168" s="9">
        <f>E168*'Field emission CFs'!P166</f>
        <v>3470.9616056795862</v>
      </c>
      <c r="AP168" s="9">
        <f>D168*'Field emission CFs'!Q166</f>
        <v>13411.164397003122</v>
      </c>
      <c r="AQ168" s="9">
        <f t="shared" si="26"/>
        <v>16882.126002682708</v>
      </c>
      <c r="AR168" s="9">
        <f>IF('Embedded emissions outputs'!Z168 &lt;&gt; 0,'Infield emissions outputs'!AQ168/'Embedded emissions outputs'!Z168,"")</f>
        <v>5.608073975758165</v>
      </c>
      <c r="AS168" s="9"/>
      <c r="AT168" s="9"/>
      <c r="AU168" s="5"/>
      <c r="AV168" s="5"/>
      <c r="AW168" s="5"/>
      <c r="AX168" s="5"/>
      <c r="AY168" s="5"/>
      <c r="AZ168" s="5"/>
      <c r="BA168" s="5"/>
      <c r="CX168" s="5"/>
      <c r="CY168" s="5"/>
      <c r="CZ168" s="5"/>
    </row>
    <row r="169" spans="2:104" x14ac:dyDescent="0.3">
      <c r="B169">
        <v>3037</v>
      </c>
      <c r="C169">
        <v>7</v>
      </c>
      <c r="D169" s="5">
        <v>63489.697080881408</v>
      </c>
      <c r="E169" s="5">
        <v>19440.71484375</v>
      </c>
      <c r="F169" s="5"/>
      <c r="G169" s="5">
        <v>23676.85452607055</v>
      </c>
      <c r="H169" s="5">
        <v>12010.865568120455</v>
      </c>
      <c r="I169" s="5">
        <v>1244.273771101663</v>
      </c>
      <c r="J169" s="5">
        <v>3253.1358688193645</v>
      </c>
      <c r="K169" s="5">
        <v>1103.6287272393631</v>
      </c>
      <c r="L169" s="5">
        <v>22200.93861953001</v>
      </c>
      <c r="M169" s="5"/>
      <c r="N169" s="12">
        <f>'Embedded emissions outputs'!L169-'Infield emissions outputs'!G169</f>
        <v>9107.6450504849927</v>
      </c>
      <c r="O169" s="12">
        <f>'Embedded emissions outputs'!M169-'Infield emissions outputs'!H169</f>
        <v>4949.2579566860113</v>
      </c>
      <c r="P169" s="12">
        <f>'Embedded emissions outputs'!N169-'Infield emissions outputs'!I169</f>
        <v>284.14398943492324</v>
      </c>
      <c r="Q169" s="12">
        <f>'Embedded emissions outputs'!O169-'Infield emissions outputs'!J169</f>
        <v>3794.9390607356477</v>
      </c>
      <c r="R169" s="12">
        <f>'Embedded emissions outputs'!P169-'Infield emissions outputs'!K169</f>
        <v>548.80736540965199</v>
      </c>
      <c r="S169" s="12">
        <f>'Embedded emissions outputs'!Q169-'Infield emissions outputs'!L169</f>
        <v>755.92106283118119</v>
      </c>
      <c r="T169" s="5"/>
      <c r="U169" s="5">
        <v>631.90334847203405</v>
      </c>
      <c r="V169" s="5">
        <v>69.125129941002996</v>
      </c>
      <c r="W169" s="5">
        <v>37.070377547893678</v>
      </c>
      <c r="X169" s="5">
        <v>3522.3628327368456</v>
      </c>
      <c r="Y169" s="5">
        <v>182.88134396243515</v>
      </c>
      <c r="Z169" s="5">
        <v>23.061424544679458</v>
      </c>
      <c r="AA169" s="5">
        <v>68.736830514181491</v>
      </c>
      <c r="AB169" s="5">
        <v>1216.3435692383332</v>
      </c>
      <c r="AC169" s="5">
        <f>H169*Parameters!$B$17+J169*Parameters!$B$18</f>
        <v>21677.270368750393</v>
      </c>
      <c r="AD169" s="5">
        <f>O169*Parameters!$B$17+Q169*Parameters!$B$18</f>
        <v>10969.626991974486</v>
      </c>
      <c r="AE169" s="12">
        <f t="shared" si="21"/>
        <v>738.09885596093079</v>
      </c>
      <c r="AF169" s="12">
        <f t="shared" si="22"/>
        <v>274.6795990212961</v>
      </c>
      <c r="AG169" s="12">
        <f t="shared" si="23"/>
        <v>1012.7784549822269</v>
      </c>
      <c r="AH169" s="12">
        <f t="shared" si="24"/>
        <v>4738.7064019751788</v>
      </c>
      <c r="AI169" s="12">
        <f t="shared" si="25"/>
        <v>32646.897360724877</v>
      </c>
      <c r="AJ169" s="5"/>
      <c r="AK169" s="9">
        <f>IF('Embedded emissions outputs'!Z169 &lt;&gt;0,'Infield emissions outputs'!AG169/'Embedded emissions outputs'!Z169,"")</f>
        <v>0.61547198028811312</v>
      </c>
      <c r="AL169" s="9">
        <f>IF('Embedded emissions outputs'!Z169 &lt;&gt;0,'Infield emissions outputs'!AH169/'Embedded emissions outputs'!Z169,"")</f>
        <v>2.879742355181524</v>
      </c>
      <c r="AM169" s="9">
        <f>IF('Embedded emissions outputs'!Z169 &lt;&gt;0,'Infield emissions outputs'!AI169/'Embedded emissions outputs'!Z169,"")</f>
        <v>19.839729478862907</v>
      </c>
      <c r="AN169" s="9"/>
      <c r="AO169" s="9">
        <f>E169*'Field emission CFs'!P167</f>
        <v>1890.5911217985056</v>
      </c>
      <c r="AP169" s="9">
        <f>D169*'Field emission CFs'!Q167</f>
        <v>2371.2142784323378</v>
      </c>
      <c r="AQ169" s="9">
        <f t="shared" si="26"/>
        <v>4261.8054002308436</v>
      </c>
      <c r="AR169" s="9">
        <f>IF('Embedded emissions outputs'!Z169 &lt;&gt; 0,'Infield emissions outputs'!AQ169/'Embedded emissions outputs'!Z169,"")</f>
        <v>2.5899265494630641</v>
      </c>
      <c r="AS169" s="9"/>
      <c r="AT169" s="9"/>
      <c r="AU169" s="5"/>
      <c r="AV169" s="5"/>
      <c r="AW169" s="5"/>
      <c r="AX169" s="5"/>
      <c r="AY169" s="5"/>
      <c r="AZ169" s="5"/>
      <c r="BA169" s="5"/>
      <c r="CX169" s="5"/>
      <c r="CY169" s="5"/>
      <c r="CZ169" s="5"/>
    </row>
    <row r="170" spans="2:104" x14ac:dyDescent="0.3">
      <c r="B170">
        <v>3037</v>
      </c>
      <c r="C170">
        <v>8</v>
      </c>
      <c r="D170" s="5">
        <v>46924.617867141598</v>
      </c>
      <c r="E170" s="5">
        <v>93244.90625</v>
      </c>
      <c r="F170" s="5"/>
      <c r="G170" s="5">
        <v>17499.332994397373</v>
      </c>
      <c r="H170" s="5">
        <v>8877.1139720460051</v>
      </c>
      <c r="I170" s="5">
        <v>919.63064742097811</v>
      </c>
      <c r="J170" s="5">
        <v>2404.3610937341887</v>
      </c>
      <c r="K170" s="5">
        <v>815.68126285015194</v>
      </c>
      <c r="L170" s="5">
        <v>16408.497896692897</v>
      </c>
      <c r="M170" s="5"/>
      <c r="N170" s="12">
        <f>'Embedded emissions outputs'!L170-'Infield emissions outputs'!G170</f>
        <v>43258.530549339164</v>
      </c>
      <c r="O170" s="12">
        <f>'Embedded emissions outputs'!M170-'Infield emissions outputs'!H170</f>
        <v>24911.410820314952</v>
      </c>
      <c r="P170" s="12">
        <f>'Embedded emissions outputs'!N170-'Infield emissions outputs'!I170</f>
        <v>1303.7457910315707</v>
      </c>
      <c r="Q170" s="12">
        <f>'Embedded emissions outputs'!O170-'Infield emissions outputs'!J170</f>
        <v>19762.706654651531</v>
      </c>
      <c r="R170" s="12">
        <f>'Embedded emissions outputs'!P170-'Infield emissions outputs'!K170</f>
        <v>1438.6255030750176</v>
      </c>
      <c r="S170" s="12">
        <f>'Embedded emissions outputs'!Q170-'Infield emissions outputs'!L170</f>
        <v>2569.883051768953</v>
      </c>
      <c r="T170" s="5"/>
      <c r="U170" s="5">
        <v>449.57222157559181</v>
      </c>
      <c r="V170" s="5">
        <v>51.657432553208587</v>
      </c>
      <c r="W170" s="5">
        <v>25.759935052003417</v>
      </c>
      <c r="X170" s="5">
        <v>2642.7664669892556</v>
      </c>
      <c r="Y170" s="5">
        <v>778.40716079319361</v>
      </c>
      <c r="Z170" s="5">
        <v>113.27773582538245</v>
      </c>
      <c r="AA170" s="5">
        <v>329.68735212428118</v>
      </c>
      <c r="AB170" s="5">
        <v>6011.7450804172295</v>
      </c>
      <c r="AC170" s="5">
        <f>H170*Parameters!$B$17+J170*Parameters!$B$18</f>
        <v>16021.459783632065</v>
      </c>
      <c r="AD170" s="5">
        <f>O170*Parameters!$B$17+Q170*Parameters!$B$18</f>
        <v>55763.075619458396</v>
      </c>
      <c r="AE170" s="12">
        <f t="shared" si="21"/>
        <v>526.98958918080382</v>
      </c>
      <c r="AF170" s="12">
        <f t="shared" si="22"/>
        <v>1221.3722487428572</v>
      </c>
      <c r="AG170" s="12">
        <f t="shared" si="23"/>
        <v>1748.3618379236609</v>
      </c>
      <c r="AH170" s="12">
        <f t="shared" si="24"/>
        <v>8654.5115474064842</v>
      </c>
      <c r="AI170" s="12">
        <f t="shared" si="25"/>
        <v>71784.535403090456</v>
      </c>
      <c r="AJ170" s="5"/>
      <c r="AK170" s="9">
        <f>IF('Embedded emissions outputs'!Z170 &lt;&gt;0,'Infield emissions outputs'!AG170/'Embedded emissions outputs'!Z170,"")</f>
        <v>1.1974747787283464</v>
      </c>
      <c r="AL170" s="9">
        <f>IF('Embedded emissions outputs'!Z170 &lt;&gt;0,'Infield emissions outputs'!AH170/'Embedded emissions outputs'!Z170,"")</f>
        <v>5.9275826521929638</v>
      </c>
      <c r="AM170" s="9">
        <f>IF('Embedded emissions outputs'!Z170 &lt;&gt;0,'Infield emissions outputs'!AI170/'Embedded emissions outputs'!Z170,"")</f>
        <v>49.166121556404157</v>
      </c>
      <c r="AN170" s="9"/>
      <c r="AO170" s="9">
        <f>E170*'Field emission CFs'!P168</f>
        <v>8264.4013307670266</v>
      </c>
      <c r="AP170" s="9">
        <f>D170*'Field emission CFs'!Q168</f>
        <v>1795.1333035740486</v>
      </c>
      <c r="AQ170" s="9">
        <f t="shared" si="26"/>
        <v>10059.534634341075</v>
      </c>
      <c r="AR170" s="9">
        <f>IF('Embedded emissions outputs'!Z170 &lt;&gt; 0,'Infield emissions outputs'!AQ170/'Embedded emissions outputs'!Z170,"")</f>
        <v>6.8899004479950703</v>
      </c>
      <c r="AS170" s="9"/>
      <c r="AT170" s="9"/>
      <c r="AU170" s="5"/>
      <c r="AV170" s="5"/>
      <c r="AW170" s="5"/>
      <c r="AX170" s="5"/>
      <c r="AY170" s="5"/>
      <c r="AZ170" s="5"/>
      <c r="BA170" s="5"/>
      <c r="CX170" s="5"/>
      <c r="CY170" s="5"/>
      <c r="CZ170" s="5"/>
    </row>
    <row r="171" spans="2:104" x14ac:dyDescent="0.3">
      <c r="B171">
        <v>3038</v>
      </c>
      <c r="C171">
        <v>0</v>
      </c>
      <c r="D171" s="5">
        <v>175406.91331801942</v>
      </c>
      <c r="E171" s="5">
        <v>2508539.25</v>
      </c>
      <c r="F171" s="5"/>
      <c r="G171" s="5">
        <v>65413.510544979858</v>
      </c>
      <c r="H171" s="5">
        <v>33183.161244221839</v>
      </c>
      <c r="I171" s="5">
        <v>3437.632112710729</v>
      </c>
      <c r="J171" s="5">
        <v>8987.639689425594</v>
      </c>
      <c r="K171" s="5">
        <v>3049.0633503501913</v>
      </c>
      <c r="L171" s="5">
        <v>61335.906376331201</v>
      </c>
      <c r="M171" s="5"/>
      <c r="N171" s="12">
        <f>'Embedded emissions outputs'!L171-'Infield emissions outputs'!G171</f>
        <v>1169409.483791149</v>
      </c>
      <c r="O171" s="12">
        <f>'Embedded emissions outputs'!M171-'Infield emissions outputs'!H171</f>
        <v>657250.98243000451</v>
      </c>
      <c r="P171" s="12">
        <f>'Embedded emissions outputs'!N171-'Infield emissions outputs'!I171</f>
        <v>35886.172451509978</v>
      </c>
      <c r="Q171" s="12">
        <f>'Embedded emissions outputs'!O171-'Infield emissions outputs'!J171</f>
        <v>514127.6495965168</v>
      </c>
      <c r="R171" s="12">
        <f>'Embedded emissions outputs'!P171-'Infield emissions outputs'!K171</f>
        <v>49525.442837835864</v>
      </c>
      <c r="S171" s="12">
        <f>'Embedded emissions outputs'!Q171-'Infield emissions outputs'!L171</f>
        <v>82339.456082114571</v>
      </c>
      <c r="T171" s="5"/>
      <c r="U171" s="5">
        <v>1479.226727315383</v>
      </c>
      <c r="V171" s="5">
        <v>210.02003458071664</v>
      </c>
      <c r="W171" s="5">
        <v>83.216341895300516</v>
      </c>
      <c r="X171" s="5">
        <v>10906.109174504514</v>
      </c>
      <c r="Y171" s="5">
        <v>19524.548602004379</v>
      </c>
      <c r="Z171" s="5">
        <v>3089.4217646157358</v>
      </c>
      <c r="AA171" s="5">
        <v>8869.4780759391851</v>
      </c>
      <c r="AB171" s="5">
        <v>164485.17089587843</v>
      </c>
      <c r="AC171" s="5">
        <f>H171*Parameters!$B$17+J171*Parameters!$B$18</f>
        <v>59889.135708093752</v>
      </c>
      <c r="AD171" s="5">
        <f>O171*Parameters!$B$17+Q171*Parameters!$B$18</f>
        <v>1465182.5014045162</v>
      </c>
      <c r="AE171" s="12">
        <f t="shared" si="21"/>
        <v>1772.4631037914</v>
      </c>
      <c r="AF171" s="12">
        <f t="shared" si="22"/>
        <v>31483.448442559304</v>
      </c>
      <c r="AG171" s="12">
        <f t="shared" si="23"/>
        <v>33255.911546350704</v>
      </c>
      <c r="AH171" s="12">
        <f t="shared" si="24"/>
        <v>175391.28007038296</v>
      </c>
      <c r="AI171" s="12">
        <f t="shared" si="25"/>
        <v>1525071.6371126098</v>
      </c>
      <c r="AJ171" s="5"/>
      <c r="AK171" s="9">
        <f>IF('Embedded emissions outputs'!Z171 &lt;&gt;0,'Infield emissions outputs'!AG171/'Embedded emissions outputs'!Z171,"")</f>
        <v>1.7683479031026244</v>
      </c>
      <c r="AL171" s="9">
        <f>IF('Embedded emissions outputs'!Z171 &lt;&gt;0,'Infield emissions outputs'!AH171/'Embedded emissions outputs'!Z171,"")</f>
        <v>9.326245708305688</v>
      </c>
      <c r="AM171" s="9">
        <f>IF('Embedded emissions outputs'!Z171 &lt;&gt;0,'Infield emissions outputs'!AI171/'Embedded emissions outputs'!Z171,"")</f>
        <v>81.094070382362034</v>
      </c>
      <c r="AN171" s="9"/>
      <c r="AO171" s="9">
        <f>E171*'Field emission CFs'!P169</f>
        <v>200884.07372470177</v>
      </c>
      <c r="AP171" s="9">
        <f>D171*'Field emission CFs'!Q169</f>
        <v>8875.7756565872278</v>
      </c>
      <c r="AQ171" s="9">
        <f t="shared" si="26"/>
        <v>209759.84938128901</v>
      </c>
      <c r="AR171" s="9">
        <f>IF('Embedded emissions outputs'!Z171 &lt;&gt; 0,'Infield emissions outputs'!AQ171/'Embedded emissions outputs'!Z171,"")</f>
        <v>11.153758010558219</v>
      </c>
      <c r="AS171" s="9"/>
      <c r="AT171" s="9"/>
      <c r="AU171" s="5"/>
      <c r="AV171" s="5"/>
      <c r="AW171" s="5"/>
      <c r="AX171" s="5"/>
      <c r="AY171" s="5"/>
      <c r="AZ171" s="5"/>
      <c r="BA171" s="5"/>
      <c r="CX171" s="5"/>
      <c r="CY171" s="5"/>
      <c r="CZ171" s="5"/>
    </row>
    <row r="172" spans="2:104" x14ac:dyDescent="0.3">
      <c r="B172">
        <v>3038</v>
      </c>
      <c r="C172">
        <v>1</v>
      </c>
      <c r="D172" s="5">
        <v>89849.777027721895</v>
      </c>
      <c r="E172" s="5">
        <v>13820.421875</v>
      </c>
      <c r="F172" s="5"/>
      <c r="G172" s="5">
        <v>33507.170418141068</v>
      </c>
      <c r="H172" s="5">
        <v>16997.617610787678</v>
      </c>
      <c r="I172" s="5">
        <v>1760.8797338016066</v>
      </c>
      <c r="J172" s="5">
        <v>4603.7947240785043</v>
      </c>
      <c r="K172" s="5">
        <v>1561.8407335842444</v>
      </c>
      <c r="L172" s="5">
        <v>31418.473807328784</v>
      </c>
      <c r="M172" s="5"/>
      <c r="N172" s="12">
        <f>'Embedded emissions outputs'!L172-'Infield emissions outputs'!G172</f>
        <v>6419.8703079482802</v>
      </c>
      <c r="O172" s="12">
        <f>'Embedded emissions outputs'!M172-'Infield emissions outputs'!H172</f>
        <v>3061.8795436741639</v>
      </c>
      <c r="P172" s="12">
        <f>'Embedded emissions outputs'!N172-'Infield emissions outputs'!I172</f>
        <v>215.45729468439936</v>
      </c>
      <c r="Q172" s="12">
        <f>'Embedded emissions outputs'!O172-'Infield emissions outputs'!J172</f>
        <v>2271.9880194631451</v>
      </c>
      <c r="R172" s="12">
        <f>'Embedded emissions outputs'!P172-'Infield emissions outputs'!K172</f>
        <v>986.746426641771</v>
      </c>
      <c r="S172" s="12">
        <f>'Embedded emissions outputs'!Q172-'Infield emissions outputs'!L172</f>
        <v>864.48047715571374</v>
      </c>
      <c r="T172" s="5"/>
      <c r="U172" s="5">
        <v>923.08355233434281</v>
      </c>
      <c r="V172" s="5">
        <v>97.806508636691689</v>
      </c>
      <c r="W172" s="5">
        <v>52.973790822418678</v>
      </c>
      <c r="X172" s="5">
        <v>4970.4163694197669</v>
      </c>
      <c r="Y172" s="5">
        <v>109.5642909098225</v>
      </c>
      <c r="Z172" s="5">
        <v>15.755943053004144</v>
      </c>
      <c r="AA172" s="5">
        <v>48.865069085430285</v>
      </c>
      <c r="AB172" s="5">
        <v>835.78091837112288</v>
      </c>
      <c r="AC172" s="5">
        <f>H172*Parameters!$B$17+J172*Parameters!$B$18</f>
        <v>30677.38544602969</v>
      </c>
      <c r="AD172" s="5">
        <f>O172*Parameters!$B$17+Q172*Parameters!$B$18</f>
        <v>6723.5197351595898</v>
      </c>
      <c r="AE172" s="12">
        <f t="shared" si="21"/>
        <v>1073.8638517934533</v>
      </c>
      <c r="AF172" s="12">
        <f t="shared" si="22"/>
        <v>174.18530304825694</v>
      </c>
      <c r="AG172" s="12">
        <f t="shared" si="23"/>
        <v>1248.0491548417101</v>
      </c>
      <c r="AH172" s="12">
        <f t="shared" si="24"/>
        <v>5806.1972877908902</v>
      </c>
      <c r="AI172" s="12">
        <f t="shared" si="25"/>
        <v>37400.905181189279</v>
      </c>
      <c r="AJ172" s="5"/>
      <c r="AK172" s="9">
        <f>IF('Embedded emissions outputs'!Z172 &lt;&gt;0,'Infield emissions outputs'!AG172/'Embedded emissions outputs'!Z172,"")</f>
        <v>0.55499157821462053</v>
      </c>
      <c r="AL172" s="9">
        <f>IF('Embedded emissions outputs'!Z172 &lt;&gt;0,'Infield emissions outputs'!AH172/'Embedded emissions outputs'!Z172,"")</f>
        <v>2.5819420522625256</v>
      </c>
      <c r="AM172" s="9">
        <f>IF('Embedded emissions outputs'!Z172 &lt;&gt;0,'Infield emissions outputs'!AI172/'Embedded emissions outputs'!Z172,"")</f>
        <v>16.631706622000998</v>
      </c>
      <c r="AN172" s="9"/>
      <c r="AO172" s="9">
        <f>E172*'Field emission CFs'!P170</f>
        <v>1298.9864951536233</v>
      </c>
      <c r="AP172" s="9">
        <f>D172*'Field emission CFs'!Q170</f>
        <v>4332.4790790681673</v>
      </c>
      <c r="AQ172" s="9">
        <f t="shared" si="26"/>
        <v>5631.465574221791</v>
      </c>
      <c r="AR172" s="9">
        <f>IF('Embedded emissions outputs'!Z172 &lt;&gt; 0,'Infield emissions outputs'!AQ172/'Embedded emissions outputs'!Z172,"")</f>
        <v>2.5042410826319195</v>
      </c>
      <c r="AS172" s="9"/>
      <c r="AT172" s="9"/>
      <c r="AU172" s="5"/>
      <c r="AV172" s="5"/>
      <c r="AW172" s="5"/>
      <c r="AX172" s="5"/>
      <c r="AY172" s="5"/>
      <c r="AZ172" s="5"/>
      <c r="BA172" s="5"/>
      <c r="CX172" s="5"/>
      <c r="CY172" s="5"/>
      <c r="CZ172" s="5"/>
    </row>
    <row r="173" spans="2:104" x14ac:dyDescent="0.3">
      <c r="B173">
        <v>3038</v>
      </c>
      <c r="C173">
        <v>2</v>
      </c>
      <c r="D173" s="5">
        <v>5000.8744908771987</v>
      </c>
      <c r="E173" s="5">
        <v>5615.9453125</v>
      </c>
      <c r="F173" s="5"/>
      <c r="G173" s="5">
        <v>1864.947909151259</v>
      </c>
      <c r="H173" s="5">
        <v>946.05635236297439</v>
      </c>
      <c r="I173" s="5">
        <v>98.007349974325905</v>
      </c>
      <c r="J173" s="5">
        <v>256.23880613277203</v>
      </c>
      <c r="K173" s="5">
        <v>86.929202740086225</v>
      </c>
      <c r="L173" s="5">
        <v>1748.6948705157808</v>
      </c>
      <c r="M173" s="5"/>
      <c r="N173" s="12">
        <f>'Embedded emissions outputs'!L173-'Infield emissions outputs'!G173</f>
        <v>2506.2703146699309</v>
      </c>
      <c r="O173" s="12">
        <f>'Embedded emissions outputs'!M173-'Infield emissions outputs'!H173</f>
        <v>990.60624941783499</v>
      </c>
      <c r="P173" s="12">
        <f>'Embedded emissions outputs'!N173-'Infield emissions outputs'!I173</f>
        <v>86.347794905234991</v>
      </c>
      <c r="Q173" s="12">
        <f>'Embedded emissions outputs'!O173-'Infield emissions outputs'!J173</f>
        <v>726.45629018567388</v>
      </c>
      <c r="R173" s="12">
        <f>'Embedded emissions outputs'!P173-'Infield emissions outputs'!K173</f>
        <v>870.38703615956297</v>
      </c>
      <c r="S173" s="12">
        <f>'Embedded emissions outputs'!Q173-'Infield emissions outputs'!L173</f>
        <v>435.87780265742163</v>
      </c>
      <c r="T173" s="5"/>
      <c r="U173" s="5">
        <v>50.162106401342129</v>
      </c>
      <c r="V173" s="5">
        <v>5.6732604245105644</v>
      </c>
      <c r="W173" s="5">
        <v>2.8774745860722186</v>
      </c>
      <c r="X173" s="5">
        <v>289.88836751979863</v>
      </c>
      <c r="Y173" s="5">
        <v>46.996582096137985</v>
      </c>
      <c r="Z173" s="5">
        <v>5.7472463403214569</v>
      </c>
      <c r="AA173" s="5">
        <v>19.856386104593462</v>
      </c>
      <c r="AB173" s="5">
        <v>302.69193787074272</v>
      </c>
      <c r="AC173" s="5">
        <f>H173*Parameters!$B$17+J173*Parameters!$B$18</f>
        <v>1707.4472458237005</v>
      </c>
      <c r="AD173" s="5">
        <f>O173*Parameters!$B$17+Q173*Parameters!$B$18</f>
        <v>2168.1165949342885</v>
      </c>
      <c r="AE173" s="12">
        <f t="shared" si="21"/>
        <v>58.712841411924913</v>
      </c>
      <c r="AF173" s="12">
        <f t="shared" si="22"/>
        <v>72.600214541052907</v>
      </c>
      <c r="AG173" s="12">
        <f t="shared" si="23"/>
        <v>131.31305595297783</v>
      </c>
      <c r="AH173" s="12">
        <f t="shared" si="24"/>
        <v>592.5803053905413</v>
      </c>
      <c r="AI173" s="12">
        <f t="shared" si="25"/>
        <v>3875.5638407579891</v>
      </c>
      <c r="AJ173" s="5"/>
      <c r="AK173" s="9">
        <f>IF('Embedded emissions outputs'!Z173 &lt;&gt;0,'Infield emissions outputs'!AG173/'Embedded emissions outputs'!Z173,"")</f>
        <v>0.67450719963829564</v>
      </c>
      <c r="AL173" s="9">
        <f>IF('Embedded emissions outputs'!Z173 &lt;&gt;0,'Infield emissions outputs'!AH173/'Embedded emissions outputs'!Z173,"")</f>
        <v>3.0438685586063072</v>
      </c>
      <c r="AM173" s="9">
        <f>IF('Embedded emissions outputs'!Z173 &lt;&gt;0,'Infield emissions outputs'!AI173/'Embedded emissions outputs'!Z173,"")</f>
        <v>19.907355702582961</v>
      </c>
      <c r="AN173" s="9"/>
      <c r="AO173" s="9">
        <f>E173*'Field emission CFs'!P171</f>
        <v>437.03201365708458</v>
      </c>
      <c r="AP173" s="9">
        <f>D173*'Field emission CFs'!Q171</f>
        <v>203.91473469172564</v>
      </c>
      <c r="AQ173" s="9">
        <f t="shared" si="26"/>
        <v>640.94674834881016</v>
      </c>
      <c r="AR173" s="9">
        <f>IF('Embedded emissions outputs'!Z173 &lt;&gt; 0,'Infield emissions outputs'!AQ173/'Embedded emissions outputs'!Z173,"")</f>
        <v>3.2923093077724035</v>
      </c>
      <c r="AS173" s="9"/>
      <c r="AT173" s="9"/>
      <c r="AU173" s="5"/>
      <c r="AV173" s="5"/>
      <c r="AW173" s="5"/>
      <c r="AX173" s="5"/>
      <c r="AY173" s="5"/>
      <c r="AZ173" s="5"/>
      <c r="BA173" s="5"/>
      <c r="CX173" s="5"/>
      <c r="CY173" s="5"/>
      <c r="CZ173" s="5"/>
    </row>
    <row r="174" spans="2:104" x14ac:dyDescent="0.3">
      <c r="B174">
        <v>3038</v>
      </c>
      <c r="C174">
        <v>5</v>
      </c>
      <c r="D174" s="5">
        <v>396594.54042508779</v>
      </c>
      <c r="E174" s="5">
        <v>145123.203125</v>
      </c>
      <c r="F174" s="5"/>
      <c r="G174" s="5">
        <v>147899.76439037453</v>
      </c>
      <c r="H174" s="5">
        <v>75027.034764836717</v>
      </c>
      <c r="I174" s="5">
        <v>7772.4765922950628</v>
      </c>
      <c r="J174" s="5">
        <v>20321.028200704615</v>
      </c>
      <c r="K174" s="5">
        <v>6893.9237073667164</v>
      </c>
      <c r="L174" s="5">
        <v>138680.31276951011</v>
      </c>
      <c r="M174" s="5"/>
      <c r="N174" s="12">
        <f>'Embedded emissions outputs'!L174-'Infield emissions outputs'!G174</f>
        <v>68384.562085666286</v>
      </c>
      <c r="O174" s="12">
        <f>'Embedded emissions outputs'!M174-'Infield emissions outputs'!H174</f>
        <v>37168.724571061262</v>
      </c>
      <c r="P174" s="12">
        <f>'Embedded emissions outputs'!N174-'Infield emissions outputs'!I174</f>
        <v>2071.3224472106649</v>
      </c>
      <c r="Q174" s="12">
        <f>'Embedded emissions outputs'!O174-'Infield emissions outputs'!J174</f>
        <v>28007.555551200185</v>
      </c>
      <c r="R174" s="12">
        <f>'Embedded emissions outputs'!P174-'Infield emissions outputs'!K174</f>
        <v>4604.8045372353399</v>
      </c>
      <c r="S174" s="12">
        <f>'Embedded emissions outputs'!Q174-'Infield emissions outputs'!L174</f>
        <v>4886.2276656276081</v>
      </c>
      <c r="T174" s="5"/>
      <c r="U174" s="5">
        <v>4931.4875639753755</v>
      </c>
      <c r="V174" s="5">
        <v>415.08340162312442</v>
      </c>
      <c r="W174" s="5">
        <v>319.56996384655304</v>
      </c>
      <c r="X174" s="5">
        <v>20623.9932133232</v>
      </c>
      <c r="Y174" s="5">
        <v>1383.9226769874811</v>
      </c>
      <c r="Z174" s="5">
        <v>171.33262114312117</v>
      </c>
      <c r="AA174" s="5">
        <v>513.11423235137772</v>
      </c>
      <c r="AB174" s="5">
        <v>9028.9091206765934</v>
      </c>
      <c r="AC174" s="5">
        <f>H174*Parameters!$B$17+J174*Parameters!$B$18</f>
        <v>135409.16833502686</v>
      </c>
      <c r="AD174" s="5">
        <f>O174*Parameters!$B$17+Q174*Parameters!$B$18</f>
        <v>81972.855929772952</v>
      </c>
      <c r="AE174" s="12">
        <f t="shared" si="21"/>
        <v>5666.1409294450532</v>
      </c>
      <c r="AF174" s="12">
        <f t="shared" si="22"/>
        <v>2068.3695304819798</v>
      </c>
      <c r="AG174" s="12">
        <f t="shared" si="23"/>
        <v>7734.5104599270326</v>
      </c>
      <c r="AH174" s="12">
        <f t="shared" si="24"/>
        <v>29652.902333999795</v>
      </c>
      <c r="AI174" s="12">
        <f t="shared" si="25"/>
        <v>217382.02426479981</v>
      </c>
      <c r="AJ174" s="5"/>
      <c r="AK174" s="9">
        <f>IF('Embedded emissions outputs'!Z174 &lt;&gt;0,'Infield emissions outputs'!AG174/'Embedded emissions outputs'!Z174,"")</f>
        <v>1.6333994635020848</v>
      </c>
      <c r="AL174" s="9">
        <f>IF('Embedded emissions outputs'!Z174 &lt;&gt;0,'Infield emissions outputs'!AH174/'Embedded emissions outputs'!Z174,"")</f>
        <v>6.2621978487946759</v>
      </c>
      <c r="AM174" s="9">
        <f>IF('Embedded emissions outputs'!Z174 &lt;&gt;0,'Infield emissions outputs'!AI174/'Embedded emissions outputs'!Z174,"")</f>
        <v>45.907453826427556</v>
      </c>
      <c r="AN174" s="9"/>
      <c r="AO174" s="9">
        <f>E174*'Field emission CFs'!P172</f>
        <v>11898.242102363782</v>
      </c>
      <c r="AP174" s="9">
        <f>D174*'Field emission CFs'!Q172</f>
        <v>16275.036757905687</v>
      </c>
      <c r="AQ174" s="9">
        <f t="shared" si="26"/>
        <v>28173.278860269471</v>
      </c>
      <c r="AR174" s="9">
        <f>IF('Embedded emissions outputs'!Z174 &lt;&gt; 0,'Infield emissions outputs'!AQ174/'Embedded emissions outputs'!Z174,"")</f>
        <v>5.9497260768967815</v>
      </c>
      <c r="AS174" s="9"/>
      <c r="AT174" s="9"/>
      <c r="AU174" s="5"/>
      <c r="AV174" s="5"/>
      <c r="AW174" s="5"/>
      <c r="AX174" s="5"/>
      <c r="AY174" s="5"/>
      <c r="AZ174" s="5"/>
      <c r="BA174" s="5"/>
      <c r="CX174" s="5"/>
      <c r="CY174" s="5"/>
      <c r="CZ174" s="5"/>
    </row>
    <row r="175" spans="2:104" x14ac:dyDescent="0.3">
      <c r="B175">
        <v>3038</v>
      </c>
      <c r="C175">
        <v>7</v>
      </c>
      <c r="D175" s="5">
        <v>269964.86459704186</v>
      </c>
      <c r="E175" s="5">
        <v>30889.5859375</v>
      </c>
      <c r="F175" s="5"/>
      <c r="G175" s="5">
        <v>100676.47382332978</v>
      </c>
      <c r="H175" s="5">
        <v>51071.462707723724</v>
      </c>
      <c r="I175" s="5">
        <v>5290.782844800553</v>
      </c>
      <c r="J175" s="5">
        <v>13832.675610702529</v>
      </c>
      <c r="K175" s="5">
        <v>4692.7453368540164</v>
      </c>
      <c r="L175" s="5">
        <v>94400.724273631233</v>
      </c>
      <c r="M175" s="5"/>
      <c r="N175" s="12">
        <f>'Embedded emissions outputs'!L175-'Infield emissions outputs'!G175</f>
        <v>14248.897022332269</v>
      </c>
      <c r="O175" s="12">
        <f>'Embedded emissions outputs'!M175-'Infield emissions outputs'!H175</f>
        <v>6594.1485203721022</v>
      </c>
      <c r="P175" s="12">
        <f>'Embedded emissions outputs'!N175-'Infield emissions outputs'!I175</f>
        <v>503.56031527427604</v>
      </c>
      <c r="Q175" s="12">
        <f>'Embedded emissions outputs'!O175-'Infield emissions outputs'!J175</f>
        <v>4969.5817384633665</v>
      </c>
      <c r="R175" s="12">
        <f>'Embedded emissions outputs'!P175-'Infield emissions outputs'!K175</f>
        <v>2268.8756737523645</v>
      </c>
      <c r="S175" s="12">
        <f>'Embedded emissions outputs'!Q175-'Infield emissions outputs'!L175</f>
        <v>2304.5236228381109</v>
      </c>
      <c r="T175" s="5"/>
      <c r="U175" s="5">
        <v>2686.9194491721728</v>
      </c>
      <c r="V175" s="5">
        <v>293.92731738824551</v>
      </c>
      <c r="W175" s="5">
        <v>157.62714133805414</v>
      </c>
      <c r="X175" s="5">
        <v>14977.456956363445</v>
      </c>
      <c r="Y175" s="5">
        <v>303.9773011696663</v>
      </c>
      <c r="Z175" s="5">
        <v>33.189248548866388</v>
      </c>
      <c r="AA175" s="5">
        <v>109.21680219071406</v>
      </c>
      <c r="AB175" s="5">
        <v>1737.9161036048688</v>
      </c>
      <c r="AC175" s="5">
        <f>H175*Parameters!$B$17+J175*Parameters!$B$18</f>
        <v>92174.031835086585</v>
      </c>
      <c r="AD175" s="5">
        <f>O175*Parameters!$B$17+Q175*Parameters!$B$18</f>
        <v>14543.507505112517</v>
      </c>
      <c r="AE175" s="12">
        <f t="shared" si="21"/>
        <v>3138.4739078984726</v>
      </c>
      <c r="AF175" s="12">
        <f t="shared" si="22"/>
        <v>446.38335190924676</v>
      </c>
      <c r="AG175" s="12">
        <f t="shared" si="23"/>
        <v>3584.8572598077194</v>
      </c>
      <c r="AH175" s="12">
        <f t="shared" si="24"/>
        <v>16715.373059968315</v>
      </c>
      <c r="AI175" s="12">
        <f t="shared" si="25"/>
        <v>106717.5393401991</v>
      </c>
      <c r="AJ175" s="5"/>
      <c r="AK175" s="9">
        <f>IF('Embedded emissions outputs'!Z175 &lt;&gt;0,'Infield emissions outputs'!AG175/'Embedded emissions outputs'!Z175,"")</f>
        <v>0.51155703409609576</v>
      </c>
      <c r="AL175" s="9">
        <f>IF('Embedded emissions outputs'!Z175 &lt;&gt;0,'Infield emissions outputs'!AH175/'Embedded emissions outputs'!Z175,"")</f>
        <v>2.3852739583906932</v>
      </c>
      <c r="AM175" s="9">
        <f>IF('Embedded emissions outputs'!Z175 &lt;&gt;0,'Infield emissions outputs'!AI175/'Embedded emissions outputs'!Z175,"")</f>
        <v>15.228530441916067</v>
      </c>
      <c r="AN175" s="9"/>
      <c r="AO175" s="9">
        <f>E175*'Field emission CFs'!P173</f>
        <v>2951.1952297718963</v>
      </c>
      <c r="AP175" s="9">
        <f>D175*'Field emission CFs'!Q173</f>
        <v>12948.998957637763</v>
      </c>
      <c r="AQ175" s="9">
        <f t="shared" si="26"/>
        <v>15900.194187409659</v>
      </c>
      <c r="AR175" s="9">
        <f>IF('Embedded emissions outputs'!Z175 &lt;&gt; 0,'Infield emissions outputs'!AQ175/'Embedded emissions outputs'!Z175,"")</f>
        <v>2.2689484100964012</v>
      </c>
      <c r="AS175" s="9"/>
      <c r="AT175" s="9"/>
      <c r="AU175" s="5"/>
      <c r="AV175" s="5"/>
      <c r="AW175" s="5"/>
      <c r="AX175" s="5"/>
      <c r="AY175" s="5"/>
      <c r="AZ175" s="5"/>
      <c r="BA175" s="5"/>
      <c r="CX175" s="5"/>
      <c r="CY175" s="5"/>
      <c r="CZ175" s="5"/>
    </row>
    <row r="176" spans="2:104" x14ac:dyDescent="0.3">
      <c r="B176">
        <v>3038</v>
      </c>
      <c r="C176">
        <v>8</v>
      </c>
      <c r="D176" s="5">
        <v>147962.88186364801</v>
      </c>
      <c r="E176" s="5">
        <v>279196.03125</v>
      </c>
      <c r="F176" s="5"/>
      <c r="G176" s="5">
        <v>55178.962732816392</v>
      </c>
      <c r="H176" s="5">
        <v>27991.34922429988</v>
      </c>
      <c r="I176" s="5">
        <v>2899.7828224792547</v>
      </c>
      <c r="J176" s="5">
        <v>7581.4404600374446</v>
      </c>
      <c r="K176" s="5">
        <v>2572.009231384714</v>
      </c>
      <c r="L176" s="5">
        <v>51739.337392630325</v>
      </c>
      <c r="M176" s="5"/>
      <c r="N176" s="12">
        <f>'Embedded emissions outputs'!L176-'Infield emissions outputs'!G176</f>
        <v>131199.12614689849</v>
      </c>
      <c r="O176" s="12">
        <f>'Embedded emissions outputs'!M176-'Infield emissions outputs'!H176</f>
        <v>72032.781258111092</v>
      </c>
      <c r="P176" s="12">
        <f>'Embedded emissions outputs'!N176-'Infield emissions outputs'!I176</f>
        <v>4057.7823914356595</v>
      </c>
      <c r="Q176" s="12">
        <f>'Embedded emissions outputs'!O176-'Infield emissions outputs'!J176</f>
        <v>55103.590928223479</v>
      </c>
      <c r="R176" s="12">
        <f>'Embedded emissions outputs'!P176-'Infield emissions outputs'!K176</f>
        <v>6641.7500269006723</v>
      </c>
      <c r="S176" s="12">
        <f>'Embedded emissions outputs'!Q176-'Infield emissions outputs'!L176</f>
        <v>10161.014943883951</v>
      </c>
      <c r="T176" s="5"/>
      <c r="U176" s="5">
        <v>1417.5928229933847</v>
      </c>
      <c r="V176" s="5">
        <v>162.88641096429589</v>
      </c>
      <c r="W176" s="5">
        <v>81.226324265579038</v>
      </c>
      <c r="X176" s="5">
        <v>8333.1811812612887</v>
      </c>
      <c r="Y176" s="5">
        <v>2357.5254817981681</v>
      </c>
      <c r="Z176" s="5">
        <v>330.92226232956335</v>
      </c>
      <c r="AA176" s="5">
        <v>987.15749659261473</v>
      </c>
      <c r="AB176" s="5">
        <v>17536.504114816846</v>
      </c>
      <c r="AC176" s="5">
        <f>H176*Parameters!$B$17+J176*Parameters!$B$18</f>
        <v>50518.927356224885</v>
      </c>
      <c r="AD176" s="5">
        <f>O176*Parameters!$B$17+Q176*Parameters!$B$18</f>
        <v>159547.77485824103</v>
      </c>
      <c r="AE176" s="12">
        <f t="shared" si="21"/>
        <v>1661.7055582232597</v>
      </c>
      <c r="AF176" s="12">
        <f t="shared" si="22"/>
        <v>3675.605240720346</v>
      </c>
      <c r="AG176" s="12">
        <f t="shared" si="23"/>
        <v>5337.3107989436057</v>
      </c>
      <c r="AH176" s="12">
        <f t="shared" si="24"/>
        <v>25869.685296078133</v>
      </c>
      <c r="AI176" s="12">
        <f t="shared" si="25"/>
        <v>210066.70221446591</v>
      </c>
      <c r="AJ176" s="5"/>
      <c r="AK176" s="9">
        <f>IF('Embedded emissions outputs'!Z176 &lt;&gt;0,'Infield emissions outputs'!AG176/'Embedded emissions outputs'!Z176,"")</f>
        <v>1.2068358611444048</v>
      </c>
      <c r="AL176" s="9">
        <f>IF('Embedded emissions outputs'!Z176 &lt;&gt;0,'Infield emissions outputs'!AH176/'Embedded emissions outputs'!Z176,"")</f>
        <v>5.8494745964590535</v>
      </c>
      <c r="AM176" s="9">
        <f>IF('Embedded emissions outputs'!Z176 &lt;&gt;0,'Infield emissions outputs'!AI176/'Embedded emissions outputs'!Z176,"")</f>
        <v>47.498832092546998</v>
      </c>
      <c r="AN176" s="9"/>
      <c r="AO176" s="9">
        <f>E176*'Field emission CFs'!P174</f>
        <v>23657.775560432136</v>
      </c>
      <c r="AP176" s="9">
        <f>D176*'Field emission CFs'!Q174</f>
        <v>7626.9979859819105</v>
      </c>
      <c r="AQ176" s="9">
        <f t="shared" si="26"/>
        <v>31284.773546414046</v>
      </c>
      <c r="AR176" s="9">
        <f>IF('Embedded emissions outputs'!Z176 &lt;&gt; 0,'Infield emissions outputs'!AQ176/'Embedded emissions outputs'!Z176,"")</f>
        <v>7.073896957821364</v>
      </c>
      <c r="AS176" s="9"/>
      <c r="AT176" s="9"/>
      <c r="AU176" s="5"/>
      <c r="AV176" s="5"/>
      <c r="AW176" s="5"/>
      <c r="AX176" s="5"/>
      <c r="AY176" s="5"/>
      <c r="AZ176" s="5"/>
      <c r="BA176" s="5"/>
      <c r="CX176" s="5"/>
      <c r="CY176" s="5"/>
      <c r="CZ176" s="5"/>
    </row>
    <row r="177" spans="2:104" x14ac:dyDescent="0.3">
      <c r="B177">
        <v>3039</v>
      </c>
      <c r="C177">
        <v>0</v>
      </c>
      <c r="D177" s="5">
        <v>281411.37616314995</v>
      </c>
      <c r="E177" s="5">
        <v>8498111</v>
      </c>
      <c r="F177" s="5"/>
      <c r="G177" s="5">
        <v>104945.15680092327</v>
      </c>
      <c r="H177" s="5">
        <v>53236.892973823698</v>
      </c>
      <c r="I177" s="5">
        <v>5515.1120630385303</v>
      </c>
      <c r="J177" s="5">
        <v>14419.181123575345</v>
      </c>
      <c r="K177" s="5">
        <v>4891.7177618593105</v>
      </c>
      <c r="L177" s="5">
        <v>98403.315439929778</v>
      </c>
      <c r="M177" s="5"/>
      <c r="N177" s="12">
        <f>'Embedded emissions outputs'!L177-'Infield emissions outputs'!G177</f>
        <v>3949601.9143985496</v>
      </c>
      <c r="O177" s="12">
        <f>'Embedded emissions outputs'!M177-'Infield emissions outputs'!H177</f>
        <v>2237444.8429199513</v>
      </c>
      <c r="P177" s="12">
        <f>'Embedded emissions outputs'!N177-'Infield emissions outputs'!I177</f>
        <v>119329.9003235726</v>
      </c>
      <c r="Q177" s="12">
        <f>'Embedded emissions outputs'!O177-'Infield emissions outputs'!J177</f>
        <v>1754007.5035343079</v>
      </c>
      <c r="R177" s="12">
        <f>'Embedded emissions outputs'!P177-'Infield emissions outputs'!K177</f>
        <v>191988.74482269652</v>
      </c>
      <c r="S177" s="12">
        <f>'Embedded emissions outputs'!Q177-'Infield emissions outputs'!L177</f>
        <v>245738.30915927317</v>
      </c>
      <c r="T177" s="5"/>
      <c r="U177" s="5">
        <v>2373.1745865479024</v>
      </c>
      <c r="V177" s="5">
        <v>336.9424034390114</v>
      </c>
      <c r="W177" s="5">
        <v>133.50685471308611</v>
      </c>
      <c r="X177" s="5">
        <v>17497.048054305989</v>
      </c>
      <c r="Y177" s="5">
        <v>66078.479037169905</v>
      </c>
      <c r="Z177" s="5">
        <v>10483.486895071184</v>
      </c>
      <c r="AA177" s="5">
        <v>30046.893949142832</v>
      </c>
      <c r="AB177" s="5">
        <v>558209.7566195156</v>
      </c>
      <c r="AC177" s="5">
        <f>H177*Parameters!$B$17+J177*Parameters!$B$18</f>
        <v>96082.211231208974</v>
      </c>
      <c r="AD177" s="5">
        <f>O177*Parameters!$B$17+Q177*Parameters!$B$18</f>
        <v>4990989.0797469988</v>
      </c>
      <c r="AE177" s="12">
        <f t="shared" si="21"/>
        <v>2843.6238446999996</v>
      </c>
      <c r="AF177" s="12">
        <f t="shared" si="22"/>
        <v>106608.85988138392</v>
      </c>
      <c r="AG177" s="12">
        <f t="shared" si="23"/>
        <v>109452.48372608391</v>
      </c>
      <c r="AH177" s="12">
        <f t="shared" si="24"/>
        <v>575706.80467382155</v>
      </c>
      <c r="AI177" s="12">
        <f t="shared" si="25"/>
        <v>5087071.2909782082</v>
      </c>
      <c r="AJ177" s="5"/>
      <c r="AK177" s="9">
        <f>IF('Embedded emissions outputs'!Z177 &lt;&gt;0,'Infield emissions outputs'!AG177/'Embedded emissions outputs'!Z177,"")</f>
        <v>1.8809563108683829</v>
      </c>
      <c r="AL177" s="9">
        <f>IF('Embedded emissions outputs'!Z177 &lt;&gt;0,'Infield emissions outputs'!AH177/'Embedded emissions outputs'!Z177,"")</f>
        <v>9.8936023249240552</v>
      </c>
      <c r="AM177" s="9">
        <f>IF('Embedded emissions outputs'!Z177 &lt;&gt;0,'Infield emissions outputs'!AI177/'Embedded emissions outputs'!Z177,"")</f>
        <v>87.422034867195279</v>
      </c>
      <c r="AN177" s="9"/>
      <c r="AO177" s="9">
        <f>E177*'Field emission CFs'!P175</f>
        <v>633605.80708124989</v>
      </c>
      <c r="AP177" s="9">
        <f>D177*'Field emission CFs'!Q175</f>
        <v>10104.115977302679</v>
      </c>
      <c r="AQ177" s="9">
        <f t="shared" si="26"/>
        <v>643709.92305855255</v>
      </c>
      <c r="AR177" s="9">
        <f>IF('Embedded emissions outputs'!Z177 &lt;&gt; 0,'Infield emissions outputs'!AQ177/'Embedded emissions outputs'!Z177,"")</f>
        <v>11.062245468779974</v>
      </c>
      <c r="AS177" s="9"/>
      <c r="AT177" s="9"/>
      <c r="AU177" s="5"/>
      <c r="AV177" s="5"/>
      <c r="AW177" s="5"/>
      <c r="AX177" s="5"/>
      <c r="AY177" s="5"/>
      <c r="AZ177" s="5"/>
      <c r="BA177" s="5"/>
      <c r="CX177" s="5"/>
      <c r="CY177" s="5"/>
      <c r="CZ177" s="5"/>
    </row>
    <row r="178" spans="2:104" x14ac:dyDescent="0.3">
      <c r="B178">
        <v>3039</v>
      </c>
      <c r="C178">
        <v>1</v>
      </c>
      <c r="D178" s="5">
        <v>205907.12233687623</v>
      </c>
      <c r="E178" s="5">
        <v>4802722</v>
      </c>
      <c r="F178" s="5"/>
      <c r="G178" s="5">
        <v>76787.781413436678</v>
      </c>
      <c r="H178" s="5">
        <v>38953.135384409979</v>
      </c>
      <c r="I178" s="5">
        <v>4035.3765002282107</v>
      </c>
      <c r="J178" s="5">
        <v>10550.43378874741</v>
      </c>
      <c r="K178" s="5">
        <v>3579.2423936858977</v>
      </c>
      <c r="L178" s="5">
        <v>72001.152856368033</v>
      </c>
      <c r="M178" s="5"/>
      <c r="N178" s="12">
        <f>'Embedded emissions outputs'!L178-'Infield emissions outputs'!G178</f>
        <v>2100069.3651262508</v>
      </c>
      <c r="O178" s="12">
        <f>'Embedded emissions outputs'!M178-'Infield emissions outputs'!H178</f>
        <v>1155252.4912508561</v>
      </c>
      <c r="P178" s="12">
        <f>'Embedded emissions outputs'!N178-'Infield emissions outputs'!I178</f>
        <v>64241.519006154522</v>
      </c>
      <c r="Q178" s="12">
        <f>'Embedded emissions outputs'!O178-'Infield emissions outputs'!J178</f>
        <v>958255.86127769586</v>
      </c>
      <c r="R178" s="12">
        <f>'Embedded emissions outputs'!P178-'Infield emissions outputs'!K178</f>
        <v>387624.37583206123</v>
      </c>
      <c r="S178" s="12">
        <f>'Embedded emissions outputs'!Q178-'Infield emissions outputs'!L178</f>
        <v>137278.27268937981</v>
      </c>
      <c r="T178" s="5"/>
      <c r="U178" s="5">
        <v>2115.4140191023794</v>
      </c>
      <c r="V178" s="5">
        <v>224.14142144152891</v>
      </c>
      <c r="W178" s="5">
        <v>121.39908621202747</v>
      </c>
      <c r="X178" s="5">
        <v>11390.614037111731</v>
      </c>
      <c r="Y178" s="5">
        <v>37371.883425750035</v>
      </c>
      <c r="Z178" s="5">
        <v>5754.5689153232561</v>
      </c>
      <c r="AA178" s="5">
        <v>16981.053385692983</v>
      </c>
      <c r="AB178" s="5">
        <v>306071.00594827154</v>
      </c>
      <c r="AC178" s="5">
        <f>H178*Parameters!$B$17+J178*Parameters!$B$18</f>
        <v>70302.813952028126</v>
      </c>
      <c r="AD178" s="5">
        <f>O178*Parameters!$B$17+Q178*Parameters!$B$18</f>
        <v>2620651.3010368403</v>
      </c>
      <c r="AE178" s="12">
        <f t="shared" si="21"/>
        <v>2460.9545267559361</v>
      </c>
      <c r="AF178" s="12">
        <f t="shared" si="22"/>
        <v>60107.505726766278</v>
      </c>
      <c r="AG178" s="12">
        <f t="shared" si="23"/>
        <v>62568.460253522215</v>
      </c>
      <c r="AH178" s="12">
        <f t="shared" si="24"/>
        <v>317461.61998538329</v>
      </c>
      <c r="AI178" s="12">
        <f t="shared" si="25"/>
        <v>2690954.1149888686</v>
      </c>
      <c r="AJ178" s="5"/>
      <c r="AK178" s="9">
        <f>IF('Embedded emissions outputs'!Z178 &lt;&gt;0,'Infield emissions outputs'!AG178/'Embedded emissions outputs'!Z178,"")</f>
        <v>1.5231731863256015</v>
      </c>
      <c r="AL178" s="9">
        <f>IF('Embedded emissions outputs'!Z178 &lt;&gt;0,'Infield emissions outputs'!AH178/'Embedded emissions outputs'!Z178,"")</f>
        <v>7.728319113015135</v>
      </c>
      <c r="AM178" s="9">
        <f>IF('Embedded emissions outputs'!Z178 &lt;&gt;0,'Infield emissions outputs'!AI178/'Embedded emissions outputs'!Z178,"")</f>
        <v>65.508870395333844</v>
      </c>
      <c r="AN178" s="9"/>
      <c r="AO178" s="9">
        <f>E178*'Field emission CFs'!P176</f>
        <v>397647.50945671485</v>
      </c>
      <c r="AP178" s="9">
        <f>D178*'Field emission CFs'!Q176</f>
        <v>8782.500778137899</v>
      </c>
      <c r="AQ178" s="9">
        <f t="shared" si="26"/>
        <v>406430.01023485273</v>
      </c>
      <c r="AR178" s="9">
        <f>IF('Embedded emissions outputs'!Z178 &lt;&gt; 0,'Infield emissions outputs'!AQ178/'Embedded emissions outputs'!Z178,"")</f>
        <v>9.8941749756886193</v>
      </c>
      <c r="AS178" s="9"/>
      <c r="AT178" s="9"/>
      <c r="AU178" s="5"/>
      <c r="AV178" s="5"/>
      <c r="AW178" s="5"/>
      <c r="AX178" s="5"/>
      <c r="AY178" s="5"/>
      <c r="AZ178" s="5"/>
      <c r="BA178" s="5"/>
      <c r="CX178" s="5"/>
      <c r="CY178" s="5"/>
      <c r="CZ178" s="5"/>
    </row>
    <row r="179" spans="2:104" x14ac:dyDescent="0.3">
      <c r="B179">
        <v>3039</v>
      </c>
      <c r="C179">
        <v>2</v>
      </c>
      <c r="D179" s="5">
        <v>4476.8573821400996</v>
      </c>
      <c r="E179" s="5">
        <v>105517.515625</v>
      </c>
      <c r="F179" s="5"/>
      <c r="G179" s="5">
        <v>1669.5291652732617</v>
      </c>
      <c r="H179" s="5">
        <v>846.92374758115488</v>
      </c>
      <c r="I179" s="5">
        <v>87.737640494070035</v>
      </c>
      <c r="J179" s="5">
        <v>229.38879848293229</v>
      </c>
      <c r="K179" s="5">
        <v>77.820317970476495</v>
      </c>
      <c r="L179" s="5">
        <v>1565.4577123382039</v>
      </c>
      <c r="M179" s="5"/>
      <c r="N179" s="12">
        <f>'Embedded emissions outputs'!L179-'Infield emissions outputs'!G179</f>
        <v>48110.683057774462</v>
      </c>
      <c r="O179" s="12">
        <f>'Embedded emissions outputs'!M179-'Infield emissions outputs'!H179</f>
        <v>25447.025877333901</v>
      </c>
      <c r="P179" s="12">
        <f>'Embedded emissions outputs'!N179-'Infield emissions outputs'!I179</f>
        <v>1523.5231834854499</v>
      </c>
      <c r="Q179" s="12">
        <f>'Embedded emissions outputs'!O179-'Infield emissions outputs'!J179</f>
        <v>19942.296295394746</v>
      </c>
      <c r="R179" s="12">
        <f>'Embedded emissions outputs'!P179-'Infield emissions outputs'!K179</f>
        <v>6163.8084068523422</v>
      </c>
      <c r="S179" s="12">
        <f>'Embedded emissions outputs'!Q179-'Infield emissions outputs'!L179</f>
        <v>4330.1797344735423</v>
      </c>
      <c r="T179" s="5"/>
      <c r="U179" s="5">
        <v>44.905865315398934</v>
      </c>
      <c r="V179" s="5">
        <v>5.0787872918238932</v>
      </c>
      <c r="W179" s="5">
        <v>2.575958138137219</v>
      </c>
      <c r="X179" s="5">
        <v>259.51238738245331</v>
      </c>
      <c r="Y179" s="5">
        <v>841.48210319946168</v>
      </c>
      <c r="Z179" s="5">
        <v>127.52745291937624</v>
      </c>
      <c r="AA179" s="5">
        <v>373.07987295177759</v>
      </c>
      <c r="AB179" s="5">
        <v>6778.7598981809197</v>
      </c>
      <c r="AC179" s="5">
        <f>H179*Parameters!$B$17+J179*Parameters!$B$18</f>
        <v>1528.5322239190587</v>
      </c>
      <c r="AD179" s="5">
        <f>O179*Parameters!$B$17+Q179*Parameters!$B$18</f>
        <v>56758.406811365203</v>
      </c>
      <c r="AE179" s="12">
        <f t="shared" si="21"/>
        <v>52.560610745360044</v>
      </c>
      <c r="AF179" s="12">
        <f t="shared" si="22"/>
        <v>1342.0894290706156</v>
      </c>
      <c r="AG179" s="12">
        <f t="shared" si="23"/>
        <v>1394.6500398159756</v>
      </c>
      <c r="AH179" s="12">
        <f t="shared" si="24"/>
        <v>7038.2722855633729</v>
      </c>
      <c r="AI179" s="12">
        <f t="shared" si="25"/>
        <v>58286.93903528426</v>
      </c>
      <c r="AJ179" s="5"/>
      <c r="AK179" s="9">
        <f>IF('Embedded emissions outputs'!Z179 &lt;&gt;0,'Infield emissions outputs'!AG179/'Embedded emissions outputs'!Z179,"")</f>
        <v>1.419513378888059</v>
      </c>
      <c r="AL179" s="9">
        <f>IF('Embedded emissions outputs'!Z179 &lt;&gt;0,'Infield emissions outputs'!AH179/'Embedded emissions outputs'!Z179,"")</f>
        <v>7.1637481722171321</v>
      </c>
      <c r="AM179" s="9">
        <f>IF('Embedded emissions outputs'!Z179 &lt;&gt;0,'Infield emissions outputs'!AI179/'Embedded emissions outputs'!Z179,"")</f>
        <v>59.326058446845998</v>
      </c>
      <c r="AN179" s="9"/>
      <c r="AO179" s="9">
        <f>E179*'Field emission CFs'!P177</f>
        <v>7679.1064146148046</v>
      </c>
      <c r="AP179" s="9">
        <f>D179*'Field emission CFs'!Q177</f>
        <v>142.32537270462529</v>
      </c>
      <c r="AQ179" s="9">
        <f t="shared" si="26"/>
        <v>7821.4317873194295</v>
      </c>
      <c r="AR179" s="9">
        <f>IF('Embedded emissions outputs'!Z179 &lt;&gt; 0,'Infield emissions outputs'!AQ179/'Embedded emissions outputs'!Z179,"")</f>
        <v>7.960869570996655</v>
      </c>
      <c r="AS179" s="9"/>
      <c r="AT179" s="9"/>
      <c r="AU179" s="5"/>
      <c r="AV179" s="5"/>
      <c r="AW179" s="5"/>
      <c r="AX179" s="5"/>
      <c r="AY179" s="5"/>
      <c r="AZ179" s="5"/>
      <c r="BA179" s="5"/>
      <c r="CX179" s="5"/>
      <c r="CY179" s="5"/>
      <c r="CZ179" s="5"/>
    </row>
    <row r="180" spans="2:104" x14ac:dyDescent="0.3">
      <c r="B180">
        <v>3039</v>
      </c>
      <c r="C180">
        <v>5</v>
      </c>
      <c r="D180" s="5">
        <v>113746.760122691</v>
      </c>
      <c r="E180" s="5">
        <v>73615.953125</v>
      </c>
      <c r="F180" s="5"/>
      <c r="G180" s="5">
        <v>42418.937497935993</v>
      </c>
      <c r="H180" s="5">
        <v>21518.405465101638</v>
      </c>
      <c r="I180" s="5">
        <v>2229.2138201282492</v>
      </c>
      <c r="J180" s="5">
        <v>5828.2474532162505</v>
      </c>
      <c r="K180" s="5">
        <v>1977.2372191646289</v>
      </c>
      <c r="L180" s="5">
        <v>39774.718667144232</v>
      </c>
      <c r="M180" s="5"/>
      <c r="N180" s="12">
        <f>'Embedded emissions outputs'!L180-'Infield emissions outputs'!G180</f>
        <v>34737.775507014747</v>
      </c>
      <c r="O180" s="12">
        <f>'Embedded emissions outputs'!M180-'Infield emissions outputs'!H180</f>
        <v>18736.948896427133</v>
      </c>
      <c r="P180" s="12">
        <f>'Embedded emissions outputs'!N180-'Infield emissions outputs'!I180</f>
        <v>1049.165482063232</v>
      </c>
      <c r="Q180" s="12">
        <f>'Embedded emissions outputs'!O180-'Infield emissions outputs'!J180</f>
        <v>14016.547761143936</v>
      </c>
      <c r="R180" s="12">
        <f>'Embedded emissions outputs'!P180-'Infield emissions outputs'!K180</f>
        <v>2585.0099709040887</v>
      </c>
      <c r="S180" s="12">
        <f>'Embedded emissions outputs'!Q180-'Infield emissions outputs'!L180</f>
        <v>2490.5060904824641</v>
      </c>
      <c r="T180" s="5"/>
      <c r="U180" s="5">
        <v>1414.393482034068</v>
      </c>
      <c r="V180" s="5">
        <v>119.04952616021804</v>
      </c>
      <c r="W180" s="5">
        <v>91.655442309188857</v>
      </c>
      <c r="X180" s="5">
        <v>5915.1404512362351</v>
      </c>
      <c r="Y180" s="5">
        <v>703.80032500863695</v>
      </c>
      <c r="Z180" s="5">
        <v>86.487046736612314</v>
      </c>
      <c r="AA180" s="5">
        <v>260.28501798677542</v>
      </c>
      <c r="AB180" s="5">
        <v>4556.0955803904199</v>
      </c>
      <c r="AC180" s="5">
        <f>H180*Parameters!$B$17+J180*Parameters!$B$18</f>
        <v>38836.526021030077</v>
      </c>
      <c r="AD180" s="5">
        <f>O180*Parameters!$B$17+Q180*Parameters!$B$18</f>
        <v>41238.113898104333</v>
      </c>
      <c r="AE180" s="12">
        <f t="shared" si="21"/>
        <v>1625.0984505034749</v>
      </c>
      <c r="AF180" s="12">
        <f t="shared" si="22"/>
        <v>1050.5723897320247</v>
      </c>
      <c r="AG180" s="12">
        <f t="shared" si="23"/>
        <v>2675.6708402354998</v>
      </c>
      <c r="AH180" s="12">
        <f t="shared" si="24"/>
        <v>10471.236031626655</v>
      </c>
      <c r="AI180" s="12">
        <f t="shared" si="25"/>
        <v>80074.63991913441</v>
      </c>
      <c r="AJ180" s="5"/>
      <c r="AK180" s="9">
        <f>IF('Embedded emissions outputs'!Z180 &lt;&gt;0,'Infield emissions outputs'!AG180/'Embedded emissions outputs'!Z180,"")</f>
        <v>1.714572927385084</v>
      </c>
      <c r="AL180" s="9">
        <f>IF('Embedded emissions outputs'!Z180 &lt;&gt;0,'Infield emissions outputs'!AH180/'Embedded emissions outputs'!Z180,"")</f>
        <v>6.7099799968317795</v>
      </c>
      <c r="AM180" s="9">
        <f>IF('Embedded emissions outputs'!Z180 &lt;&gt;0,'Infield emissions outputs'!AI180/'Embedded emissions outputs'!Z180,"")</f>
        <v>51.311920625996301</v>
      </c>
      <c r="AN180" s="9"/>
      <c r="AO180" s="9">
        <f>E180*'Field emission CFs'!P178</f>
        <v>5456.6936689336198</v>
      </c>
      <c r="AP180" s="9">
        <f>D180*'Field emission CFs'!Q178</f>
        <v>3387.5418791261122</v>
      </c>
      <c r="AQ180" s="9">
        <f t="shared" si="26"/>
        <v>8844.2355480597325</v>
      </c>
      <c r="AR180" s="9">
        <f>IF('Embedded emissions outputs'!Z180 &lt;&gt; 0,'Infield emissions outputs'!AQ180/'Embedded emissions outputs'!Z180,"")</f>
        <v>5.6673962305413204</v>
      </c>
      <c r="AS180" s="9"/>
      <c r="AT180" s="9"/>
      <c r="AU180" s="5"/>
      <c r="AV180" s="5"/>
      <c r="AW180" s="5"/>
      <c r="AX180" s="5"/>
      <c r="AY180" s="5"/>
      <c r="AZ180" s="5"/>
      <c r="BA180" s="5"/>
      <c r="CX180" s="5"/>
      <c r="CY180" s="5"/>
      <c r="CZ180" s="5"/>
    </row>
    <row r="181" spans="2:104" x14ac:dyDescent="0.3">
      <c r="B181">
        <v>3039</v>
      </c>
      <c r="C181">
        <v>7</v>
      </c>
      <c r="D181" s="5">
        <v>201751.29482752981</v>
      </c>
      <c r="E181" s="5">
        <v>64705.5078125</v>
      </c>
      <c r="F181" s="5"/>
      <c r="G181" s="5">
        <v>75237.972107386813</v>
      </c>
      <c r="H181" s="5">
        <v>38166.94348503033</v>
      </c>
      <c r="I181" s="5">
        <v>3953.9304167713149</v>
      </c>
      <c r="J181" s="5">
        <v>10337.494175599497</v>
      </c>
      <c r="K181" s="5">
        <v>3507.0024738935031</v>
      </c>
      <c r="L181" s="5">
        <v>70547.952168848336</v>
      </c>
      <c r="M181" s="5"/>
      <c r="N181" s="12">
        <f>'Embedded emissions outputs'!L181-'Infield emissions outputs'!G181</f>
        <v>30497.937551667652</v>
      </c>
      <c r="O181" s="12">
        <f>'Embedded emissions outputs'!M181-'Infield emissions outputs'!H181</f>
        <v>17211.421893095285</v>
      </c>
      <c r="P181" s="12">
        <f>'Embedded emissions outputs'!N181-'Infield emissions outputs'!I181</f>
        <v>913.86690228005</v>
      </c>
      <c r="Q181" s="12">
        <f>'Embedded emissions outputs'!O181-'Infield emissions outputs'!J181</f>
        <v>13186.680304159016</v>
      </c>
      <c r="R181" s="12">
        <f>'Embedded emissions outputs'!P181-'Infield emissions outputs'!K181</f>
        <v>1049.6384604650952</v>
      </c>
      <c r="S181" s="12">
        <f>'Embedded emissions outputs'!Q181-'Infield emissions outputs'!L181</f>
        <v>1845.9621261316788</v>
      </c>
      <c r="T181" s="5"/>
      <c r="U181" s="5">
        <v>2008.0001105954996</v>
      </c>
      <c r="V181" s="5">
        <v>219.65901731980654</v>
      </c>
      <c r="W181" s="5">
        <v>117.79858802137964</v>
      </c>
      <c r="X181" s="5">
        <v>11193.017056794544</v>
      </c>
      <c r="Y181" s="5">
        <v>601.25813533547785</v>
      </c>
      <c r="Z181" s="5">
        <v>78.701218474428615</v>
      </c>
      <c r="AA181" s="5">
        <v>228.78023600897569</v>
      </c>
      <c r="AB181" s="5">
        <v>4158.0544856581964</v>
      </c>
      <c r="AC181" s="5">
        <f>H181*Parameters!$B$17+J181*Parameters!$B$18</f>
        <v>68883.890872095508</v>
      </c>
      <c r="AD181" s="5">
        <f>O181*Parameters!$B$17+Q181*Parameters!$B$18</f>
        <v>38138.991243542536</v>
      </c>
      <c r="AE181" s="12">
        <f t="shared" si="21"/>
        <v>2345.4577159366859</v>
      </c>
      <c r="AF181" s="12">
        <f t="shared" si="22"/>
        <v>908.73958981888222</v>
      </c>
      <c r="AG181" s="12">
        <f t="shared" si="23"/>
        <v>3254.1973057555679</v>
      </c>
      <c r="AH181" s="12">
        <f t="shared" si="24"/>
        <v>15351.071542452741</v>
      </c>
      <c r="AI181" s="12">
        <f t="shared" si="25"/>
        <v>107022.88211563804</v>
      </c>
      <c r="AJ181" s="5"/>
      <c r="AK181" s="9">
        <f>IF('Embedded emissions outputs'!Z181 &lt;&gt;0,'Infield emissions outputs'!AG181/'Embedded emissions outputs'!Z181,"")</f>
        <v>0.64734611831916444</v>
      </c>
      <c r="AL181" s="9">
        <f>IF('Embedded emissions outputs'!Z181 &lt;&gt;0,'Infield emissions outputs'!AH181/'Embedded emissions outputs'!Z181,"")</f>
        <v>3.0537351123334133</v>
      </c>
      <c r="AM181" s="9">
        <f>IF('Embedded emissions outputs'!Z181 &lt;&gt;0,'Infield emissions outputs'!AI181/'Embedded emissions outputs'!Z181,"")</f>
        <v>21.289688608110385</v>
      </c>
      <c r="AN181" s="9"/>
      <c r="AO181" s="9">
        <f>E181*'Field emission CFs'!P179</f>
        <v>5859.1252229006413</v>
      </c>
      <c r="AP181" s="9">
        <f>D181*'Field emission CFs'!Q179</f>
        <v>7084.9222700926057</v>
      </c>
      <c r="AQ181" s="9">
        <f t="shared" si="26"/>
        <v>12944.047492993246</v>
      </c>
      <c r="AR181" s="9">
        <f>IF('Embedded emissions outputs'!Z181 &lt;&gt; 0,'Infield emissions outputs'!AQ181/'Embedded emissions outputs'!Z181,"")</f>
        <v>2.5749142146691586</v>
      </c>
      <c r="AS181" s="9"/>
      <c r="AT181" s="9"/>
      <c r="AU181" s="5"/>
      <c r="AV181" s="5"/>
      <c r="AW181" s="5"/>
      <c r="AX181" s="5"/>
      <c r="AY181" s="5"/>
      <c r="AZ181" s="5"/>
      <c r="BA181" s="5"/>
      <c r="CX181" s="5"/>
      <c r="CY181" s="5"/>
      <c r="CZ181" s="5"/>
    </row>
    <row r="182" spans="2:104" x14ac:dyDescent="0.3">
      <c r="B182">
        <v>3039</v>
      </c>
      <c r="C182">
        <v>8</v>
      </c>
      <c r="D182" s="5">
        <v>252708.84838171437</v>
      </c>
      <c r="E182" s="5">
        <v>3370299.5</v>
      </c>
      <c r="F182" s="5"/>
      <c r="G182" s="5">
        <v>94241.285053893123</v>
      </c>
      <c r="H182" s="5">
        <v>47807.000904739041</v>
      </c>
      <c r="I182" s="5">
        <v>4952.5987085133038</v>
      </c>
      <c r="J182" s="5">
        <v>12948.498053019481</v>
      </c>
      <c r="K182" s="5">
        <v>4392.7874525270108</v>
      </c>
      <c r="L182" s="5">
        <v>88366.678209022401</v>
      </c>
      <c r="M182" s="5"/>
      <c r="N182" s="12">
        <f>'Embedded emissions outputs'!L182-'Infield emissions outputs'!G182</f>
        <v>1539208.8239973099</v>
      </c>
      <c r="O182" s="12">
        <f>'Embedded emissions outputs'!M182-'Infield emissions outputs'!H182</f>
        <v>866717.45170189487</v>
      </c>
      <c r="P182" s="12">
        <f>'Embedded emissions outputs'!N182-'Infield emissions outputs'!I182</f>
        <v>46566.527668636161</v>
      </c>
      <c r="Q182" s="12">
        <f>'Embedded emissions outputs'!O182-'Infield emissions outputs'!J182</f>
        <v>690426.16903520701</v>
      </c>
      <c r="R182" s="12">
        <f>'Embedded emissions outputs'!P182-'Infield emissions outputs'!K182</f>
        <v>132665.07358271378</v>
      </c>
      <c r="S182" s="12">
        <f>'Embedded emissions outputs'!Q182-'Infield emissions outputs'!L182</f>
        <v>94715.424996472415</v>
      </c>
      <c r="T182" s="5"/>
      <c r="U182" s="5">
        <v>2421.1359312598984</v>
      </c>
      <c r="V182" s="5">
        <v>278.19705059374678</v>
      </c>
      <c r="W182" s="5">
        <v>138.72810940753391</v>
      </c>
      <c r="X182" s="5">
        <v>14232.4114882632</v>
      </c>
      <c r="Y182" s="5">
        <v>28372.780506209867</v>
      </c>
      <c r="Z182" s="5">
        <v>4000.2063511122155</v>
      </c>
      <c r="AA182" s="5">
        <v>11916.416488736018</v>
      </c>
      <c r="AB182" s="5">
        <v>212020.88722176751</v>
      </c>
      <c r="AC182" s="5">
        <f>H182*Parameters!$B$17+J182*Parameters!$B$18</f>
        <v>86282.314813493853</v>
      </c>
      <c r="AD182" s="5">
        <f>O182*Parameters!$B$17+Q182*Parameters!$B$18</f>
        <v>1942467.2939882157</v>
      </c>
      <c r="AE182" s="12">
        <f t="shared" si="21"/>
        <v>2838.0610912611787</v>
      </c>
      <c r="AF182" s="12">
        <f t="shared" si="22"/>
        <v>44289.403346058098</v>
      </c>
      <c r="AG182" s="12">
        <f t="shared" si="23"/>
        <v>47127.464437319279</v>
      </c>
      <c r="AH182" s="12">
        <f t="shared" si="24"/>
        <v>226253.29871003071</v>
      </c>
      <c r="AI182" s="12">
        <f t="shared" si="25"/>
        <v>2028749.6088017095</v>
      </c>
      <c r="AJ182" s="5"/>
      <c r="AK182" s="9">
        <f>IF('Embedded emissions outputs'!Z182 &lt;&gt;0,'Infield emissions outputs'!AG182/'Embedded emissions outputs'!Z182,"")</f>
        <v>1.6764937285086627</v>
      </c>
      <c r="AL182" s="9">
        <f>IF('Embedded emissions outputs'!Z182 &lt;&gt;0,'Infield emissions outputs'!AH182/'Embedded emissions outputs'!Z182,"")</f>
        <v>8.0486451132175478</v>
      </c>
      <c r="AM182" s="9">
        <f>IF('Embedded emissions outputs'!Z182 &lt;&gt;0,'Infield emissions outputs'!AI182/'Embedded emissions outputs'!Z182,"")</f>
        <v>72.169933954204822</v>
      </c>
      <c r="AN182" s="9"/>
      <c r="AO182" s="9">
        <f>E182*'Field emission CFs'!P180</f>
        <v>245788.77815960144</v>
      </c>
      <c r="AP182" s="9">
        <f>D182*'Field emission CFs'!Q180</f>
        <v>9472.3909544737962</v>
      </c>
      <c r="AQ182" s="9">
        <f t="shared" si="26"/>
        <v>255261.16911407522</v>
      </c>
      <c r="AR182" s="9">
        <f>IF('Embedded emissions outputs'!Z182 &lt;&gt; 0,'Infield emissions outputs'!AQ182/'Embedded emissions outputs'!Z182,"")</f>
        <v>9.0805595900605329</v>
      </c>
      <c r="AS182" s="9"/>
      <c r="AT182" s="9"/>
      <c r="AU182" s="5"/>
      <c r="AV182" s="5"/>
      <c r="AW182" s="5"/>
      <c r="AX182" s="5"/>
      <c r="AY182" s="5"/>
      <c r="AZ182" s="5"/>
      <c r="BA182" s="5"/>
      <c r="CX182" s="5"/>
      <c r="CY182" s="5"/>
      <c r="CZ182" s="5"/>
    </row>
    <row r="183" spans="2:104" x14ac:dyDescent="0.3">
      <c r="B183">
        <v>3041</v>
      </c>
      <c r="C183">
        <v>0</v>
      </c>
      <c r="D183" s="5">
        <v>178604.45156039033</v>
      </c>
      <c r="E183" s="5">
        <v>4569042.5</v>
      </c>
      <c r="F183" s="5"/>
      <c r="G183" s="5">
        <v>66605.950441325826</v>
      </c>
      <c r="H183" s="5">
        <v>33788.065720756284</v>
      </c>
      <c r="I183" s="5">
        <v>3500.2976025461608</v>
      </c>
      <c r="J183" s="5">
        <v>9151.4777108123872</v>
      </c>
      <c r="K183" s="5">
        <v>3104.6455191583282</v>
      </c>
      <c r="L183" s="5">
        <v>62454.014565791331</v>
      </c>
      <c r="M183" s="5"/>
      <c r="N183" s="12">
        <f>'Embedded emissions outputs'!L183-'Infield emissions outputs'!G183</f>
        <v>2126446.4232785744</v>
      </c>
      <c r="O183" s="12">
        <f>'Embedded emissions outputs'!M183-'Infield emissions outputs'!H183</f>
        <v>1167634.8249857021</v>
      </c>
      <c r="P183" s="12">
        <f>'Embedded emissions outputs'!N183-'Infield emissions outputs'!I183</f>
        <v>69483.916979655522</v>
      </c>
      <c r="Q183" s="12">
        <f>'Embedded emissions outputs'!O183-'Infield emissions outputs'!J183</f>
        <v>898652.09812817769</v>
      </c>
      <c r="R183" s="12">
        <f>'Embedded emissions outputs'!P183-'Infield emissions outputs'!K183</f>
        <v>153201.41640156941</v>
      </c>
      <c r="S183" s="12">
        <f>'Embedded emissions outputs'!Q183-'Infield emissions outputs'!L183</f>
        <v>153623.68014802717</v>
      </c>
      <c r="T183" s="5"/>
      <c r="U183" s="5">
        <v>1506.1919360420918</v>
      </c>
      <c r="V183" s="5">
        <v>213.84854441270005</v>
      </c>
      <c r="W183" s="5">
        <v>84.733314234458021</v>
      </c>
      <c r="X183" s="5">
        <v>11104.91947508671</v>
      </c>
      <c r="Y183" s="5">
        <v>35743.689970086845</v>
      </c>
      <c r="Z183" s="5">
        <v>5526.0527041188698</v>
      </c>
      <c r="AA183" s="5">
        <v>16154.828761703398</v>
      </c>
      <c r="AB183" s="5">
        <v>293961.35263488238</v>
      </c>
      <c r="AC183" s="5">
        <f>H183*Parameters!$B$17+J183*Parameters!$B$18</f>
        <v>60980.870338769215</v>
      </c>
      <c r="AD183" s="5">
        <f>O183*Parameters!$B$17+Q183*Parameters!$B$18</f>
        <v>2590744.264923797</v>
      </c>
      <c r="AE183" s="12">
        <f t="shared" si="21"/>
        <v>1804.7737946892498</v>
      </c>
      <c r="AF183" s="12">
        <f t="shared" si="22"/>
        <v>57424.571435909114</v>
      </c>
      <c r="AG183" s="12">
        <f t="shared" si="23"/>
        <v>59229.345230598366</v>
      </c>
      <c r="AH183" s="12">
        <f t="shared" si="24"/>
        <v>305066.27210996911</v>
      </c>
      <c r="AI183" s="12">
        <f t="shared" si="25"/>
        <v>2651725.1352625662</v>
      </c>
      <c r="AJ183" s="5"/>
      <c r="AK183" s="9">
        <f>IF('Embedded emissions outputs'!Z183 &lt;&gt;0,'Infield emissions outputs'!AG183/'Embedded emissions outputs'!Z183,"")</f>
        <v>1.7761192663471217</v>
      </c>
      <c r="AL183" s="9">
        <f>IF('Embedded emissions outputs'!Z183 &lt;&gt;0,'Infield emissions outputs'!AH183/'Embedded emissions outputs'!Z183,"")</f>
        <v>9.1480680952605535</v>
      </c>
      <c r="AM183" s="9">
        <f>IF('Embedded emissions outputs'!Z183 &lt;&gt;0,'Infield emissions outputs'!AI183/'Embedded emissions outputs'!Z183,"")</f>
        <v>79.517679681585605</v>
      </c>
      <c r="AN183" s="9"/>
      <c r="AO183" s="9">
        <f>E183*'Field emission CFs'!P181</f>
        <v>318481.79083669529</v>
      </c>
      <c r="AP183" s="9">
        <f>D183*'Field emission CFs'!Q181</f>
        <v>5303.3076452716959</v>
      </c>
      <c r="AQ183" s="9">
        <f t="shared" si="26"/>
        <v>323785.098481967</v>
      </c>
      <c r="AR183" s="9">
        <f>IF('Embedded emissions outputs'!Z183 &lt;&gt; 0,'Infield emissions outputs'!AQ183/'Embedded emissions outputs'!Z183,"")</f>
        <v>9.7093923515607301</v>
      </c>
      <c r="AS183" s="9"/>
      <c r="AT183" s="9"/>
      <c r="AU183" s="5"/>
      <c r="AV183" s="5"/>
      <c r="AW183" s="5"/>
      <c r="AX183" s="5"/>
      <c r="AY183" s="5"/>
      <c r="AZ183" s="5"/>
      <c r="BA183" s="5"/>
      <c r="CX183" s="5"/>
      <c r="CY183" s="5"/>
      <c r="CZ183" s="5"/>
    </row>
    <row r="184" spans="2:104" x14ac:dyDescent="0.3">
      <c r="B184">
        <v>3041</v>
      </c>
      <c r="C184">
        <v>1</v>
      </c>
      <c r="D184" s="5">
        <v>168453.0917683653</v>
      </c>
      <c r="E184" s="5">
        <v>2210765</v>
      </c>
      <c r="F184" s="5"/>
      <c r="G184" s="5">
        <v>62820.261107647224</v>
      </c>
      <c r="H184" s="5">
        <v>31867.649914703379</v>
      </c>
      <c r="I184" s="5">
        <v>3301.3508236043481</v>
      </c>
      <c r="J184" s="5">
        <v>8631.3342202133153</v>
      </c>
      <c r="K184" s="5">
        <v>2928.1864588363173</v>
      </c>
      <c r="L184" s="5">
        <v>58904.309243360702</v>
      </c>
      <c r="M184" s="5"/>
      <c r="N184" s="12">
        <f>'Embedded emissions outputs'!L184-'Infield emissions outputs'!G184</f>
        <v>961433.75324443181</v>
      </c>
      <c r="O184" s="12">
        <f>'Embedded emissions outputs'!M184-'Infield emissions outputs'!H184</f>
        <v>506990.11994041101</v>
      </c>
      <c r="P184" s="12">
        <f>'Embedded emissions outputs'!N184-'Infield emissions outputs'!I184</f>
        <v>40471.971401314913</v>
      </c>
      <c r="Q184" s="12">
        <f>'Embedded emissions outputs'!O184-'Infield emissions outputs'!J184</f>
        <v>412261.29181404057</v>
      </c>
      <c r="R184" s="12">
        <f>'Embedded emissions outputs'!P184-'Infield emissions outputs'!K184</f>
        <v>206259.28696381848</v>
      </c>
      <c r="S184" s="12">
        <f>'Embedded emissions outputs'!Q184-'Infield emissions outputs'!L184</f>
        <v>83348.642773998348</v>
      </c>
      <c r="T184" s="5"/>
      <c r="U184" s="5">
        <v>1730.6250888443437</v>
      </c>
      <c r="V184" s="5">
        <v>183.37061392858723</v>
      </c>
      <c r="W184" s="5">
        <v>99.316872472302634</v>
      </c>
      <c r="X184" s="5">
        <v>9318.6876195198729</v>
      </c>
      <c r="Y184" s="5">
        <v>17353.124127113904</v>
      </c>
      <c r="Z184" s="5">
        <v>2575.1083786773493</v>
      </c>
      <c r="AA184" s="5">
        <v>7816.634220177596</v>
      </c>
      <c r="AB184" s="5">
        <v>136768.91622044001</v>
      </c>
      <c r="AC184" s="5">
        <f>H184*Parameters!$B$17+J184*Parameters!$B$18</f>
        <v>57514.894268008393</v>
      </c>
      <c r="AD184" s="5">
        <f>O184*Parameters!$B$17+Q184*Parameters!$B$18</f>
        <v>1143221.2617115031</v>
      </c>
      <c r="AE184" s="12">
        <f t="shared" si="21"/>
        <v>2013.3125752452338</v>
      </c>
      <c r="AF184" s="12">
        <f t="shared" si="22"/>
        <v>27744.866725968848</v>
      </c>
      <c r="AG184" s="12">
        <f t="shared" si="23"/>
        <v>29758.179301214081</v>
      </c>
      <c r="AH184" s="12">
        <f t="shared" si="24"/>
        <v>146087.60383995989</v>
      </c>
      <c r="AI184" s="12">
        <f t="shared" si="25"/>
        <v>1200736.1559795116</v>
      </c>
      <c r="AJ184" s="5"/>
      <c r="AK184" s="9">
        <f>IF('Embedded emissions outputs'!Z184 &lt;&gt;0,'Infield emissions outputs'!AG184/'Embedded emissions outputs'!Z184,"")</f>
        <v>1.3257195911517288</v>
      </c>
      <c r="AL184" s="9">
        <f>IF('Embedded emissions outputs'!Z184 &lt;&gt;0,'Infield emissions outputs'!AH184/'Embedded emissions outputs'!Z184,"")</f>
        <v>6.5081669303318535</v>
      </c>
      <c r="AM184" s="9">
        <f>IF('Embedded emissions outputs'!Z184 &lt;&gt;0,'Infield emissions outputs'!AI184/'Embedded emissions outputs'!Z184,"")</f>
        <v>53.492501327905913</v>
      </c>
      <c r="AN184" s="9"/>
      <c r="AO184" s="9">
        <f>E184*'Field emission CFs'!P182</f>
        <v>170683.7012895981</v>
      </c>
      <c r="AP184" s="9">
        <f>D184*'Field emission CFs'!Q182</f>
        <v>5190.5461696972761</v>
      </c>
      <c r="AQ184" s="9">
        <f t="shared" si="26"/>
        <v>175874.24745929538</v>
      </c>
      <c r="AR184" s="9">
        <f>IF('Embedded emissions outputs'!Z184 &lt;&gt; 0,'Infield emissions outputs'!AQ184/'Embedded emissions outputs'!Z184,"")</f>
        <v>7.8351545998764296</v>
      </c>
      <c r="AS184" s="9"/>
      <c r="AT184" s="9"/>
      <c r="AU184" s="5"/>
      <c r="AV184" s="5"/>
      <c r="AW184" s="5"/>
      <c r="AX184" s="5"/>
      <c r="AY184" s="5"/>
      <c r="AZ184" s="5"/>
      <c r="BA184" s="5"/>
      <c r="CX184" s="5"/>
      <c r="CY184" s="5"/>
      <c r="CZ184" s="5"/>
    </row>
    <row r="185" spans="2:104" x14ac:dyDescent="0.3">
      <c r="B185">
        <v>3041</v>
      </c>
      <c r="C185">
        <v>2</v>
      </c>
      <c r="D185" s="5">
        <v>5328.1665662455998</v>
      </c>
      <c r="E185" s="5">
        <v>56934.57421875</v>
      </c>
      <c r="F185" s="5"/>
      <c r="G185" s="5">
        <v>1987.0030962497476</v>
      </c>
      <c r="H185" s="5">
        <v>1007.9728726726102</v>
      </c>
      <c r="I185" s="5">
        <v>104.42163392265746</v>
      </c>
      <c r="J185" s="5">
        <v>273.00885921090992</v>
      </c>
      <c r="K185" s="5">
        <v>92.618455535137414</v>
      </c>
      <c r="L185" s="5">
        <v>1863.141648654537</v>
      </c>
      <c r="M185" s="5"/>
      <c r="N185" s="12">
        <f>'Embedded emissions outputs'!L185-'Infield emissions outputs'!G185</f>
        <v>26153.701331654014</v>
      </c>
      <c r="O185" s="12">
        <f>'Embedded emissions outputs'!M185-'Infield emissions outputs'!H185</f>
        <v>13282.464933379337</v>
      </c>
      <c r="P185" s="12">
        <f>'Embedded emissions outputs'!N185-'Infield emissions outputs'!I185</f>
        <v>1004.4436103697615</v>
      </c>
      <c r="Q185" s="12">
        <f>'Embedded emissions outputs'!O185-'Infield emissions outputs'!J185</f>
        <v>9878.120030766866</v>
      </c>
      <c r="R185" s="12">
        <f>'Embedded emissions outputs'!P185-'Infield emissions outputs'!K185</f>
        <v>4275.8099728482402</v>
      </c>
      <c r="S185" s="12">
        <f>'Embedded emissions outputs'!Q185-'Infield emissions outputs'!L185</f>
        <v>2340.0351793376794</v>
      </c>
      <c r="T185" s="5"/>
      <c r="U185" s="5">
        <v>53.445064199802303</v>
      </c>
      <c r="V185" s="5">
        <v>6.0445581209096151</v>
      </c>
      <c r="W185" s="5">
        <v>3.0657965747190907</v>
      </c>
      <c r="X185" s="5">
        <v>308.8606823826878</v>
      </c>
      <c r="Y185" s="5">
        <v>458.16201805350352</v>
      </c>
      <c r="Z185" s="5">
        <v>66.87258480331387</v>
      </c>
      <c r="AA185" s="5">
        <v>201.304429226244</v>
      </c>
      <c r="AB185" s="5">
        <v>3549.4071398413112</v>
      </c>
      <c r="AC185" s="5">
        <f>H185*Parameters!$B$17+J185*Parameters!$B$18</f>
        <v>1819.1944919677794</v>
      </c>
      <c r="AD185" s="5">
        <f>O185*Parameters!$B$17+Q185*Parameters!$B$18</f>
        <v>29185.134220275853</v>
      </c>
      <c r="AE185" s="12">
        <f t="shared" si="21"/>
        <v>62.555418895431004</v>
      </c>
      <c r="AF185" s="12">
        <f t="shared" si="22"/>
        <v>726.3390320830614</v>
      </c>
      <c r="AG185" s="12">
        <f t="shared" si="23"/>
        <v>788.89445097849239</v>
      </c>
      <c r="AH185" s="12">
        <f t="shared" si="24"/>
        <v>3858.2678222239988</v>
      </c>
      <c r="AI185" s="12">
        <f t="shared" si="25"/>
        <v>31004.328712243634</v>
      </c>
      <c r="AJ185" s="5"/>
      <c r="AK185" s="9">
        <f>IF('Embedded emissions outputs'!Z185 &lt;&gt;0,'Infield emissions outputs'!AG185/'Embedded emissions outputs'!Z185,"")</f>
        <v>1.2138263842437851</v>
      </c>
      <c r="AL185" s="9">
        <f>IF('Embedded emissions outputs'!Z185 &lt;&gt;0,'Infield emissions outputs'!AH185/'Embedded emissions outputs'!Z185,"")</f>
        <v>5.9364941333856329</v>
      </c>
      <c r="AM185" s="9">
        <f>IF('Embedded emissions outputs'!Z185 &lt;&gt;0,'Infield emissions outputs'!AI185/'Embedded emissions outputs'!Z185,"")</f>
        <v>47.704572100881052</v>
      </c>
      <c r="AN185" s="9"/>
      <c r="AO185" s="9">
        <f>E185*'Field emission CFs'!P183</f>
        <v>4171.9669200653352</v>
      </c>
      <c r="AP185" s="9">
        <f>D185*'Field emission CFs'!Q183</f>
        <v>169.60383093363615</v>
      </c>
      <c r="AQ185" s="9">
        <f t="shared" si="26"/>
        <v>4341.5707509989716</v>
      </c>
      <c r="AR185" s="9">
        <f>IF('Embedded emissions outputs'!Z185 &lt;&gt; 0,'Infield emissions outputs'!AQ185/'Embedded emissions outputs'!Z185,"")</f>
        <v>6.6801244705007186</v>
      </c>
      <c r="AS185" s="9"/>
      <c r="AT185" s="9"/>
      <c r="AU185" s="5"/>
      <c r="AV185" s="5"/>
      <c r="AW185" s="5"/>
      <c r="AX185" s="5"/>
      <c r="AY185" s="5"/>
      <c r="AZ185" s="5"/>
      <c r="BA185" s="5"/>
      <c r="CX185" s="5"/>
      <c r="CY185" s="5"/>
      <c r="CZ185" s="5"/>
    </row>
    <row r="186" spans="2:104" x14ac:dyDescent="0.3">
      <c r="B186">
        <v>3041</v>
      </c>
      <c r="C186">
        <v>5</v>
      </c>
      <c r="D186" s="5">
        <v>63022.290028651405</v>
      </c>
      <c r="E186" s="5">
        <v>50264.41796875</v>
      </c>
      <c r="F186" s="5"/>
      <c r="G186" s="5">
        <v>23502.547051174097</v>
      </c>
      <c r="H186" s="5">
        <v>11922.442350999503</v>
      </c>
      <c r="I186" s="5">
        <v>1235.1135079053079</v>
      </c>
      <c r="J186" s="5">
        <v>3229.1864925132923</v>
      </c>
      <c r="K186" s="5">
        <v>1095.5038837785705</v>
      </c>
      <c r="L186" s="5">
        <v>22037.496742280629</v>
      </c>
      <c r="M186" s="5"/>
      <c r="N186" s="12">
        <f>'Embedded emissions outputs'!L186-'Infield emissions outputs'!G186</f>
        <v>22998.252327814265</v>
      </c>
      <c r="O186" s="12">
        <f>'Embedded emissions outputs'!M186-'Infield emissions outputs'!H186</f>
        <v>10909.808024462443</v>
      </c>
      <c r="P186" s="12">
        <f>'Embedded emissions outputs'!N186-'Infield emissions outputs'!I186</f>
        <v>771.27172348600357</v>
      </c>
      <c r="Q186" s="12">
        <f>'Embedded emissions outputs'!O186-'Infield emissions outputs'!J186</f>
        <v>8115.0219726072373</v>
      </c>
      <c r="R186" s="12">
        <f>'Embedded emissions outputs'!P186-'Infield emissions outputs'!K186</f>
        <v>4724.4800519645305</v>
      </c>
      <c r="S186" s="12">
        <f>'Embedded emissions outputs'!Q186-'Infield emissions outputs'!L186</f>
        <v>2745.5830816357666</v>
      </c>
      <c r="T186" s="5"/>
      <c r="U186" s="5">
        <v>783.65586978686383</v>
      </c>
      <c r="V186" s="5">
        <v>65.960329396195945</v>
      </c>
      <c r="W186" s="5">
        <v>50.782421070134042</v>
      </c>
      <c r="X186" s="5">
        <v>3277.3302437442526</v>
      </c>
      <c r="Y186" s="5">
        <v>499.59275227600392</v>
      </c>
      <c r="Z186" s="5">
        <v>53.991367291972033</v>
      </c>
      <c r="AA186" s="5">
        <v>177.72068133148889</v>
      </c>
      <c r="AB186" s="5">
        <v>2825.6220578609868</v>
      </c>
      <c r="AC186" s="5">
        <f>H186*Parameters!$B$17+J186*Parameters!$B$18</f>
        <v>21517.683703365248</v>
      </c>
      <c r="AD186" s="5">
        <f>O186*Parameters!$B$17+Q186*Parameters!$B$18</f>
        <v>23972.964915914668</v>
      </c>
      <c r="AE186" s="12">
        <f t="shared" si="21"/>
        <v>900.39862025319383</v>
      </c>
      <c r="AF186" s="12">
        <f t="shared" si="22"/>
        <v>731.30480089946479</v>
      </c>
      <c r="AG186" s="12">
        <f t="shared" si="23"/>
        <v>1631.7034211526586</v>
      </c>
      <c r="AH186" s="12">
        <f t="shared" si="24"/>
        <v>6102.952301605239</v>
      </c>
      <c r="AI186" s="12">
        <f t="shared" si="25"/>
        <v>45490.64861927992</v>
      </c>
      <c r="AJ186" s="5"/>
      <c r="AK186" s="9">
        <f>IF('Embedded emissions outputs'!Z186 &lt;&gt;0,'Infield emissions outputs'!AG186/'Embedded emissions outputs'!Z186,"")</f>
        <v>1.4391848386406991</v>
      </c>
      <c r="AL186" s="9">
        <f>IF('Embedded emissions outputs'!Z186 &lt;&gt;0,'Infield emissions outputs'!AH186/'Embedded emissions outputs'!Z186,"")</f>
        <v>5.3828877904864516</v>
      </c>
      <c r="AM186" s="9">
        <f>IF('Embedded emissions outputs'!Z186 &lt;&gt;0,'Infield emissions outputs'!AI186/'Embedded emissions outputs'!Z186,"")</f>
        <v>40.123377167739562</v>
      </c>
      <c r="AN186" s="9"/>
      <c r="AO186" s="9">
        <f>E186*'Field emission CFs'!P184</f>
        <v>3156.2366345224996</v>
      </c>
      <c r="AP186" s="9">
        <f>D186*'Field emission CFs'!Q184</f>
        <v>1138.2842732819399</v>
      </c>
      <c r="AQ186" s="9">
        <f t="shared" si="26"/>
        <v>4294.520907804439</v>
      </c>
      <c r="AR186" s="9">
        <f>IF('Embedded emissions outputs'!Z186 &lt;&gt; 0,'Infield emissions outputs'!AQ186/'Embedded emissions outputs'!Z186,"")</f>
        <v>3.787826451556723</v>
      </c>
      <c r="AS186" s="9"/>
      <c r="AT186" s="9"/>
      <c r="AU186" s="5"/>
      <c r="AV186" s="5"/>
      <c r="AW186" s="5"/>
      <c r="AX186" s="5"/>
      <c r="AY186" s="5"/>
      <c r="AZ186" s="5"/>
      <c r="BA186" s="5"/>
      <c r="CX186" s="5"/>
      <c r="CY186" s="5"/>
      <c r="CZ186" s="5"/>
    </row>
    <row r="187" spans="2:104" x14ac:dyDescent="0.3">
      <c r="B187">
        <v>3041</v>
      </c>
      <c r="C187">
        <v>7</v>
      </c>
      <c r="D187" s="5">
        <v>157825.69634240534</v>
      </c>
      <c r="E187" s="5">
        <v>31600.244140625</v>
      </c>
      <c r="F187" s="5"/>
      <c r="G187" s="5">
        <v>58857.046490779052</v>
      </c>
      <c r="H187" s="5">
        <v>29857.17855211594</v>
      </c>
      <c r="I187" s="5">
        <v>3093.0746781566531</v>
      </c>
      <c r="J187" s="5">
        <v>8086.7992351388966</v>
      </c>
      <c r="K187" s="5">
        <v>2743.4525661406242</v>
      </c>
      <c r="L187" s="5">
        <v>55188.144820074158</v>
      </c>
      <c r="M187" s="5"/>
      <c r="N187" s="12">
        <f>'Embedded emissions outputs'!L187-'Infield emissions outputs'!G187</f>
        <v>14652.152156935794</v>
      </c>
      <c r="O187" s="12">
        <f>'Embedded emissions outputs'!M187-'Infield emissions outputs'!H187</f>
        <v>7679.1733825400661</v>
      </c>
      <c r="P187" s="12">
        <f>'Embedded emissions outputs'!N187-'Infield emissions outputs'!I187</f>
        <v>481.16673819061225</v>
      </c>
      <c r="Q187" s="12">
        <f>'Embedded emissions outputs'!O187-'Infield emissions outputs'!J187</f>
        <v>5884.6441786904415</v>
      </c>
      <c r="R187" s="12">
        <f>'Embedded emissions outputs'!P187-'Infield emissions outputs'!K187</f>
        <v>1493.5138186228078</v>
      </c>
      <c r="S187" s="12">
        <f>'Embedded emissions outputs'!Q187-'Infield emissions outputs'!L187</f>
        <v>1409.5936233771208</v>
      </c>
      <c r="T187" s="5"/>
      <c r="U187" s="5">
        <v>1570.8152752193259</v>
      </c>
      <c r="V187" s="5">
        <v>171.83452228162039</v>
      </c>
      <c r="W187" s="5">
        <v>92.151300434129666</v>
      </c>
      <c r="X187" s="5">
        <v>8756.0563746129992</v>
      </c>
      <c r="Y187" s="5">
        <v>300.99271777259258</v>
      </c>
      <c r="Z187" s="5">
        <v>36.473708367743207</v>
      </c>
      <c r="AA187" s="5">
        <v>111.72946385742179</v>
      </c>
      <c r="AB187" s="5">
        <v>1920.1242955826992</v>
      </c>
      <c r="AC187" s="5">
        <f>H187*Parameters!$B$17+J187*Parameters!$B$18</f>
        <v>53886.385477508476</v>
      </c>
      <c r="AD187" s="5">
        <f>O187*Parameters!$B$17+Q187*Parameters!$B$18</f>
        <v>17017.348612726371</v>
      </c>
      <c r="AE187" s="12">
        <f t="shared" si="21"/>
        <v>1834.8010979350761</v>
      </c>
      <c r="AF187" s="12">
        <f t="shared" si="22"/>
        <v>449.1958899977576</v>
      </c>
      <c r="AG187" s="12">
        <f t="shared" si="23"/>
        <v>2283.9969879328337</v>
      </c>
      <c r="AH187" s="12">
        <f t="shared" si="24"/>
        <v>10676.180670195699</v>
      </c>
      <c r="AI187" s="12">
        <f t="shared" si="25"/>
        <v>70903.734090234851</v>
      </c>
      <c r="AJ187" s="5"/>
      <c r="AK187" s="9">
        <f>IF('Embedded emissions outputs'!Z187 &lt;&gt;0,'Infield emissions outputs'!AG187/'Embedded emissions outputs'!Z187,"")</f>
        <v>0.56983654889679425</v>
      </c>
      <c r="AL187" s="9">
        <f>IF('Embedded emissions outputs'!Z187 &lt;&gt;0,'Infield emissions outputs'!AH187/'Embedded emissions outputs'!Z187,"")</f>
        <v>2.6636103202610202</v>
      </c>
      <c r="AM187" s="9">
        <f>IF('Embedded emissions outputs'!Z187 &lt;&gt;0,'Infield emissions outputs'!AI187/'Embedded emissions outputs'!Z187,"")</f>
        <v>17.689839063423303</v>
      </c>
      <c r="AN187" s="9"/>
      <c r="AO187" s="9">
        <f>E187*'Field emission CFs'!P185</f>
        <v>2632.4959084576039</v>
      </c>
      <c r="AP187" s="9">
        <f>D187*'Field emission CFs'!Q185</f>
        <v>4632.1193422139941</v>
      </c>
      <c r="AQ187" s="9">
        <f t="shared" si="26"/>
        <v>7264.615250671598</v>
      </c>
      <c r="AR187" s="9">
        <f>IF('Embedded emissions outputs'!Z187 &lt;&gt; 0,'Infield emissions outputs'!AQ187/'Embedded emissions outputs'!Z187,"")</f>
        <v>1.8124556667004934</v>
      </c>
      <c r="AS187" s="9"/>
      <c r="AT187" s="9"/>
      <c r="AU187" s="5"/>
      <c r="AV187" s="5"/>
      <c r="AW187" s="5"/>
      <c r="AX187" s="5"/>
      <c r="AY187" s="5"/>
      <c r="AZ187" s="5"/>
      <c r="BA187" s="5"/>
      <c r="CX187" s="5"/>
      <c r="CY187" s="5"/>
      <c r="CZ187" s="5"/>
    </row>
    <row r="188" spans="2:104" x14ac:dyDescent="0.3">
      <c r="B188">
        <v>3041</v>
      </c>
      <c r="C188">
        <v>8</v>
      </c>
      <c r="D188" s="5">
        <v>142750.73300464079</v>
      </c>
      <c r="E188" s="5">
        <v>523569.15625</v>
      </c>
      <c r="F188" s="5"/>
      <c r="G188" s="5">
        <v>53235.225465559837</v>
      </c>
      <c r="H188" s="5">
        <v>27005.324370742663</v>
      </c>
      <c r="I188" s="5">
        <v>2797.634908494435</v>
      </c>
      <c r="J188" s="5">
        <v>7314.3762088840358</v>
      </c>
      <c r="K188" s="5">
        <v>2481.4074884890083</v>
      </c>
      <c r="L188" s="5">
        <v>49916.764562470802</v>
      </c>
      <c r="M188" s="5"/>
      <c r="N188" s="12">
        <f>'Embedded emissions outputs'!L188-'Infield emissions outputs'!G188</f>
        <v>242532.77982403725</v>
      </c>
      <c r="O188" s="12">
        <f>'Embedded emissions outputs'!M188-'Infield emissions outputs'!H188</f>
        <v>133846.73961157494</v>
      </c>
      <c r="P188" s="12">
        <f>'Embedded emissions outputs'!N188-'Infield emissions outputs'!I188</f>
        <v>7888.7711628298812</v>
      </c>
      <c r="Q188" s="12">
        <f>'Embedded emissions outputs'!O188-'Infield emissions outputs'!J188</f>
        <v>103641.17524414106</v>
      </c>
      <c r="R188" s="12">
        <f>'Embedded emissions outputs'!P188-'Infield emissions outputs'!K188</f>
        <v>18726.7042121419</v>
      </c>
      <c r="S188" s="12">
        <f>'Embedded emissions outputs'!Q188-'Infield emissions outputs'!L188</f>
        <v>16932.989255293745</v>
      </c>
      <c r="T188" s="5"/>
      <c r="U188" s="5">
        <v>1367.6566179003353</v>
      </c>
      <c r="V188" s="5">
        <v>157.14856502373289</v>
      </c>
      <c r="W188" s="5">
        <v>78.365041165319269</v>
      </c>
      <c r="X188" s="5">
        <v>8039.6360688740024</v>
      </c>
      <c r="Y188" s="5">
        <v>4425.1744137326978</v>
      </c>
      <c r="Z188" s="5">
        <v>617.29852989291453</v>
      </c>
      <c r="AA188" s="5">
        <v>1851.1910337235306</v>
      </c>
      <c r="AB188" s="5">
        <v>32703.898473990095</v>
      </c>
      <c r="AC188" s="5">
        <f>H188*Parameters!$B$17+J188*Parameters!$B$18</f>
        <v>48739.344759147156</v>
      </c>
      <c r="AD188" s="5">
        <f>O188*Parameters!$B$17+Q188*Parameters!$B$18</f>
        <v>297500.02403892553</v>
      </c>
      <c r="AE188" s="12">
        <f t="shared" si="21"/>
        <v>1603.1702240893874</v>
      </c>
      <c r="AF188" s="12">
        <f t="shared" si="22"/>
        <v>6893.6639773491424</v>
      </c>
      <c r="AG188" s="12">
        <f t="shared" si="23"/>
        <v>8496.8342014385307</v>
      </c>
      <c r="AH188" s="12">
        <f t="shared" si="24"/>
        <v>40743.534542864101</v>
      </c>
      <c r="AI188" s="12">
        <f t="shared" si="25"/>
        <v>346239.36879807268</v>
      </c>
      <c r="AJ188" s="5"/>
      <c r="AK188" s="9">
        <f>IF('Embedded emissions outputs'!Z188 &lt;&gt;0,'Infield emissions outputs'!AG188/'Embedded emissions outputs'!Z188,"")</f>
        <v>1.4012143406467517</v>
      </c>
      <c r="AL188" s="9">
        <f>IF('Embedded emissions outputs'!Z188 &lt;&gt;0,'Infield emissions outputs'!AH188/'Embedded emissions outputs'!Z188,"")</f>
        <v>6.719023054543297</v>
      </c>
      <c r="AM188" s="9">
        <f>IF('Embedded emissions outputs'!Z188 &lt;&gt;0,'Infield emissions outputs'!AI188/'Embedded emissions outputs'!Z188,"")</f>
        <v>57.098391866255447</v>
      </c>
      <c r="AN188" s="9"/>
      <c r="AO188" s="9">
        <f>E188*'Field emission CFs'!P186</f>
        <v>36649.030904852589</v>
      </c>
      <c r="AP188" s="9">
        <f>D188*'Field emission CFs'!Q186</f>
        <v>4401.7046745843363</v>
      </c>
      <c r="AQ188" s="9">
        <f t="shared" si="26"/>
        <v>41050.735579436921</v>
      </c>
      <c r="AR188" s="9">
        <f>IF('Embedded emissions outputs'!Z188 &lt;&gt; 0,'Infield emissions outputs'!AQ188/'Embedded emissions outputs'!Z188,"")</f>
        <v>6.7696836285526745</v>
      </c>
      <c r="AS188" s="9"/>
      <c r="AT188" s="9"/>
      <c r="AU188" s="5"/>
      <c r="AV188" s="5"/>
      <c r="AW188" s="5"/>
      <c r="AX188" s="5"/>
      <c r="AY188" s="5"/>
      <c r="AZ188" s="5"/>
      <c r="BA188" s="5"/>
      <c r="CX188" s="5"/>
      <c r="CY188" s="5"/>
      <c r="CZ188" s="5"/>
    </row>
    <row r="189" spans="2:104" x14ac:dyDescent="0.3">
      <c r="B189">
        <v>3042</v>
      </c>
      <c r="C189">
        <v>0</v>
      </c>
      <c r="D189" s="5">
        <v>1557.2471122995998</v>
      </c>
      <c r="E189" s="5">
        <v>17291.85546875</v>
      </c>
      <c r="F189" s="5"/>
      <c r="G189" s="5">
        <v>580.73537966467825</v>
      </c>
      <c r="H189" s="5">
        <v>294.59718004870666</v>
      </c>
      <c r="I189" s="5">
        <v>30.518994829819061</v>
      </c>
      <c r="J189" s="5">
        <v>79.791472798863083</v>
      </c>
      <c r="K189" s="5">
        <v>27.06931561438979</v>
      </c>
      <c r="L189" s="5">
        <v>544.5347693431429</v>
      </c>
      <c r="M189" s="5"/>
      <c r="N189" s="12">
        <f>'Embedded emissions outputs'!L189-'Infield emissions outputs'!G189</f>
        <v>7908.4699916918544</v>
      </c>
      <c r="O189" s="12">
        <f>'Embedded emissions outputs'!M189-'Infield emissions outputs'!H189</f>
        <v>4479.3876464097402</v>
      </c>
      <c r="P189" s="12">
        <f>'Embedded emissions outputs'!N189-'Infield emissions outputs'!I189</f>
        <v>256.66821556095402</v>
      </c>
      <c r="Q189" s="12">
        <f>'Embedded emissions outputs'!O189-'Infield emissions outputs'!J189</f>
        <v>3671.7711615373828</v>
      </c>
      <c r="R189" s="12">
        <f>'Embedded emissions outputs'!P189-'Infield emissions outputs'!K189</f>
        <v>249.61102128897249</v>
      </c>
      <c r="S189" s="12">
        <f>'Embedded emissions outputs'!Q189-'Infield emissions outputs'!L189</f>
        <v>725.94826858279475</v>
      </c>
      <c r="T189" s="5"/>
      <c r="U189" s="5">
        <v>13.132444474248832</v>
      </c>
      <c r="V189" s="5">
        <v>1.8645393513249013</v>
      </c>
      <c r="W189" s="5">
        <v>0.73878734686838821</v>
      </c>
      <c r="X189" s="5">
        <v>96.823475752233207</v>
      </c>
      <c r="Y189" s="5">
        <v>134.37631667060549</v>
      </c>
      <c r="Z189" s="5">
        <v>21.394189684161766</v>
      </c>
      <c r="AA189" s="5">
        <v>61.139065361678057</v>
      </c>
      <c r="AB189" s="5">
        <v>1139.3136247836464</v>
      </c>
      <c r="AC189" s="5">
        <f>H189*Parameters!$B$17+J189*Parameters!$B$18</f>
        <v>531.69046690001289</v>
      </c>
      <c r="AD189" s="5">
        <f>O189*Parameters!$B$17+Q189*Parameters!$B$18</f>
        <v>10125.002545403417</v>
      </c>
      <c r="AE189" s="12">
        <f t="shared" si="21"/>
        <v>15.735771172442121</v>
      </c>
      <c r="AF189" s="12">
        <f t="shared" si="22"/>
        <v>216.90957171644533</v>
      </c>
      <c r="AG189" s="12">
        <f t="shared" si="23"/>
        <v>232.64534288888746</v>
      </c>
      <c r="AH189" s="12">
        <f t="shared" si="24"/>
        <v>1236.1371005358797</v>
      </c>
      <c r="AI189" s="12">
        <f t="shared" si="25"/>
        <v>10656.693012303429</v>
      </c>
      <c r="AJ189" s="5"/>
      <c r="AK189" s="9">
        <f>IF('Embedded emissions outputs'!Z189 &lt;&gt;0,'Infield emissions outputs'!AG189/'Embedded emissions outputs'!Z189,"")</f>
        <v>1.7802398180016825</v>
      </c>
      <c r="AL189" s="9">
        <f>IF('Embedded emissions outputs'!Z189 &lt;&gt;0,'Infield emissions outputs'!AH189/'Embedded emissions outputs'!Z189,"")</f>
        <v>9.459121165103868</v>
      </c>
      <c r="AM189" s="9">
        <f>IF('Embedded emissions outputs'!Z189 &lt;&gt;0,'Infield emissions outputs'!AI189/'Embedded emissions outputs'!Z189,"")</f>
        <v>81.546739741889965</v>
      </c>
      <c r="AN189" s="9"/>
      <c r="AO189" s="9">
        <f>E189*'Field emission CFs'!P187</f>
        <v>1825.4174784103659</v>
      </c>
      <c r="AP189" s="9">
        <f>D189*'Field emission CFs'!Q187</f>
        <v>106.96123671758706</v>
      </c>
      <c r="AQ189" s="9">
        <f t="shared" si="26"/>
        <v>1932.378715127953</v>
      </c>
      <c r="AR189" s="9">
        <f>IF('Embedded emissions outputs'!Z189 &lt;&gt; 0,'Infield emissions outputs'!AQ189/'Embedded emissions outputs'!Z189,"")</f>
        <v>14.786874688365112</v>
      </c>
      <c r="AS189" s="9"/>
      <c r="AT189" s="9"/>
      <c r="AU189" s="5"/>
      <c r="AV189" s="5"/>
      <c r="AW189" s="5"/>
      <c r="AX189" s="5"/>
      <c r="AY189" s="5"/>
      <c r="AZ189" s="5"/>
      <c r="BA189" s="5"/>
      <c r="CX189" s="5"/>
      <c r="CY189" s="5"/>
      <c r="CZ189" s="5"/>
    </row>
    <row r="190" spans="2:104" x14ac:dyDescent="0.3">
      <c r="B190">
        <v>3042</v>
      </c>
      <c r="C190">
        <v>1</v>
      </c>
      <c r="D190" s="5">
        <v>64825.218025563794</v>
      </c>
      <c r="E190" s="5">
        <v>223.55999755859375</v>
      </c>
      <c r="F190" s="5"/>
      <c r="G190" s="5">
        <v>24174.902817015813</v>
      </c>
      <c r="H190" s="5">
        <v>12263.516994533065</v>
      </c>
      <c r="I190" s="5">
        <v>1270.4473671121821</v>
      </c>
      <c r="J190" s="5">
        <v>3321.5663589376436</v>
      </c>
      <c r="K190" s="5">
        <v>1126.8438211545799</v>
      </c>
      <c r="L190" s="5">
        <v>22667.940666810508</v>
      </c>
      <c r="M190" s="5"/>
      <c r="N190" s="12">
        <f>'Embedded emissions outputs'!L190-'Infield emissions outputs'!G190</f>
        <v>101.43197405416868</v>
      </c>
      <c r="O190" s="12">
        <f>'Embedded emissions outputs'!M190-'Infield emissions outputs'!H190</f>
        <v>31.821386890747817</v>
      </c>
      <c r="P190" s="12">
        <f>'Embedded emissions outputs'!N190-'Infield emissions outputs'!I190</f>
        <v>3.6512172900584119</v>
      </c>
      <c r="Q190" s="12">
        <f>'Embedded emissions outputs'!O190-'Infield emissions outputs'!J190</f>
        <v>19.209038830930695</v>
      </c>
      <c r="R190" s="12">
        <f>'Embedded emissions outputs'!P190-'Infield emissions outputs'!K190</f>
        <v>45.173535994705162</v>
      </c>
      <c r="S190" s="12">
        <f>'Embedded emissions outputs'!Q190-'Infield emissions outputs'!L190</f>
        <v>22.272844497980259</v>
      </c>
      <c r="T190" s="5"/>
      <c r="U190" s="5">
        <v>665.99043999211244</v>
      </c>
      <c r="V190" s="5">
        <v>70.565876248490937</v>
      </c>
      <c r="W190" s="5">
        <v>38.219766963298945</v>
      </c>
      <c r="X190" s="5">
        <v>3586.0781794266968</v>
      </c>
      <c r="Y190" s="5">
        <v>1.8738532357481619</v>
      </c>
      <c r="Z190" s="5">
        <v>0.20142418458075026</v>
      </c>
      <c r="AA190" s="5">
        <v>0.79044439629505803</v>
      </c>
      <c r="AB190" s="5">
        <v>10.538378997780915</v>
      </c>
      <c r="AC190" s="5">
        <f>H190*Parameters!$B$17+J190*Parameters!$B$18</f>
        <v>22133.256929280491</v>
      </c>
      <c r="AD190" s="5">
        <f>O190*Parameters!$B$17+Q190*Parameters!$B$18</f>
        <v>66.221293517054022</v>
      </c>
      <c r="AE190" s="12">
        <f t="shared" si="21"/>
        <v>774.77608320390232</v>
      </c>
      <c r="AF190" s="12">
        <f t="shared" si="22"/>
        <v>2.86572181662397</v>
      </c>
      <c r="AG190" s="12">
        <f t="shared" si="23"/>
        <v>777.64180502052625</v>
      </c>
      <c r="AH190" s="12">
        <f t="shared" si="24"/>
        <v>3596.6165584244777</v>
      </c>
      <c r="AI190" s="12">
        <f t="shared" si="25"/>
        <v>22199.478222797545</v>
      </c>
      <c r="AJ190" s="5"/>
      <c r="AK190" s="9">
        <f>IF('Embedded emissions outputs'!Z190 &lt;&gt;0,'Infield emissions outputs'!AG190/'Embedded emissions outputs'!Z190,"")</f>
        <v>0.41360904688483313</v>
      </c>
      <c r="AL190" s="9">
        <f>IF('Embedded emissions outputs'!Z190 &lt;&gt;0,'Infield emissions outputs'!AH190/'Embedded emissions outputs'!Z190,"")</f>
        <v>1.912954186794126</v>
      </c>
      <c r="AM190" s="9">
        <f>IF('Embedded emissions outputs'!Z190 &lt;&gt;0,'Infield emissions outputs'!AI190/'Embedded emissions outputs'!Z190,"")</f>
        <v>11.807370655477481</v>
      </c>
      <c r="AN190" s="9"/>
      <c r="AO190" s="9">
        <f>E190*'Field emission CFs'!P188</f>
        <v>36.47557854903372</v>
      </c>
      <c r="AP190" s="9">
        <f>D190*'Field emission CFs'!Q188</f>
        <v>5025.2758895651104</v>
      </c>
      <c r="AQ190" s="9">
        <f t="shared" si="26"/>
        <v>5061.7514681141438</v>
      </c>
      <c r="AR190" s="9">
        <f>IF('Embedded emissions outputs'!Z190 &lt;&gt; 0,'Infield emissions outputs'!AQ190/'Embedded emissions outputs'!Z190,"")</f>
        <v>2.6922243464513005</v>
      </c>
      <c r="AS190" s="9"/>
      <c r="AT190" s="9"/>
      <c r="AU190" s="5"/>
      <c r="AV190" s="5"/>
      <c r="AW190" s="5"/>
      <c r="AX190" s="5"/>
      <c r="AY190" s="5"/>
      <c r="AZ190" s="5"/>
      <c r="BA190" s="5"/>
      <c r="CX190" s="5"/>
      <c r="CY190" s="5"/>
      <c r="CZ190" s="5"/>
    </row>
    <row r="191" spans="2:104" x14ac:dyDescent="0.3">
      <c r="B191">
        <v>3042</v>
      </c>
      <c r="C191">
        <v>2</v>
      </c>
      <c r="D191" s="5">
        <v>74.14253914859998</v>
      </c>
      <c r="E191" s="5">
        <v>34.290184020996094</v>
      </c>
      <c r="F191" s="5"/>
      <c r="G191" s="5">
        <v>27.649558815480837</v>
      </c>
      <c r="H191" s="5">
        <v>14.02615088017332</v>
      </c>
      <c r="I191" s="5">
        <v>1.4530486209117768</v>
      </c>
      <c r="J191" s="5">
        <v>3.7989747092727204</v>
      </c>
      <c r="K191" s="5">
        <v>1.2888049538277633</v>
      </c>
      <c r="L191" s="5">
        <v>25.926001168933556</v>
      </c>
      <c r="M191" s="5"/>
      <c r="N191" s="12">
        <f>'Embedded emissions outputs'!L191-'Infield emissions outputs'!G191</f>
        <v>15.55788688068165</v>
      </c>
      <c r="O191" s="12">
        <f>'Embedded emissions outputs'!M191-'Infield emissions outputs'!H191</f>
        <v>4.8808429713519867</v>
      </c>
      <c r="P191" s="12">
        <f>'Embedded emissions outputs'!N191-'Infield emissions outputs'!I191</f>
        <v>0.56003273233331163</v>
      </c>
      <c r="Q191" s="12">
        <f>'Embedded emissions outputs'!O191-'Infield emissions outputs'!J191</f>
        <v>2.9463298531351527</v>
      </c>
      <c r="R191" s="12">
        <f>'Embedded emissions outputs'!P191-'Infield emissions outputs'!K191</f>
        <v>6.9288286022185028</v>
      </c>
      <c r="S191" s="12">
        <f>'Embedded emissions outputs'!Q191-'Infield emissions outputs'!L191</f>
        <v>3.4162639388793892</v>
      </c>
      <c r="T191" s="5"/>
      <c r="U191" s="5">
        <v>0.74369911590910076</v>
      </c>
      <c r="V191" s="5">
        <v>8.4111275716238804E-2</v>
      </c>
      <c r="W191" s="5">
        <v>4.2661193064563133E-2</v>
      </c>
      <c r="X191" s="5">
        <v>4.2978602395978811</v>
      </c>
      <c r="Y191" s="5">
        <v>0.29529247947781062</v>
      </c>
      <c r="Z191" s="5">
        <v>3.140184335403879E-2</v>
      </c>
      <c r="AA191" s="5">
        <v>0.12124035598966365</v>
      </c>
      <c r="AB191" s="5">
        <v>1.6419464066461789</v>
      </c>
      <c r="AC191" s="5">
        <f>H191*Parameters!$B$17+J191*Parameters!$B$18</f>
        <v>25.314467399370205</v>
      </c>
      <c r="AD191" s="5">
        <f>O191*Parameters!$B$17+Q191*Parameters!$B$18</f>
        <v>10.157185672838317</v>
      </c>
      <c r="AE191" s="12">
        <f t="shared" si="21"/>
        <v>0.87047158468990271</v>
      </c>
      <c r="AF191" s="12">
        <f t="shared" si="22"/>
        <v>0.44793467882151305</v>
      </c>
      <c r="AG191" s="12">
        <f t="shared" si="23"/>
        <v>1.3184062635114158</v>
      </c>
      <c r="AH191" s="12">
        <f t="shared" si="24"/>
        <v>5.93980664624406</v>
      </c>
      <c r="AI191" s="12">
        <f t="shared" si="25"/>
        <v>35.471653072208525</v>
      </c>
      <c r="AJ191" s="5"/>
      <c r="AK191" s="9">
        <f>IF('Embedded emissions outputs'!Z191 &lt;&gt;0,'Infield emissions outputs'!AG191/'Embedded emissions outputs'!Z191,"")</f>
        <v>0.46727095914415923</v>
      </c>
      <c r="AL191" s="9">
        <f>IF('Embedded emissions outputs'!Z191 &lt;&gt;0,'Infield emissions outputs'!AH191/'Embedded emissions outputs'!Z191,"")</f>
        <v>2.1051926295686028</v>
      </c>
      <c r="AM191" s="9">
        <f>IF('Embedded emissions outputs'!Z191 &lt;&gt;0,'Infield emissions outputs'!AI191/'Embedded emissions outputs'!Z191,"")</f>
        <v>12.571901250935024</v>
      </c>
      <c r="AN191" s="9"/>
      <c r="AO191" s="9">
        <f>E191*'Field emission CFs'!P189</f>
        <v>3.1423354320317411</v>
      </c>
      <c r="AP191" s="9">
        <f>D191*'Field emission CFs'!Q189</f>
        <v>5.5146537101942332</v>
      </c>
      <c r="AQ191" s="9">
        <f t="shared" si="26"/>
        <v>8.6569891422259744</v>
      </c>
      <c r="AR191" s="9">
        <f>IF('Embedded emissions outputs'!Z191 &lt;&gt; 0,'Infield emissions outputs'!AQ191/'Embedded emissions outputs'!Z191,"")</f>
        <v>3.0682193582839248</v>
      </c>
      <c r="AS191" s="9"/>
      <c r="AT191" s="9"/>
      <c r="AU191" s="5"/>
      <c r="AV191" s="5"/>
      <c r="AW191" s="5"/>
      <c r="AX191" s="5"/>
      <c r="AY191" s="5"/>
      <c r="AZ191" s="5"/>
      <c r="BA191" s="5"/>
      <c r="CX191" s="5"/>
      <c r="CY191" s="5"/>
      <c r="CZ191" s="5"/>
    </row>
    <row r="192" spans="2:104" x14ac:dyDescent="0.3">
      <c r="B192">
        <v>3042</v>
      </c>
      <c r="C192">
        <v>5</v>
      </c>
      <c r="D192" s="5">
        <v>175809.74630198799</v>
      </c>
      <c r="E192" s="5">
        <v>0</v>
      </c>
      <c r="F192" s="5"/>
      <c r="G192" s="5">
        <v>65563.736776923863</v>
      </c>
      <c r="H192" s="5">
        <v>33259.368456404431</v>
      </c>
      <c r="I192" s="5">
        <v>3445.5268505836812</v>
      </c>
      <c r="J192" s="5">
        <v>9008.2803679851768</v>
      </c>
      <c r="K192" s="5">
        <v>3056.0657156760321</v>
      </c>
      <c r="L192" s="5">
        <v>61476.768134414793</v>
      </c>
      <c r="M192" s="5"/>
      <c r="N192" s="12">
        <f>'Embedded emissions outputs'!L192-'Infield emissions outputs'!G192</f>
        <v>0</v>
      </c>
      <c r="O192" s="12">
        <f>'Embedded emissions outputs'!M192-'Infield emissions outputs'!H192</f>
        <v>0</v>
      </c>
      <c r="P192" s="12">
        <f>'Embedded emissions outputs'!N192-'Infield emissions outputs'!I192</f>
        <v>0</v>
      </c>
      <c r="Q192" s="12">
        <f>'Embedded emissions outputs'!O192-'Infield emissions outputs'!J192</f>
        <v>0</v>
      </c>
      <c r="R192" s="12">
        <f>'Embedded emissions outputs'!P192-'Infield emissions outputs'!K192</f>
        <v>0</v>
      </c>
      <c r="S192" s="12">
        <f>'Embedded emissions outputs'!Q192-'Infield emissions outputs'!L192</f>
        <v>0</v>
      </c>
      <c r="T192" s="5"/>
      <c r="U192" s="5">
        <v>2186.1208088861395</v>
      </c>
      <c r="V192" s="5">
        <v>184.00582987176037</v>
      </c>
      <c r="W192" s="5">
        <v>141.66487064944954</v>
      </c>
      <c r="X192" s="5">
        <v>9142.5842894404759</v>
      </c>
      <c r="Y192" s="5">
        <v>0</v>
      </c>
      <c r="Z192" s="5">
        <v>0</v>
      </c>
      <c r="AA192" s="5">
        <v>0</v>
      </c>
      <c r="AB192" s="5">
        <v>0</v>
      </c>
      <c r="AC192" s="5">
        <f>H192*Parameters!$B$17+J192*Parameters!$B$18</f>
        <v>60026.674866546702</v>
      </c>
      <c r="AD192" s="5">
        <f>O192*Parameters!$B$17+Q192*Parameters!$B$18</f>
        <v>0</v>
      </c>
      <c r="AE192" s="12">
        <f t="shared" si="21"/>
        <v>2511.7915094073496</v>
      </c>
      <c r="AF192" s="12">
        <f t="shared" si="22"/>
        <v>0</v>
      </c>
      <c r="AG192" s="12">
        <f t="shared" si="23"/>
        <v>2511.7915094073496</v>
      </c>
      <c r="AH192" s="12">
        <f t="shared" si="24"/>
        <v>9142.5842894404759</v>
      </c>
      <c r="AI192" s="12">
        <f t="shared" si="25"/>
        <v>60026.674866546702</v>
      </c>
      <c r="AJ192" s="5"/>
      <c r="AK192" s="9">
        <f>IF('Embedded emissions outputs'!Z192 &lt;&gt;0,'Infield emissions outputs'!AG192/'Embedded emissions outputs'!Z192,"")</f>
        <v>1.4111154169921676</v>
      </c>
      <c r="AL192" s="9">
        <f>IF('Embedded emissions outputs'!Z192 &lt;&gt;0,'Infield emissions outputs'!AH192/'Embedded emissions outputs'!Z192,"")</f>
        <v>5.1362709021274826</v>
      </c>
      <c r="AM192" s="9">
        <f>IF('Embedded emissions outputs'!Z192 &lt;&gt;0,'Infield emissions outputs'!AI192/'Embedded emissions outputs'!Z192,"")</f>
        <v>33.722769592029607</v>
      </c>
      <c r="AN192" s="9"/>
      <c r="AO192" s="9">
        <f>E192*'Field emission CFs'!P190</f>
        <v>0</v>
      </c>
      <c r="AP192" s="9">
        <f>D192*'Field emission CFs'!Q190</f>
        <v>13123.404088864932</v>
      </c>
      <c r="AQ192" s="9">
        <f t="shared" si="26"/>
        <v>13123.404088864932</v>
      </c>
      <c r="AR192" s="9">
        <f>IF('Embedded emissions outputs'!Z192 &lt;&gt; 0,'Infield emissions outputs'!AQ192/'Embedded emissions outputs'!Z192,"")</f>
        <v>7.3726811177830518</v>
      </c>
      <c r="AS192" s="9"/>
      <c r="AT192" s="9"/>
      <c r="AU192" s="5"/>
      <c r="AV192" s="5"/>
      <c r="AW192" s="5"/>
      <c r="AX192" s="5"/>
      <c r="AY192" s="5"/>
      <c r="AZ192" s="5"/>
      <c r="BA192" s="5"/>
      <c r="CX192" s="5"/>
      <c r="CY192" s="5"/>
      <c r="CZ192" s="5"/>
    </row>
    <row r="193" spans="2:104" x14ac:dyDescent="0.3">
      <c r="B193">
        <v>3042</v>
      </c>
      <c r="C193">
        <v>7</v>
      </c>
      <c r="D193" s="5">
        <v>56270.3345084373</v>
      </c>
      <c r="E193" s="5">
        <v>7411.00439453125</v>
      </c>
      <c r="F193" s="5"/>
      <c r="G193" s="5">
        <v>20984.578373280554</v>
      </c>
      <c r="H193" s="5">
        <v>10645.119670251654</v>
      </c>
      <c r="I193" s="5">
        <v>1102.7883977894908</v>
      </c>
      <c r="J193" s="5">
        <v>2883.2243963404362</v>
      </c>
      <c r="K193" s="5">
        <v>978.13598914744944</v>
      </c>
      <c r="L193" s="5">
        <v>19676.48768162771</v>
      </c>
      <c r="M193" s="5"/>
      <c r="N193" s="12">
        <f>'Embedded emissions outputs'!L193-'Infield emissions outputs'!G193</f>
        <v>3393.3474961924476</v>
      </c>
      <c r="O193" s="12">
        <f>'Embedded emissions outputs'!M193-'Infield emissions outputs'!H193</f>
        <v>1232.8929311223037</v>
      </c>
      <c r="P193" s="12">
        <f>'Embedded emissions outputs'!N193-'Infield emissions outputs'!I193</f>
        <v>117.40339936376131</v>
      </c>
      <c r="Q193" s="12">
        <f>'Embedded emissions outputs'!O193-'Infield emissions outputs'!J193</f>
        <v>799.28053110873816</v>
      </c>
      <c r="R193" s="12">
        <f>'Embedded emissions outputs'!P193-'Infield emissions outputs'!K193</f>
        <v>1238.6231517185429</v>
      </c>
      <c r="S193" s="12">
        <f>'Embedded emissions outputs'!Q193-'Infield emissions outputs'!L193</f>
        <v>629.45672877546167</v>
      </c>
      <c r="T193" s="5"/>
      <c r="U193" s="5">
        <v>560.05012514432588</v>
      </c>
      <c r="V193" s="5">
        <v>61.264966814446055</v>
      </c>
      <c r="W193" s="5">
        <v>32.855134626279145</v>
      </c>
      <c r="X193" s="5">
        <v>3121.8377779577431</v>
      </c>
      <c r="Y193" s="5">
        <v>77.199504891314163</v>
      </c>
      <c r="Z193" s="5">
        <v>6.8578873026644951</v>
      </c>
      <c r="AA193" s="5">
        <v>26.203202292949019</v>
      </c>
      <c r="AB193" s="5">
        <v>354.65738129129016</v>
      </c>
      <c r="AC193" s="5">
        <f>H193*Parameters!$B$17+J193*Parameters!$B$18</f>
        <v>19212.365327960175</v>
      </c>
      <c r="AD193" s="5">
        <f>O193*Parameters!$B$17+Q193*Parameters!$B$18</f>
        <v>2611.3736719934927</v>
      </c>
      <c r="AE193" s="12">
        <f t="shared" si="21"/>
        <v>654.17022658505107</v>
      </c>
      <c r="AF193" s="12">
        <f t="shared" si="22"/>
        <v>110.26059448692767</v>
      </c>
      <c r="AG193" s="12">
        <f t="shared" si="23"/>
        <v>764.4308210719787</v>
      </c>
      <c r="AH193" s="12">
        <f t="shared" si="24"/>
        <v>3476.4951592490333</v>
      </c>
      <c r="AI193" s="12">
        <f t="shared" si="25"/>
        <v>21823.738999953668</v>
      </c>
      <c r="AJ193" s="5"/>
      <c r="AK193" s="9">
        <f>IF('Embedded emissions outputs'!Z193 &lt;&gt;0,'Infield emissions outputs'!AG193/'Embedded emissions outputs'!Z193,"")</f>
        <v>0.4398928505011333</v>
      </c>
      <c r="AL193" s="9">
        <f>IF('Embedded emissions outputs'!Z193 &lt;&gt;0,'Infield emissions outputs'!AH193/'Embedded emissions outputs'!Z193,"")</f>
        <v>2.0005542989631122</v>
      </c>
      <c r="AM193" s="9">
        <f>IF('Embedded emissions outputs'!Z193 &lt;&gt;0,'Infield emissions outputs'!AI193/'Embedded emissions outputs'!Z193,"")</f>
        <v>12.558502996804764</v>
      </c>
      <c r="AN193" s="9"/>
      <c r="AO193" s="9">
        <f>E193*'Field emission CFs'!P191</f>
        <v>1027.570405087713</v>
      </c>
      <c r="AP193" s="9">
        <f>D193*'Field emission CFs'!Q191</f>
        <v>4273.2248275523079</v>
      </c>
      <c r="AQ193" s="9">
        <f t="shared" si="26"/>
        <v>5300.7952326400209</v>
      </c>
      <c r="AR193" s="9">
        <f>IF('Embedded emissions outputs'!Z193 &lt;&gt; 0,'Infield emissions outputs'!AQ193/'Embedded emissions outputs'!Z193,"")</f>
        <v>3.0503504836957331</v>
      </c>
      <c r="AS193" s="9"/>
      <c r="AT193" s="9"/>
      <c r="AU193" s="5"/>
      <c r="AV193" s="5"/>
      <c r="AW193" s="5"/>
      <c r="AX193" s="5"/>
      <c r="AY193" s="5"/>
      <c r="AZ193" s="5"/>
      <c r="BA193" s="5"/>
      <c r="CX193" s="5"/>
      <c r="CY193" s="5"/>
      <c r="CZ193" s="5"/>
    </row>
    <row r="194" spans="2:104" x14ac:dyDescent="0.3">
      <c r="B194">
        <v>3042</v>
      </c>
      <c r="C194">
        <v>8</v>
      </c>
      <c r="D194" s="5">
        <v>17071.925561359199</v>
      </c>
      <c r="E194" s="5">
        <v>8411.240234375</v>
      </c>
      <c r="F194" s="5"/>
      <c r="G194" s="5">
        <v>6366.5368804842874</v>
      </c>
      <c r="H194" s="5">
        <v>3229.6358674577887</v>
      </c>
      <c r="I194" s="5">
        <v>334.57631985766579</v>
      </c>
      <c r="J194" s="5">
        <v>874.74497354619871</v>
      </c>
      <c r="K194" s="5">
        <v>296.75787324683256</v>
      </c>
      <c r="L194" s="5">
        <v>5969.6736467664259</v>
      </c>
      <c r="M194" s="5"/>
      <c r="N194" s="12">
        <f>'Embedded emissions outputs'!L194-'Infield emissions outputs'!G194</f>
        <v>3973.431094561287</v>
      </c>
      <c r="O194" s="12">
        <f>'Embedded emissions outputs'!M194-'Infield emissions outputs'!H194</f>
        <v>2214.6596096472822</v>
      </c>
      <c r="P194" s="12">
        <f>'Embedded emissions outputs'!N194-'Infield emissions outputs'!I194</f>
        <v>122.37446696971625</v>
      </c>
      <c r="Q194" s="12">
        <f>'Embedded emissions outputs'!O194-'Infield emissions outputs'!J194</f>
        <v>1692.1459187242344</v>
      </c>
      <c r="R194" s="12">
        <f>'Embedded emissions outputs'!P194-'Infield emissions outputs'!K194</f>
        <v>117.91325782322161</v>
      </c>
      <c r="S194" s="12">
        <f>'Embedded emissions outputs'!Q194-'Infield emissions outputs'!L194</f>
        <v>290.71565227425799</v>
      </c>
      <c r="T194" s="5"/>
      <c r="U194" s="5">
        <v>163.56155574721811</v>
      </c>
      <c r="V194" s="5">
        <v>18.793799146883302</v>
      </c>
      <c r="W194" s="5">
        <v>9.3718758652096525</v>
      </c>
      <c r="X194" s="5">
        <v>961.48065666166099</v>
      </c>
      <c r="Y194" s="5">
        <v>70.709919434637129</v>
      </c>
      <c r="Z194" s="5">
        <v>10.089152157918791</v>
      </c>
      <c r="AA194" s="5">
        <v>29.73974309889735</v>
      </c>
      <c r="AB194" s="5">
        <v>535.01310673547744</v>
      </c>
      <c r="AC194" s="5">
        <f>H194*Parameters!$B$17+J194*Parameters!$B$18</f>
        <v>5828.8629986266515</v>
      </c>
      <c r="AD194" s="5">
        <f>O194*Parameters!$B$17+Q194*Parameters!$B$18</f>
        <v>4903.6432957838206</v>
      </c>
      <c r="AE194" s="12">
        <f t="shared" si="21"/>
        <v>191.72723075931108</v>
      </c>
      <c r="AF194" s="12">
        <f t="shared" si="22"/>
        <v>110.53881469145327</v>
      </c>
      <c r="AG194" s="12">
        <f t="shared" si="23"/>
        <v>302.26604545076435</v>
      </c>
      <c r="AH194" s="12">
        <f t="shared" si="24"/>
        <v>1496.4937633971385</v>
      </c>
      <c r="AI194" s="12">
        <f t="shared" si="25"/>
        <v>10732.506294410472</v>
      </c>
      <c r="AJ194" s="5"/>
      <c r="AK194" s="9">
        <f>IF('Embedded emissions outputs'!Z194 &lt;&gt;0,'Infield emissions outputs'!AG194/'Embedded emissions outputs'!Z194,"")</f>
        <v>0.70751964157449088</v>
      </c>
      <c r="AL194" s="9">
        <f>IF('Embedded emissions outputs'!Z194 &lt;&gt;0,'Infield emissions outputs'!AH194/'Embedded emissions outputs'!Z194,"")</f>
        <v>3.502870226519275</v>
      </c>
      <c r="AM194" s="9">
        <f>IF('Embedded emissions outputs'!Z194 &lt;&gt;0,'Infield emissions outputs'!AI194/'Embedded emissions outputs'!Z194,"")</f>
        <v>25.121773089971995</v>
      </c>
      <c r="AN194" s="9"/>
      <c r="AO194" s="9">
        <f>E194*'Field emission CFs'!P192</f>
        <v>745.62085267828832</v>
      </c>
      <c r="AP194" s="9">
        <f>D194*'Field emission CFs'!Q192</f>
        <v>1085.3268750911166</v>
      </c>
      <c r="AQ194" s="9">
        <f t="shared" si="26"/>
        <v>1830.947727769405</v>
      </c>
      <c r="AR194" s="9">
        <f>IF('Embedded emissions outputs'!Z194 &lt;&gt; 0,'Infield emissions outputs'!AQ194/'Embedded emissions outputs'!Z194,"")</f>
        <v>4.2857327165582966</v>
      </c>
      <c r="AS194" s="9"/>
      <c r="AT194" s="9"/>
      <c r="AU194" s="5"/>
      <c r="AV194" s="5"/>
      <c r="AW194" s="5"/>
      <c r="AX194" s="5"/>
      <c r="AY194" s="5"/>
      <c r="AZ194" s="5"/>
      <c r="BA194" s="5"/>
      <c r="CX194" s="5"/>
      <c r="CY194" s="5"/>
      <c r="CZ194" s="5"/>
    </row>
    <row r="195" spans="2:104" x14ac:dyDescent="0.3">
      <c r="B195">
        <v>3043</v>
      </c>
      <c r="C195">
        <v>0</v>
      </c>
      <c r="D195" s="5">
        <v>32922.355193028197</v>
      </c>
      <c r="E195" s="5">
        <v>270235.6875</v>
      </c>
      <c r="F195" s="5"/>
      <c r="G195" s="5">
        <v>12277.54817553983</v>
      </c>
      <c r="H195" s="5">
        <v>6228.191353718842</v>
      </c>
      <c r="I195" s="5">
        <v>645.21371077565266</v>
      </c>
      <c r="J195" s="5">
        <v>1686.901961872845</v>
      </c>
      <c r="K195" s="5">
        <v>572.28272664644965</v>
      </c>
      <c r="L195" s="5">
        <v>11512.217264474577</v>
      </c>
      <c r="M195" s="5"/>
      <c r="N195" s="12">
        <f>'Embedded emissions outputs'!L195-'Infield emissions outputs'!G195</f>
        <v>125781.63920131912</v>
      </c>
      <c r="O195" s="12">
        <f>'Embedded emissions outputs'!M195-'Infield emissions outputs'!H195</f>
        <v>63313.885633442587</v>
      </c>
      <c r="P195" s="12">
        <f>'Embedded emissions outputs'!N195-'Infield emissions outputs'!I195</f>
        <v>3966.2450247099723</v>
      </c>
      <c r="Q195" s="12">
        <f>'Embedded emissions outputs'!O195-'Infield emissions outputs'!J195</f>
        <v>47261.069644909468</v>
      </c>
      <c r="R195" s="12">
        <f>'Embedded emissions outputs'!P195-'Infield emissions outputs'!K195</f>
        <v>17262.817488678964</v>
      </c>
      <c r="S195" s="12">
        <f>'Embedded emissions outputs'!Q195-'Infield emissions outputs'!L195</f>
        <v>12650.03911374314</v>
      </c>
      <c r="T195" s="5"/>
      <c r="U195" s="5">
        <v>277.63801783230417</v>
      </c>
      <c r="V195" s="5">
        <v>39.418937630938359</v>
      </c>
      <c r="W195" s="5">
        <v>15.61898510108559</v>
      </c>
      <c r="X195" s="5">
        <v>2046.9820329487306</v>
      </c>
      <c r="Y195" s="5">
        <v>2145.620520666736</v>
      </c>
      <c r="Z195" s="5">
        <v>310.20333421982701</v>
      </c>
      <c r="AA195" s="5">
        <v>955.47624074120063</v>
      </c>
      <c r="AB195" s="5">
        <v>16458.421035651842</v>
      </c>
      <c r="AC195" s="5">
        <f>H195*Parameters!$B$17+J195*Parameters!$B$18</f>
        <v>11240.670967230233</v>
      </c>
      <c r="AD195" s="5">
        <f>O195*Parameters!$B$17+Q195*Parameters!$B$18</f>
        <v>139262.62710611415</v>
      </c>
      <c r="AE195" s="12">
        <f t="shared" si="21"/>
        <v>332.67594056432807</v>
      </c>
      <c r="AF195" s="12">
        <f t="shared" si="22"/>
        <v>3411.3000956277638</v>
      </c>
      <c r="AG195" s="12">
        <f t="shared" si="23"/>
        <v>3743.9760361920917</v>
      </c>
      <c r="AH195" s="12">
        <f t="shared" si="24"/>
        <v>18505.403068600572</v>
      </c>
      <c r="AI195" s="12">
        <f t="shared" si="25"/>
        <v>150503.29807334437</v>
      </c>
      <c r="AJ195" s="5"/>
      <c r="AK195" s="9">
        <f>IF('Embedded emissions outputs'!Z195 &lt;&gt;0,'Infield emissions outputs'!AG195/'Embedded emissions outputs'!Z195,"")</f>
        <v>1.3811297200160906</v>
      </c>
      <c r="AL195" s="9">
        <f>IF('Embedded emissions outputs'!Z195 &lt;&gt;0,'Infield emissions outputs'!AH195/'Embedded emissions outputs'!Z195,"")</f>
        <v>6.8265293131833209</v>
      </c>
      <c r="AM195" s="9">
        <f>IF('Embedded emissions outputs'!Z195 &lt;&gt;0,'Infield emissions outputs'!AI195/'Embedded emissions outputs'!Z195,"")</f>
        <v>55.519740489832415</v>
      </c>
      <c r="AN195" s="9"/>
      <c r="AO195" s="9">
        <f>E195*'Field emission CFs'!P193</f>
        <v>26890.624540396104</v>
      </c>
      <c r="AP195" s="9">
        <f>D195*'Field emission CFs'!Q193</f>
        <v>1849.4403632890358</v>
      </c>
      <c r="AQ195" s="9">
        <f t="shared" si="26"/>
        <v>28740.064903685139</v>
      </c>
      <c r="AR195" s="9">
        <f>IF('Embedded emissions outputs'!Z195 &lt;&gt; 0,'Infield emissions outputs'!AQ195/'Embedded emissions outputs'!Z195,"")</f>
        <v>10.602033081932463</v>
      </c>
      <c r="AS195" s="9"/>
      <c r="AT195" s="9"/>
      <c r="AU195" s="5"/>
      <c r="AV195" s="5"/>
      <c r="AW195" s="5"/>
      <c r="AX195" s="5"/>
      <c r="AY195" s="5"/>
      <c r="AZ195" s="5"/>
      <c r="BA195" s="5"/>
      <c r="CX195" s="5"/>
      <c r="CY195" s="5"/>
      <c r="CZ195" s="5"/>
    </row>
    <row r="196" spans="2:104" x14ac:dyDescent="0.3">
      <c r="B196">
        <v>3043</v>
      </c>
      <c r="C196">
        <v>1</v>
      </c>
      <c r="D196" s="5">
        <v>40100.263216568899</v>
      </c>
      <c r="E196" s="5">
        <v>230304.8125</v>
      </c>
      <c r="F196" s="5"/>
      <c r="G196" s="5">
        <v>14954.364917292167</v>
      </c>
      <c r="H196" s="5">
        <v>7586.0949553260662</v>
      </c>
      <c r="I196" s="5">
        <v>785.8866560835196</v>
      </c>
      <c r="J196" s="5">
        <v>2054.6893530257657</v>
      </c>
      <c r="K196" s="5">
        <v>697.05486859208986</v>
      </c>
      <c r="L196" s="5">
        <v>14022.172466249289</v>
      </c>
      <c r="M196" s="5"/>
      <c r="N196" s="12">
        <f>'Embedded emissions outputs'!L196-'Infield emissions outputs'!G196</f>
        <v>96170.120884239019</v>
      </c>
      <c r="O196" s="12">
        <f>'Embedded emissions outputs'!M196-'Infield emissions outputs'!H196</f>
        <v>45986.306633069878</v>
      </c>
      <c r="P196" s="12">
        <f>'Embedded emissions outputs'!N196-'Infield emissions outputs'!I196</f>
        <v>2922.9217711820534</v>
      </c>
      <c r="Q196" s="12">
        <f>'Embedded emissions outputs'!O196-'Infield emissions outputs'!J196</f>
        <v>38890.101846879945</v>
      </c>
      <c r="R196" s="12">
        <f>'Embedded emissions outputs'!P196-'Infield emissions outputs'!K196</f>
        <v>36480.404061168025</v>
      </c>
      <c r="S196" s="12">
        <f>'Embedded emissions outputs'!Q196-'Infield emissions outputs'!L196</f>
        <v>9854.9602680295102</v>
      </c>
      <c r="T196" s="5"/>
      <c r="U196" s="5">
        <v>411.9753509023385</v>
      </c>
      <c r="V196" s="5">
        <v>43.651379784892036</v>
      </c>
      <c r="W196" s="5">
        <v>23.642384275511773</v>
      </c>
      <c r="X196" s="5">
        <v>2218.3138489946341</v>
      </c>
      <c r="Y196" s="5">
        <v>1840.5516925015552</v>
      </c>
      <c r="Z196" s="5">
        <v>249.12318127037926</v>
      </c>
      <c r="AA196" s="5">
        <v>814.29208535975511</v>
      </c>
      <c r="AB196" s="5">
        <v>13181.40822596354</v>
      </c>
      <c r="AC196" s="5">
        <f>H196*Parameters!$B$17+J196*Parameters!$B$18</f>
        <v>13691.422192426571</v>
      </c>
      <c r="AD196" s="5">
        <f>O196*Parameters!$B$17+Q196*Parameters!$B$18</f>
        <v>104937.14901316076</v>
      </c>
      <c r="AE196" s="12">
        <f t="shared" si="21"/>
        <v>479.26911496274226</v>
      </c>
      <c r="AF196" s="12">
        <f t="shared" si="22"/>
        <v>2903.9669591316897</v>
      </c>
      <c r="AG196" s="12">
        <f t="shared" si="23"/>
        <v>3383.2360740944318</v>
      </c>
      <c r="AH196" s="12">
        <f t="shared" si="24"/>
        <v>15399.722074958174</v>
      </c>
      <c r="AI196" s="12">
        <f t="shared" si="25"/>
        <v>118628.57120558733</v>
      </c>
      <c r="AJ196" s="5"/>
      <c r="AK196" s="9">
        <f>IF('Embedded emissions outputs'!Z196 &lt;&gt;0,'Infield emissions outputs'!AG196/'Embedded emissions outputs'!Z196,"")</f>
        <v>1.0790251889781648</v>
      </c>
      <c r="AL196" s="9">
        <f>IF('Embedded emissions outputs'!Z196 &lt;&gt;0,'Infield emissions outputs'!AH196/'Embedded emissions outputs'!Z196,"")</f>
        <v>4.9114775493727958</v>
      </c>
      <c r="AM196" s="9">
        <f>IF('Embedded emissions outputs'!Z196 &lt;&gt;0,'Infield emissions outputs'!AI196/'Embedded emissions outputs'!Z196,"")</f>
        <v>37.834550607758075</v>
      </c>
      <c r="AN196" s="9"/>
      <c r="AO196" s="9">
        <f>E196*'Field emission CFs'!P194</f>
        <v>25559.254565072417</v>
      </c>
      <c r="AP196" s="9">
        <f>D196*'Field emission CFs'!Q194</f>
        <v>2164.5265208769533</v>
      </c>
      <c r="AQ196" s="9">
        <f t="shared" si="26"/>
        <v>27723.781085949369</v>
      </c>
      <c r="AR196" s="9">
        <f>IF('Embedded emissions outputs'!Z196 &lt;&gt; 0,'Infield emissions outputs'!AQ196/'Embedded emissions outputs'!Z196,"")</f>
        <v>8.8420250524382471</v>
      </c>
      <c r="AS196" s="9"/>
      <c r="AT196" s="9"/>
      <c r="AU196" s="5"/>
      <c r="AV196" s="5"/>
      <c r="AW196" s="5"/>
      <c r="AX196" s="5"/>
      <c r="AY196" s="5"/>
      <c r="AZ196" s="5"/>
      <c r="BA196" s="5"/>
      <c r="CX196" s="5"/>
      <c r="CY196" s="5"/>
      <c r="CZ196" s="5"/>
    </row>
    <row r="197" spans="2:104" x14ac:dyDescent="0.3">
      <c r="B197">
        <v>3043</v>
      </c>
      <c r="C197">
        <v>2</v>
      </c>
      <c r="D197" s="5">
        <v>516.77955699239999</v>
      </c>
      <c r="E197" s="5">
        <v>1411.618408203125</v>
      </c>
      <c r="F197" s="5"/>
      <c r="G197" s="5">
        <v>192.71968453982069</v>
      </c>
      <c r="H197" s="5">
        <v>97.763417889383149</v>
      </c>
      <c r="I197" s="5">
        <v>10.127867634775832</v>
      </c>
      <c r="J197" s="5">
        <v>26.479164186007775</v>
      </c>
      <c r="K197" s="5">
        <v>8.983075852768371</v>
      </c>
      <c r="L197" s="5">
        <v>180.70634688964412</v>
      </c>
      <c r="M197" s="5"/>
      <c r="N197" s="12">
        <f>'Embedded emissions outputs'!L197-'Infield emissions outputs'!G197</f>
        <v>640.4689898959241</v>
      </c>
      <c r="O197" s="12">
        <f>'Embedded emissions outputs'!M197-'Infield emissions outputs'!H197</f>
        <v>200.92886596212759</v>
      </c>
      <c r="P197" s="12">
        <f>'Embedded emissions outputs'!N197-'Infield emissions outputs'!I197</f>
        <v>23.054776084761905</v>
      </c>
      <c r="Q197" s="12">
        <f>'Embedded emissions outputs'!O197-'Infield emissions outputs'!J197</f>
        <v>121.29108017110093</v>
      </c>
      <c r="R197" s="12">
        <f>'Embedded emissions outputs'!P197-'Infield emissions outputs'!K197</f>
        <v>285.23795616069168</v>
      </c>
      <c r="S197" s="12">
        <f>'Embedded emissions outputs'!Q197-'Infield emissions outputs'!L197</f>
        <v>140.6367799774161</v>
      </c>
      <c r="T197" s="5"/>
      <c r="U197" s="5">
        <v>5.1836436149678562</v>
      </c>
      <c r="V197" s="5">
        <v>0.58626246554066508</v>
      </c>
      <c r="W197" s="5">
        <v>0.29735200204683676</v>
      </c>
      <c r="X197" s="5">
        <v>29.956437102634389</v>
      </c>
      <c r="Y197" s="5">
        <v>12.156257305730579</v>
      </c>
      <c r="Z197" s="5">
        <v>1.292714560021925</v>
      </c>
      <c r="AA197" s="5">
        <v>4.9910819464654672</v>
      </c>
      <c r="AB197" s="5">
        <v>67.593739727836677</v>
      </c>
      <c r="AC197" s="5">
        <f>H197*Parameters!$B$17+J197*Parameters!$B$18</f>
        <v>176.44390653961185</v>
      </c>
      <c r="AD197" s="5">
        <f>O197*Parameters!$B$17+Q197*Parameters!$B$18</f>
        <v>418.13920476217538</v>
      </c>
      <c r="AE197" s="12">
        <f t="shared" si="21"/>
        <v>6.0672580825553579</v>
      </c>
      <c r="AF197" s="12">
        <f t="shared" si="22"/>
        <v>18.440053812217972</v>
      </c>
      <c r="AG197" s="12">
        <f t="shared" si="23"/>
        <v>24.507311894773331</v>
      </c>
      <c r="AH197" s="12">
        <f t="shared" si="24"/>
        <v>97.550176830471059</v>
      </c>
      <c r="AI197" s="12">
        <f t="shared" si="25"/>
        <v>594.5831113017872</v>
      </c>
      <c r="AJ197" s="5"/>
      <c r="AK197" s="9">
        <f>IF('Embedded emissions outputs'!Z197 &lt;&gt;0,'Infield emissions outputs'!AG197/'Embedded emissions outputs'!Z197,"")</f>
        <v>0.60556134254027116</v>
      </c>
      <c r="AL197" s="9">
        <f>IF('Embedded emissions outputs'!Z197 &lt;&gt;0,'Infield emissions outputs'!AH197/'Embedded emissions outputs'!Z197,"")</f>
        <v>2.4104078121721426</v>
      </c>
      <c r="AM197" s="9">
        <f>IF('Embedded emissions outputs'!Z197 &lt;&gt;0,'Infield emissions outputs'!AI197/'Embedded emissions outputs'!Z197,"")</f>
        <v>14.691800907323131</v>
      </c>
      <c r="AN197" s="9"/>
      <c r="AO197" s="9">
        <f>E197*'Field emission CFs'!P195</f>
        <v>126.46806238958523</v>
      </c>
      <c r="AP197" s="9">
        <f>D197*'Field emission CFs'!Q195</f>
        <v>32.00143492753871</v>
      </c>
      <c r="AQ197" s="9">
        <f t="shared" si="26"/>
        <v>158.46949731712394</v>
      </c>
      <c r="AR197" s="9">
        <f>IF('Embedded emissions outputs'!Z197 &lt;&gt; 0,'Infield emissions outputs'!AQ197/'Embedded emissions outputs'!Z197,"")</f>
        <v>3.9156885895554088</v>
      </c>
      <c r="AS197" s="9"/>
      <c r="AT197" s="9"/>
      <c r="AU197" s="5"/>
      <c r="AV197" s="5"/>
      <c r="AW197" s="5"/>
      <c r="AX197" s="5"/>
      <c r="AY197" s="5"/>
      <c r="AZ197" s="5"/>
      <c r="BA197" s="5"/>
      <c r="CX197" s="5"/>
      <c r="CY197" s="5"/>
      <c r="CZ197" s="5"/>
    </row>
    <row r="198" spans="2:104" x14ac:dyDescent="0.3">
      <c r="B198">
        <v>3043</v>
      </c>
      <c r="C198">
        <v>5</v>
      </c>
      <c r="D198" s="5">
        <v>41610.035400000001</v>
      </c>
      <c r="E198" s="5">
        <v>18292.89453125</v>
      </c>
      <c r="F198" s="5"/>
      <c r="G198" s="5">
        <v>15517.395739585543</v>
      </c>
      <c r="H198" s="5">
        <v>7871.7109145671002</v>
      </c>
      <c r="I198" s="5">
        <v>815.47523524761675</v>
      </c>
      <c r="J198" s="5">
        <v>2132.0482674557488</v>
      </c>
      <c r="K198" s="5">
        <v>723.29893699737454</v>
      </c>
      <c r="L198" s="5">
        <v>14550.106306146614</v>
      </c>
      <c r="M198" s="5"/>
      <c r="N198" s="12">
        <f>'Embedded emissions outputs'!L198-'Infield emissions outputs'!G198</f>
        <v>8652.6493925820141</v>
      </c>
      <c r="O198" s="12">
        <f>'Embedded emissions outputs'!M198-'Infield emissions outputs'!H198</f>
        <v>4713.4083174943516</v>
      </c>
      <c r="P198" s="12">
        <f>'Embedded emissions outputs'!N198-'Infield emissions outputs'!I198</f>
        <v>259.58221464909514</v>
      </c>
      <c r="Q198" s="12">
        <f>'Embedded emissions outputs'!O198-'Infield emissions outputs'!J198</f>
        <v>3524.957761135629</v>
      </c>
      <c r="R198" s="12">
        <f>'Embedded emissions outputs'!P198-'Infield emissions outputs'!K198</f>
        <v>559.6420309057105</v>
      </c>
      <c r="S198" s="12">
        <f>'Embedded emissions outputs'!Q198-'Infield emissions outputs'!L198</f>
        <v>582.65443694413079</v>
      </c>
      <c r="T198" s="5"/>
      <c r="U198" s="5">
        <v>517.40342136766003</v>
      </c>
      <c r="V198" s="5">
        <v>43.549855772038903</v>
      </c>
      <c r="W198" s="5">
        <v>33.528745741631063</v>
      </c>
      <c r="X198" s="5">
        <v>2163.8348495062946</v>
      </c>
      <c r="Y198" s="5">
        <v>174.32061381192247</v>
      </c>
      <c r="Z198" s="5">
        <v>21.641992302083768</v>
      </c>
      <c r="AA198" s="5">
        <v>64.678455672340732</v>
      </c>
      <c r="AB198" s="5">
        <v>1140.6441800045918</v>
      </c>
      <c r="AC198" s="5">
        <f>H198*Parameters!$B$17+J198*Parameters!$B$18</f>
        <v>14206.90330700429</v>
      </c>
      <c r="AD198" s="5">
        <f>O198*Parameters!$B$17+Q198*Parameters!$B$18</f>
        <v>10372.900083383647</v>
      </c>
      <c r="AE198" s="12">
        <f t="shared" si="21"/>
        <v>594.48202288132995</v>
      </c>
      <c r="AF198" s="12">
        <f t="shared" si="22"/>
        <v>260.641061786347</v>
      </c>
      <c r="AG198" s="12">
        <f t="shared" si="23"/>
        <v>855.12308466767695</v>
      </c>
      <c r="AH198" s="12">
        <f t="shared" si="24"/>
        <v>3304.4790295108864</v>
      </c>
      <c r="AI198" s="12">
        <f t="shared" si="25"/>
        <v>24579.803390387937</v>
      </c>
      <c r="AJ198" s="5"/>
      <c r="AK198" s="9">
        <f>IF('Embedded emissions outputs'!Z198 &lt;&gt;0,'Infield emissions outputs'!AG198/'Embedded emissions outputs'!Z198,"")</f>
        <v>1.7233435805475148</v>
      </c>
      <c r="AL198" s="9">
        <f>IF('Embedded emissions outputs'!Z198 &lt;&gt;0,'Infield emissions outputs'!AH198/'Embedded emissions outputs'!Z198,"")</f>
        <v>6.659570797079577</v>
      </c>
      <c r="AM198" s="9">
        <f>IF('Embedded emissions outputs'!Z198 &lt;&gt;0,'Infield emissions outputs'!AI198/'Embedded emissions outputs'!Z198,"")</f>
        <v>49.536080996348112</v>
      </c>
      <c r="AN198" s="9"/>
      <c r="AO198" s="9">
        <f>E198*'Field emission CFs'!P196</f>
        <v>1608.5208465594817</v>
      </c>
      <c r="AP198" s="9">
        <f>D198*'Field emission CFs'!Q196</f>
        <v>1810.5405608604112</v>
      </c>
      <c r="AQ198" s="9">
        <f t="shared" si="26"/>
        <v>3419.0614074198929</v>
      </c>
      <c r="AR198" s="9">
        <f>IF('Embedded emissions outputs'!Z198 &lt;&gt; 0,'Infield emissions outputs'!AQ198/'Embedded emissions outputs'!Z198,"")</f>
        <v>6.8904905429663295</v>
      </c>
      <c r="AS198" s="9"/>
      <c r="AT198" s="9"/>
      <c r="AU198" s="5"/>
      <c r="AV198" s="5"/>
      <c r="AW198" s="5"/>
      <c r="AX198" s="5"/>
      <c r="AY198" s="5"/>
      <c r="AZ198" s="5"/>
      <c r="BA198" s="5"/>
      <c r="CX198" s="5"/>
      <c r="CY198" s="5"/>
      <c r="CZ198" s="5"/>
    </row>
    <row r="199" spans="2:104" x14ac:dyDescent="0.3">
      <c r="B199">
        <v>3043</v>
      </c>
      <c r="C199">
        <v>7</v>
      </c>
      <c r="D199" s="5">
        <v>189247.50614145957</v>
      </c>
      <c r="E199" s="5">
        <v>26714.59375</v>
      </c>
      <c r="F199" s="5"/>
      <c r="G199" s="5">
        <v>70575.004738560587</v>
      </c>
      <c r="H199" s="5">
        <v>35801.499453863275</v>
      </c>
      <c r="I199" s="5">
        <v>3708.8806367785874</v>
      </c>
      <c r="J199" s="5">
        <v>9696.8150521982025</v>
      </c>
      <c r="K199" s="5">
        <v>3289.6516118205905</v>
      </c>
      <c r="L199" s="5">
        <v>66175.654648238313</v>
      </c>
      <c r="M199" s="5"/>
      <c r="N199" s="12">
        <f>'Embedded emissions outputs'!L199-'Infield emissions outputs'!G199</f>
        <v>12441.574347029586</v>
      </c>
      <c r="O199" s="12">
        <f>'Embedded emissions outputs'!M199-'Infield emissions outputs'!H199</f>
        <v>6047.8196142256493</v>
      </c>
      <c r="P199" s="12">
        <f>'Embedded emissions outputs'!N199-'Infield emissions outputs'!I199</f>
        <v>410.95139296030629</v>
      </c>
      <c r="Q199" s="12">
        <f>'Embedded emissions outputs'!O199-'Infield emissions outputs'!J199</f>
        <v>4489.3833829811683</v>
      </c>
      <c r="R199" s="12">
        <f>'Embedded emissions outputs'!P199-'Infield emissions outputs'!K199</f>
        <v>1770.4093285302865</v>
      </c>
      <c r="S199" s="12">
        <f>'Embedded emissions outputs'!Q199-'Infield emissions outputs'!L199</f>
        <v>1554.4561428667803</v>
      </c>
      <c r="T199" s="5"/>
      <c r="U199" s="5">
        <v>1883.5517937410505</v>
      </c>
      <c r="V199" s="5">
        <v>206.04537514762293</v>
      </c>
      <c r="W199" s="5">
        <v>110.49787328051053</v>
      </c>
      <c r="X199" s="5">
        <v>10499.315833427516</v>
      </c>
      <c r="Y199" s="5">
        <v>259.81416254943559</v>
      </c>
      <c r="Z199" s="5">
        <v>29.514707316588453</v>
      </c>
      <c r="AA199" s="5">
        <v>94.455204154939977</v>
      </c>
      <c r="AB199" s="5">
        <v>1548.7512906955244</v>
      </c>
      <c r="AC199" s="5">
        <f>H199*Parameters!$B$17+J199*Parameters!$B$18</f>
        <v>64614.725630428482</v>
      </c>
      <c r="AD199" s="5">
        <f>O199*Parameters!$B$17+Q199*Parameters!$B$18</f>
        <v>13281.743198350896</v>
      </c>
      <c r="AE199" s="12">
        <f t="shared" si="21"/>
        <v>2200.0950421691841</v>
      </c>
      <c r="AF199" s="12">
        <f t="shared" si="22"/>
        <v>383.784074020964</v>
      </c>
      <c r="AG199" s="12">
        <f t="shared" si="23"/>
        <v>2583.8791161901481</v>
      </c>
      <c r="AH199" s="12">
        <f t="shared" si="24"/>
        <v>12048.067124123041</v>
      </c>
      <c r="AI199" s="12">
        <f t="shared" si="25"/>
        <v>77896.468828779383</v>
      </c>
      <c r="AJ199" s="5"/>
      <c r="AK199" s="9">
        <f>IF('Embedded emissions outputs'!Z199 &lt;&gt;0,'Infield emissions outputs'!AG199/'Embedded emissions outputs'!Z199,"")</f>
        <v>0.49565754350879532</v>
      </c>
      <c r="AL199" s="9">
        <f>IF('Embedded emissions outputs'!Z199 &lt;&gt;0,'Infield emissions outputs'!AH199/'Embedded emissions outputs'!Z199,"")</f>
        <v>2.3111434731424341</v>
      </c>
      <c r="AM199" s="9">
        <f>IF('Embedded emissions outputs'!Z199 &lt;&gt;0,'Infield emissions outputs'!AI199/'Embedded emissions outputs'!Z199,"")</f>
        <v>14.942638819965957</v>
      </c>
      <c r="AN199" s="9"/>
      <c r="AO199" s="9">
        <f>E199*'Field emission CFs'!P197</f>
        <v>2674.426375092859</v>
      </c>
      <c r="AP199" s="9">
        <f>D199*'Field emission CFs'!Q197</f>
        <v>10460.392799879231</v>
      </c>
      <c r="AQ199" s="9">
        <f t="shared" si="26"/>
        <v>13134.81917497209</v>
      </c>
      <c r="AR199" s="9">
        <f>IF('Embedded emissions outputs'!Z199 &lt;&gt; 0,'Infield emissions outputs'!AQ199/'Embedded emissions outputs'!Z199,"")</f>
        <v>2.5196117596624394</v>
      </c>
      <c r="AS199" s="9"/>
      <c r="AT199" s="9"/>
      <c r="AU199" s="5"/>
      <c r="AV199" s="5"/>
      <c r="AW199" s="5"/>
      <c r="AX199" s="5"/>
      <c r="AY199" s="5"/>
      <c r="AZ199" s="5"/>
      <c r="BA199" s="5"/>
      <c r="CX199" s="5"/>
      <c r="CY199" s="5"/>
      <c r="CZ199" s="5"/>
    </row>
    <row r="200" spans="2:104" x14ac:dyDescent="0.3">
      <c r="B200">
        <v>3043</v>
      </c>
      <c r="C200">
        <v>8</v>
      </c>
      <c r="D200" s="5">
        <v>28526.024303416802</v>
      </c>
      <c r="E200" s="5">
        <v>45840.11328125</v>
      </c>
      <c r="F200" s="5"/>
      <c r="G200" s="5">
        <v>10638.049300798084</v>
      </c>
      <c r="H200" s="5">
        <v>5396.5014617221977</v>
      </c>
      <c r="I200" s="5">
        <v>559.05423189108978</v>
      </c>
      <c r="J200" s="5">
        <v>1461.6392442074293</v>
      </c>
      <c r="K200" s="5">
        <v>495.86218461671012</v>
      </c>
      <c r="L200" s="5">
        <v>9974.9178801812886</v>
      </c>
      <c r="M200" s="5"/>
      <c r="N200" s="12">
        <f>'Embedded emissions outputs'!L200-'Infield emissions outputs'!G200</f>
        <v>21582.735469667816</v>
      </c>
      <c r="O200" s="12">
        <f>'Embedded emissions outputs'!M200-'Infield emissions outputs'!H200</f>
        <v>11368.943597572987</v>
      </c>
      <c r="P200" s="12">
        <f>'Embedded emissions outputs'!N200-'Infield emissions outputs'!I200</f>
        <v>666.4284687586437</v>
      </c>
      <c r="Q200" s="12">
        <f>'Embedded emissions outputs'!O200-'Infield emissions outputs'!J200</f>
        <v>8478.0668114621221</v>
      </c>
      <c r="R200" s="12">
        <f>'Embedded emissions outputs'!P200-'Infield emissions outputs'!K200</f>
        <v>1923.4291958034428</v>
      </c>
      <c r="S200" s="12">
        <f>'Embedded emissions outputs'!Q200-'Infield emissions outputs'!L200</f>
        <v>1820.5094971975359</v>
      </c>
      <c r="T200" s="5"/>
      <c r="U200" s="5">
        <v>273.30021429511999</v>
      </c>
      <c r="V200" s="5">
        <v>31.403157733476188</v>
      </c>
      <c r="W200" s="5">
        <v>15.659765955439836</v>
      </c>
      <c r="X200" s="5">
        <v>1606.5686603785798</v>
      </c>
      <c r="Y200" s="5">
        <v>391.25802502534162</v>
      </c>
      <c r="Z200" s="5">
        <v>52.881386164537751</v>
      </c>
      <c r="AA200" s="5">
        <v>162.07754868157659</v>
      </c>
      <c r="AB200" s="5">
        <v>2797.8442609931571</v>
      </c>
      <c r="AC200" s="5">
        <f>H200*Parameters!$B$17+J200*Parameters!$B$18</f>
        <v>9739.6328822132382</v>
      </c>
      <c r="AD200" s="5">
        <f>O200*Parameters!$B$17+Q200*Parameters!$B$18</f>
        <v>24999.72633767888</v>
      </c>
      <c r="AE200" s="12">
        <f t="shared" si="21"/>
        <v>320.36313798403597</v>
      </c>
      <c r="AF200" s="12">
        <f t="shared" si="22"/>
        <v>606.21695987145597</v>
      </c>
      <c r="AG200" s="12">
        <f t="shared" si="23"/>
        <v>926.58009785549189</v>
      </c>
      <c r="AH200" s="12">
        <f t="shared" si="24"/>
        <v>4404.412921371737</v>
      </c>
      <c r="AI200" s="12">
        <f t="shared" si="25"/>
        <v>34739.359219892118</v>
      </c>
      <c r="AJ200" s="5"/>
      <c r="AK200" s="9">
        <f>IF('Embedded emissions outputs'!Z200 &lt;&gt;0,'Infield emissions outputs'!AG200/'Embedded emissions outputs'!Z200,"")</f>
        <v>1.1246728373716524</v>
      </c>
      <c r="AL200" s="9">
        <f>IF('Embedded emissions outputs'!Z200 &lt;&gt;0,'Infield emissions outputs'!AH200/'Embedded emissions outputs'!Z200,"")</f>
        <v>5.3460284639181452</v>
      </c>
      <c r="AM200" s="9">
        <f>IF('Embedded emissions outputs'!Z200 &lt;&gt;0,'Infield emissions outputs'!AI200/'Embedded emissions outputs'!Z200,"")</f>
        <v>42.16625609888991</v>
      </c>
      <c r="AN200" s="9"/>
      <c r="AO200" s="9">
        <f>E200*'Field emission CFs'!P198</f>
        <v>4284.4136235752849</v>
      </c>
      <c r="AP200" s="9">
        <f>D200*'Field emission CFs'!Q198</f>
        <v>1608.2196842242602</v>
      </c>
      <c r="AQ200" s="9">
        <f t="shared" si="26"/>
        <v>5892.633307799545</v>
      </c>
      <c r="AR200" s="9">
        <f>IF('Embedded emissions outputs'!Z200 &lt;&gt; 0,'Infield emissions outputs'!AQ200/'Embedded emissions outputs'!Z200,"")</f>
        <v>7.1524141703583215</v>
      </c>
      <c r="AS200" s="9"/>
      <c r="AT200" s="9"/>
      <c r="AU200" s="5"/>
      <c r="AV200" s="5"/>
      <c r="AW200" s="5"/>
      <c r="AX200" s="5"/>
      <c r="AY200" s="5"/>
      <c r="AZ200" s="5"/>
      <c r="BA200" s="5"/>
      <c r="CX200" s="5"/>
      <c r="CY200" s="5"/>
      <c r="CZ200" s="5"/>
    </row>
    <row r="201" spans="2:104" x14ac:dyDescent="0.3">
      <c r="B201">
        <v>3044</v>
      </c>
      <c r="C201">
        <v>0</v>
      </c>
      <c r="D201" s="5">
        <v>478519.60974205134</v>
      </c>
      <c r="E201" s="5">
        <v>6577509</v>
      </c>
      <c r="F201" s="5"/>
      <c r="G201" s="5">
        <v>178451.61827282285</v>
      </c>
      <c r="H201" s="5">
        <v>90525.470565711061</v>
      </c>
      <c r="I201" s="5">
        <v>9378.0475689044251</v>
      </c>
      <c r="J201" s="5">
        <v>24518.770414075196</v>
      </c>
      <c r="K201" s="5">
        <v>8318.0108291574361</v>
      </c>
      <c r="L201" s="5">
        <v>167327.69209138036</v>
      </c>
      <c r="M201" s="5"/>
      <c r="N201" s="12">
        <f>'Embedded emissions outputs'!L201-'Infield emissions outputs'!G201</f>
        <v>3068196.1102877059</v>
      </c>
      <c r="O201" s="12">
        <f>'Embedded emissions outputs'!M201-'Infield emissions outputs'!H201</f>
        <v>1684264.2991075269</v>
      </c>
      <c r="P201" s="12">
        <f>'Embedded emissions outputs'!N201-'Infield emissions outputs'!I201</f>
        <v>94993.308530456576</v>
      </c>
      <c r="Q201" s="12">
        <f>'Embedded emissions outputs'!O201-'Infield emissions outputs'!J201</f>
        <v>1302971.8986356633</v>
      </c>
      <c r="R201" s="12">
        <f>'Embedded emissions outputs'!P201-'Infield emissions outputs'!K201</f>
        <v>190382.95320586785</v>
      </c>
      <c r="S201" s="12">
        <f>'Embedded emissions outputs'!Q201-'Infield emissions outputs'!L201</f>
        <v>236700.27815831563</v>
      </c>
      <c r="T201" s="5"/>
      <c r="U201" s="5">
        <v>4035.4110501427604</v>
      </c>
      <c r="V201" s="5">
        <v>572.94608909381282</v>
      </c>
      <c r="W201" s="5">
        <v>227.01871149003094</v>
      </c>
      <c r="X201" s="5">
        <v>29752.459622422328</v>
      </c>
      <c r="Y201" s="5">
        <v>51422.573066842713</v>
      </c>
      <c r="Z201" s="5">
        <v>7980.6447965168136</v>
      </c>
      <c r="AA201" s="5">
        <v>23256.192639459143</v>
      </c>
      <c r="AB201" s="5">
        <v>424595.88392422599</v>
      </c>
      <c r="AC201" s="5">
        <f>H201*Parameters!$B$17+J201*Parameters!$B$18</f>
        <v>163380.8229375059</v>
      </c>
      <c r="AD201" s="5">
        <f>O201*Parameters!$B$17+Q201*Parameters!$B$18</f>
        <v>3742604.2684574928</v>
      </c>
      <c r="AE201" s="12">
        <f t="shared" si="21"/>
        <v>4835.3758507266039</v>
      </c>
      <c r="AF201" s="12">
        <f t="shared" si="22"/>
        <v>82659.410502818675</v>
      </c>
      <c r="AG201" s="12">
        <f t="shared" si="23"/>
        <v>87494.786353545278</v>
      </c>
      <c r="AH201" s="12">
        <f t="shared" si="24"/>
        <v>454348.34354664834</v>
      </c>
      <c r="AI201" s="12">
        <f t="shared" si="25"/>
        <v>3905985.0913949986</v>
      </c>
      <c r="AJ201" s="5"/>
      <c r="AK201" s="9">
        <f>IF('Embedded emissions outputs'!Z201 &lt;&gt;0,'Infield emissions outputs'!AG201/'Embedded emissions outputs'!Z201,"")</f>
        <v>1.6676198021207334</v>
      </c>
      <c r="AL201" s="9">
        <f>IF('Embedded emissions outputs'!Z201 &lt;&gt;0,'Infield emissions outputs'!AH201/'Embedded emissions outputs'!Z201,"")</f>
        <v>8.6597193539914681</v>
      </c>
      <c r="AM201" s="9">
        <f>IF('Embedded emissions outputs'!Z201 &lt;&gt;0,'Infield emissions outputs'!AI201/'Embedded emissions outputs'!Z201,"")</f>
        <v>74.446699702521514</v>
      </c>
      <c r="AN201" s="9"/>
      <c r="AO201" s="9">
        <f>E201*'Field emission CFs'!P199</f>
        <v>569063.90742001077</v>
      </c>
      <c r="AP201" s="9">
        <f>D201*'Field emission CFs'!Q199</f>
        <v>28362.229640483769</v>
      </c>
      <c r="AQ201" s="9">
        <f t="shared" si="26"/>
        <v>597426.13706049451</v>
      </c>
      <c r="AR201" s="9">
        <f>IF('Embedded emissions outputs'!Z201 &lt;&gt; 0,'Infield emissions outputs'!AQ201/'Embedded emissions outputs'!Z201,"")</f>
        <v>11.386731689827217</v>
      </c>
      <c r="AS201" s="9"/>
      <c r="AT201" s="9"/>
      <c r="AU201" s="5"/>
      <c r="AV201" s="5"/>
      <c r="AW201" s="5"/>
      <c r="AX201" s="5"/>
      <c r="AY201" s="5"/>
      <c r="AZ201" s="5"/>
      <c r="BA201" s="5"/>
      <c r="CX201" s="5"/>
      <c r="CY201" s="5"/>
      <c r="CZ201" s="5"/>
    </row>
    <row r="202" spans="2:104" x14ac:dyDescent="0.3">
      <c r="B202">
        <v>3044</v>
      </c>
      <c r="C202">
        <v>1</v>
      </c>
      <c r="D202" s="5">
        <v>153836.55107938728</v>
      </c>
      <c r="E202" s="5">
        <v>143141.4375</v>
      </c>
      <c r="F202" s="5"/>
      <c r="G202" s="5">
        <v>57369.397054437926</v>
      </c>
      <c r="H202" s="5">
        <v>29102.519297327301</v>
      </c>
      <c r="I202" s="5">
        <v>3014.8952404194629</v>
      </c>
      <c r="J202" s="5">
        <v>7882.4002202164775</v>
      </c>
      <c r="K202" s="5">
        <v>2674.1100505543704</v>
      </c>
      <c r="L202" s="5">
        <v>53793.229216431733</v>
      </c>
      <c r="M202" s="5"/>
      <c r="N202" s="12">
        <f>'Embedded emissions outputs'!L202-'Infield emissions outputs'!G202</f>
        <v>65658.807745922022</v>
      </c>
      <c r="O202" s="12">
        <f>'Embedded emissions outputs'!M202-'Infield emissions outputs'!H202</f>
        <v>32294.344868922853</v>
      </c>
      <c r="P202" s="12">
        <f>'Embedded emissions outputs'!N202-'Infield emissions outputs'!I202</f>
        <v>2106.9120788116693</v>
      </c>
      <c r="Q202" s="12">
        <f>'Embedded emissions outputs'!O202-'Infield emissions outputs'!J202</f>
        <v>24406.791122896026</v>
      </c>
      <c r="R202" s="12">
        <f>'Embedded emissions outputs'!P202-'Infield emissions outputs'!K202</f>
        <v>11497.501620799161</v>
      </c>
      <c r="S202" s="12">
        <f>'Embedded emissions outputs'!Q202-'Infield emissions outputs'!L202</f>
        <v>7177.080127143774</v>
      </c>
      <c r="T202" s="5"/>
      <c r="U202" s="5">
        <v>1580.4601274125703</v>
      </c>
      <c r="V202" s="5">
        <v>167.45969171568063</v>
      </c>
      <c r="W202" s="5">
        <v>90.699226501223635</v>
      </c>
      <c r="X202" s="5">
        <v>8510.1125121785244</v>
      </c>
      <c r="Y202" s="5">
        <v>1130.9231663974178</v>
      </c>
      <c r="Z202" s="5">
        <v>164.30533164119404</v>
      </c>
      <c r="AA202" s="5">
        <v>506.10727117869828</v>
      </c>
      <c r="AB202" s="5">
        <v>8719.2430370373204</v>
      </c>
      <c r="AC202" s="5">
        <f>H202*Parameters!$B$17+J202*Parameters!$B$18</f>
        <v>52524.372672556812</v>
      </c>
      <c r="AD202" s="5">
        <f>O202*Parameters!$B$17+Q202*Parameters!$B$18</f>
        <v>71282.701524901815</v>
      </c>
      <c r="AE202" s="12">
        <f t="shared" si="21"/>
        <v>1838.6190456294746</v>
      </c>
      <c r="AF202" s="12">
        <f t="shared" si="22"/>
        <v>1801.3357692173101</v>
      </c>
      <c r="AG202" s="12">
        <f t="shared" si="23"/>
        <v>3639.9548148467848</v>
      </c>
      <c r="AH202" s="12">
        <f t="shared" si="24"/>
        <v>17229.355549215845</v>
      </c>
      <c r="AI202" s="12">
        <f t="shared" si="25"/>
        <v>123807.07419745863</v>
      </c>
      <c r="AJ202" s="5"/>
      <c r="AK202" s="9">
        <f>IF('Embedded emissions outputs'!Z202 &lt;&gt;0,'Infield emissions outputs'!AG202/'Embedded emissions outputs'!Z202,"")</f>
        <v>0.72254913855903624</v>
      </c>
      <c r="AL202" s="9">
        <f>IF('Embedded emissions outputs'!Z202 &lt;&gt;0,'Infield emissions outputs'!AH202/'Embedded emissions outputs'!Z202,"")</f>
        <v>3.4201127880037361</v>
      </c>
      <c r="AM202" s="9">
        <f>IF('Embedded emissions outputs'!Z202 &lt;&gt;0,'Infield emissions outputs'!AI202/'Embedded emissions outputs'!Z202,"")</f>
        <v>24.576320135626158</v>
      </c>
      <c r="AN202" s="9"/>
      <c r="AO202" s="9">
        <f>E202*'Field emission CFs'!P200</f>
        <v>15556.253038951754</v>
      </c>
      <c r="AP202" s="9">
        <f>D202*'Field emission CFs'!Q200</f>
        <v>8190.0417271292026</v>
      </c>
      <c r="AQ202" s="9">
        <f t="shared" si="26"/>
        <v>23746.294766080959</v>
      </c>
      <c r="AR202" s="9">
        <f>IF('Embedded emissions outputs'!Z202 &lt;&gt; 0,'Infield emissions outputs'!AQ202/'Embedded emissions outputs'!Z202,"")</f>
        <v>4.7137576425994645</v>
      </c>
      <c r="AS202" s="9"/>
      <c r="AT202" s="9"/>
      <c r="AU202" s="5"/>
      <c r="AV202" s="5"/>
      <c r="AW202" s="5"/>
      <c r="AX202" s="5"/>
      <c r="AY202" s="5"/>
      <c r="AZ202" s="5"/>
      <c r="BA202" s="5"/>
      <c r="CX202" s="5"/>
      <c r="CY202" s="5"/>
      <c r="CZ202" s="5"/>
    </row>
    <row r="203" spans="2:104" x14ac:dyDescent="0.3">
      <c r="B203">
        <v>3044</v>
      </c>
      <c r="C203">
        <v>2</v>
      </c>
      <c r="D203" s="5">
        <v>12661.718985251297</v>
      </c>
      <c r="E203" s="5">
        <v>12689.201171875</v>
      </c>
      <c r="F203" s="5"/>
      <c r="G203" s="5">
        <v>4721.8634242634616</v>
      </c>
      <c r="H203" s="5">
        <v>2395.3209982941785</v>
      </c>
      <c r="I203" s="5">
        <v>248.14490468174455</v>
      </c>
      <c r="J203" s="5">
        <v>648.77128236032661</v>
      </c>
      <c r="K203" s="5">
        <v>220.09613292931107</v>
      </c>
      <c r="L203" s="5">
        <v>4427.5222427222734</v>
      </c>
      <c r="M203" s="5"/>
      <c r="N203" s="12">
        <f>'Embedded emissions outputs'!L203-'Infield emissions outputs'!G203</f>
        <v>5943.3104426773734</v>
      </c>
      <c r="O203" s="12">
        <f>'Embedded emissions outputs'!M203-'Infield emissions outputs'!H203</f>
        <v>2983.246972428848</v>
      </c>
      <c r="P203" s="12">
        <f>'Embedded emissions outputs'!N203-'Infield emissions outputs'!I203</f>
        <v>182.14867397354607</v>
      </c>
      <c r="Q203" s="12">
        <f>'Embedded emissions outputs'!O203-'Infield emissions outputs'!J203</f>
        <v>2176.4062714643696</v>
      </c>
      <c r="R203" s="12">
        <f>'Embedded emissions outputs'!P203-'Infield emissions outputs'!K203</f>
        <v>869.37254385612459</v>
      </c>
      <c r="S203" s="12">
        <f>'Embedded emissions outputs'!Q203-'Infield emissions outputs'!L203</f>
        <v>534.71661044346001</v>
      </c>
      <c r="T203" s="5"/>
      <c r="U203" s="5">
        <v>127.00548596464779</v>
      </c>
      <c r="V203" s="5">
        <v>14.36413358430438</v>
      </c>
      <c r="W203" s="5">
        <v>7.2854807019277761</v>
      </c>
      <c r="X203" s="5">
        <v>733.96863954990067</v>
      </c>
      <c r="Y203" s="5">
        <v>102.11487777154862</v>
      </c>
      <c r="Z203" s="5">
        <v>14.941655948934912</v>
      </c>
      <c r="AA203" s="5">
        <v>44.865401167266853</v>
      </c>
      <c r="AB203" s="5">
        <v>793.13918993727486</v>
      </c>
      <c r="AC203" s="5">
        <f>H203*Parameters!$B$17+J203*Parameters!$B$18</f>
        <v>4323.0873416638733</v>
      </c>
      <c r="AD203" s="5">
        <f>O203*Parameters!$B$17+Q203*Parameters!$B$18</f>
        <v>6519.947421753006</v>
      </c>
      <c r="AE203" s="12">
        <f t="shared" ref="AE203:AE266" si="27">SUM(U203:W203)</f>
        <v>148.65510025087994</v>
      </c>
      <c r="AF203" s="12">
        <f t="shared" ref="AF203:AF266" si="28">SUM(Y203:AA203)</f>
        <v>161.92193488775038</v>
      </c>
      <c r="AG203" s="12">
        <f t="shared" ref="AG203:AG266" si="29">AE203+AF203</f>
        <v>310.57703513863032</v>
      </c>
      <c r="AH203" s="12">
        <f t="shared" ref="AH203:AH266" si="30">X203+AB203</f>
        <v>1527.1078294871754</v>
      </c>
      <c r="AI203" s="12">
        <f t="shared" ref="AI203:AI266" si="31">AC203+AD203</f>
        <v>10843.034763416879</v>
      </c>
      <c r="AJ203" s="5"/>
      <c r="AK203" s="9">
        <f>IF('Embedded emissions outputs'!Z203 &lt;&gt;0,'Infield emissions outputs'!AG203/'Embedded emissions outputs'!Z203,"")</f>
        <v>0.69078798388647411</v>
      </c>
      <c r="AL203" s="9">
        <f>IF('Embedded emissions outputs'!Z203 &lt;&gt;0,'Infield emissions outputs'!AH203/'Embedded emissions outputs'!Z203,"")</f>
        <v>3.3966057349920376</v>
      </c>
      <c r="AM203" s="9">
        <f>IF('Embedded emissions outputs'!Z203 &lt;&gt;0,'Infield emissions outputs'!AI203/'Embedded emissions outputs'!Z203,"")</f>
        <v>24.117166680042288</v>
      </c>
      <c r="AN203" s="9"/>
      <c r="AO203" s="9">
        <f>E203*'Field emission CFs'!P201</f>
        <v>1202.0047791725187</v>
      </c>
      <c r="AP203" s="9">
        <f>D203*'Field emission CFs'!Q201</f>
        <v>611.61000991321032</v>
      </c>
      <c r="AQ203" s="9">
        <f t="shared" ref="AQ203:AQ266" si="32">AO203+AP203</f>
        <v>1813.6147890857292</v>
      </c>
      <c r="AR203" s="9">
        <f>IF('Embedded emissions outputs'!Z203 &lt;&gt; 0,'Infield emissions outputs'!AQ203/'Embedded emissions outputs'!Z203,"")</f>
        <v>4.0338568598287026</v>
      </c>
      <c r="AS203" s="9"/>
      <c r="AT203" s="9"/>
      <c r="AU203" s="5"/>
      <c r="AV203" s="5"/>
      <c r="AW203" s="5"/>
      <c r="AX203" s="5"/>
      <c r="AY203" s="5"/>
      <c r="AZ203" s="5"/>
      <c r="BA203" s="5"/>
      <c r="CX203" s="5"/>
      <c r="CY203" s="5"/>
      <c r="CZ203" s="5"/>
    </row>
    <row r="204" spans="2:104" x14ac:dyDescent="0.3">
      <c r="B204">
        <v>3044</v>
      </c>
      <c r="C204">
        <v>5</v>
      </c>
      <c r="D204" s="5">
        <v>296577.5628174321</v>
      </c>
      <c r="E204" s="5">
        <v>180383.734375</v>
      </c>
      <c r="F204" s="5"/>
      <c r="G204" s="5">
        <v>110600.99722289313</v>
      </c>
      <c r="H204" s="5">
        <v>56106.004616513506</v>
      </c>
      <c r="I204" s="5">
        <v>5812.3396311196193</v>
      </c>
      <c r="J204" s="5">
        <v>15196.278323069022</v>
      </c>
      <c r="K204" s="5">
        <v>5155.3485562072055</v>
      </c>
      <c r="L204" s="5">
        <v>103706.59446762961</v>
      </c>
      <c r="M204" s="5"/>
      <c r="N204" s="12">
        <f>'Embedded emissions outputs'!L204-'Infield emissions outputs'!G204</f>
        <v>84369.896080293096</v>
      </c>
      <c r="O204" s="12">
        <f>'Embedded emissions outputs'!M204-'Infield emissions outputs'!H204</f>
        <v>45197.183413203609</v>
      </c>
      <c r="P204" s="12">
        <f>'Embedded emissions outputs'!N204-'Infield emissions outputs'!I204</f>
        <v>2654.4290397684563</v>
      </c>
      <c r="Q204" s="12">
        <f>'Embedded emissions outputs'!O204-'Infield emissions outputs'!J204</f>
        <v>34543.967359187503</v>
      </c>
      <c r="R204" s="12">
        <f>'Embedded emissions outputs'!P204-'Infield emissions outputs'!K204</f>
        <v>6198.5872523871185</v>
      </c>
      <c r="S204" s="12">
        <f>'Embedded emissions outputs'!Q204-'Infield emissions outputs'!L204</f>
        <v>7419.6786650637077</v>
      </c>
      <c r="T204" s="5"/>
      <c r="U204" s="5">
        <v>3687.8181964397336</v>
      </c>
      <c r="V204" s="5">
        <v>310.40372741240151</v>
      </c>
      <c r="W204" s="5">
        <v>238.97777545217605</v>
      </c>
      <c r="X204" s="5">
        <v>15422.838741588814</v>
      </c>
      <c r="Y204" s="5">
        <v>1727.3818229219614</v>
      </c>
      <c r="Z204" s="5">
        <v>210.9856150778144</v>
      </c>
      <c r="AA204" s="5">
        <v>637.78548422075323</v>
      </c>
      <c r="AB204" s="5">
        <v>11111.387342638103</v>
      </c>
      <c r="AC204" s="5">
        <f>H204*Parameters!$B$17+J204*Parameters!$B$18</f>
        <v>101260.39830223864</v>
      </c>
      <c r="AD204" s="5">
        <f>O204*Parameters!$B$17+Q204*Parameters!$B$18</f>
        <v>100083.04270098734</v>
      </c>
      <c r="AE204" s="12">
        <f t="shared" si="27"/>
        <v>4237.1996993043113</v>
      </c>
      <c r="AF204" s="12">
        <f t="shared" si="28"/>
        <v>2576.152922220529</v>
      </c>
      <c r="AG204" s="12">
        <f t="shared" si="29"/>
        <v>6813.3526215248403</v>
      </c>
      <c r="AH204" s="12">
        <f t="shared" si="30"/>
        <v>26534.226084226917</v>
      </c>
      <c r="AI204" s="12">
        <f t="shared" si="31"/>
        <v>201343.44100322598</v>
      </c>
      <c r="AJ204" s="5"/>
      <c r="AK204" s="9">
        <f>IF('Embedded emissions outputs'!Z204 &lt;&gt;0,'Infield emissions outputs'!AG204/'Embedded emissions outputs'!Z204,"")</f>
        <v>1.6332548836579668</v>
      </c>
      <c r="AL204" s="9">
        <f>IF('Embedded emissions outputs'!Z204 &lt;&gt;0,'Infield emissions outputs'!AH204/'Embedded emissions outputs'!Z204,"")</f>
        <v>6.3606210838459862</v>
      </c>
      <c r="AM204" s="9">
        <f>IF('Embedded emissions outputs'!Z204 &lt;&gt;0,'Infield emissions outputs'!AI204/'Embedded emissions outputs'!Z204,"")</f>
        <v>48.264808322429438</v>
      </c>
      <c r="AN204" s="9"/>
      <c r="AO204" s="9">
        <f>E204*'Field emission CFs'!P202</f>
        <v>14572.709671100833</v>
      </c>
      <c r="AP204" s="9">
        <f>D204*'Field emission CFs'!Q202</f>
        <v>15327.114252190364</v>
      </c>
      <c r="AQ204" s="9">
        <f t="shared" si="32"/>
        <v>29899.823923291195</v>
      </c>
      <c r="AR204" s="9">
        <f>IF('Embedded emissions outputs'!Z204 &lt;&gt; 0,'Infield emissions outputs'!AQ204/'Embedded emissions outputs'!Z204,"")</f>
        <v>7.167401447703071</v>
      </c>
      <c r="AS204" s="9"/>
      <c r="AT204" s="9"/>
      <c r="AU204" s="5"/>
      <c r="AV204" s="5"/>
      <c r="AW204" s="5"/>
      <c r="AX204" s="5"/>
      <c r="AY204" s="5"/>
      <c r="AZ204" s="5"/>
      <c r="BA204" s="5"/>
      <c r="CX204" s="5"/>
      <c r="CY204" s="5"/>
      <c r="CZ204" s="5"/>
    </row>
    <row r="205" spans="2:104" x14ac:dyDescent="0.3">
      <c r="B205">
        <v>3044</v>
      </c>
      <c r="C205">
        <v>7</v>
      </c>
      <c r="D205" s="5">
        <v>554253.6440426812</v>
      </c>
      <c r="E205" s="5">
        <v>40038.0546875</v>
      </c>
      <c r="F205" s="5"/>
      <c r="G205" s="5">
        <v>206694.68439619892</v>
      </c>
      <c r="H205" s="5">
        <v>104852.69760787953</v>
      </c>
      <c r="I205" s="5">
        <v>10862.286379178478</v>
      </c>
      <c r="J205" s="5">
        <v>28399.291424593059</v>
      </c>
      <c r="K205" s="5">
        <v>9634.4804254358442</v>
      </c>
      <c r="L205" s="5">
        <v>193810.20380939535</v>
      </c>
      <c r="M205" s="5"/>
      <c r="N205" s="12">
        <f>'Embedded emissions outputs'!L205-'Infield emissions outputs'!G205</f>
        <v>18504.999061914452</v>
      </c>
      <c r="O205" s="12">
        <f>'Embedded emissions outputs'!M205-'Infield emissions outputs'!H205</f>
        <v>8142.5994552853517</v>
      </c>
      <c r="P205" s="12">
        <f>'Embedded emissions outputs'!N205-'Infield emissions outputs'!I205</f>
        <v>629.27580141494582</v>
      </c>
      <c r="Q205" s="12">
        <f>'Embedded emissions outputs'!O205-'Infield emissions outputs'!J205</f>
        <v>5848.8598577899829</v>
      </c>
      <c r="R205" s="12">
        <f>'Embedded emissions outputs'!P205-'Infield emissions outputs'!K205</f>
        <v>4089.737213862827</v>
      </c>
      <c r="S205" s="12">
        <f>'Embedded emissions outputs'!Q205-'Infield emissions outputs'!L205</f>
        <v>2822.5844050721207</v>
      </c>
      <c r="T205" s="5"/>
      <c r="U205" s="5">
        <v>5516.4026554926331</v>
      </c>
      <c r="V205" s="5">
        <v>603.44996001346271</v>
      </c>
      <c r="W205" s="5">
        <v>323.6177330596397</v>
      </c>
      <c r="X205" s="5">
        <v>30749.594429436751</v>
      </c>
      <c r="Y205" s="5">
        <v>399.74641790777093</v>
      </c>
      <c r="Z205" s="5">
        <v>41.543423501800035</v>
      </c>
      <c r="AA205" s="5">
        <v>141.56317626920489</v>
      </c>
      <c r="AB205" s="5">
        <v>2169.4208098103727</v>
      </c>
      <c r="AC205" s="5">
        <f>H205*Parameters!$B$17+J205*Parameters!$B$18</f>
        <v>189238.6741028619</v>
      </c>
      <c r="AD205" s="5">
        <f>O205*Parameters!$B$17+Q205*Parameters!$B$18</f>
        <v>17719.860821316543</v>
      </c>
      <c r="AE205" s="12">
        <f t="shared" si="27"/>
        <v>6443.4703485657355</v>
      </c>
      <c r="AF205" s="12">
        <f t="shared" si="28"/>
        <v>582.85301767877581</v>
      </c>
      <c r="AG205" s="12">
        <f t="shared" si="29"/>
        <v>7026.3233662445109</v>
      </c>
      <c r="AH205" s="12">
        <f t="shared" si="30"/>
        <v>32919.015239247121</v>
      </c>
      <c r="AI205" s="12">
        <f t="shared" si="31"/>
        <v>206958.53492417844</v>
      </c>
      <c r="AJ205" s="5"/>
      <c r="AK205" s="9">
        <f>IF('Embedded emissions outputs'!Z205 &lt;&gt;0,'Infield emissions outputs'!AG205/'Embedded emissions outputs'!Z205,"")</f>
        <v>0.52144323501952072</v>
      </c>
      <c r="AL205" s="9">
        <f>IF('Embedded emissions outputs'!Z205 &lt;&gt;0,'Infield emissions outputs'!AH205/'Embedded emissions outputs'!Z205,"")</f>
        <v>2.4430127828267927</v>
      </c>
      <c r="AM205" s="9">
        <f>IF('Embedded emissions outputs'!Z205 &lt;&gt;0,'Infield emissions outputs'!AI205/'Embedded emissions outputs'!Z205,"")</f>
        <v>15.358975432900481</v>
      </c>
      <c r="AN205" s="9"/>
      <c r="AO205" s="9">
        <f>E205*'Field emission CFs'!P203</f>
        <v>3998.3686369349584</v>
      </c>
      <c r="AP205" s="9">
        <f>D205*'Field emission CFs'!Q203</f>
        <v>30510.50118414492</v>
      </c>
      <c r="AQ205" s="9">
        <f t="shared" si="32"/>
        <v>34508.869821079876</v>
      </c>
      <c r="AR205" s="9">
        <f>IF('Embedded emissions outputs'!Z205 &lt;&gt; 0,'Infield emissions outputs'!AQ205/'Embedded emissions outputs'!Z205,"")</f>
        <v>2.5610003665386678</v>
      </c>
      <c r="AS205" s="9"/>
      <c r="AT205" s="9"/>
      <c r="AU205" s="5"/>
      <c r="AV205" s="5"/>
      <c r="AW205" s="5"/>
      <c r="AX205" s="5"/>
      <c r="AY205" s="5"/>
      <c r="AZ205" s="5"/>
      <c r="BA205" s="5"/>
      <c r="CX205" s="5"/>
      <c r="CY205" s="5"/>
      <c r="CZ205" s="5"/>
    </row>
    <row r="206" spans="2:104" x14ac:dyDescent="0.3">
      <c r="B206">
        <v>3044</v>
      </c>
      <c r="C206">
        <v>8</v>
      </c>
      <c r="D206" s="5">
        <v>190455.65546468398</v>
      </c>
      <c r="E206" s="5">
        <v>376118.0625</v>
      </c>
      <c r="F206" s="5"/>
      <c r="G206" s="5">
        <v>71025.553049341062</v>
      </c>
      <c r="H206" s="5">
        <v>36030.054948292214</v>
      </c>
      <c r="I206" s="5">
        <v>3732.5579983597477</v>
      </c>
      <c r="J206" s="5">
        <v>9758.719173322992</v>
      </c>
      <c r="K206" s="5">
        <v>3310.6526302725556</v>
      </c>
      <c r="L206" s="5">
        <v>66598.1176650954</v>
      </c>
      <c r="M206" s="5"/>
      <c r="N206" s="12">
        <f>'Embedded emissions outputs'!L206-'Infield emissions outputs'!G206</f>
        <v>175757.2690791596</v>
      </c>
      <c r="O206" s="12">
        <f>'Embedded emissions outputs'!M206-'Infield emissions outputs'!H206</f>
        <v>95557.999251217349</v>
      </c>
      <c r="P206" s="12">
        <f>'Embedded emissions outputs'!N206-'Infield emissions outputs'!I206</f>
        <v>5501.1717181760796</v>
      </c>
      <c r="Q206" s="12">
        <f>'Embedded emissions outputs'!O206-'Infield emissions outputs'!J206</f>
        <v>73655.039129013167</v>
      </c>
      <c r="R206" s="12">
        <f>'Embedded emissions outputs'!P206-'Infield emissions outputs'!K206</f>
        <v>10839.637768380049</v>
      </c>
      <c r="S206" s="12">
        <f>'Embedded emissions outputs'!Q206-'Infield emissions outputs'!L206</f>
        <v>14806.940676382437</v>
      </c>
      <c r="T206" s="5"/>
      <c r="U206" s="5">
        <v>1824.7047292174193</v>
      </c>
      <c r="V206" s="5">
        <v>209.66500365330205</v>
      </c>
      <c r="W206" s="5">
        <v>104.55333549966861</v>
      </c>
      <c r="X206" s="5">
        <v>10726.348824738676</v>
      </c>
      <c r="Y206" s="5">
        <v>3184.3923880502707</v>
      </c>
      <c r="Z206" s="5">
        <v>442.526330704271</v>
      </c>
      <c r="AA206" s="5">
        <v>1329.8460515222266</v>
      </c>
      <c r="AB206" s="5">
        <v>23440.893606917387</v>
      </c>
      <c r="AC206" s="5">
        <f>H206*Parameters!$B$17+J206*Parameters!$B$18</f>
        <v>65027.223732159786</v>
      </c>
      <c r="AD206" s="5">
        <f>O206*Parameters!$B$17+Q206*Parameters!$B$18</f>
        <v>212115.32129400436</v>
      </c>
      <c r="AE206" s="12">
        <f t="shared" si="27"/>
        <v>2138.92306837039</v>
      </c>
      <c r="AF206" s="12">
        <f t="shared" si="28"/>
        <v>4956.7647702767681</v>
      </c>
      <c r="AG206" s="12">
        <f t="shared" si="29"/>
        <v>7095.6878386471581</v>
      </c>
      <c r="AH206" s="12">
        <f t="shared" si="30"/>
        <v>34167.242431656065</v>
      </c>
      <c r="AI206" s="12">
        <f t="shared" si="31"/>
        <v>277142.54502616415</v>
      </c>
      <c r="AJ206" s="5"/>
      <c r="AK206" s="9">
        <f>IF('Embedded emissions outputs'!Z206 &lt;&gt;0,'Infield emissions outputs'!AG206/'Embedded emissions outputs'!Z206,"")</f>
        <v>1.3072485857551244</v>
      </c>
      <c r="AL206" s="9">
        <f>IF('Embedded emissions outputs'!Z206 &lt;&gt;0,'Infield emissions outputs'!AH206/'Embedded emissions outputs'!Z206,"")</f>
        <v>6.2946792986951028</v>
      </c>
      <c r="AM206" s="9">
        <f>IF('Embedded emissions outputs'!Z206 &lt;&gt;0,'Infield emissions outputs'!AI206/'Embedded emissions outputs'!Z206,"")</f>
        <v>51.058362244287068</v>
      </c>
      <c r="AN206" s="9"/>
      <c r="AO206" s="9">
        <f>E206*'Field emission CFs'!P204</f>
        <v>34169.028859865284</v>
      </c>
      <c r="AP206" s="9">
        <f>D206*'Field emission CFs'!Q204</f>
        <v>10225.335152300629</v>
      </c>
      <c r="AQ206" s="9">
        <f t="shared" si="32"/>
        <v>44394.364012165912</v>
      </c>
      <c r="AR206" s="9">
        <f>IF('Embedded emissions outputs'!Z206 &lt;&gt; 0,'Infield emissions outputs'!AQ206/'Embedded emissions outputs'!Z206,"")</f>
        <v>8.1788363425901149</v>
      </c>
      <c r="AS206" s="9"/>
      <c r="AT206" s="9"/>
      <c r="AU206" s="5"/>
      <c r="AV206" s="5"/>
      <c r="AW206" s="5"/>
      <c r="AX206" s="5"/>
      <c r="AY206" s="5"/>
      <c r="AZ206" s="5"/>
      <c r="BA206" s="5"/>
      <c r="CX206" s="5"/>
      <c r="CY206" s="5"/>
      <c r="CZ206" s="5"/>
    </row>
    <row r="207" spans="2:104" x14ac:dyDescent="0.3">
      <c r="B207">
        <v>3045</v>
      </c>
      <c r="C207">
        <v>0</v>
      </c>
      <c r="D207" s="5">
        <v>690.97879452799998</v>
      </c>
      <c r="E207" s="5">
        <v>16048.908203125</v>
      </c>
      <c r="F207" s="5"/>
      <c r="G207" s="5">
        <v>257.68282336892082</v>
      </c>
      <c r="H207" s="5">
        <v>130.71811322276537</v>
      </c>
      <c r="I207" s="5">
        <v>13.54183166637814</v>
      </c>
      <c r="J207" s="5">
        <v>35.404924017971013</v>
      </c>
      <c r="K207" s="5">
        <v>12.011146416131858</v>
      </c>
      <c r="L207" s="5">
        <v>241.61995583583277</v>
      </c>
      <c r="M207" s="5"/>
      <c r="N207" s="12">
        <f>'Embedded emissions outputs'!L207-'Infield emissions outputs'!G207</f>
        <v>7355.478197533942</v>
      </c>
      <c r="O207" s="12">
        <f>'Embedded emissions outputs'!M207-'Infield emissions outputs'!H207</f>
        <v>4040.2695950245197</v>
      </c>
      <c r="P207" s="12">
        <f>'Embedded emissions outputs'!N207-'Infield emissions outputs'!I207</f>
        <v>221.74417908825356</v>
      </c>
      <c r="Q207" s="12">
        <f>'Embedded emissions outputs'!O207-'Infield emissions outputs'!J207</f>
        <v>3195.3573037376404</v>
      </c>
      <c r="R207" s="12">
        <f>'Embedded emissions outputs'!P207-'Infield emissions outputs'!K207</f>
        <v>731.64834569205266</v>
      </c>
      <c r="S207" s="12">
        <f>'Embedded emissions outputs'!Q207-'Infield emissions outputs'!L207</f>
        <v>504.41015943874356</v>
      </c>
      <c r="T207" s="5"/>
      <c r="U207" s="5">
        <v>5.8271038554840189</v>
      </c>
      <c r="V207" s="5">
        <v>0.82732993572611058</v>
      </c>
      <c r="W207" s="5">
        <v>0.32781334851719124</v>
      </c>
      <c r="X207" s="5">
        <v>42.96233271448677</v>
      </c>
      <c r="Y207" s="5">
        <v>125.60426901440384</v>
      </c>
      <c r="Z207" s="5">
        <v>19.289763020608444</v>
      </c>
      <c r="AA207" s="5">
        <v>56.744353861763273</v>
      </c>
      <c r="AB207" s="5">
        <v>1025.8715790346409</v>
      </c>
      <c r="AC207" s="5">
        <f>H207*Parameters!$B$17+J207*Parameters!$B$18</f>
        <v>235.92070582688524</v>
      </c>
      <c r="AD207" s="5">
        <f>O207*Parameters!$B$17+Q207*Parameters!$B$18</f>
        <v>9035.7725222409827</v>
      </c>
      <c r="AE207" s="12">
        <f t="shared" si="27"/>
        <v>6.9822471397273205</v>
      </c>
      <c r="AF207" s="12">
        <f t="shared" si="28"/>
        <v>201.63838589677556</v>
      </c>
      <c r="AG207" s="12">
        <f t="shared" si="29"/>
        <v>208.62063303650288</v>
      </c>
      <c r="AH207" s="12">
        <f t="shared" si="30"/>
        <v>1068.8339117491278</v>
      </c>
      <c r="AI207" s="12">
        <f t="shared" si="31"/>
        <v>9271.6932280678684</v>
      </c>
      <c r="AJ207" s="5"/>
      <c r="AK207" s="9">
        <f>IF('Embedded emissions outputs'!Z207 &lt;&gt;0,'Infield emissions outputs'!AG207/'Embedded emissions outputs'!Z207,"")</f>
        <v>1.6387329020527843</v>
      </c>
      <c r="AL207" s="9">
        <f>IF('Embedded emissions outputs'!Z207 &lt;&gt;0,'Infield emissions outputs'!AH207/'Embedded emissions outputs'!Z207,"")</f>
        <v>8.3957817235968584</v>
      </c>
      <c r="AM207" s="9">
        <f>IF('Embedded emissions outputs'!Z207 &lt;&gt;0,'Infield emissions outputs'!AI207/'Embedded emissions outputs'!Z207,"")</f>
        <v>72.829942702341924</v>
      </c>
      <c r="AN207" s="9"/>
      <c r="AO207" s="9">
        <f>E207*'Field emission CFs'!P205</f>
        <v>2141.656074568542</v>
      </c>
      <c r="AP207" s="9">
        <f>D207*'Field emission CFs'!Q205</f>
        <v>53.49665291877762</v>
      </c>
      <c r="AQ207" s="9">
        <f t="shared" si="32"/>
        <v>2195.1527274873197</v>
      </c>
      <c r="AR207" s="9">
        <f>IF('Embedded emissions outputs'!Z207 &lt;&gt; 0,'Infield emissions outputs'!AQ207/'Embedded emissions outputs'!Z207,"")</f>
        <v>17.243112280916897</v>
      </c>
      <c r="AS207" s="9"/>
      <c r="AT207" s="9"/>
      <c r="AU207" s="5"/>
      <c r="AV207" s="5"/>
      <c r="AW207" s="5"/>
      <c r="AX207" s="5"/>
      <c r="AY207" s="5"/>
      <c r="AZ207" s="5"/>
      <c r="BA207" s="5"/>
      <c r="CX207" s="5"/>
      <c r="CY207" s="5"/>
      <c r="CZ207" s="5"/>
    </row>
    <row r="208" spans="2:104" x14ac:dyDescent="0.3">
      <c r="B208">
        <v>3045</v>
      </c>
      <c r="C208">
        <v>1</v>
      </c>
      <c r="D208" s="5">
        <v>131219.388749465</v>
      </c>
      <c r="E208" s="5">
        <v>3918.4619140625</v>
      </c>
      <c r="F208" s="5"/>
      <c r="G208" s="5">
        <v>48934.906311854931</v>
      </c>
      <c r="H208" s="5">
        <v>24823.845610618897</v>
      </c>
      <c r="I208" s="5">
        <v>2571.643135624885</v>
      </c>
      <c r="J208" s="5">
        <v>6723.5239708519739</v>
      </c>
      <c r="K208" s="5">
        <v>2280.9604337883666</v>
      </c>
      <c r="L208" s="5">
        <v>45884.50928672593</v>
      </c>
      <c r="M208" s="5"/>
      <c r="N208" s="12">
        <f>'Embedded emissions outputs'!L208-'Infield emissions outputs'!G208</f>
        <v>1326.3164613953995</v>
      </c>
      <c r="O208" s="12">
        <f>'Embedded emissions outputs'!M208-'Infield emissions outputs'!H208</f>
        <v>602.51333017189245</v>
      </c>
      <c r="P208" s="12">
        <f>'Embedded emissions outputs'!N208-'Infield emissions outputs'!I208</f>
        <v>36.172421628660686</v>
      </c>
      <c r="Q208" s="12">
        <f>'Embedded emissions outputs'!O208-'Infield emissions outputs'!J208</f>
        <v>671.60286130808981</v>
      </c>
      <c r="R208" s="12">
        <f>'Embedded emissions outputs'!P208-'Infield emissions outputs'!K208</f>
        <v>1159.4158470386242</v>
      </c>
      <c r="S208" s="12">
        <f>'Embedded emissions outputs'!Q208-'Infield emissions outputs'!L208</f>
        <v>122.44091901060165</v>
      </c>
      <c r="T208" s="5"/>
      <c r="U208" s="5">
        <v>1348.0997227697667</v>
      </c>
      <c r="V208" s="5">
        <v>142.83964527887662</v>
      </c>
      <c r="W208" s="5">
        <v>77.364559839865876</v>
      </c>
      <c r="X208" s="5">
        <v>7258.949542238317</v>
      </c>
      <c r="Y208" s="5">
        <v>31.892215303318387</v>
      </c>
      <c r="Z208" s="5">
        <v>3.8049894486950073</v>
      </c>
      <c r="AA208" s="5">
        <v>13.854562136515057</v>
      </c>
      <c r="AB208" s="5">
        <v>200.15806723320921</v>
      </c>
      <c r="AC208" s="5">
        <f>H208*Parameters!$B$17+J208*Parameters!$B$18</f>
        <v>44802.200960584996</v>
      </c>
      <c r="AD208" s="5">
        <f>O208*Parameters!$B$17+Q208*Parameters!$B$18</f>
        <v>1509.4014365573046</v>
      </c>
      <c r="AE208" s="12">
        <f t="shared" si="27"/>
        <v>1568.3039278885092</v>
      </c>
      <c r="AF208" s="12">
        <f t="shared" si="28"/>
        <v>49.551766888528448</v>
      </c>
      <c r="AG208" s="12">
        <f t="shared" si="29"/>
        <v>1617.8556947770376</v>
      </c>
      <c r="AH208" s="12">
        <f t="shared" si="30"/>
        <v>7459.1076094715263</v>
      </c>
      <c r="AI208" s="12">
        <f t="shared" si="31"/>
        <v>46311.602397142298</v>
      </c>
      <c r="AJ208" s="5"/>
      <c r="AK208" s="9">
        <f>IF('Embedded emissions outputs'!Z208 &lt;&gt;0,'Infield emissions outputs'!AG208/'Embedded emissions outputs'!Z208,"")</f>
        <v>0.42091825698760738</v>
      </c>
      <c r="AL208" s="9">
        <f>IF('Embedded emissions outputs'!Z208 &lt;&gt;0,'Infield emissions outputs'!AH208/'Embedded emissions outputs'!Z208,"")</f>
        <v>1.940639442564402</v>
      </c>
      <c r="AM208" s="9">
        <f>IF('Embedded emissions outputs'!Z208 &lt;&gt;0,'Infield emissions outputs'!AI208/'Embedded emissions outputs'!Z208,"")</f>
        <v>12.048910803503206</v>
      </c>
      <c r="AN208" s="9"/>
      <c r="AO208" s="9">
        <f>E208*'Field emission CFs'!P206</f>
        <v>638.7584188615665</v>
      </c>
      <c r="AP208" s="9">
        <f>D208*'Field emission CFs'!Q206</f>
        <v>9869.9452587842261</v>
      </c>
      <c r="AQ208" s="9">
        <f t="shared" si="32"/>
        <v>10508.703677645794</v>
      </c>
      <c r="AR208" s="9">
        <f>IF('Embedded emissions outputs'!Z208 &lt;&gt; 0,'Infield emissions outputs'!AQ208/'Embedded emissions outputs'!Z208,"")</f>
        <v>2.7340542481469696</v>
      </c>
      <c r="AS208" s="9"/>
      <c r="AT208" s="9"/>
      <c r="AU208" s="5"/>
      <c r="AV208" s="5"/>
      <c r="AW208" s="5"/>
      <c r="AX208" s="5"/>
      <c r="AY208" s="5"/>
      <c r="AZ208" s="5"/>
      <c r="BA208" s="5"/>
      <c r="CX208" s="5"/>
      <c r="CY208" s="5"/>
      <c r="CZ208" s="5"/>
    </row>
    <row r="209" spans="2:104" x14ac:dyDescent="0.3">
      <c r="B209">
        <v>3045</v>
      </c>
      <c r="C209">
        <v>2</v>
      </c>
      <c r="D209" s="5">
        <v>2524.6131807160996</v>
      </c>
      <c r="E209" s="5">
        <v>1387.9061279296875</v>
      </c>
      <c r="F209" s="5"/>
      <c r="G209" s="5">
        <v>941.48974971901873</v>
      </c>
      <c r="H209" s="5">
        <v>477.60173570299065</v>
      </c>
      <c r="I209" s="5">
        <v>49.477475990171726</v>
      </c>
      <c r="J209" s="5">
        <v>129.3581489705175</v>
      </c>
      <c r="K209" s="5">
        <v>43.884846825713481</v>
      </c>
      <c r="L209" s="5">
        <v>882.80122350768727</v>
      </c>
      <c r="M209" s="5"/>
      <c r="N209" s="12">
        <f>'Embedded emissions outputs'!L209-'Infield emissions outputs'!G209</f>
        <v>629.71040393566034</v>
      </c>
      <c r="O209" s="12">
        <f>'Embedded emissions outputs'!M209-'Infield emissions outputs'!H209</f>
        <v>197.5536666777669</v>
      </c>
      <c r="P209" s="12">
        <f>'Embedded emissions outputs'!N209-'Infield emissions outputs'!I209</f>
        <v>22.667502392802447</v>
      </c>
      <c r="Q209" s="12">
        <f>'Embedded emissions outputs'!O209-'Infield emissions outputs'!J209</f>
        <v>119.25363490392868</v>
      </c>
      <c r="R209" s="12">
        <f>'Embedded emissions outputs'!P209-'Infield emissions outputs'!K209</f>
        <v>280.44653437619047</v>
      </c>
      <c r="S209" s="12">
        <f>'Embedded emissions outputs'!Q209-'Infield emissions outputs'!L209</f>
        <v>138.27436601135093</v>
      </c>
      <c r="T209" s="5"/>
      <c r="U209" s="5">
        <v>25.32355395527993</v>
      </c>
      <c r="V209" s="5">
        <v>2.864056690781303</v>
      </c>
      <c r="W209" s="5">
        <v>1.4526479879520564</v>
      </c>
      <c r="X209" s="5">
        <v>146.34560313637911</v>
      </c>
      <c r="Y209" s="5">
        <v>11.95205672577738</v>
      </c>
      <c r="Z209" s="5">
        <v>1.2709995653297683</v>
      </c>
      <c r="AA209" s="5">
        <v>4.9072418464717176</v>
      </c>
      <c r="AB209" s="5">
        <v>66.45830136827486</v>
      </c>
      <c r="AC209" s="5">
        <f>H209*Parameters!$B$17+J209*Parameters!$B$18</f>
        <v>861.9780060562548</v>
      </c>
      <c r="AD209" s="5">
        <f>O209*Parameters!$B$17+Q209*Parameters!$B$18</f>
        <v>411.11531032113248</v>
      </c>
      <c r="AE209" s="12">
        <f t="shared" si="27"/>
        <v>29.640258634013289</v>
      </c>
      <c r="AF209" s="12">
        <f t="shared" si="28"/>
        <v>18.130298137578865</v>
      </c>
      <c r="AG209" s="12">
        <f t="shared" si="29"/>
        <v>47.770556771592155</v>
      </c>
      <c r="AH209" s="12">
        <f t="shared" si="30"/>
        <v>212.80390450465399</v>
      </c>
      <c r="AI209" s="12">
        <f t="shared" si="31"/>
        <v>1273.0933163773873</v>
      </c>
      <c r="AJ209" s="5"/>
      <c r="AK209" s="9">
        <f>IF('Embedded emissions outputs'!Z209 &lt;&gt;0,'Infield emissions outputs'!AG209/'Embedded emissions outputs'!Z209,"")</f>
        <v>0.48985035823586764</v>
      </c>
      <c r="AL209" s="9">
        <f>IF('Embedded emissions outputs'!Z209 &lt;&gt;0,'Infield emissions outputs'!AH209/'Embedded emissions outputs'!Z209,"")</f>
        <v>2.1821405464042241</v>
      </c>
      <c r="AM209" s="9">
        <f>IF('Embedded emissions outputs'!Z209 &lt;&gt;0,'Infield emissions outputs'!AI209/'Embedded emissions outputs'!Z209,"")</f>
        <v>13.054593859496418</v>
      </c>
      <c r="AN209" s="9"/>
      <c r="AO209" s="9">
        <f>E209*'Field emission CFs'!P207</f>
        <v>112.00190393146339</v>
      </c>
      <c r="AP209" s="9">
        <f>D209*'Field emission CFs'!Q207</f>
        <v>192.24157925953978</v>
      </c>
      <c r="AQ209" s="9">
        <f t="shared" si="32"/>
        <v>304.24348319100318</v>
      </c>
      <c r="AR209" s="9">
        <f>IF('Embedded emissions outputs'!Z209 &lt;&gt; 0,'Infield emissions outputs'!AQ209/'Embedded emissions outputs'!Z209,"")</f>
        <v>3.119783174071511</v>
      </c>
      <c r="AS209" s="9"/>
      <c r="AT209" s="9"/>
      <c r="AU209" s="5"/>
      <c r="AV209" s="5"/>
      <c r="AW209" s="5"/>
      <c r="AX209" s="5"/>
      <c r="AY209" s="5"/>
      <c r="AZ209" s="5"/>
      <c r="BA209" s="5"/>
      <c r="CX209" s="5"/>
      <c r="CY209" s="5"/>
      <c r="CZ209" s="5"/>
    </row>
    <row r="210" spans="2:104" x14ac:dyDescent="0.3">
      <c r="B210">
        <v>3045</v>
      </c>
      <c r="C210">
        <v>5</v>
      </c>
      <c r="D210" s="5">
        <v>832918.9788284665</v>
      </c>
      <c r="E210" s="5">
        <v>32521.26953125</v>
      </c>
      <c r="F210" s="5"/>
      <c r="G210" s="5">
        <v>310615.77547931595</v>
      </c>
      <c r="H210" s="5">
        <v>157570.09946197073</v>
      </c>
      <c r="I210" s="5">
        <v>16323.581407055195</v>
      </c>
      <c r="J210" s="5">
        <v>42677.768684192066</v>
      </c>
      <c r="K210" s="5">
        <v>14478.464298340121</v>
      </c>
      <c r="L210" s="5">
        <v>291253.28949759243</v>
      </c>
      <c r="M210" s="5"/>
      <c r="N210" s="12">
        <f>'Embedded emissions outputs'!L210-'Infield emissions outputs'!G210</f>
        <v>15189.101080696622</v>
      </c>
      <c r="O210" s="12">
        <f>'Embedded emissions outputs'!M210-'Infield emissions outputs'!H210</f>
        <v>7592.2953836719098</v>
      </c>
      <c r="P210" s="12">
        <f>'Embedded emissions outputs'!N210-'Infield emissions outputs'!I210</f>
        <v>484.41513111014319</v>
      </c>
      <c r="Q210" s="12">
        <f>'Embedded emissions outputs'!O210-'Infield emissions outputs'!J210</f>
        <v>5630.4112531025312</v>
      </c>
      <c r="R210" s="12">
        <f>'Embedded emissions outputs'!P210-'Infield emissions outputs'!K210</f>
        <v>2013.2215136794839</v>
      </c>
      <c r="S210" s="12">
        <f>'Embedded emissions outputs'!Q210-'Infield emissions outputs'!L210</f>
        <v>1611.8259570031078</v>
      </c>
      <c r="T210" s="5"/>
      <c r="U210" s="5">
        <v>10356.999825285084</v>
      </c>
      <c r="V210" s="5">
        <v>871.7488713737946</v>
      </c>
      <c r="W210" s="5">
        <v>671.15368675025559</v>
      </c>
      <c r="X210" s="5">
        <v>43314.049023958098</v>
      </c>
      <c r="Y210" s="5">
        <v>318.06562208876574</v>
      </c>
      <c r="Z210" s="5">
        <v>36.379657217040268</v>
      </c>
      <c r="AA210" s="5">
        <v>114.98595131967619</v>
      </c>
      <c r="AB210" s="5">
        <v>1909.6560508960551</v>
      </c>
      <c r="AC210" s="5">
        <f>H210*Parameters!$B$17+J210*Parameters!$B$18</f>
        <v>284383.30515779322</v>
      </c>
      <c r="AD210" s="5">
        <f>O210*Parameters!$B$17+Q210*Parameters!$B$18</f>
        <v>16669.06804627672</v>
      </c>
      <c r="AE210" s="12">
        <f t="shared" si="27"/>
        <v>11899.902383409135</v>
      </c>
      <c r="AF210" s="12">
        <f t="shared" si="28"/>
        <v>469.43123062548221</v>
      </c>
      <c r="AG210" s="12">
        <f t="shared" si="29"/>
        <v>12369.333614034616</v>
      </c>
      <c r="AH210" s="12">
        <f t="shared" si="30"/>
        <v>45223.705074854151</v>
      </c>
      <c r="AI210" s="12">
        <f t="shared" si="31"/>
        <v>301052.37320406991</v>
      </c>
      <c r="AJ210" s="5"/>
      <c r="AK210" s="9">
        <f>IF('Embedded emissions outputs'!Z210 &lt;&gt;0,'Infield emissions outputs'!AG210/'Embedded emissions outputs'!Z210,"")</f>
        <v>1.4190699761479473</v>
      </c>
      <c r="AL210" s="9">
        <f>IF('Embedded emissions outputs'!Z210 &lt;&gt;0,'Infield emissions outputs'!AH210/'Embedded emissions outputs'!Z210,"")</f>
        <v>5.1882829006309219</v>
      </c>
      <c r="AM210" s="9">
        <f>IF('Embedded emissions outputs'!Z210 &lt;&gt;0,'Infield emissions outputs'!AI210/'Embedded emissions outputs'!Z210,"")</f>
        <v>34.538189153314789</v>
      </c>
      <c r="AN210" s="9"/>
      <c r="AO210" s="9">
        <f>E210*'Field emission CFs'!P208</f>
        <v>3769.5441704864638</v>
      </c>
      <c r="AP210" s="9">
        <f>D210*'Field emission CFs'!Q208</f>
        <v>55193.093996903823</v>
      </c>
      <c r="AQ210" s="9">
        <f t="shared" si="32"/>
        <v>58962.638167390287</v>
      </c>
      <c r="AR210" s="9">
        <f>IF('Embedded emissions outputs'!Z210 &lt;&gt; 0,'Infield emissions outputs'!AQ210/'Embedded emissions outputs'!Z210,"")</f>
        <v>6.764479975128304</v>
      </c>
      <c r="AS210" s="9"/>
      <c r="AT210" s="9"/>
      <c r="AU210" s="5"/>
      <c r="AV210" s="5"/>
      <c r="AW210" s="5"/>
      <c r="AX210" s="5"/>
      <c r="AY210" s="5"/>
      <c r="AZ210" s="5"/>
      <c r="BA210" s="5"/>
      <c r="CX210" s="5"/>
      <c r="CY210" s="5"/>
      <c r="CZ210" s="5"/>
    </row>
    <row r="211" spans="2:104" x14ac:dyDescent="0.3">
      <c r="B211">
        <v>3045</v>
      </c>
      <c r="C211">
        <v>7</v>
      </c>
      <c r="D211" s="5">
        <v>194049.26156004457</v>
      </c>
      <c r="E211" s="5">
        <v>22804.625</v>
      </c>
      <c r="F211" s="5"/>
      <c r="G211" s="5">
        <v>72365.696295503672</v>
      </c>
      <c r="H211" s="5">
        <v>36709.886821819164</v>
      </c>
      <c r="I211" s="5">
        <v>3802.985642744819</v>
      </c>
      <c r="J211" s="5">
        <v>9942.851236078508</v>
      </c>
      <c r="K211" s="5">
        <v>3373.1195674855339</v>
      </c>
      <c r="L211" s="5">
        <v>67854.721996412874</v>
      </c>
      <c r="M211" s="5"/>
      <c r="N211" s="12">
        <f>'Embedded emissions outputs'!L211-'Infield emissions outputs'!G211</f>
        <v>10463.711097009495</v>
      </c>
      <c r="O211" s="12">
        <f>'Embedded emissions outputs'!M211-'Infield emissions outputs'!H211</f>
        <v>4908.6281447331712</v>
      </c>
      <c r="P211" s="12">
        <f>'Embedded emissions outputs'!N211-'Infield emissions outputs'!I211</f>
        <v>374.46511081976359</v>
      </c>
      <c r="Q211" s="12">
        <f>'Embedded emissions outputs'!O211-'Infield emissions outputs'!J211</f>
        <v>3658.9265154529676</v>
      </c>
      <c r="R211" s="12">
        <f>'Embedded emissions outputs'!P211-'Infield emissions outputs'!K211</f>
        <v>1956.9159574951996</v>
      </c>
      <c r="S211" s="12">
        <f>'Embedded emissions outputs'!Q211-'Infield emissions outputs'!L211</f>
        <v>1441.9777975877514</v>
      </c>
      <c r="T211" s="5"/>
      <c r="U211" s="5">
        <v>1931.3429388725544</v>
      </c>
      <c r="V211" s="5">
        <v>211.27334098327276</v>
      </c>
      <c r="W211" s="5">
        <v>113.30152323386955</v>
      </c>
      <c r="X211" s="5">
        <v>10765.713778227442</v>
      </c>
      <c r="Y211" s="5">
        <v>224.23340989375254</v>
      </c>
      <c r="Z211" s="5">
        <v>24.511108099336223</v>
      </c>
      <c r="AA211" s="5">
        <v>80.630663118498589</v>
      </c>
      <c r="AB211" s="5">
        <v>1283.576217145461</v>
      </c>
      <c r="AC211" s="5">
        <f>H211*Parameters!$B$17+J211*Parameters!$B$18</f>
        <v>66254.187704419441</v>
      </c>
      <c r="AD211" s="5">
        <f>O211*Parameters!$B$17+Q211*Parameters!$B$18</f>
        <v>10792.541476504373</v>
      </c>
      <c r="AE211" s="12">
        <f t="shared" si="27"/>
        <v>2255.9178030896965</v>
      </c>
      <c r="AF211" s="12">
        <f t="shared" si="28"/>
        <v>329.37518111158732</v>
      </c>
      <c r="AG211" s="12">
        <f t="shared" si="29"/>
        <v>2585.2929842012836</v>
      </c>
      <c r="AH211" s="12">
        <f t="shared" si="30"/>
        <v>12049.289995372903</v>
      </c>
      <c r="AI211" s="12">
        <f t="shared" si="31"/>
        <v>77046.729180923809</v>
      </c>
      <c r="AJ211" s="5"/>
      <c r="AK211" s="9">
        <f>IF('Embedded emissions outputs'!Z211 &lt;&gt;0,'Infield emissions outputs'!AG211/'Embedded emissions outputs'!Z211,"")</f>
        <v>0.46934738940164339</v>
      </c>
      <c r="AL211" s="9">
        <f>IF('Embedded emissions outputs'!Z211 &lt;&gt;0,'Infield emissions outputs'!AH211/'Embedded emissions outputs'!Z211,"")</f>
        <v>2.1874900980396217</v>
      </c>
      <c r="AM211" s="9">
        <f>IF('Embedded emissions outputs'!Z211 &lt;&gt;0,'Infield emissions outputs'!AI211/'Embedded emissions outputs'!Z211,"")</f>
        <v>13.98745961250269</v>
      </c>
      <c r="AN211" s="9"/>
      <c r="AO211" s="9">
        <f>E211*'Field emission CFs'!P209</f>
        <v>3142.2318446354839</v>
      </c>
      <c r="AP211" s="9">
        <f>D211*'Field emission CFs'!Q209</f>
        <v>15070.164975025897</v>
      </c>
      <c r="AQ211" s="9">
        <f t="shared" si="32"/>
        <v>18212.396819661379</v>
      </c>
      <c r="AR211" s="9">
        <f>IF('Embedded emissions outputs'!Z211 &lt;&gt; 0,'Infield emissions outputs'!AQ211/'Embedded emissions outputs'!Z211,"")</f>
        <v>3.3063722194317231</v>
      </c>
      <c r="AS211" s="9"/>
      <c r="AT211" s="9"/>
      <c r="AU211" s="5"/>
      <c r="AV211" s="5"/>
      <c r="AW211" s="5"/>
      <c r="AX211" s="5"/>
      <c r="AY211" s="5"/>
      <c r="AZ211" s="5"/>
      <c r="BA211" s="5"/>
      <c r="CX211" s="5"/>
      <c r="CY211" s="5"/>
      <c r="CZ211" s="5"/>
    </row>
    <row r="212" spans="2:104" x14ac:dyDescent="0.3">
      <c r="B212">
        <v>3045</v>
      </c>
      <c r="C212">
        <v>8</v>
      </c>
      <c r="D212" s="5">
        <v>32601.066013454394</v>
      </c>
      <c r="E212" s="5">
        <v>20889.505859375</v>
      </c>
      <c r="F212" s="5"/>
      <c r="G212" s="5">
        <v>12157.731614501925</v>
      </c>
      <c r="H212" s="5">
        <v>6167.4104503316885</v>
      </c>
      <c r="I212" s="5">
        <v>638.91707183322433</v>
      </c>
      <c r="J212" s="5">
        <v>1670.4394899696706</v>
      </c>
      <c r="K212" s="5">
        <v>566.69782099038548</v>
      </c>
      <c r="L212" s="5">
        <v>11399.869565827497</v>
      </c>
      <c r="M212" s="5"/>
      <c r="N212" s="12">
        <f>'Embedded emissions outputs'!L212-'Infield emissions outputs'!G212</f>
        <v>8722.3309836707303</v>
      </c>
      <c r="O212" s="12">
        <f>'Embedded emissions outputs'!M212-'Infield emissions outputs'!H212</f>
        <v>4229.791227103291</v>
      </c>
      <c r="P212" s="12">
        <f>'Embedded emissions outputs'!N212-'Infield emissions outputs'!I212</f>
        <v>297.31947372458353</v>
      </c>
      <c r="Q212" s="12">
        <f>'Embedded emissions outputs'!O212-'Infield emissions outputs'!J212</f>
        <v>3550.2725043744204</v>
      </c>
      <c r="R212" s="12">
        <f>'Embedded emissions outputs'!P212-'Infield emissions outputs'!K212</f>
        <v>3259.291938717764</v>
      </c>
      <c r="S212" s="12">
        <f>'Embedded emissions outputs'!Q212-'Infield emissions outputs'!L212</f>
        <v>830.49931705015661</v>
      </c>
      <c r="T212" s="5"/>
      <c r="U212" s="5">
        <v>312.34209972467943</v>
      </c>
      <c r="V212" s="5">
        <v>35.889207953081346</v>
      </c>
      <c r="W212" s="5">
        <v>17.896817945548406</v>
      </c>
      <c r="X212" s="5">
        <v>1836.072576923227</v>
      </c>
      <c r="Y212" s="5">
        <v>183.57060812780443</v>
      </c>
      <c r="Z212" s="5">
        <v>21.750780278119038</v>
      </c>
      <c r="AA212" s="5">
        <v>73.859320496636514</v>
      </c>
      <c r="AB212" s="5">
        <v>1143.7905696391263</v>
      </c>
      <c r="AC212" s="5">
        <f>H212*Parameters!$B$17+J212*Parameters!$B$18</f>
        <v>11130.973288198895</v>
      </c>
      <c r="AD212" s="5">
        <f>O212*Parameters!$B$17+Q212*Parameters!$B$18</f>
        <v>9629.7963174539691</v>
      </c>
      <c r="AE212" s="12">
        <f t="shared" si="27"/>
        <v>366.12812562330919</v>
      </c>
      <c r="AF212" s="12">
        <f t="shared" si="28"/>
        <v>279.18070890256001</v>
      </c>
      <c r="AG212" s="12">
        <f t="shared" si="29"/>
        <v>645.3088345258692</v>
      </c>
      <c r="AH212" s="12">
        <f t="shared" si="30"/>
        <v>2979.863146562353</v>
      </c>
      <c r="AI212" s="12">
        <f t="shared" si="31"/>
        <v>20760.769605652866</v>
      </c>
      <c r="AJ212" s="5"/>
      <c r="AK212" s="9">
        <f>IF('Embedded emissions outputs'!Z212 &lt;&gt;0,'Infield emissions outputs'!AG212/'Embedded emissions outputs'!Z212,"")</f>
        <v>0.84804577026027395</v>
      </c>
      <c r="AL212" s="9">
        <f>IF('Embedded emissions outputs'!Z212 &lt;&gt;0,'Infield emissions outputs'!AH212/'Embedded emissions outputs'!Z212,"")</f>
        <v>3.9160479481942834</v>
      </c>
      <c r="AM212" s="9">
        <f>IF('Embedded emissions outputs'!Z212 &lt;&gt;0,'Infield emissions outputs'!AI212/'Embedded emissions outputs'!Z212,"")</f>
        <v>27.283188931324286</v>
      </c>
      <c r="AN212" s="9"/>
      <c r="AO212" s="9">
        <f>E212*'Field emission CFs'!P210</f>
        <v>2940.8292603269579</v>
      </c>
      <c r="AP212" s="9">
        <f>D212*'Field emission CFs'!Q210</f>
        <v>2511.1513949075738</v>
      </c>
      <c r="AQ212" s="9">
        <f t="shared" si="32"/>
        <v>5451.9806552345317</v>
      </c>
      <c r="AR212" s="9">
        <f>IF('Embedded emissions outputs'!Z212 &lt;&gt; 0,'Infield emissions outputs'!AQ212/'Embedded emissions outputs'!Z212,"")</f>
        <v>7.1648316075039471</v>
      </c>
      <c r="AS212" s="9"/>
      <c r="AT212" s="9"/>
      <c r="AU212" s="5"/>
      <c r="AV212" s="5"/>
      <c r="AW212" s="5"/>
      <c r="AX212" s="5"/>
      <c r="AY212" s="5"/>
      <c r="AZ212" s="5"/>
      <c r="BA212" s="5"/>
      <c r="CX212" s="5"/>
      <c r="CY212" s="5"/>
      <c r="CZ212" s="5"/>
    </row>
    <row r="213" spans="2:104" x14ac:dyDescent="0.3">
      <c r="B213">
        <v>3048</v>
      </c>
      <c r="C213">
        <v>0</v>
      </c>
      <c r="D213" s="5">
        <v>116615.40760911972</v>
      </c>
      <c r="E213" s="5">
        <v>1151545.875</v>
      </c>
      <c r="F213" s="5"/>
      <c r="G213" s="5">
        <v>43488.726020256785</v>
      </c>
      <c r="H213" s="5">
        <v>22061.090985839419</v>
      </c>
      <c r="I213" s="5">
        <v>2285.4336950057877</v>
      </c>
      <c r="J213" s="5">
        <v>5975.2335070512736</v>
      </c>
      <c r="K213" s="5">
        <v>2027.1023456325117</v>
      </c>
      <c r="L213" s="5">
        <v>40777.821055333938</v>
      </c>
      <c r="M213" s="5"/>
      <c r="N213" s="12">
        <f>'Embedded emissions outputs'!L213-'Infield emissions outputs'!G213</f>
        <v>537321.41670558939</v>
      </c>
      <c r="O213" s="12">
        <f>'Embedded emissions outputs'!M213-'Infield emissions outputs'!H213</f>
        <v>298012.51888442069</v>
      </c>
      <c r="P213" s="12">
        <f>'Embedded emissions outputs'!N213-'Infield emissions outputs'!I213</f>
        <v>16382.421628250351</v>
      </c>
      <c r="Q213" s="12">
        <f>'Embedded emissions outputs'!O213-'Infield emissions outputs'!J213</f>
        <v>230915.28007790932</v>
      </c>
      <c r="R213" s="12">
        <f>'Embedded emissions outputs'!P213-'Infield emissions outputs'!K213</f>
        <v>30998.452659679962</v>
      </c>
      <c r="S213" s="12">
        <f>'Embedded emissions outputs'!Q213-'Infield emissions outputs'!L213</f>
        <v>37915.760139002399</v>
      </c>
      <c r="T213" s="5"/>
      <c r="U213" s="5">
        <v>983.4311800438411</v>
      </c>
      <c r="V213" s="5">
        <v>139.62717589304782</v>
      </c>
      <c r="W213" s="5">
        <v>55.324544775872411</v>
      </c>
      <c r="X213" s="5">
        <v>7250.6855217761313</v>
      </c>
      <c r="Y213" s="5">
        <v>8986.5557441890414</v>
      </c>
      <c r="Z213" s="5">
        <v>1404.9896952446766</v>
      </c>
      <c r="AA213" s="5">
        <v>4071.537218601828</v>
      </c>
      <c r="AB213" s="5">
        <v>74770.469574403658</v>
      </c>
      <c r="AC213" s="5">
        <f>H213*Parameters!$B$17+J213*Parameters!$B$18</f>
        <v>39815.967568478838</v>
      </c>
      <c r="AD213" s="5">
        <f>O213*Parameters!$B$17+Q213*Parameters!$B$18</f>
        <v>662519.46230204939</v>
      </c>
      <c r="AE213" s="12">
        <f t="shared" si="27"/>
        <v>1178.3829007127613</v>
      </c>
      <c r="AF213" s="12">
        <f t="shared" si="28"/>
        <v>14463.082658035546</v>
      </c>
      <c r="AG213" s="12">
        <f t="shared" si="29"/>
        <v>15641.465558748307</v>
      </c>
      <c r="AH213" s="12">
        <f t="shared" si="30"/>
        <v>82021.155096179791</v>
      </c>
      <c r="AI213" s="12">
        <f t="shared" si="31"/>
        <v>702335.42987052817</v>
      </c>
      <c r="AJ213" s="5"/>
      <c r="AK213" s="9">
        <f>IF('Embedded emissions outputs'!Z213 &lt;&gt;0,'Infield emissions outputs'!AG213/'Embedded emissions outputs'!Z213,"")</f>
        <v>1.7083723974938443</v>
      </c>
      <c r="AL213" s="9">
        <f>IF('Embedded emissions outputs'!Z213 &lt;&gt;0,'Infield emissions outputs'!AH213/'Embedded emissions outputs'!Z213,"")</f>
        <v>8.9584110165753739</v>
      </c>
      <c r="AM213" s="9">
        <f>IF('Embedded emissions outputs'!Z213 &lt;&gt;0,'Infield emissions outputs'!AI213/'Embedded emissions outputs'!Z213,"")</f>
        <v>76.709593334858894</v>
      </c>
      <c r="AN213" s="9"/>
      <c r="AO213" s="9">
        <f>E213*'Field emission CFs'!P211</f>
        <v>99137.629361628293</v>
      </c>
      <c r="AP213" s="9">
        <f>D213*'Field emission CFs'!Q211</f>
        <v>5821.7365167485168</v>
      </c>
      <c r="AQ213" s="9">
        <f t="shared" si="32"/>
        <v>104959.3658783768</v>
      </c>
      <c r="AR213" s="9">
        <f>IF('Embedded emissions outputs'!Z213 &lt;&gt; 0,'Infield emissions outputs'!AQ213/'Embedded emissions outputs'!Z213,"")</f>
        <v>11.463739305731993</v>
      </c>
      <c r="AS213" s="9"/>
      <c r="AT213" s="9"/>
      <c r="AU213" s="5"/>
      <c r="AV213" s="5"/>
      <c r="AW213" s="5"/>
      <c r="AX213" s="5"/>
      <c r="AY213" s="5"/>
      <c r="AZ213" s="5"/>
      <c r="BA213" s="5"/>
      <c r="CX213" s="5"/>
      <c r="CY213" s="5"/>
      <c r="CZ213" s="5"/>
    </row>
    <row r="214" spans="2:104" x14ac:dyDescent="0.3">
      <c r="B214">
        <v>3048</v>
      </c>
      <c r="C214">
        <v>1</v>
      </c>
      <c r="D214" s="5">
        <v>83930.987371342679</v>
      </c>
      <c r="E214" s="5">
        <v>328037.90625</v>
      </c>
      <c r="F214" s="5"/>
      <c r="G214" s="5">
        <v>31299.909585159374</v>
      </c>
      <c r="H214" s="5">
        <v>15877.911734758862</v>
      </c>
      <c r="I214" s="5">
        <v>1644.8830435556522</v>
      </c>
      <c r="J214" s="5">
        <v>4300.5230466812218</v>
      </c>
      <c r="K214" s="5">
        <v>1458.9555948042339</v>
      </c>
      <c r="L214" s="5">
        <v>29348.80436638333</v>
      </c>
      <c r="M214" s="5"/>
      <c r="N214" s="12">
        <f>'Embedded emissions outputs'!L214-'Infield emissions outputs'!G214</f>
        <v>136471.52314938646</v>
      </c>
      <c r="O214" s="12">
        <f>'Embedded emissions outputs'!M214-'Infield emissions outputs'!H214</f>
        <v>68272.216973679911</v>
      </c>
      <c r="P214" s="12">
        <f>'Embedded emissions outputs'!N214-'Infield emissions outputs'!I214</f>
        <v>4418.8571085982867</v>
      </c>
      <c r="Q214" s="12">
        <f>'Embedded emissions outputs'!O214-'Infield emissions outputs'!J214</f>
        <v>58497.316969730964</v>
      </c>
      <c r="R214" s="12">
        <f>'Embedded emissions outputs'!P214-'Infield emissions outputs'!K214</f>
        <v>48086.007443268878</v>
      </c>
      <c r="S214" s="12">
        <f>'Embedded emissions outputs'!Q214-'Infield emissions outputs'!L214</f>
        <v>12291.980238718963</v>
      </c>
      <c r="T214" s="5"/>
      <c r="U214" s="5">
        <v>862.27608500090037</v>
      </c>
      <c r="V214" s="5">
        <v>91.363574989045517</v>
      </c>
      <c r="W214" s="5">
        <v>49.484180324195748</v>
      </c>
      <c r="X214" s="5">
        <v>4642.9937539341117</v>
      </c>
      <c r="Y214" s="5">
        <v>2604.8291688751106</v>
      </c>
      <c r="Z214" s="5">
        <v>363.28741538789137</v>
      </c>
      <c r="AA214" s="5">
        <v>1159.8483738370246</v>
      </c>
      <c r="AB214" s="5">
        <v>19246.449776251848</v>
      </c>
      <c r="AC214" s="5">
        <f>H214*Parameters!$B$17+J214*Parameters!$B$18</f>
        <v>28656.534669664419</v>
      </c>
      <c r="AD214" s="5">
        <f>O214*Parameters!$B$17+Q214*Parameters!$B$18</f>
        <v>156422.87590329096</v>
      </c>
      <c r="AE214" s="12">
        <f t="shared" si="27"/>
        <v>1003.1238403141417</v>
      </c>
      <c r="AF214" s="12">
        <f t="shared" si="28"/>
        <v>4127.9649581000267</v>
      </c>
      <c r="AG214" s="12">
        <f t="shared" si="29"/>
        <v>5131.0887984141682</v>
      </c>
      <c r="AH214" s="12">
        <f t="shared" si="30"/>
        <v>23889.443530185959</v>
      </c>
      <c r="AI214" s="12">
        <f t="shared" si="31"/>
        <v>185079.41057295538</v>
      </c>
      <c r="AJ214" s="5"/>
      <c r="AK214" s="9">
        <f>IF('Embedded emissions outputs'!Z214 &lt;&gt;0,'Infield emissions outputs'!AG214/'Embedded emissions outputs'!Z214,"")</f>
        <v>1.0516298630989527</v>
      </c>
      <c r="AL214" s="9">
        <f>IF('Embedded emissions outputs'!Z214 &lt;&gt;0,'Infield emissions outputs'!AH214/'Embedded emissions outputs'!Z214,"")</f>
        <v>4.896202972929288</v>
      </c>
      <c r="AM214" s="9">
        <f>IF('Embedded emissions outputs'!Z214 &lt;&gt;0,'Infield emissions outputs'!AI214/'Embedded emissions outputs'!Z214,"")</f>
        <v>37.932501823672681</v>
      </c>
      <c r="AN214" s="9"/>
      <c r="AO214" s="9">
        <f>E214*'Field emission CFs'!P212</f>
        <v>31000.051214478364</v>
      </c>
      <c r="AP214" s="9">
        <f>D214*'Field emission CFs'!Q212</f>
        <v>3463.8530314323448</v>
      </c>
      <c r="AQ214" s="9">
        <f t="shared" si="32"/>
        <v>34463.904245910708</v>
      </c>
      <c r="AR214" s="9">
        <f>IF('Embedded emissions outputs'!Z214 &lt;&gt; 0,'Infield emissions outputs'!AQ214/'Embedded emissions outputs'!Z214,"")</f>
        <v>7.0634659285537911</v>
      </c>
      <c r="AS214" s="9"/>
      <c r="AT214" s="9"/>
      <c r="AU214" s="5"/>
      <c r="AV214" s="5"/>
      <c r="AW214" s="5"/>
      <c r="AX214" s="5"/>
      <c r="AY214" s="5"/>
      <c r="AZ214" s="5"/>
      <c r="BA214" s="5"/>
      <c r="CX214" s="5"/>
      <c r="CY214" s="5"/>
      <c r="CZ214" s="5"/>
    </row>
    <row r="215" spans="2:104" x14ac:dyDescent="0.3">
      <c r="B215">
        <v>3048</v>
      </c>
      <c r="C215">
        <v>2</v>
      </c>
      <c r="D215" s="5">
        <v>4018.8989576200993</v>
      </c>
      <c r="E215" s="5">
        <v>46751.69921875</v>
      </c>
      <c r="F215" s="5"/>
      <c r="G215" s="5">
        <v>1498.7453137999232</v>
      </c>
      <c r="H215" s="5">
        <v>760.2880046874576</v>
      </c>
      <c r="I215" s="5">
        <v>78.762551903564415</v>
      </c>
      <c r="J215" s="5">
        <v>205.92355851909818</v>
      </c>
      <c r="K215" s="5">
        <v>69.859718118540101</v>
      </c>
      <c r="L215" s="5">
        <v>1405.3198105915155</v>
      </c>
      <c r="M215" s="5"/>
      <c r="N215" s="12">
        <f>'Embedded emissions outputs'!L215-'Infield emissions outputs'!G215</f>
        <v>21364.817907821121</v>
      </c>
      <c r="O215" s="12">
        <f>'Embedded emissions outputs'!M215-'Infield emissions outputs'!H215</f>
        <v>8719.078660892701</v>
      </c>
      <c r="P215" s="12">
        <f>'Embedded emissions outputs'!N215-'Infield emissions outputs'!I215</f>
        <v>733.47453606103863</v>
      </c>
      <c r="Q215" s="12">
        <f>'Embedded emissions outputs'!O215-'Infield emissions outputs'!J215</f>
        <v>6151.0328776038741</v>
      </c>
      <c r="R215" s="12">
        <f>'Embedded emissions outputs'!P215-'Infield emissions outputs'!K215</f>
        <v>6205.766871980828</v>
      </c>
      <c r="S215" s="12">
        <f>'Embedded emissions outputs'!Q215-'Infield emissions outputs'!L215</f>
        <v>3577.5274078400753</v>
      </c>
      <c r="T215" s="5"/>
      <c r="U215" s="5">
        <v>40.312236888996701</v>
      </c>
      <c r="V215" s="5">
        <v>4.5592546759503856</v>
      </c>
      <c r="W215" s="5">
        <v>2.3124514793642597</v>
      </c>
      <c r="X215" s="5">
        <v>232.96566634031916</v>
      </c>
      <c r="Y215" s="5">
        <v>389.345855038053</v>
      </c>
      <c r="Z215" s="5">
        <v>49.015033926990029</v>
      </c>
      <c r="AA215" s="5">
        <v>165.30071332558279</v>
      </c>
      <c r="AB215" s="5">
        <v>2585.0323287076681</v>
      </c>
      <c r="AC215" s="5">
        <f>H215*Parameters!$B$17+J215*Parameters!$B$18</f>
        <v>1372.1716009770346</v>
      </c>
      <c r="AD215" s="5">
        <f>O215*Parameters!$B$17+Q215*Parameters!$B$18</f>
        <v>18881.501572621684</v>
      </c>
      <c r="AE215" s="12">
        <f t="shared" si="27"/>
        <v>47.183943044311349</v>
      </c>
      <c r="AF215" s="12">
        <f t="shared" si="28"/>
        <v>603.66160229062586</v>
      </c>
      <c r="AG215" s="12">
        <f t="shared" si="29"/>
        <v>650.84554533493724</v>
      </c>
      <c r="AH215" s="12">
        <f t="shared" si="30"/>
        <v>2817.9979950479874</v>
      </c>
      <c r="AI215" s="12">
        <f t="shared" si="31"/>
        <v>20253.67317359872</v>
      </c>
      <c r="AJ215" s="5"/>
      <c r="AK215" s="9">
        <f>IF('Embedded emissions outputs'!Z215 &lt;&gt;0,'Infield emissions outputs'!AG215/'Embedded emissions outputs'!Z215,"")</f>
        <v>0.94552809093125567</v>
      </c>
      <c r="AL215" s="9">
        <f>IF('Embedded emissions outputs'!Z215 &lt;&gt;0,'Infield emissions outputs'!AH215/'Embedded emissions outputs'!Z215,"")</f>
        <v>4.0938995182561015</v>
      </c>
      <c r="AM215" s="9">
        <f>IF('Embedded emissions outputs'!Z215 &lt;&gt;0,'Infield emissions outputs'!AI215/'Embedded emissions outputs'!Z215,"")</f>
        <v>29.423904131237808</v>
      </c>
      <c r="AN215" s="9"/>
      <c r="AO215" s="9">
        <f>E215*'Field emission CFs'!P213</f>
        <v>3823.1314751802056</v>
      </c>
      <c r="AP215" s="9">
        <f>D215*'Field emission CFs'!Q213</f>
        <v>158.6908812901755</v>
      </c>
      <c r="AQ215" s="9">
        <f t="shared" si="32"/>
        <v>3981.8223564703812</v>
      </c>
      <c r="AR215" s="9">
        <f>IF('Embedded emissions outputs'!Z215 &lt;&gt; 0,'Infield emissions outputs'!AQ215/'Embedded emissions outputs'!Z215,"")</f>
        <v>5.7846672196294016</v>
      </c>
      <c r="AS215" s="9"/>
      <c r="AT215" s="9"/>
      <c r="AU215" s="5"/>
      <c r="AV215" s="5"/>
      <c r="AW215" s="5"/>
      <c r="AX215" s="5"/>
      <c r="AY215" s="5"/>
      <c r="AZ215" s="5"/>
      <c r="BA215" s="5"/>
      <c r="CX215" s="5"/>
      <c r="CY215" s="5"/>
      <c r="CZ215" s="5"/>
    </row>
    <row r="216" spans="2:104" x14ac:dyDescent="0.3">
      <c r="B216">
        <v>3048</v>
      </c>
      <c r="C216">
        <v>5</v>
      </c>
      <c r="D216" s="5">
        <v>128579.06779611054</v>
      </c>
      <c r="E216" s="5">
        <v>49325.28125</v>
      </c>
      <c r="F216" s="5"/>
      <c r="G216" s="5">
        <v>47950.26631530447</v>
      </c>
      <c r="H216" s="5">
        <v>24324.354488665169</v>
      </c>
      <c r="I216" s="5">
        <v>2519.898013808287</v>
      </c>
      <c r="J216" s="5">
        <v>6588.2370945008306</v>
      </c>
      <c r="K216" s="5">
        <v>2235.064261854488</v>
      </c>
      <c r="L216" s="5">
        <v>44961.247621977294</v>
      </c>
      <c r="M216" s="5"/>
      <c r="N216" s="12">
        <f>'Embedded emissions outputs'!L216-'Infield emissions outputs'!G216</f>
        <v>23346.140891785588</v>
      </c>
      <c r="O216" s="12">
        <f>'Embedded emissions outputs'!M216-'Infield emissions outputs'!H216</f>
        <v>12588.434105056618</v>
      </c>
      <c r="P216" s="12">
        <f>'Embedded emissions outputs'!N216-'Infield emissions outputs'!I216</f>
        <v>700.67160433161143</v>
      </c>
      <c r="Q216" s="12">
        <f>'Embedded emissions outputs'!O216-'Infield emissions outputs'!J216</f>
        <v>9314.5222040892913</v>
      </c>
      <c r="R216" s="12">
        <f>'Embedded emissions outputs'!P216-'Infield emissions outputs'!K216</f>
        <v>1861.6739979806543</v>
      </c>
      <c r="S216" s="12">
        <f>'Embedded emissions outputs'!Q216-'Infield emissions outputs'!L216</f>
        <v>1513.8382182212881</v>
      </c>
      <c r="T216" s="5"/>
      <c r="U216" s="5">
        <v>1598.8270366617353</v>
      </c>
      <c r="V216" s="5">
        <v>134.5733019449396</v>
      </c>
      <c r="W216" s="5">
        <v>103.60709454795932</v>
      </c>
      <c r="X216" s="5">
        <v>6686.4607333224367</v>
      </c>
      <c r="Y216" s="5">
        <v>471.8303231195099</v>
      </c>
      <c r="Z216" s="5">
        <v>57.902389006128161</v>
      </c>
      <c r="AA216" s="5">
        <v>174.40012544712306</v>
      </c>
      <c r="AB216" s="5">
        <v>3050.0713962487512</v>
      </c>
      <c r="AC216" s="5">
        <f>H216*Parameters!$B$17+J216*Parameters!$B$18</f>
        <v>43900.716880526656</v>
      </c>
      <c r="AD216" s="5">
        <f>O216*Parameters!$B$17+Q216*Parameters!$B$18</f>
        <v>27620.77931538357</v>
      </c>
      <c r="AE216" s="12">
        <f t="shared" si="27"/>
        <v>1837.0074331546343</v>
      </c>
      <c r="AF216" s="12">
        <f t="shared" si="28"/>
        <v>704.1328375727611</v>
      </c>
      <c r="AG216" s="12">
        <f t="shared" si="29"/>
        <v>2541.1402707273955</v>
      </c>
      <c r="AH216" s="12">
        <f t="shared" si="30"/>
        <v>9736.5321295711874</v>
      </c>
      <c r="AI216" s="12">
        <f t="shared" si="31"/>
        <v>71521.496195910222</v>
      </c>
      <c r="AJ216" s="5"/>
      <c r="AK216" s="9">
        <f>IF('Embedded emissions outputs'!Z216 &lt;&gt;0,'Infield emissions outputs'!AG216/'Embedded emissions outputs'!Z216,"")</f>
        <v>1.6110394155837733</v>
      </c>
      <c r="AL216" s="9">
        <f>IF('Embedded emissions outputs'!Z216 &lt;&gt;0,'Infield emissions outputs'!AH216/'Embedded emissions outputs'!Z216,"")</f>
        <v>6.1727946357510337</v>
      </c>
      <c r="AM216" s="9">
        <f>IF('Embedded emissions outputs'!Z216 &lt;&gt;0,'Infield emissions outputs'!AI216/'Embedded emissions outputs'!Z216,"")</f>
        <v>45.343403809878502</v>
      </c>
      <c r="AN216" s="9"/>
      <c r="AO216" s="9">
        <f>E216*'Field emission CFs'!P214</f>
        <v>3753.3662354501103</v>
      </c>
      <c r="AP216" s="9">
        <f>D216*'Field emission CFs'!Q214</f>
        <v>5111.4439643638925</v>
      </c>
      <c r="AQ216" s="9">
        <f t="shared" si="32"/>
        <v>8864.8101998140028</v>
      </c>
      <c r="AR216" s="9">
        <f>IF('Embedded emissions outputs'!Z216 &lt;&gt; 0,'Infield emissions outputs'!AQ216/'Embedded emissions outputs'!Z216,"")</f>
        <v>5.6201378601903631</v>
      </c>
      <c r="AS216" s="9"/>
      <c r="AT216" s="9"/>
      <c r="AU216" s="5"/>
      <c r="AV216" s="5"/>
      <c r="AW216" s="5"/>
      <c r="AX216" s="5"/>
      <c r="AY216" s="5"/>
      <c r="AZ216" s="5"/>
      <c r="BA216" s="5"/>
      <c r="CX216" s="5"/>
      <c r="CY216" s="5"/>
      <c r="CZ216" s="5"/>
    </row>
    <row r="217" spans="2:104" x14ac:dyDescent="0.3">
      <c r="B217">
        <v>3048</v>
      </c>
      <c r="C217">
        <v>7</v>
      </c>
      <c r="D217" s="5">
        <v>158735.23716268828</v>
      </c>
      <c r="E217" s="5">
        <v>50990.3671875</v>
      </c>
      <c r="F217" s="5"/>
      <c r="G217" s="5">
        <v>59196.236417294655</v>
      </c>
      <c r="H217" s="5">
        <v>30029.243832364791</v>
      </c>
      <c r="I217" s="5">
        <v>3110.8998976561666</v>
      </c>
      <c r="J217" s="5">
        <v>8133.4030150064928</v>
      </c>
      <c r="K217" s="5">
        <v>2759.2629326097276</v>
      </c>
      <c r="L217" s="5">
        <v>55506.19106775643</v>
      </c>
      <c r="M217" s="5"/>
      <c r="N217" s="12">
        <f>'Embedded emissions outputs'!L217-'Infield emissions outputs'!G217</f>
        <v>23261.301930913745</v>
      </c>
      <c r="O217" s="12">
        <f>'Embedded emissions outputs'!M217-'Infield emissions outputs'!H217</f>
        <v>8010.9468925668516</v>
      </c>
      <c r="P217" s="12">
        <f>'Embedded emissions outputs'!N217-'Infield emissions outputs'!I217</f>
        <v>818.69174783718699</v>
      </c>
      <c r="Q217" s="12">
        <f>'Embedded emissions outputs'!O217-'Infield emissions outputs'!J217</f>
        <v>5077.6906633227418</v>
      </c>
      <c r="R217" s="12">
        <f>'Embedded emissions outputs'!P217-'Infield emissions outputs'!K217</f>
        <v>9185.5926415352696</v>
      </c>
      <c r="S217" s="12">
        <f>'Embedded emissions outputs'!Q217-'Infield emissions outputs'!L217</f>
        <v>4636.1444621217088</v>
      </c>
      <c r="T217" s="5"/>
      <c r="U217" s="5">
        <v>1579.8677973817266</v>
      </c>
      <c r="V217" s="5">
        <v>172.82479519643067</v>
      </c>
      <c r="W217" s="5">
        <v>92.68236331761068</v>
      </c>
      <c r="X217" s="5">
        <v>8806.5170466199907</v>
      </c>
      <c r="Y217" s="5">
        <v>536.29562671088058</v>
      </c>
      <c r="Z217" s="5">
        <v>45.847618512938496</v>
      </c>
      <c r="AA217" s="5">
        <v>180.28743721429572</v>
      </c>
      <c r="AB217" s="5">
        <v>2364.7810119307323</v>
      </c>
      <c r="AC217" s="5">
        <f>H217*Parameters!$B$17+J217*Parameters!$B$18</f>
        <v>54196.929757591759</v>
      </c>
      <c r="AD217" s="5">
        <f>O217*Parameters!$B$17+Q217*Parameters!$B$18</f>
        <v>16871.7793408135</v>
      </c>
      <c r="AE217" s="12">
        <f t="shared" si="27"/>
        <v>1845.3749558957679</v>
      </c>
      <c r="AF217" s="12">
        <f t="shared" si="28"/>
        <v>762.4306824381149</v>
      </c>
      <c r="AG217" s="12">
        <f t="shared" si="29"/>
        <v>2607.8056383338826</v>
      </c>
      <c r="AH217" s="12">
        <f t="shared" si="30"/>
        <v>11171.298058550723</v>
      </c>
      <c r="AI217" s="12">
        <f t="shared" si="31"/>
        <v>71068.709098405263</v>
      </c>
      <c r="AJ217" s="5"/>
      <c r="AK217" s="9">
        <f>IF('Embedded emissions outputs'!Z217 &lt;&gt;0,'Infield emissions outputs'!AG217/'Embedded emissions outputs'!Z217,"")</f>
        <v>0.56031718222242644</v>
      </c>
      <c r="AL217" s="9">
        <f>IF('Embedded emissions outputs'!Z217 &lt;&gt;0,'Infield emissions outputs'!AH217/'Embedded emissions outputs'!Z217,"")</f>
        <v>2.4002825049236249</v>
      </c>
      <c r="AM217" s="9">
        <f>IF('Embedded emissions outputs'!Z217 &lt;&gt;0,'Infield emissions outputs'!AI217/'Embedded emissions outputs'!Z217,"")</f>
        <v>15.269933556722142</v>
      </c>
      <c r="AN217" s="9"/>
      <c r="AO217" s="9">
        <f>E217*'Field emission CFs'!P215</f>
        <v>5247.7167918366022</v>
      </c>
      <c r="AP217" s="9">
        <f>D217*'Field emission CFs'!Q215</f>
        <v>6373.198282947973</v>
      </c>
      <c r="AQ217" s="9">
        <f t="shared" si="32"/>
        <v>11620.915074784574</v>
      </c>
      <c r="AR217" s="9">
        <f>IF('Embedded emissions outputs'!Z217 &lt;&gt; 0,'Infield emissions outputs'!AQ217/'Embedded emissions outputs'!Z217,"")</f>
        <v>2.4968879175019807</v>
      </c>
      <c r="AS217" s="9"/>
      <c r="AT217" s="9"/>
      <c r="AU217" s="5"/>
      <c r="AV217" s="5"/>
      <c r="AW217" s="5"/>
      <c r="AX217" s="5"/>
      <c r="AY217" s="5"/>
      <c r="AZ217" s="5"/>
      <c r="BA217" s="5"/>
      <c r="CX217" s="5"/>
      <c r="CY217" s="5"/>
      <c r="CZ217" s="5"/>
    </row>
    <row r="218" spans="2:104" x14ac:dyDescent="0.3">
      <c r="B218">
        <v>3048</v>
      </c>
      <c r="C218">
        <v>8</v>
      </c>
      <c r="D218" s="5">
        <v>90520.389849589206</v>
      </c>
      <c r="E218" s="5">
        <v>151965.890625</v>
      </c>
      <c r="F218" s="5"/>
      <c r="G218" s="5">
        <v>33757.258274229636</v>
      </c>
      <c r="H218" s="5">
        <v>17124.482926296198</v>
      </c>
      <c r="I218" s="5">
        <v>1774.0224322736276</v>
      </c>
      <c r="J218" s="5">
        <v>4638.1561201035556</v>
      </c>
      <c r="K218" s="5">
        <v>1573.4978623641309</v>
      </c>
      <c r="L218" s="5">
        <v>31652.972234322056</v>
      </c>
      <c r="M218" s="5"/>
      <c r="N218" s="12">
        <f>'Embedded emissions outputs'!L218-'Infield emissions outputs'!G218</f>
        <v>66056.284225290176</v>
      </c>
      <c r="O218" s="12">
        <f>'Embedded emissions outputs'!M218-'Infield emissions outputs'!H218</f>
        <v>36665.738989813632</v>
      </c>
      <c r="P218" s="12">
        <f>'Embedded emissions outputs'!N218-'Infield emissions outputs'!I218</f>
        <v>1936.293465283672</v>
      </c>
      <c r="Q218" s="12">
        <f>'Embedded emissions outputs'!O218-'Infield emissions outputs'!J218</f>
        <v>30798.921432901818</v>
      </c>
      <c r="R218" s="12">
        <f>'Embedded emissions outputs'!P218-'Infield emissions outputs'!K218</f>
        <v>12470.898440772278</v>
      </c>
      <c r="S218" s="12">
        <f>'Embedded emissions outputs'!Q218-'Infield emissions outputs'!L218</f>
        <v>4037.7549071371759</v>
      </c>
      <c r="T218" s="5"/>
      <c r="U218" s="5">
        <v>867.25166047787843</v>
      </c>
      <c r="V218" s="5">
        <v>99.650271986970196</v>
      </c>
      <c r="W218" s="5">
        <v>49.692452904134612</v>
      </c>
      <c r="X218" s="5">
        <v>5098.0543208813824</v>
      </c>
      <c r="Y218" s="5">
        <v>1290.8938096754855</v>
      </c>
      <c r="Z218" s="5">
        <v>174.73691782027402</v>
      </c>
      <c r="AA218" s="5">
        <v>537.30798297137358</v>
      </c>
      <c r="AB218" s="5">
        <v>9245.5689835957655</v>
      </c>
      <c r="AC218" s="5">
        <f>H218*Parameters!$B$17+J218*Parameters!$B$18</f>
        <v>30906.352603233943</v>
      </c>
      <c r="AD218" s="5">
        <f>O218*Parameters!$B$17+Q218*Parameters!$B$18</f>
        <v>83494.972393214048</v>
      </c>
      <c r="AE218" s="12">
        <f t="shared" si="27"/>
        <v>1016.5943853689832</v>
      </c>
      <c r="AF218" s="12">
        <f t="shared" si="28"/>
        <v>2002.938710467133</v>
      </c>
      <c r="AG218" s="12">
        <f t="shared" si="29"/>
        <v>3019.5330958361164</v>
      </c>
      <c r="AH218" s="12">
        <f t="shared" si="30"/>
        <v>14343.623304477147</v>
      </c>
      <c r="AI218" s="12">
        <f t="shared" si="31"/>
        <v>114401.32499644799</v>
      </c>
      <c r="AJ218" s="5"/>
      <c r="AK218" s="9">
        <f>IF('Embedded emissions outputs'!Z218 &lt;&gt;0,'Infield emissions outputs'!AG218/'Embedded emissions outputs'!Z218,"")</f>
        <v>1.2238175484155185</v>
      </c>
      <c r="AL218" s="9">
        <f>IF('Embedded emissions outputs'!Z218 &lt;&gt;0,'Infield emissions outputs'!AH218/'Embedded emissions outputs'!Z218,"")</f>
        <v>5.8134742527205781</v>
      </c>
      <c r="AM218" s="9">
        <f>IF('Embedded emissions outputs'!Z218 &lt;&gt;0,'Infield emissions outputs'!AI218/'Embedded emissions outputs'!Z218,"")</f>
        <v>46.366886750043001</v>
      </c>
      <c r="AN218" s="9"/>
      <c r="AO218" s="9">
        <f>E218*'Field emission CFs'!P216</f>
        <v>14684.973177180729</v>
      </c>
      <c r="AP218" s="9">
        <f>D218*'Field emission CFs'!Q216</f>
        <v>3433.6360645867367</v>
      </c>
      <c r="AQ218" s="9">
        <f t="shared" si="32"/>
        <v>18118.609241767466</v>
      </c>
      <c r="AR218" s="9">
        <f>IF('Embedded emissions outputs'!Z218 &lt;&gt; 0,'Infield emissions outputs'!AQ218/'Embedded emissions outputs'!Z218,"")</f>
        <v>7.3434770340937812</v>
      </c>
      <c r="AS218" s="9"/>
      <c r="AT218" s="9"/>
      <c r="AU218" s="5"/>
      <c r="AV218" s="5"/>
      <c r="AW218" s="5"/>
      <c r="AX218" s="5"/>
      <c r="AY218" s="5"/>
      <c r="AZ218" s="5"/>
      <c r="BA218" s="5"/>
      <c r="CX218" s="5"/>
      <c r="CY218" s="5"/>
      <c r="CZ218" s="5"/>
    </row>
    <row r="219" spans="2:104" x14ac:dyDescent="0.3">
      <c r="B219">
        <v>3049</v>
      </c>
      <c r="C219">
        <v>0</v>
      </c>
      <c r="D219" s="5">
        <v>87665.220849141188</v>
      </c>
      <c r="E219" s="5">
        <v>956289.9375</v>
      </c>
      <c r="F219" s="5"/>
      <c r="G219" s="5">
        <v>32692.496207640554</v>
      </c>
      <c r="H219" s="5">
        <v>16584.347241053296</v>
      </c>
      <c r="I219" s="5">
        <v>1718.0667093349239</v>
      </c>
      <c r="J219" s="5">
        <v>4491.8606877113361</v>
      </c>
      <c r="K219" s="5">
        <v>1523.8670297267736</v>
      </c>
      <c r="L219" s="5">
        <v>30654.5829736743</v>
      </c>
      <c r="M219" s="5"/>
      <c r="N219" s="12">
        <f>'Embedded emissions outputs'!L219-'Infield emissions outputs'!G219</f>
        <v>448318.78004011366</v>
      </c>
      <c r="O219" s="12">
        <f>'Embedded emissions outputs'!M219-'Infield emissions outputs'!H219</f>
        <v>248946.34596011351</v>
      </c>
      <c r="P219" s="12">
        <f>'Embedded emissions outputs'!N219-'Infield emissions outputs'!I219</f>
        <v>13501.986350641671</v>
      </c>
      <c r="Q219" s="12">
        <f>'Embedded emissions outputs'!O219-'Infield emissions outputs'!J219</f>
        <v>190981.55646770177</v>
      </c>
      <c r="R219" s="12">
        <f>'Embedded emissions outputs'!P219-'Infield emissions outputs'!K219</f>
        <v>25146.460676562441</v>
      </c>
      <c r="S219" s="12">
        <f>'Embedded emissions outputs'!Q219-'Infield emissions outputs'!L219</f>
        <v>29394.811553936237</v>
      </c>
      <c r="T219" s="5"/>
      <c r="U219" s="5">
        <v>739.29091666385204</v>
      </c>
      <c r="V219" s="5">
        <v>104.96423639176712</v>
      </c>
      <c r="W219" s="5">
        <v>41.590031159619812</v>
      </c>
      <c r="X219" s="5">
        <v>5450.6772355908342</v>
      </c>
      <c r="Y219" s="5">
        <v>7460.9908259074364</v>
      </c>
      <c r="Z219" s="5">
        <v>1168.1222035506576</v>
      </c>
      <c r="AA219" s="5">
        <v>3381.1680892854056</v>
      </c>
      <c r="AB219" s="5">
        <v>62168.152779515694</v>
      </c>
      <c r="AC219" s="5">
        <f>H219*Parameters!$B$17+J219*Parameters!$B$18</f>
        <v>29931.513011664618</v>
      </c>
      <c r="AD219" s="5">
        <f>O219*Parameters!$B$17+Q219*Parameters!$B$18</f>
        <v>551849.91848517186</v>
      </c>
      <c r="AE219" s="12">
        <f t="shared" si="27"/>
        <v>885.84518421523899</v>
      </c>
      <c r="AF219" s="12">
        <f t="shared" si="28"/>
        <v>12010.2811187435</v>
      </c>
      <c r="AG219" s="12">
        <f t="shared" si="29"/>
        <v>12896.126302958739</v>
      </c>
      <c r="AH219" s="12">
        <f t="shared" si="30"/>
        <v>67618.830015106534</v>
      </c>
      <c r="AI219" s="12">
        <f t="shared" si="31"/>
        <v>581781.43149683648</v>
      </c>
      <c r="AJ219" s="5"/>
      <c r="AK219" s="9">
        <f>IF('Embedded emissions outputs'!Z219 &lt;&gt;0,'Infield emissions outputs'!AG219/'Embedded emissions outputs'!Z219,"")</f>
        <v>1.6299398081233614</v>
      </c>
      <c r="AL219" s="9">
        <f>IF('Embedded emissions outputs'!Z219 &lt;&gt;0,'Infield emissions outputs'!AH219/'Embedded emissions outputs'!Z219,"")</f>
        <v>8.5463355608623779</v>
      </c>
      <c r="AM219" s="9">
        <f>IF('Embedded emissions outputs'!Z219 &lt;&gt;0,'Infield emissions outputs'!AI219/'Embedded emissions outputs'!Z219,"")</f>
        <v>73.531283157961028</v>
      </c>
      <c r="AN219" s="9"/>
      <c r="AO219" s="9">
        <f>E219*'Field emission CFs'!P217</f>
        <v>72332.054344810589</v>
      </c>
      <c r="AP219" s="9">
        <f>D219*'Field emission CFs'!Q217</f>
        <v>2974.9438875282922</v>
      </c>
      <c r="AQ219" s="9">
        <f t="shared" si="32"/>
        <v>75306.998232338883</v>
      </c>
      <c r="AR219" s="9">
        <f>IF('Embedded emissions outputs'!Z219 &lt;&gt; 0,'Infield emissions outputs'!AQ219/'Embedded emissions outputs'!Z219,"")</f>
        <v>9.5180421907781216</v>
      </c>
      <c r="AS219" s="9"/>
      <c r="AT219" s="9"/>
      <c r="AU219" s="5"/>
      <c r="AV219" s="5"/>
      <c r="AW219" s="5"/>
      <c r="AX219" s="5"/>
      <c r="AY219" s="5"/>
      <c r="AZ219" s="5"/>
      <c r="BA219" s="5"/>
      <c r="CX219" s="5"/>
      <c r="CY219" s="5"/>
      <c r="CZ219" s="5"/>
    </row>
    <row r="220" spans="2:104" x14ac:dyDescent="0.3">
      <c r="B220">
        <v>3049</v>
      </c>
      <c r="C220">
        <v>1</v>
      </c>
      <c r="D220" s="5">
        <v>50955.354329130991</v>
      </c>
      <c r="E220" s="5">
        <v>4680.64501953125</v>
      </c>
      <c r="F220" s="5"/>
      <c r="G220" s="5">
        <v>19002.492801915017</v>
      </c>
      <c r="H220" s="5">
        <v>9639.6413743078519</v>
      </c>
      <c r="I220" s="5">
        <v>998.6251912362892</v>
      </c>
      <c r="J220" s="5">
        <v>2610.8911917680684</v>
      </c>
      <c r="K220" s="5">
        <v>885.74674994352472</v>
      </c>
      <c r="L220" s="5">
        <v>17817.957019960239</v>
      </c>
      <c r="M220" s="5"/>
      <c r="N220" s="12">
        <f>'Embedded emissions outputs'!L220-'Infield emissions outputs'!G220</f>
        <v>2155.8919137086996</v>
      </c>
      <c r="O220" s="12">
        <f>'Embedded emissions outputs'!M220-'Infield emissions outputs'!H220</f>
        <v>851.99494262180087</v>
      </c>
      <c r="P220" s="12">
        <f>'Embedded emissions outputs'!N220-'Infield emissions outputs'!I220</f>
        <v>72.652730173433724</v>
      </c>
      <c r="Q220" s="12">
        <f>'Embedded emissions outputs'!O220-'Infield emissions outputs'!J220</f>
        <v>571.74384826909682</v>
      </c>
      <c r="R220" s="12">
        <f>'Embedded emissions outputs'!P220-'Infield emissions outputs'!K220</f>
        <v>675.65923976824274</v>
      </c>
      <c r="S220" s="12">
        <f>'Embedded emissions outputs'!Q220-'Infield emissions outputs'!L220</f>
        <v>352.70227999926283</v>
      </c>
      <c r="T220" s="5"/>
      <c r="U220" s="5">
        <v>523.49656327001298</v>
      </c>
      <c r="V220" s="5">
        <v>55.467753712289834</v>
      </c>
      <c r="W220" s="5">
        <v>30.042348137166556</v>
      </c>
      <c r="X220" s="5">
        <v>2818.8086342045608</v>
      </c>
      <c r="Y220" s="5">
        <v>38.208818953958982</v>
      </c>
      <c r="Z220" s="5">
        <v>4.7465284874032703</v>
      </c>
      <c r="AA220" s="5">
        <v>16.549425222310045</v>
      </c>
      <c r="AB220" s="5">
        <v>250.17373739718255</v>
      </c>
      <c r="AC220" s="5">
        <f>H220*Parameters!$B$17+J220*Parameters!$B$18</f>
        <v>17397.673060573903</v>
      </c>
      <c r="AD220" s="5">
        <f>O220*Parameters!$B$17+Q220*Parameters!$B$18</f>
        <v>1820.6994034057957</v>
      </c>
      <c r="AE220" s="12">
        <f t="shared" si="27"/>
        <v>609.00666511946929</v>
      </c>
      <c r="AF220" s="12">
        <f t="shared" si="28"/>
        <v>59.504772663672298</v>
      </c>
      <c r="AG220" s="12">
        <f t="shared" si="29"/>
        <v>668.51143778314156</v>
      </c>
      <c r="AH220" s="12">
        <f t="shared" si="30"/>
        <v>3068.9823716017436</v>
      </c>
      <c r="AI220" s="12">
        <f t="shared" si="31"/>
        <v>19218.3724639797</v>
      </c>
      <c r="AJ220" s="5"/>
      <c r="AK220" s="9">
        <f>IF('Embedded emissions outputs'!Z220 &lt;&gt;0,'Infield emissions outputs'!AG220/'Embedded emissions outputs'!Z220,"")</f>
        <v>0.49208147345554165</v>
      </c>
      <c r="AL220" s="9">
        <f>IF('Embedded emissions outputs'!Z220 &lt;&gt;0,'Infield emissions outputs'!AH220/'Embedded emissions outputs'!Z220,"")</f>
        <v>2.2590329530259421</v>
      </c>
      <c r="AM220" s="9">
        <f>IF('Embedded emissions outputs'!Z220 &lt;&gt;0,'Infield emissions outputs'!AI220/'Embedded emissions outputs'!Z220,"")</f>
        <v>14.146362358216372</v>
      </c>
      <c r="AN220" s="9"/>
      <c r="AO220" s="9">
        <f>E220*'Field emission CFs'!P218</f>
        <v>399.54732390648013</v>
      </c>
      <c r="AP220" s="9">
        <f>D220*'Field emission CFs'!Q218</f>
        <v>2155.4448329881207</v>
      </c>
      <c r="AQ220" s="9">
        <f t="shared" si="32"/>
        <v>2554.9921568946006</v>
      </c>
      <c r="AR220" s="9">
        <f>IF('Embedded emissions outputs'!Z220 &lt;&gt; 0,'Infield emissions outputs'!AQ220/'Embedded emissions outputs'!Z220,"")</f>
        <v>1.8806922876312724</v>
      </c>
      <c r="AS220" s="9"/>
      <c r="AT220" s="9"/>
      <c r="AU220" s="5"/>
      <c r="AV220" s="5"/>
      <c r="AW220" s="5"/>
      <c r="AX220" s="5"/>
      <c r="AY220" s="5"/>
      <c r="AZ220" s="5"/>
      <c r="BA220" s="5"/>
      <c r="CX220" s="5"/>
      <c r="CY220" s="5"/>
      <c r="CZ220" s="5"/>
    </row>
    <row r="221" spans="2:104" x14ac:dyDescent="0.3">
      <c r="B221">
        <v>3049</v>
      </c>
      <c r="C221">
        <v>2</v>
      </c>
      <c r="D221" s="5">
        <v>2559.8307248623996</v>
      </c>
      <c r="E221" s="5">
        <v>71738.46875</v>
      </c>
      <c r="F221" s="5"/>
      <c r="G221" s="5">
        <v>954.62322976153916</v>
      </c>
      <c r="H221" s="5">
        <v>484.26412673380139</v>
      </c>
      <c r="I221" s="5">
        <v>50.167670911215872</v>
      </c>
      <c r="J221" s="5">
        <v>131.16265365933509</v>
      </c>
      <c r="K221" s="5">
        <v>44.497026363649582</v>
      </c>
      <c r="L221" s="5">
        <v>895.11601743285848</v>
      </c>
      <c r="M221" s="5"/>
      <c r="N221" s="12">
        <f>'Embedded emissions outputs'!L221-'Infield emissions outputs'!G221</f>
        <v>34057.660938179921</v>
      </c>
      <c r="O221" s="12">
        <f>'Embedded emissions outputs'!M221-'Infield emissions outputs'!H221</f>
        <v>18905.838930383346</v>
      </c>
      <c r="P221" s="12">
        <f>'Embedded emissions outputs'!N221-'Infield emissions outputs'!I221</f>
        <v>997.91420521192629</v>
      </c>
      <c r="Q221" s="12">
        <f>'Embedded emissions outputs'!O221-'Infield emissions outputs'!J221</f>
        <v>14097.585405708223</v>
      </c>
      <c r="R221" s="12">
        <f>'Embedded emissions outputs'!P221-'Infield emissions outputs'!K221</f>
        <v>1849.5690230797907</v>
      </c>
      <c r="S221" s="12">
        <f>'Embedded emissions outputs'!Q221-'Infield emissions outputs'!L221</f>
        <v>1829.8967797616142</v>
      </c>
      <c r="T221" s="5"/>
      <c r="U221" s="5">
        <v>25.676809410877418</v>
      </c>
      <c r="V221" s="5">
        <v>2.9040093630225559</v>
      </c>
      <c r="W221" s="5">
        <v>1.4729119614730313</v>
      </c>
      <c r="X221" s="5">
        <v>148.38707736238726</v>
      </c>
      <c r="Y221" s="5">
        <v>565.15787068209659</v>
      </c>
      <c r="Z221" s="5">
        <v>90.189950788181363</v>
      </c>
      <c r="AA221" s="5">
        <v>253.64675586875032</v>
      </c>
      <c r="AB221" s="5">
        <v>4803.3330140815724</v>
      </c>
      <c r="AC221" s="5">
        <f>H221*Parameters!$B$17+J221*Parameters!$B$18</f>
        <v>874.0023227766543</v>
      </c>
      <c r="AD221" s="5">
        <f>O221*Parameters!$B$17+Q221*Parameters!$B$18</f>
        <v>41572.221396743516</v>
      </c>
      <c r="AE221" s="12">
        <f t="shared" si="27"/>
        <v>30.053730735373005</v>
      </c>
      <c r="AF221" s="12">
        <f t="shared" si="28"/>
        <v>908.9945773390283</v>
      </c>
      <c r="AG221" s="12">
        <f t="shared" si="29"/>
        <v>939.04830807440135</v>
      </c>
      <c r="AH221" s="12">
        <f t="shared" si="30"/>
        <v>4951.72009144396</v>
      </c>
      <c r="AI221" s="12">
        <f t="shared" si="31"/>
        <v>42446.223719520174</v>
      </c>
      <c r="AJ221" s="5"/>
      <c r="AK221" s="9">
        <f>IF('Embedded emissions outputs'!Z221 &lt;&gt;0,'Infield emissions outputs'!AG221/'Embedded emissions outputs'!Z221,"")</f>
        <v>1.6141418948964477</v>
      </c>
      <c r="AL221" s="9">
        <f>IF('Embedded emissions outputs'!Z221 &lt;&gt;0,'Infield emissions outputs'!AH221/'Embedded emissions outputs'!Z221,"")</f>
        <v>8.511573667376112</v>
      </c>
      <c r="AM221" s="9">
        <f>IF('Embedded emissions outputs'!Z221 &lt;&gt;0,'Infield emissions outputs'!AI221/'Embedded emissions outputs'!Z221,"")</f>
        <v>72.961345435272762</v>
      </c>
      <c r="AN221" s="9"/>
      <c r="AO221" s="9">
        <f>E221*'Field emission CFs'!P219</f>
        <v>4598.5085698409985</v>
      </c>
      <c r="AP221" s="9">
        <f>D221*'Field emission CFs'!Q219</f>
        <v>84.862965067661847</v>
      </c>
      <c r="AQ221" s="9">
        <f t="shared" si="32"/>
        <v>4683.3715349086606</v>
      </c>
      <c r="AR221" s="9">
        <f>IF('Embedded emissions outputs'!Z221 &lt;&gt; 0,'Infield emissions outputs'!AQ221/'Embedded emissions outputs'!Z221,"")</f>
        <v>8.0503059734628657</v>
      </c>
      <c r="AS221" s="9"/>
      <c r="AT221" s="9"/>
      <c r="AU221" s="5"/>
      <c r="AV221" s="5"/>
      <c r="AW221" s="5"/>
      <c r="AX221" s="5"/>
      <c r="AY221" s="5"/>
      <c r="AZ221" s="5"/>
      <c r="BA221" s="5"/>
      <c r="CX221" s="5"/>
      <c r="CY221" s="5"/>
      <c r="CZ221" s="5"/>
    </row>
    <row r="222" spans="2:104" x14ac:dyDescent="0.3">
      <c r="B222">
        <v>3049</v>
      </c>
      <c r="C222">
        <v>5</v>
      </c>
      <c r="D222" s="5">
        <v>39498.572355889999</v>
      </c>
      <c r="E222" s="5">
        <v>3452.653076171875</v>
      </c>
      <c r="F222" s="5"/>
      <c r="G222" s="5">
        <v>14729.979739334678</v>
      </c>
      <c r="H222" s="5">
        <v>7472.2681712421145</v>
      </c>
      <c r="I222" s="5">
        <v>774.09469312454394</v>
      </c>
      <c r="J222" s="5">
        <v>2023.859435561807</v>
      </c>
      <c r="K222" s="5">
        <v>686.5957965017526</v>
      </c>
      <c r="L222" s="5">
        <v>13811.774520125098</v>
      </c>
      <c r="M222" s="5"/>
      <c r="N222" s="12">
        <f>'Embedded emissions outputs'!L222-'Infield emissions outputs'!G222</f>
        <v>1568.4998019270352</v>
      </c>
      <c r="O222" s="12">
        <f>'Embedded emissions outputs'!M222-'Infield emissions outputs'!H222</f>
        <v>647.85863560864709</v>
      </c>
      <c r="P222" s="12">
        <f>'Embedded emissions outputs'!N222-'Infield emissions outputs'!I222</f>
        <v>60.695524836898016</v>
      </c>
      <c r="Q222" s="12">
        <f>'Embedded emissions outputs'!O222-'Infield emissions outputs'!J222</f>
        <v>492.29854226077396</v>
      </c>
      <c r="R222" s="12">
        <f>'Embedded emissions outputs'!P222-'Infield emissions outputs'!K222</f>
        <v>337.48803708486207</v>
      </c>
      <c r="S222" s="12">
        <f>'Embedded emissions outputs'!Q222-'Infield emissions outputs'!L222</f>
        <v>345.81258682933367</v>
      </c>
      <c r="T222" s="5"/>
      <c r="U222" s="5">
        <v>491.14825977955206</v>
      </c>
      <c r="V222" s="5">
        <v>41.339958324103044</v>
      </c>
      <c r="W222" s="5">
        <v>31.827360321785577</v>
      </c>
      <c r="X222" s="5">
        <v>2054.0330366895278</v>
      </c>
      <c r="Y222" s="5">
        <v>35.280619467959212</v>
      </c>
      <c r="Z222" s="5">
        <v>3.4807456406588564</v>
      </c>
      <c r="AA222" s="5">
        <v>12.207601731825061</v>
      </c>
      <c r="AB222" s="5">
        <v>181.21405858198673</v>
      </c>
      <c r="AC222" s="5">
        <f>H222*Parameters!$B$17+J222*Parameters!$B$18</f>
        <v>13485.987042078841</v>
      </c>
      <c r="AD222" s="5">
        <f>O222*Parameters!$B$17+Q222*Parameters!$B$18</f>
        <v>1432.2244343381049</v>
      </c>
      <c r="AE222" s="12">
        <f t="shared" si="27"/>
        <v>564.31557842544066</v>
      </c>
      <c r="AF222" s="12">
        <f t="shared" si="28"/>
        <v>50.96896684044313</v>
      </c>
      <c r="AG222" s="12">
        <f t="shared" si="29"/>
        <v>615.28454526588382</v>
      </c>
      <c r="AH222" s="12">
        <f t="shared" si="30"/>
        <v>2235.2470952715144</v>
      </c>
      <c r="AI222" s="12">
        <f t="shared" si="31"/>
        <v>14918.211476416946</v>
      </c>
      <c r="AJ222" s="5"/>
      <c r="AK222" s="9">
        <f>IF('Embedded emissions outputs'!Z222 &lt;&gt;0,'Infield emissions outputs'!AG222/'Embedded emissions outputs'!Z222,"")</f>
        <v>1.4165872295503066</v>
      </c>
      <c r="AL222" s="9">
        <f>IF('Embedded emissions outputs'!Z222 &lt;&gt;0,'Infield emissions outputs'!AH222/'Embedded emissions outputs'!Z222,"")</f>
        <v>5.1462734021423113</v>
      </c>
      <c r="AM222" s="9">
        <f>IF('Embedded emissions outputs'!Z222 &lt;&gt;0,'Infield emissions outputs'!AI222/'Embedded emissions outputs'!Z222,"")</f>
        <v>34.346625521190134</v>
      </c>
      <c r="AN222" s="9"/>
      <c r="AO222" s="9">
        <f>E222*'Field emission CFs'!P220</f>
        <v>331.81637516142587</v>
      </c>
      <c r="AP222" s="9">
        <f>D222*'Field emission CFs'!Q220</f>
        <v>1249.2464463423012</v>
      </c>
      <c r="AQ222" s="9">
        <f t="shared" si="32"/>
        <v>1581.062821503727</v>
      </c>
      <c r="AR222" s="9">
        <f>IF('Embedded emissions outputs'!Z222 &lt;&gt; 0,'Infield emissions outputs'!AQ222/'Embedded emissions outputs'!Z222,"")</f>
        <v>3.640126213622195</v>
      </c>
      <c r="AS222" s="9"/>
      <c r="AT222" s="9"/>
      <c r="AU222" s="5"/>
      <c r="AV222" s="5"/>
      <c r="AW222" s="5"/>
      <c r="AX222" s="5"/>
      <c r="AY222" s="5"/>
      <c r="AZ222" s="5"/>
      <c r="BA222" s="5"/>
      <c r="CX222" s="5"/>
      <c r="CY222" s="5"/>
      <c r="CZ222" s="5"/>
    </row>
    <row r="223" spans="2:104" x14ac:dyDescent="0.3">
      <c r="B223">
        <v>3049</v>
      </c>
      <c r="C223">
        <v>7</v>
      </c>
      <c r="D223" s="5">
        <v>137020.41349013464</v>
      </c>
      <c r="E223" s="5">
        <v>2700.51220703125</v>
      </c>
      <c r="F223" s="5"/>
      <c r="G223" s="5">
        <v>51098.249739245948</v>
      </c>
      <c r="H223" s="5">
        <v>25921.272933807453</v>
      </c>
      <c r="I223" s="5">
        <v>2685.3318640674183</v>
      </c>
      <c r="J223" s="5">
        <v>7020.7615153269462</v>
      </c>
      <c r="K223" s="5">
        <v>2381.798488552959</v>
      </c>
      <c r="L223" s="5">
        <v>47912.9989491339</v>
      </c>
      <c r="M223" s="5"/>
      <c r="N223" s="12">
        <f>'Embedded emissions outputs'!L223-'Infield emissions outputs'!G223</f>
        <v>1268.3175788350054</v>
      </c>
      <c r="O223" s="12">
        <f>'Embedded emissions outputs'!M223-'Infield emissions outputs'!H223</f>
        <v>632.61082008310404</v>
      </c>
      <c r="P223" s="12">
        <f>'Embedded emissions outputs'!N223-'Infield emissions outputs'!I223</f>
        <v>39.03759345111348</v>
      </c>
      <c r="Q223" s="12">
        <f>'Embedded emissions outputs'!O223-'Infield emissions outputs'!J223</f>
        <v>458.6269536089867</v>
      </c>
      <c r="R223" s="12">
        <f>'Embedded emissions outputs'!P223-'Infield emissions outputs'!K223</f>
        <v>184.70299363653294</v>
      </c>
      <c r="S223" s="12">
        <f>'Embedded emissions outputs'!Q223-'Infield emissions outputs'!L223</f>
        <v>117.21638460400573</v>
      </c>
      <c r="T223" s="5"/>
      <c r="U223" s="5">
        <v>1363.7434430209555</v>
      </c>
      <c r="V223" s="5">
        <v>149.18253390009755</v>
      </c>
      <c r="W223" s="5">
        <v>80.003507551422061</v>
      </c>
      <c r="X223" s="5">
        <v>7601.7942122017157</v>
      </c>
      <c r="Y223" s="5">
        <v>26.114824587699914</v>
      </c>
      <c r="Z223" s="5">
        <v>3.0235982415277167</v>
      </c>
      <c r="AA223" s="5">
        <v>9.5482421226487979</v>
      </c>
      <c r="AB223" s="5">
        <v>158.814959147313</v>
      </c>
      <c r="AC223" s="5">
        <f>H223*Parameters!$B$17+J223*Parameters!$B$18</f>
        <v>46782.84329313715</v>
      </c>
      <c r="AD223" s="5">
        <f>O223*Parameters!$B$17+Q223*Parameters!$B$18</f>
        <v>1380.1854672267634</v>
      </c>
      <c r="AE223" s="12">
        <f t="shared" si="27"/>
        <v>1592.929484472475</v>
      </c>
      <c r="AF223" s="12">
        <f t="shared" si="28"/>
        <v>38.686664951876423</v>
      </c>
      <c r="AG223" s="12">
        <f t="shared" si="29"/>
        <v>1631.6161494243515</v>
      </c>
      <c r="AH223" s="12">
        <f t="shared" si="30"/>
        <v>7760.6091713490287</v>
      </c>
      <c r="AI223" s="12">
        <f t="shared" si="31"/>
        <v>48163.028760363915</v>
      </c>
      <c r="AJ223" s="5"/>
      <c r="AK223" s="9">
        <f>IF('Embedded emissions outputs'!Z223 &lt;&gt;0,'Infield emissions outputs'!AG223/'Embedded emissions outputs'!Z223,"")</f>
        <v>0.47550120899586801</v>
      </c>
      <c r="AL223" s="9">
        <f>IF('Embedded emissions outputs'!Z223 &lt;&gt;0,'Infield emissions outputs'!AH223/'Embedded emissions outputs'!Z223,"")</f>
        <v>2.2616710706270049</v>
      </c>
      <c r="AM223" s="9">
        <f>IF('Embedded emissions outputs'!Z223 &lt;&gt;0,'Infield emissions outputs'!AI223/'Embedded emissions outputs'!Z223,"")</f>
        <v>14.036131238671352</v>
      </c>
      <c r="AN223" s="9"/>
      <c r="AO223" s="9">
        <f>E223*'Field emission CFs'!P221</f>
        <v>221.30056662202077</v>
      </c>
      <c r="AP223" s="9">
        <f>D223*'Field emission CFs'!Q221</f>
        <v>5673.6931357889198</v>
      </c>
      <c r="AQ223" s="9">
        <f t="shared" si="32"/>
        <v>5894.9937024109404</v>
      </c>
      <c r="AR223" s="9">
        <f>IF('Embedded emissions outputs'!Z223 &lt;&gt; 0,'Infield emissions outputs'!AQ223/'Embedded emissions outputs'!Z223,"")</f>
        <v>1.7179755382467747</v>
      </c>
      <c r="AS223" s="9"/>
      <c r="AT223" s="9"/>
      <c r="AU223" s="5"/>
      <c r="AV223" s="5"/>
      <c r="AW223" s="5"/>
      <c r="AX223" s="5"/>
      <c r="AY223" s="5"/>
      <c r="AZ223" s="5"/>
      <c r="BA223" s="5"/>
      <c r="CX223" s="5"/>
      <c r="CY223" s="5"/>
      <c r="CZ223" s="5"/>
    </row>
    <row r="224" spans="2:104" x14ac:dyDescent="0.3">
      <c r="B224">
        <v>3049</v>
      </c>
      <c r="C224">
        <v>8</v>
      </c>
      <c r="D224" s="5">
        <v>33625.717722827998</v>
      </c>
      <c r="E224" s="5">
        <v>88223</v>
      </c>
      <c r="F224" s="5"/>
      <c r="G224" s="5">
        <v>12539.84919543513</v>
      </c>
      <c r="H224" s="5">
        <v>6361.2521994859326</v>
      </c>
      <c r="I224" s="5">
        <v>658.99823941012846</v>
      </c>
      <c r="J224" s="5">
        <v>1722.9414136213759</v>
      </c>
      <c r="K224" s="5">
        <v>584.50913706012545</v>
      </c>
      <c r="L224" s="5">
        <v>11758.167537815303</v>
      </c>
      <c r="M224" s="5"/>
      <c r="N224" s="12">
        <f>'Embedded emissions outputs'!L224-'Infield emissions outputs'!G224</f>
        <v>41074.054172479868</v>
      </c>
      <c r="O224" s="12">
        <f>'Embedded emissions outputs'!M224-'Infield emissions outputs'!H224</f>
        <v>22893.332526819642</v>
      </c>
      <c r="P224" s="12">
        <f>'Embedded emissions outputs'!N224-'Infield emissions outputs'!I224</f>
        <v>1238.2639640013326</v>
      </c>
      <c r="Q224" s="12">
        <f>'Embedded emissions outputs'!O224-'Infield emissions outputs'!J224</f>
        <v>17791.738553502226</v>
      </c>
      <c r="R224" s="12">
        <f>'Embedded emissions outputs'!P224-'Infield emissions outputs'!K224</f>
        <v>2536.9630653067179</v>
      </c>
      <c r="S224" s="12">
        <f>'Embedded emissions outputs'!Q224-'Infield emissions outputs'!L224</f>
        <v>2688.6482473999658</v>
      </c>
      <c r="T224" s="5"/>
      <c r="U224" s="5">
        <v>322.15901387896361</v>
      </c>
      <c r="V224" s="5">
        <v>37.017205984250417</v>
      </c>
      <c r="W224" s="5">
        <v>18.459315045878999</v>
      </c>
      <c r="X224" s="5">
        <v>1893.7803495372252</v>
      </c>
      <c r="Y224" s="5">
        <v>742.92595684039338</v>
      </c>
      <c r="Z224" s="5">
        <v>104.98555887564665</v>
      </c>
      <c r="AA224" s="5">
        <v>311.93133822976944</v>
      </c>
      <c r="AB224" s="5">
        <v>5565.0269919709199</v>
      </c>
      <c r="AC224" s="5">
        <f>H224*Parameters!$B$17+J224*Parameters!$B$18</f>
        <v>11480.819848493515</v>
      </c>
      <c r="AD224" s="5">
        <f>O224*Parameters!$B$17+Q224*Parameters!$B$18</f>
        <v>50938.608391781883</v>
      </c>
      <c r="AE224" s="12">
        <f t="shared" si="27"/>
        <v>377.63553490909305</v>
      </c>
      <c r="AF224" s="12">
        <f t="shared" si="28"/>
        <v>1159.8428539458096</v>
      </c>
      <c r="AG224" s="12">
        <f t="shared" si="29"/>
        <v>1537.4783888549027</v>
      </c>
      <c r="AH224" s="12">
        <f t="shared" si="30"/>
        <v>7458.8073415081453</v>
      </c>
      <c r="AI224" s="12">
        <f t="shared" si="31"/>
        <v>62419.428240275396</v>
      </c>
      <c r="AJ224" s="5"/>
      <c r="AK224" s="9">
        <f>IF('Embedded emissions outputs'!Z224 &lt;&gt;0,'Infield emissions outputs'!AG224/'Embedded emissions outputs'!Z224,"")</f>
        <v>1.2302553082009209</v>
      </c>
      <c r="AL224" s="9">
        <f>IF('Embedded emissions outputs'!Z224 &lt;&gt;0,'Infield emissions outputs'!AH224/'Embedded emissions outputs'!Z224,"")</f>
        <v>5.9683683304145534</v>
      </c>
      <c r="AM224" s="9">
        <f>IF('Embedded emissions outputs'!Z224 &lt;&gt;0,'Infield emissions outputs'!AI224/'Embedded emissions outputs'!Z224,"")</f>
        <v>49.946609646109557</v>
      </c>
      <c r="AN224" s="9"/>
      <c r="AO224" s="9">
        <f>E224*'Field emission CFs'!P222</f>
        <v>7550.7599951915445</v>
      </c>
      <c r="AP224" s="9">
        <f>D224*'Field emission CFs'!Q222</f>
        <v>1249.6145322380532</v>
      </c>
      <c r="AQ224" s="9">
        <f t="shared" si="32"/>
        <v>8800.3745274295979</v>
      </c>
      <c r="AR224" s="9">
        <f>IF('Embedded emissions outputs'!Z224 &lt;&gt; 0,'Infield emissions outputs'!AQ224/'Embedded emissions outputs'!Z224,"")</f>
        <v>7.041859940932274</v>
      </c>
      <c r="AS224" s="9"/>
      <c r="AT224" s="9"/>
      <c r="AU224" s="5"/>
      <c r="AV224" s="5"/>
      <c r="AW224" s="5"/>
      <c r="AX224" s="5"/>
      <c r="AY224" s="5"/>
      <c r="AZ224" s="5"/>
      <c r="BA224" s="5"/>
      <c r="CX224" s="5"/>
      <c r="CY224" s="5"/>
      <c r="CZ224" s="5"/>
    </row>
    <row r="225" spans="2:104" x14ac:dyDescent="0.3">
      <c r="B225">
        <v>3050</v>
      </c>
      <c r="C225">
        <v>0</v>
      </c>
      <c r="D225" s="5">
        <v>266884.91902763455</v>
      </c>
      <c r="E225" s="5">
        <v>8164103.5</v>
      </c>
      <c r="F225" s="5"/>
      <c r="G225" s="5">
        <v>99527.887099059022</v>
      </c>
      <c r="H225" s="5">
        <v>50488.804199459722</v>
      </c>
      <c r="I225" s="5">
        <v>5230.4219411479144</v>
      </c>
      <c r="J225" s="5">
        <v>13674.862896726494</v>
      </c>
      <c r="K225" s="5">
        <v>4639.2072580000367</v>
      </c>
      <c r="L225" s="5">
        <v>93323.735633241347</v>
      </c>
      <c r="M225" s="5"/>
      <c r="N225" s="12">
        <f>'Embedded emissions outputs'!L225-'Infield emissions outputs'!G225</f>
        <v>3796792.0320571056</v>
      </c>
      <c r="O225" s="12">
        <f>'Embedded emissions outputs'!M225-'Infield emissions outputs'!H225</f>
        <v>2149817.0464005005</v>
      </c>
      <c r="P225" s="12">
        <f>'Embedded emissions outputs'!N225-'Infield emissions outputs'!I225</f>
        <v>120500.12635535587</v>
      </c>
      <c r="Q225" s="12">
        <f>'Embedded emissions outputs'!O225-'Infield emissions outputs'!J225</f>
        <v>1681695.2803943439</v>
      </c>
      <c r="R225" s="12">
        <f>'Embedded emissions outputs'!P225-'Infield emissions outputs'!K225</f>
        <v>174128.72052595706</v>
      </c>
      <c r="S225" s="12">
        <f>'Embedded emissions outputs'!Q225-'Infield emissions outputs'!L225</f>
        <v>241170.48872967699</v>
      </c>
      <c r="T225" s="5"/>
      <c r="U225" s="5">
        <v>2250.6712983844695</v>
      </c>
      <c r="V225" s="5">
        <v>319.54943430098808</v>
      </c>
      <c r="W225" s="5">
        <v>126.61522997236219</v>
      </c>
      <c r="X225" s="5">
        <v>16593.850315734206</v>
      </c>
      <c r="Y225" s="5">
        <v>63489.892468867904</v>
      </c>
      <c r="Z225" s="5">
        <v>10071.802698147103</v>
      </c>
      <c r="AA225" s="5">
        <v>28865.938771420959</v>
      </c>
      <c r="AB225" s="5">
        <v>536287.03598644072</v>
      </c>
      <c r="AC225" s="5">
        <f>H225*Parameters!$B$17+J225*Parameters!$B$18</f>
        <v>91122.446839429351</v>
      </c>
      <c r="AD225" s="5">
        <f>O225*Parameters!$B$17+Q225*Parameters!$B$18</f>
        <v>4792518.0160400961</v>
      </c>
      <c r="AE225" s="12">
        <f t="shared" si="27"/>
        <v>2696.8359626578199</v>
      </c>
      <c r="AF225" s="12">
        <f t="shared" si="28"/>
        <v>102427.63393843596</v>
      </c>
      <c r="AG225" s="12">
        <f t="shared" si="29"/>
        <v>105124.46990109378</v>
      </c>
      <c r="AH225" s="12">
        <f t="shared" si="30"/>
        <v>552880.88630217488</v>
      </c>
      <c r="AI225" s="12">
        <f t="shared" si="31"/>
        <v>4883640.4628795255</v>
      </c>
      <c r="AJ225" s="5"/>
      <c r="AK225" s="9">
        <f>IF('Embedded emissions outputs'!Z225 &lt;&gt;0,'Infield emissions outputs'!AG225/'Embedded emissions outputs'!Z225,"")</f>
        <v>1.8669244441838271</v>
      </c>
      <c r="AL225" s="9">
        <f>IF('Embedded emissions outputs'!Z225 &lt;&gt;0,'Infield emissions outputs'!AH225/'Embedded emissions outputs'!Z225,"")</f>
        <v>9.8187114981952455</v>
      </c>
      <c r="AM225" s="9">
        <f>IF('Embedded emissions outputs'!Z225 &lt;&gt;0,'Infield emissions outputs'!AI225/'Embedded emissions outputs'!Z225,"")</f>
        <v>86.729452860338682</v>
      </c>
      <c r="AN225" s="9"/>
      <c r="AO225" s="9">
        <f>E225*'Field emission CFs'!P223</f>
        <v>601416.96615286148</v>
      </c>
      <c r="AP225" s="9">
        <f>D225*'Field emission CFs'!Q223</f>
        <v>8640.4912098825189</v>
      </c>
      <c r="AQ225" s="9">
        <f t="shared" si="32"/>
        <v>610057.45736274403</v>
      </c>
      <c r="AR225" s="9">
        <f>IF('Embedded emissions outputs'!Z225 &lt;&gt; 0,'Infield emissions outputs'!AQ225/'Embedded emissions outputs'!Z225,"")</f>
        <v>10.834120548514552</v>
      </c>
      <c r="AS225" s="9"/>
      <c r="AT225" s="9"/>
      <c r="AU225" s="5"/>
      <c r="AV225" s="5"/>
      <c r="AW225" s="5"/>
      <c r="AX225" s="5"/>
      <c r="AY225" s="5"/>
      <c r="AZ225" s="5"/>
      <c r="BA225" s="5"/>
      <c r="CX225" s="5"/>
      <c r="CY225" s="5"/>
      <c r="CZ225" s="5"/>
    </row>
    <row r="226" spans="2:104" x14ac:dyDescent="0.3">
      <c r="B226">
        <v>3050</v>
      </c>
      <c r="C226">
        <v>1</v>
      </c>
      <c r="D226" s="5">
        <v>138661.49623513961</v>
      </c>
      <c r="E226" s="5">
        <v>2568350.5</v>
      </c>
      <c r="F226" s="5"/>
      <c r="G226" s="5">
        <v>51710.249468418195</v>
      </c>
      <c r="H226" s="5">
        <v>26231.729986568418</v>
      </c>
      <c r="I226" s="5">
        <v>2717.493873176013</v>
      </c>
      <c r="J226" s="5">
        <v>7104.8486253138644</v>
      </c>
      <c r="K226" s="5">
        <v>2410.3251022310342</v>
      </c>
      <c r="L226" s="5">
        <v>48486.849179432073</v>
      </c>
      <c r="M226" s="5"/>
      <c r="N226" s="12">
        <f>'Embedded emissions outputs'!L226-'Infield emissions outputs'!G226</f>
        <v>1153298.5752944397</v>
      </c>
      <c r="O226" s="12">
        <f>'Embedded emissions outputs'!M226-'Infield emissions outputs'!H226</f>
        <v>628459.51673053205</v>
      </c>
      <c r="P226" s="12">
        <f>'Embedded emissions outputs'!N226-'Infield emissions outputs'!I226</f>
        <v>43096.07462804528</v>
      </c>
      <c r="Q226" s="12">
        <f>'Embedded emissions outputs'!O226-'Infield emissions outputs'!J226</f>
        <v>501593.01401114196</v>
      </c>
      <c r="R226" s="12">
        <f>'Embedded emissions outputs'!P226-'Infield emissions outputs'!K226</f>
        <v>152114.41673745346</v>
      </c>
      <c r="S226" s="12">
        <f>'Embedded emissions outputs'!Q226-'Infield emissions outputs'!L226</f>
        <v>89788.990041286495</v>
      </c>
      <c r="T226" s="5"/>
      <c r="U226" s="5">
        <v>1424.5571970338483</v>
      </c>
      <c r="V226" s="5">
        <v>150.94079560057682</v>
      </c>
      <c r="W226" s="5">
        <v>81.752290764367189</v>
      </c>
      <c r="X226" s="5">
        <v>7670.640857380542</v>
      </c>
      <c r="Y226" s="5">
        <v>19973.852250344557</v>
      </c>
      <c r="Z226" s="5">
        <v>3101.2540879791113</v>
      </c>
      <c r="AA226" s="5">
        <v>9080.9545245710178</v>
      </c>
      <c r="AB226" s="5">
        <v>164999.38242803089</v>
      </c>
      <c r="AC226" s="5">
        <f>H226*Parameters!$B$17+J226*Parameters!$B$18</f>
        <v>47343.157737788613</v>
      </c>
      <c r="AD226" s="5">
        <f>O226*Parameters!$B$17+Q226*Parameters!$B$18</f>
        <v>1409288.2380634884</v>
      </c>
      <c r="AE226" s="12">
        <f t="shared" si="27"/>
        <v>1657.2502833987924</v>
      </c>
      <c r="AF226" s="12">
        <f t="shared" si="28"/>
        <v>32156.060862894687</v>
      </c>
      <c r="AG226" s="12">
        <f t="shared" si="29"/>
        <v>33813.311146293476</v>
      </c>
      <c r="AH226" s="12">
        <f t="shared" si="30"/>
        <v>172670.02328541144</v>
      </c>
      <c r="AI226" s="12">
        <f t="shared" si="31"/>
        <v>1456631.3958012769</v>
      </c>
      <c r="AJ226" s="5"/>
      <c r="AK226" s="9">
        <f>IF('Embedded emissions outputs'!Z226 &lt;&gt;0,'Infield emissions outputs'!AG226/'Embedded emissions outputs'!Z226,"")</f>
        <v>1.4377339869130188</v>
      </c>
      <c r="AL226" s="9">
        <f>IF('Embedded emissions outputs'!Z226 &lt;&gt;0,'Infield emissions outputs'!AH226/'Embedded emissions outputs'!Z226,"")</f>
        <v>7.341888522080195</v>
      </c>
      <c r="AM226" s="9">
        <f>IF('Embedded emissions outputs'!Z226 &lt;&gt;0,'Infield emissions outputs'!AI226/'Embedded emissions outputs'!Z226,"")</f>
        <v>61.935622189949626</v>
      </c>
      <c r="AN226" s="9"/>
      <c r="AO226" s="9">
        <f>E226*'Field emission CFs'!P224</f>
        <v>197401.87338981</v>
      </c>
      <c r="AP226" s="9">
        <f>D226*'Field emission CFs'!Q224</f>
        <v>4710.3017791997218</v>
      </c>
      <c r="AQ226" s="9">
        <f t="shared" si="32"/>
        <v>202112.17516900972</v>
      </c>
      <c r="AR226" s="9">
        <f>IF('Embedded emissions outputs'!Z226 &lt;&gt; 0,'Infield emissions outputs'!AQ226/'Embedded emissions outputs'!Z226,"")</f>
        <v>8.5937618517213963</v>
      </c>
      <c r="AS226" s="9"/>
      <c r="AT226" s="9"/>
      <c r="AU226" s="5"/>
      <c r="AV226" s="5"/>
      <c r="AW226" s="5"/>
      <c r="AX226" s="5"/>
      <c r="AY226" s="5"/>
      <c r="AZ226" s="5"/>
      <c r="BA226" s="5"/>
      <c r="CX226" s="5"/>
      <c r="CY226" s="5"/>
      <c r="CZ226" s="5"/>
    </row>
    <row r="227" spans="2:104" x14ac:dyDescent="0.3">
      <c r="B227">
        <v>3050</v>
      </c>
      <c r="C227">
        <v>2</v>
      </c>
      <c r="D227" s="5">
        <v>6770.6461924640989</v>
      </c>
      <c r="E227" s="5">
        <v>67648.265625</v>
      </c>
      <c r="F227" s="5"/>
      <c r="G227" s="5">
        <v>2524.9388848437147</v>
      </c>
      <c r="H227" s="5">
        <v>1280.8585481734972</v>
      </c>
      <c r="I227" s="5">
        <v>132.69141070180495</v>
      </c>
      <c r="J227" s="5">
        <v>346.91978378367219</v>
      </c>
      <c r="K227" s="5">
        <v>117.69279085483798</v>
      </c>
      <c r="L227" s="5">
        <v>2367.5447741065714</v>
      </c>
      <c r="M227" s="5"/>
      <c r="N227" s="12">
        <f>'Embedded emissions outputs'!L227-'Infield emissions outputs'!G227</f>
        <v>31172.877508133919</v>
      </c>
      <c r="O227" s="12">
        <f>'Embedded emissions outputs'!M227-'Infield emissions outputs'!H227</f>
        <v>17103.441350654692</v>
      </c>
      <c r="P227" s="12">
        <f>'Embedded emissions outputs'!N227-'Infield emissions outputs'!I227</f>
        <v>1078.3021837360893</v>
      </c>
      <c r="Q227" s="12">
        <f>'Embedded emissions outputs'!O227-'Infield emissions outputs'!J227</f>
        <v>13348.380419132769</v>
      </c>
      <c r="R227" s="12">
        <f>'Embedded emissions outputs'!P227-'Infield emissions outputs'!K227</f>
        <v>2467.9947967338589</v>
      </c>
      <c r="S227" s="12">
        <f>'Embedded emissions outputs'!Q227-'Infield emissions outputs'!L227</f>
        <v>2477.2715351697302</v>
      </c>
      <c r="T227" s="5"/>
      <c r="U227" s="5">
        <v>67.914096890812388</v>
      </c>
      <c r="V227" s="5">
        <v>7.6809844282518593</v>
      </c>
      <c r="W227" s="5">
        <v>3.8957911032645605</v>
      </c>
      <c r="X227" s="5">
        <v>392.47767072900024</v>
      </c>
      <c r="Y227" s="5">
        <v>535.13974532470684</v>
      </c>
      <c r="Z227" s="5">
        <v>83.955465299397545</v>
      </c>
      <c r="AA227" s="5">
        <v>239.18499746665466</v>
      </c>
      <c r="AB227" s="5">
        <v>4468.5003415494421</v>
      </c>
      <c r="AC227" s="5">
        <f>H227*Parameters!$B$17+J227*Parameters!$B$18</f>
        <v>2311.6999266545736</v>
      </c>
      <c r="AD227" s="5">
        <f>O227*Parameters!$B$17+Q227*Parameters!$B$18</f>
        <v>38102.593081914609</v>
      </c>
      <c r="AE227" s="12">
        <f t="shared" si="27"/>
        <v>79.490872422328806</v>
      </c>
      <c r="AF227" s="12">
        <f t="shared" si="28"/>
        <v>858.28020809075906</v>
      </c>
      <c r="AG227" s="12">
        <f t="shared" si="29"/>
        <v>937.7710805130879</v>
      </c>
      <c r="AH227" s="12">
        <f t="shared" si="30"/>
        <v>4860.9780122784423</v>
      </c>
      <c r="AI227" s="12">
        <f t="shared" si="31"/>
        <v>40414.293008569184</v>
      </c>
      <c r="AJ227" s="5"/>
      <c r="AK227" s="9">
        <f>IF('Embedded emissions outputs'!Z227 &lt;&gt;0,'Infield emissions outputs'!AG227/'Embedded emissions outputs'!Z227,"")</f>
        <v>1.375341026860212</v>
      </c>
      <c r="AL227" s="9">
        <f>IF('Embedded emissions outputs'!Z227 &lt;&gt;0,'Infield emissions outputs'!AH227/'Embedded emissions outputs'!Z227,"")</f>
        <v>7.1291412476636289</v>
      </c>
      <c r="AM227" s="9">
        <f>IF('Embedded emissions outputs'!Z227 &lt;&gt;0,'Infield emissions outputs'!AI227/'Embedded emissions outputs'!Z227,"")</f>
        <v>59.271858986975104</v>
      </c>
      <c r="AN227" s="9"/>
      <c r="AO227" s="9">
        <f>E227*'Field emission CFs'!P225</f>
        <v>4780.8088558037098</v>
      </c>
      <c r="AP227" s="9">
        <f>D227*'Field emission CFs'!Q225</f>
        <v>179.74648746856437</v>
      </c>
      <c r="AQ227" s="9">
        <f t="shared" si="32"/>
        <v>4960.5553432722745</v>
      </c>
      <c r="AR227" s="9">
        <f>IF('Embedded emissions outputs'!Z227 &lt;&gt; 0,'Infield emissions outputs'!AQ227/'Embedded emissions outputs'!Z227,"")</f>
        <v>7.2751819941815583</v>
      </c>
      <c r="AS227" s="9"/>
      <c r="AT227" s="9"/>
      <c r="AU227" s="5"/>
      <c r="AV227" s="5"/>
      <c r="AW227" s="5"/>
      <c r="AX227" s="5"/>
      <c r="AY227" s="5"/>
      <c r="AZ227" s="5"/>
      <c r="BA227" s="5"/>
      <c r="CX227" s="5"/>
      <c r="CY227" s="5"/>
      <c r="CZ227" s="5"/>
    </row>
    <row r="228" spans="2:104" x14ac:dyDescent="0.3">
      <c r="B228">
        <v>3050</v>
      </c>
      <c r="C228">
        <v>5</v>
      </c>
      <c r="D228" s="5">
        <v>6359.7433999999994</v>
      </c>
      <c r="E228" s="5">
        <v>704.64239501953125</v>
      </c>
      <c r="F228" s="5"/>
      <c r="G228" s="5">
        <v>2371.7032247470106</v>
      </c>
      <c r="H228" s="5">
        <v>1203.1247042780954</v>
      </c>
      <c r="I228" s="5">
        <v>124.63852038033781</v>
      </c>
      <c r="J228" s="5">
        <v>325.86561792334192</v>
      </c>
      <c r="K228" s="5">
        <v>110.55014965923505</v>
      </c>
      <c r="L228" s="5">
        <v>2223.8611830119785</v>
      </c>
      <c r="M228" s="5"/>
      <c r="N228" s="12">
        <f>'Embedded emissions outputs'!L228-'Infield emissions outputs'!G228</f>
        <v>319.70508995177943</v>
      </c>
      <c r="O228" s="12">
        <f>'Embedded emissions outputs'!M228-'Infield emissions outputs'!H228</f>
        <v>100.29834727325306</v>
      </c>
      <c r="P228" s="12">
        <f>'Embedded emissions outputs'!N228-'Infield emissions outputs'!I228</f>
        <v>11.508331204598505</v>
      </c>
      <c r="Q228" s="12">
        <f>'Embedded emissions outputs'!O228-'Infield emissions outputs'!J228</f>
        <v>60.545282141999735</v>
      </c>
      <c r="R228" s="12">
        <f>'Embedded emissions outputs'!P228-'Infield emissions outputs'!K228</f>
        <v>142.38320335670628</v>
      </c>
      <c r="S228" s="12">
        <f>'Embedded emissions outputs'!Q228-'Infield emissions outputs'!L228</f>
        <v>70.202141091194335</v>
      </c>
      <c r="T228" s="5"/>
      <c r="U228" s="5">
        <v>79.080754499439678</v>
      </c>
      <c r="V228" s="5">
        <v>6.6562286033810087</v>
      </c>
      <c r="W228" s="5">
        <v>5.1245863501624482</v>
      </c>
      <c r="X228" s="5">
        <v>330.72392922880454</v>
      </c>
      <c r="Y228" s="5">
        <v>7.6127548687771762</v>
      </c>
      <c r="Z228" s="5">
        <v>0.60481676425552067</v>
      </c>
      <c r="AA228" s="5">
        <v>2.4914161499853993</v>
      </c>
      <c r="AB228" s="5">
        <v>31.029688319253189</v>
      </c>
      <c r="AC228" s="5">
        <f>H228*Parameters!$B$17+J228*Parameters!$B$18</f>
        <v>2171.4054956357645</v>
      </c>
      <c r="AD228" s="5">
        <f>O228*Parameters!$B$17+Q228*Parameters!$B$18</f>
        <v>208.72397286959961</v>
      </c>
      <c r="AE228" s="12">
        <f t="shared" si="27"/>
        <v>90.861569452983133</v>
      </c>
      <c r="AF228" s="12">
        <f t="shared" si="28"/>
        <v>10.708987783018097</v>
      </c>
      <c r="AG228" s="12">
        <f t="shared" si="29"/>
        <v>101.57055723600124</v>
      </c>
      <c r="AH228" s="12">
        <f t="shared" si="30"/>
        <v>361.75361754805772</v>
      </c>
      <c r="AI228" s="12">
        <f t="shared" si="31"/>
        <v>2380.129468505364</v>
      </c>
      <c r="AJ228" s="5"/>
      <c r="AK228" s="9">
        <f>IF('Embedded emissions outputs'!Z228 &lt;&gt;0,'Infield emissions outputs'!AG228/'Embedded emissions outputs'!Z228,"")</f>
        <v>1.4075742410754053</v>
      </c>
      <c r="AL228" s="9">
        <f>IF('Embedded emissions outputs'!Z228 &lt;&gt;0,'Infield emissions outputs'!AH228/'Embedded emissions outputs'!Z228,"")</f>
        <v>5.01321532078794</v>
      </c>
      <c r="AM228" s="9">
        <f>IF('Embedded emissions outputs'!Z228 &lt;&gt;0,'Infield emissions outputs'!AI228/'Embedded emissions outputs'!Z228,"")</f>
        <v>32.984055827402493</v>
      </c>
      <c r="AN228" s="9"/>
      <c r="AO228" s="9">
        <f>E228*'Field emission CFs'!P226</f>
        <v>71.697313972492509</v>
      </c>
      <c r="AP228" s="9">
        <f>D228*'Field emission CFs'!Q226</f>
        <v>150.95273627561571</v>
      </c>
      <c r="AQ228" s="9">
        <f t="shared" si="32"/>
        <v>222.65005024810822</v>
      </c>
      <c r="AR228" s="9">
        <f>IF('Embedded emissions outputs'!Z228 &lt;&gt; 0,'Infield emissions outputs'!AQ228/'Embedded emissions outputs'!Z228,"")</f>
        <v>3.0855051309327637</v>
      </c>
      <c r="AS228" s="9"/>
      <c r="AT228" s="9"/>
      <c r="AU228" s="5"/>
      <c r="AV228" s="5"/>
      <c r="AW228" s="5"/>
      <c r="AX228" s="5"/>
      <c r="AY228" s="5"/>
      <c r="AZ228" s="5"/>
      <c r="BA228" s="5"/>
      <c r="CX228" s="5"/>
      <c r="CY228" s="5"/>
      <c r="CZ228" s="5"/>
    </row>
    <row r="229" spans="2:104" x14ac:dyDescent="0.3">
      <c r="B229">
        <v>3050</v>
      </c>
      <c r="C229">
        <v>7</v>
      </c>
      <c r="D229" s="5">
        <v>129226.08168196876</v>
      </c>
      <c r="E229" s="5">
        <v>26687.017578125</v>
      </c>
      <c r="F229" s="5"/>
      <c r="G229" s="5">
        <v>48191.553553331403</v>
      </c>
      <c r="H229" s="5">
        <v>24446.755400325688</v>
      </c>
      <c r="I229" s="5">
        <v>2532.5782193333876</v>
      </c>
      <c r="J229" s="5">
        <v>6621.3893093716651</v>
      </c>
      <c r="K229" s="5">
        <v>2246.3111750417761</v>
      </c>
      <c r="L229" s="5">
        <v>45187.494024564832</v>
      </c>
      <c r="M229" s="5"/>
      <c r="N229" s="12">
        <f>'Embedded emissions outputs'!L229-'Infield emissions outputs'!G229</f>
        <v>12496.340529834604</v>
      </c>
      <c r="O229" s="12">
        <f>'Embedded emissions outputs'!M229-'Infield emissions outputs'!H229</f>
        <v>6765.0407866675632</v>
      </c>
      <c r="P229" s="12">
        <f>'Embedded emissions outputs'!N229-'Infield emissions outputs'!I229</f>
        <v>393.70038467462518</v>
      </c>
      <c r="Q229" s="12">
        <f>'Embedded emissions outputs'!O229-'Infield emissions outputs'!J229</f>
        <v>5195.3330546011402</v>
      </c>
      <c r="R229" s="12">
        <f>'Embedded emissions outputs'!P229-'Infield emissions outputs'!K229</f>
        <v>742.92391783874564</v>
      </c>
      <c r="S229" s="12">
        <f>'Embedded emissions outputs'!Q229-'Infield emissions outputs'!L229</f>
        <v>1093.6796141344821</v>
      </c>
      <c r="T229" s="5"/>
      <c r="U229" s="5">
        <v>1286.1676378882321</v>
      </c>
      <c r="V229" s="5">
        <v>140.69636647743073</v>
      </c>
      <c r="W229" s="5">
        <v>75.452551472766046</v>
      </c>
      <c r="X229" s="5">
        <v>7169.3702768326903</v>
      </c>
      <c r="Y229" s="5">
        <v>251.29622034135684</v>
      </c>
      <c r="Z229" s="5">
        <v>31.596116380398918</v>
      </c>
      <c r="AA229" s="5">
        <v>94.357698844940359</v>
      </c>
      <c r="AB229" s="5">
        <v>1666.2676889031809</v>
      </c>
      <c r="AC229" s="5">
        <f>H229*Parameters!$B$17+J229*Parameters!$B$18</f>
        <v>44121.62665929307</v>
      </c>
      <c r="AD229" s="5">
        <f>O229*Parameters!$B$17+Q229*Parameters!$B$18</f>
        <v>15000.890878253696</v>
      </c>
      <c r="AE229" s="12">
        <f t="shared" si="27"/>
        <v>1502.3165558384289</v>
      </c>
      <c r="AF229" s="12">
        <f t="shared" si="28"/>
        <v>377.25003556669617</v>
      </c>
      <c r="AG229" s="12">
        <f t="shared" si="29"/>
        <v>1879.5665914051251</v>
      </c>
      <c r="AH229" s="12">
        <f t="shared" si="30"/>
        <v>8835.6379657358702</v>
      </c>
      <c r="AI229" s="12">
        <f t="shared" si="31"/>
        <v>59122.517537546766</v>
      </c>
      <c r="AJ229" s="5"/>
      <c r="AK229" s="9">
        <f>IF('Embedded emissions outputs'!Z229 &lt;&gt;0,'Infield emissions outputs'!AG229/'Embedded emissions outputs'!Z229,"")</f>
        <v>0.55266805745203751</v>
      </c>
      <c r="AL229" s="9">
        <f>IF('Embedded emissions outputs'!Z229 &lt;&gt;0,'Infield emissions outputs'!AH229/'Embedded emissions outputs'!Z229,"")</f>
        <v>2.5980323832113634</v>
      </c>
      <c r="AM229" s="9">
        <f>IF('Embedded emissions outputs'!Z229 &lt;&gt;0,'Infield emissions outputs'!AI229/'Embedded emissions outputs'!Z229,"")</f>
        <v>17.384394396328751</v>
      </c>
      <c r="AN229" s="9"/>
      <c r="AO229" s="9">
        <f>E229*'Field emission CFs'!P227</f>
        <v>2299.0843135220316</v>
      </c>
      <c r="AP229" s="9">
        <f>D229*'Field emission CFs'!Q227</f>
        <v>4014.1273923126828</v>
      </c>
      <c r="AQ229" s="9">
        <f t="shared" si="32"/>
        <v>6313.2117058347139</v>
      </c>
      <c r="AR229" s="9">
        <f>IF('Embedded emissions outputs'!Z229 &lt;&gt; 0,'Infield emissions outputs'!AQ229/'Embedded emissions outputs'!Z229,"")</f>
        <v>1.856337767282163</v>
      </c>
      <c r="AS229" s="9"/>
      <c r="AT229" s="9"/>
      <c r="AU229" s="5"/>
      <c r="AV229" s="5"/>
      <c r="AW229" s="5"/>
      <c r="AX229" s="5"/>
      <c r="AY229" s="5"/>
      <c r="AZ229" s="5"/>
      <c r="BA229" s="5"/>
      <c r="CX229" s="5"/>
      <c r="CY229" s="5"/>
      <c r="CZ229" s="5"/>
    </row>
    <row r="230" spans="2:104" x14ac:dyDescent="0.3">
      <c r="B230">
        <v>3050</v>
      </c>
      <c r="C230">
        <v>8</v>
      </c>
      <c r="D230" s="5">
        <v>129471.82557266159</v>
      </c>
      <c r="E230" s="5">
        <v>559523.5625</v>
      </c>
      <c r="F230" s="5"/>
      <c r="G230" s="5">
        <v>48283.197436010392</v>
      </c>
      <c r="H230" s="5">
        <v>24493.244783186321</v>
      </c>
      <c r="I230" s="5">
        <v>2537.3943185062667</v>
      </c>
      <c r="J230" s="5">
        <v>6633.9809313530659</v>
      </c>
      <c r="K230" s="5">
        <v>2250.5828920255049</v>
      </c>
      <c r="L230" s="5">
        <v>45273.425211580034</v>
      </c>
      <c r="M230" s="5"/>
      <c r="N230" s="12">
        <f>'Embedded emissions outputs'!L230-'Infield emissions outputs'!G230</f>
        <v>257724.59857565077</v>
      </c>
      <c r="O230" s="12">
        <f>'Embedded emissions outputs'!M230-'Infield emissions outputs'!H230</f>
        <v>143203.07808129056</v>
      </c>
      <c r="P230" s="12">
        <f>'Embedded emissions outputs'!N230-'Infield emissions outputs'!I230</f>
        <v>8221.9145553227481</v>
      </c>
      <c r="Q230" s="12">
        <f>'Embedded emissions outputs'!O230-'Infield emissions outputs'!J230</f>
        <v>112220.29093843972</v>
      </c>
      <c r="R230" s="12">
        <f>'Embedded emissions outputs'!P230-'Infield emissions outputs'!K230</f>
        <v>20558.090497330264</v>
      </c>
      <c r="S230" s="12">
        <f>'Embedded emissions outputs'!Q230-'Infield emissions outputs'!L230</f>
        <v>17595.614352368691</v>
      </c>
      <c r="T230" s="5"/>
      <c r="U230" s="5">
        <v>1240.4349550368463</v>
      </c>
      <c r="V230" s="5">
        <v>142.53034763110713</v>
      </c>
      <c r="W230" s="5">
        <v>71.075396442418381</v>
      </c>
      <c r="X230" s="5">
        <v>7291.7759290461499</v>
      </c>
      <c r="Y230" s="5">
        <v>4722.6022738573665</v>
      </c>
      <c r="Z230" s="5">
        <v>661.18208501251729</v>
      </c>
      <c r="AA230" s="5">
        <v>1978.3156230203838</v>
      </c>
      <c r="AB230" s="5">
        <v>35034.110887954317</v>
      </c>
      <c r="AC230" s="5">
        <f>H230*Parameters!$B$17+J230*Parameters!$B$18</f>
        <v>44205.530930457433</v>
      </c>
      <c r="AD230" s="5">
        <f>O230*Parameters!$B$17+Q230*Parameters!$B$18</f>
        <v>319403.70484734402</v>
      </c>
      <c r="AE230" s="12">
        <f t="shared" si="27"/>
        <v>1454.0406991103719</v>
      </c>
      <c r="AF230" s="12">
        <f t="shared" si="28"/>
        <v>7362.0999818902674</v>
      </c>
      <c r="AG230" s="12">
        <f t="shared" si="29"/>
        <v>8816.1406810006392</v>
      </c>
      <c r="AH230" s="12">
        <f t="shared" si="30"/>
        <v>42325.886817000464</v>
      </c>
      <c r="AI230" s="12">
        <f t="shared" si="31"/>
        <v>363609.23577780148</v>
      </c>
      <c r="AJ230" s="5"/>
      <c r="AK230" s="9">
        <f>IF('Embedded emissions outputs'!Z230 &lt;&gt;0,'Infield emissions outputs'!AG230/'Embedded emissions outputs'!Z230,"")</f>
        <v>1.4297906682676078</v>
      </c>
      <c r="AL230" s="9">
        <f>IF('Embedded emissions outputs'!Z230 &lt;&gt;0,'Infield emissions outputs'!AH230/'Embedded emissions outputs'!Z230,"")</f>
        <v>6.864359382049865</v>
      </c>
      <c r="AM230" s="9">
        <f>IF('Embedded emissions outputs'!Z230 &lt;&gt;0,'Infield emissions outputs'!AI230/'Embedded emissions outputs'!Z230,"")</f>
        <v>58.969691049894813</v>
      </c>
      <c r="AN230" s="9"/>
      <c r="AO230" s="9">
        <f>E230*'Field emission CFs'!P228</f>
        <v>37035.55779686787</v>
      </c>
      <c r="AP230" s="9">
        <f>D230*'Field emission CFs'!Q228</f>
        <v>3407.1241142726735</v>
      </c>
      <c r="AQ230" s="9">
        <f t="shared" si="32"/>
        <v>40442.681911140542</v>
      </c>
      <c r="AR230" s="9">
        <f>IF('Embedded emissions outputs'!Z230 &lt;&gt; 0,'Infield emissions outputs'!AQ230/'Embedded emissions outputs'!Z230,"")</f>
        <v>6.5589435659618802</v>
      </c>
      <c r="AS230" s="9"/>
      <c r="AT230" s="9"/>
      <c r="AU230" s="5"/>
      <c r="AV230" s="5"/>
      <c r="AW230" s="5"/>
      <c r="AX230" s="5"/>
      <c r="AY230" s="5"/>
      <c r="AZ230" s="5"/>
      <c r="BA230" s="5"/>
      <c r="CX230" s="5"/>
      <c r="CY230" s="5"/>
      <c r="CZ230" s="5"/>
    </row>
    <row r="231" spans="2:104" x14ac:dyDescent="0.3">
      <c r="B231">
        <v>3051</v>
      </c>
      <c r="C231">
        <v>0</v>
      </c>
      <c r="D231" s="5">
        <v>71837.79233345011</v>
      </c>
      <c r="E231" s="5">
        <v>918535.75</v>
      </c>
      <c r="F231" s="5"/>
      <c r="G231" s="5">
        <v>26790.06258899529</v>
      </c>
      <c r="H231" s="5">
        <v>13590.14306413265</v>
      </c>
      <c r="I231" s="5">
        <v>1407.8800952615791</v>
      </c>
      <c r="J231" s="5">
        <v>3680.8822489581007</v>
      </c>
      <c r="K231" s="5">
        <v>1248.7420001335208</v>
      </c>
      <c r="L231" s="5">
        <v>25120.082335968964</v>
      </c>
      <c r="M231" s="5"/>
      <c r="N231" s="12">
        <f>'Embedded emissions outputs'!L231-'Infield emissions outputs'!G231</f>
        <v>429246.38239297166</v>
      </c>
      <c r="O231" s="12">
        <f>'Embedded emissions outputs'!M231-'Infield emissions outputs'!H231</f>
        <v>237447.55861950258</v>
      </c>
      <c r="P231" s="12">
        <f>'Embedded emissions outputs'!N231-'Infield emissions outputs'!I231</f>
        <v>13070.028816127571</v>
      </c>
      <c r="Q231" s="12">
        <f>'Embedded emissions outputs'!O231-'Infield emissions outputs'!J231</f>
        <v>182862.02378804804</v>
      </c>
      <c r="R231" s="12">
        <f>'Embedded emissions outputs'!P231-'Infield emissions outputs'!K231</f>
        <v>25824.386382996243</v>
      </c>
      <c r="S231" s="12">
        <f>'Embedded emissions outputs'!Q231-'Infield emissions outputs'!L231</f>
        <v>30085.342476885304</v>
      </c>
      <c r="T231" s="5"/>
      <c r="U231" s="5">
        <v>605.81638682798177</v>
      </c>
      <c r="V231" s="5">
        <v>86.013574634424728</v>
      </c>
      <c r="W231" s="5">
        <v>34.081201104003796</v>
      </c>
      <c r="X231" s="5">
        <v>4466.590234237392</v>
      </c>
      <c r="Y231" s="5">
        <v>7172.4993506472147</v>
      </c>
      <c r="Z231" s="5">
        <v>1118.7277378682943</v>
      </c>
      <c r="AA231" s="5">
        <v>3247.6799595129496</v>
      </c>
      <c r="AB231" s="5">
        <v>59531.005025241968</v>
      </c>
      <c r="AC231" s="5">
        <f>H231*Parameters!$B$17+J231*Parameters!$B$18</f>
        <v>24527.558307964813</v>
      </c>
      <c r="AD231" s="5">
        <f>O231*Parameters!$B$17+Q231*Parameters!$B$18</f>
        <v>526942.62236289401</v>
      </c>
      <c r="AE231" s="12">
        <f t="shared" si="27"/>
        <v>725.91116256641021</v>
      </c>
      <c r="AF231" s="12">
        <f t="shared" si="28"/>
        <v>11538.907048028457</v>
      </c>
      <c r="AG231" s="12">
        <f t="shared" si="29"/>
        <v>12264.818210594867</v>
      </c>
      <c r="AH231" s="12">
        <f t="shared" si="30"/>
        <v>63997.595259479363</v>
      </c>
      <c r="AI231" s="12">
        <f t="shared" si="31"/>
        <v>551470.18067085883</v>
      </c>
      <c r="AJ231" s="5"/>
      <c r="AK231" s="9">
        <f>IF('Embedded emissions outputs'!Z231 &lt;&gt;0,'Infield emissions outputs'!AG231/'Embedded emissions outputs'!Z231,"")</f>
        <v>1.7840393017640768</v>
      </c>
      <c r="AL231" s="9">
        <f>IF('Embedded emissions outputs'!Z231 &lt;&gt;0,'Infield emissions outputs'!AH231/'Embedded emissions outputs'!Z231,"")</f>
        <v>9.3090841788974128</v>
      </c>
      <c r="AM231" s="9">
        <f>IF('Embedded emissions outputs'!Z231 &lt;&gt;0,'Infield emissions outputs'!AI231/'Embedded emissions outputs'!Z231,"")</f>
        <v>80.216800540741957</v>
      </c>
      <c r="AN231" s="9"/>
      <c r="AO231" s="9">
        <f>E231*'Field emission CFs'!P229</f>
        <v>89138.832412244185</v>
      </c>
      <c r="AP231" s="9">
        <f>D231*'Field emission CFs'!Q229</f>
        <v>3818.7813830263008</v>
      </c>
      <c r="AQ231" s="9">
        <f t="shared" si="32"/>
        <v>92957.613795270488</v>
      </c>
      <c r="AR231" s="9">
        <f>IF('Embedded emissions outputs'!Z231 &lt;&gt; 0,'Infield emissions outputs'!AQ231/'Embedded emissions outputs'!Z231,"")</f>
        <v>13.521605747544587</v>
      </c>
      <c r="AS231" s="9"/>
      <c r="AT231" s="9"/>
      <c r="AU231" s="5"/>
      <c r="AV231" s="5"/>
      <c r="AW231" s="5"/>
      <c r="AX231" s="5"/>
      <c r="AY231" s="5"/>
      <c r="AZ231" s="5"/>
      <c r="BA231" s="5"/>
      <c r="CX231" s="5"/>
      <c r="CY231" s="5"/>
      <c r="CZ231" s="5"/>
    </row>
    <row r="232" spans="2:104" x14ac:dyDescent="0.3">
      <c r="B232">
        <v>3051</v>
      </c>
      <c r="C232">
        <v>1</v>
      </c>
      <c r="D232" s="5">
        <v>89477.482739835075</v>
      </c>
      <c r="E232" s="5">
        <v>434943.46875</v>
      </c>
      <c r="F232" s="5"/>
      <c r="G232" s="5">
        <v>33368.332809828753</v>
      </c>
      <c r="H232" s="5">
        <v>16927.187653657922</v>
      </c>
      <c r="I232" s="5">
        <v>1753.5834945872598</v>
      </c>
      <c r="J232" s="5">
        <v>4584.7188116491488</v>
      </c>
      <c r="K232" s="5">
        <v>1555.3692163146691</v>
      </c>
      <c r="L232" s="5">
        <v>31288.290753797315</v>
      </c>
      <c r="M232" s="5"/>
      <c r="N232" s="12">
        <f>'Embedded emissions outputs'!L232-'Infield emissions outputs'!G232</f>
        <v>178096.09419209257</v>
      </c>
      <c r="O232" s="12">
        <f>'Embedded emissions outputs'!M232-'Infield emissions outputs'!H232</f>
        <v>94579.494887828201</v>
      </c>
      <c r="P232" s="12">
        <f>'Embedded emissions outputs'!N232-'Infield emissions outputs'!I232</f>
        <v>5354.9264010059123</v>
      </c>
      <c r="Q232" s="12">
        <f>'Embedded emissions outputs'!O232-'Infield emissions outputs'!J232</f>
        <v>84735.272905580277</v>
      </c>
      <c r="R232" s="12">
        <f>'Embedded emissions outputs'!P232-'Infield emissions outputs'!K232</f>
        <v>57734.394865387563</v>
      </c>
      <c r="S232" s="12">
        <f>'Embedded emissions outputs'!Q232-'Infield emissions outputs'!L232</f>
        <v>14443.286504442229</v>
      </c>
      <c r="T232" s="5"/>
      <c r="U232" s="5">
        <v>919.25873779228425</v>
      </c>
      <c r="V232" s="5">
        <v>97.401245477581583</v>
      </c>
      <c r="W232" s="5">
        <v>52.754292896176608</v>
      </c>
      <c r="X232" s="5">
        <v>4949.8213531162401</v>
      </c>
      <c r="Y232" s="5">
        <v>3422.4926541725922</v>
      </c>
      <c r="Z232" s="5">
        <v>497.14592629788166</v>
      </c>
      <c r="AA232" s="5">
        <v>1537.8359349150478</v>
      </c>
      <c r="AB232" s="5">
        <v>26382.011793353926</v>
      </c>
      <c r="AC232" s="5">
        <f>H232*Parameters!$B$17+J232*Parameters!$B$18</f>
        <v>30550.273106448312</v>
      </c>
      <c r="AD232" s="5">
        <f>O232*Parameters!$B$17+Q232*Parameters!$B$18</f>
        <v>219765.87843440019</v>
      </c>
      <c r="AE232" s="12">
        <f t="shared" si="27"/>
        <v>1069.4142761660426</v>
      </c>
      <c r="AF232" s="12">
        <f t="shared" si="28"/>
        <v>5457.474515385522</v>
      </c>
      <c r="AG232" s="12">
        <f t="shared" si="29"/>
        <v>6526.8887915515643</v>
      </c>
      <c r="AH232" s="12">
        <f t="shared" si="30"/>
        <v>31331.833146470166</v>
      </c>
      <c r="AI232" s="12">
        <f t="shared" si="31"/>
        <v>250316.15154084851</v>
      </c>
      <c r="AJ232" s="5"/>
      <c r="AK232" s="9">
        <f>IF('Embedded emissions outputs'!Z232 &lt;&gt;0,'Infield emissions outputs'!AG232/'Embedded emissions outputs'!Z232,"")</f>
        <v>1.2383517673836879</v>
      </c>
      <c r="AL232" s="9">
        <f>IF('Embedded emissions outputs'!Z232 &lt;&gt;0,'Infield emissions outputs'!AH232/'Embedded emissions outputs'!Z232,"")</f>
        <v>5.9446134584865042</v>
      </c>
      <c r="AM232" s="9">
        <f>IF('Embedded emissions outputs'!Z232 &lt;&gt;0,'Infield emissions outputs'!AI232/'Embedded emissions outputs'!Z232,"")</f>
        <v>47.492681209235812</v>
      </c>
      <c r="AN232" s="9"/>
      <c r="AO232" s="9">
        <f>E232*'Field emission CFs'!P230</f>
        <v>48850.918950489533</v>
      </c>
      <c r="AP232" s="9">
        <f>D232*'Field emission CFs'!Q230</f>
        <v>4816.3134090311214</v>
      </c>
      <c r="AQ232" s="9">
        <f t="shared" si="32"/>
        <v>53667.232359520654</v>
      </c>
      <c r="AR232" s="9">
        <f>IF('Embedded emissions outputs'!Z232 &lt;&gt; 0,'Infield emissions outputs'!AQ232/'Embedded emissions outputs'!Z232,"")</f>
        <v>10.182326398609423</v>
      </c>
      <c r="AS232" s="9"/>
      <c r="AT232" s="9"/>
      <c r="AU232" s="5"/>
      <c r="AV232" s="5"/>
      <c r="AW232" s="5"/>
      <c r="AX232" s="5"/>
      <c r="AY232" s="5"/>
      <c r="AZ232" s="5"/>
      <c r="BA232" s="5"/>
      <c r="CX232" s="5"/>
      <c r="CY232" s="5"/>
      <c r="CZ232" s="5"/>
    </row>
    <row r="233" spans="2:104" x14ac:dyDescent="0.3">
      <c r="B233">
        <v>3051</v>
      </c>
      <c r="C233">
        <v>2</v>
      </c>
      <c r="D233" s="5">
        <v>16489.815234308502</v>
      </c>
      <c r="E233" s="5">
        <v>99796.375</v>
      </c>
      <c r="F233" s="5"/>
      <c r="G233" s="5">
        <v>6149.4537604601883</v>
      </c>
      <c r="H233" s="5">
        <v>3119.5132931586281</v>
      </c>
      <c r="I233" s="5">
        <v>323.1680970256387</v>
      </c>
      <c r="J233" s="5">
        <v>844.9183391219334</v>
      </c>
      <c r="K233" s="5">
        <v>286.63916566286923</v>
      </c>
      <c r="L233" s="5">
        <v>5766.1225788792444</v>
      </c>
      <c r="M233" s="5"/>
      <c r="N233" s="12">
        <f>'Embedded emissions outputs'!L233-'Infield emissions outputs'!G233</f>
        <v>43175.816131939209</v>
      </c>
      <c r="O233" s="12">
        <f>'Embedded emissions outputs'!M233-'Infield emissions outputs'!H233</f>
        <v>22622.308511660071</v>
      </c>
      <c r="P233" s="12">
        <f>'Embedded emissions outputs'!N233-'Infield emissions outputs'!I233</f>
        <v>1314.0538399465227</v>
      </c>
      <c r="Q233" s="12">
        <f>'Embedded emissions outputs'!O233-'Infield emissions outputs'!J233</f>
        <v>18834.89245741667</v>
      </c>
      <c r="R233" s="12">
        <f>'Embedded emissions outputs'!P233-'Infield emissions outputs'!K233</f>
        <v>10133.563684622039</v>
      </c>
      <c r="S233" s="12">
        <f>'Embedded emissions outputs'!Q233-'Infield emissions outputs'!L233</f>
        <v>3715.7388697931283</v>
      </c>
      <c r="T233" s="5"/>
      <c r="U233" s="5">
        <v>165.40384443376894</v>
      </c>
      <c r="V233" s="5">
        <v>18.706931427084093</v>
      </c>
      <c r="W233" s="5">
        <v>9.4881453938321574</v>
      </c>
      <c r="X233" s="5">
        <v>955.87394318674581</v>
      </c>
      <c r="Y233" s="5">
        <v>800.86604312428165</v>
      </c>
      <c r="Z233" s="5">
        <v>116.94166244813913</v>
      </c>
      <c r="AA233" s="5">
        <v>352.85150856401111</v>
      </c>
      <c r="AB233" s="5">
        <v>6207.0319764100177</v>
      </c>
      <c r="AC233" s="5">
        <f>H233*Parameters!$B$17+J233*Parameters!$B$18</f>
        <v>5630.1132246618381</v>
      </c>
      <c r="AD233" s="5">
        <f>O233*Parameters!$B$17+Q233*Parameters!$B$18</f>
        <v>51376.208188078745</v>
      </c>
      <c r="AE233" s="12">
        <f t="shared" si="27"/>
        <v>193.59892125468519</v>
      </c>
      <c r="AF233" s="12">
        <f t="shared" si="28"/>
        <v>1270.659214136432</v>
      </c>
      <c r="AG233" s="12">
        <f t="shared" si="29"/>
        <v>1464.2581353911171</v>
      </c>
      <c r="AH233" s="12">
        <f t="shared" si="30"/>
        <v>7162.9059195967639</v>
      </c>
      <c r="AI233" s="12">
        <f t="shared" si="31"/>
        <v>57006.321412740581</v>
      </c>
      <c r="AJ233" s="5"/>
      <c r="AK233" s="9">
        <f>IF('Embedded emissions outputs'!Z233 &lt;&gt;0,'Infield emissions outputs'!AG233/'Embedded emissions outputs'!Z233,"")</f>
        <v>1.2736023380463146</v>
      </c>
      <c r="AL233" s="9">
        <f>IF('Embedded emissions outputs'!Z233 &lt;&gt;0,'Infield emissions outputs'!AH233/'Embedded emissions outputs'!Z233,"")</f>
        <v>6.2302496437675376</v>
      </c>
      <c r="AM233" s="9">
        <f>IF('Embedded emissions outputs'!Z233 &lt;&gt;0,'Infield emissions outputs'!AI233/'Embedded emissions outputs'!Z233,"")</f>
        <v>49.583732867765868</v>
      </c>
      <c r="AN233" s="9"/>
      <c r="AO233" s="9">
        <f>E233*'Field emission CFs'!P231</f>
        <v>10652.174602021845</v>
      </c>
      <c r="AP233" s="9">
        <f>D233*'Field emission CFs'!Q231</f>
        <v>969.54893870185253</v>
      </c>
      <c r="AQ233" s="9">
        <f t="shared" si="32"/>
        <v>11621.723540723699</v>
      </c>
      <c r="AR233" s="9">
        <f>IF('Embedded emissions outputs'!Z233 &lt;&gt; 0,'Infield emissions outputs'!AQ233/'Embedded emissions outputs'!Z233,"")</f>
        <v>10.108500622835871</v>
      </c>
      <c r="AS233" s="9"/>
      <c r="AT233" s="9"/>
      <c r="AU233" s="5"/>
      <c r="AV233" s="5"/>
      <c r="AW233" s="5"/>
      <c r="AX233" s="5"/>
      <c r="AY233" s="5"/>
      <c r="AZ233" s="5"/>
      <c r="BA233" s="5"/>
      <c r="CX233" s="5"/>
      <c r="CY233" s="5"/>
      <c r="CZ233" s="5"/>
    </row>
    <row r="234" spans="2:104" x14ac:dyDescent="0.3">
      <c r="B234">
        <v>3051</v>
      </c>
      <c r="C234">
        <v>5</v>
      </c>
      <c r="D234" s="5">
        <v>163512.81304929539</v>
      </c>
      <c r="E234" s="5">
        <v>34242.890625</v>
      </c>
      <c r="F234" s="5"/>
      <c r="G234" s="5">
        <v>60977.910837797172</v>
      </c>
      <c r="H234" s="5">
        <v>30933.056960381928</v>
      </c>
      <c r="I234" s="5">
        <v>3204.5310321311035</v>
      </c>
      <c r="J234" s="5">
        <v>8378.2002686920569</v>
      </c>
      <c r="K234" s="5">
        <v>2842.3105802982759</v>
      </c>
      <c r="L234" s="5">
        <v>57176.80336999485</v>
      </c>
      <c r="M234" s="5"/>
      <c r="N234" s="12">
        <f>'Embedded emissions outputs'!L234-'Infield emissions outputs'!G234</f>
        <v>13203.889990812488</v>
      </c>
      <c r="O234" s="12">
        <f>'Embedded emissions outputs'!M234-'Infield emissions outputs'!H234</f>
        <v>6876.8579967026417</v>
      </c>
      <c r="P234" s="12">
        <f>'Embedded emissions outputs'!N234-'Infield emissions outputs'!I234</f>
        <v>378.71300978586123</v>
      </c>
      <c r="Q234" s="12">
        <f>'Embedded emissions outputs'!O234-'Infield emissions outputs'!J234</f>
        <v>6571.3442851855434</v>
      </c>
      <c r="R234" s="12">
        <f>'Embedded emissions outputs'!P234-'Infield emissions outputs'!K234</f>
        <v>6220.2383950678286</v>
      </c>
      <c r="S234" s="12">
        <f>'Embedded emissions outputs'!Q234-'Infield emissions outputs'!L234</f>
        <v>991.84820877497987</v>
      </c>
      <c r="T234" s="5"/>
      <c r="U234" s="5">
        <v>2033.2135768660269</v>
      </c>
      <c r="V234" s="5">
        <v>171.13562525777559</v>
      </c>
      <c r="W234" s="5">
        <v>131.75618529343234</v>
      </c>
      <c r="X234" s="5">
        <v>8503.1103630561447</v>
      </c>
      <c r="Y234" s="5">
        <v>336.77505235330602</v>
      </c>
      <c r="Z234" s="5">
        <v>36.245882785985586</v>
      </c>
      <c r="AA234" s="5">
        <v>121.07313486687637</v>
      </c>
      <c r="AB234" s="5">
        <v>1896.4892874371012</v>
      </c>
      <c r="AC234" s="5">
        <f>H234*Parameters!$B$17+J234*Parameters!$B$18</f>
        <v>55828.136220417851</v>
      </c>
      <c r="AD234" s="5">
        <f>O234*Parameters!$B$17+Q234*Parameters!$B$18</f>
        <v>16319.651391494175</v>
      </c>
      <c r="AE234" s="12">
        <f t="shared" si="27"/>
        <v>2336.1053874172349</v>
      </c>
      <c r="AF234" s="12">
        <f t="shared" si="28"/>
        <v>494.09407000616801</v>
      </c>
      <c r="AG234" s="12">
        <f t="shared" si="29"/>
        <v>2830.1994574234027</v>
      </c>
      <c r="AH234" s="12">
        <f t="shared" si="30"/>
        <v>10399.599650493246</v>
      </c>
      <c r="AI234" s="12">
        <f t="shared" si="31"/>
        <v>72147.787611912034</v>
      </c>
      <c r="AJ234" s="5"/>
      <c r="AK234" s="9">
        <f>IF('Embedded emissions outputs'!Z234 &lt;&gt;0,'Infield emissions outputs'!AG234/'Embedded emissions outputs'!Z234,"")</f>
        <v>1.5454740840041392</v>
      </c>
      <c r="AL234" s="9">
        <f>IF('Embedded emissions outputs'!Z234 &lt;&gt;0,'Infield emissions outputs'!AH234/'Embedded emissions outputs'!Z234,"")</f>
        <v>5.6788618560784956</v>
      </c>
      <c r="AM234" s="9">
        <f>IF('Embedded emissions outputs'!Z234 &lt;&gt;0,'Infield emissions outputs'!AI234/'Embedded emissions outputs'!Z234,"")</f>
        <v>39.397412673506835</v>
      </c>
      <c r="AN234" s="9"/>
      <c r="AO234" s="9">
        <f>E234*'Field emission CFs'!P232</f>
        <v>3418.9922430075508</v>
      </c>
      <c r="AP234" s="9">
        <f>D234*'Field emission CFs'!Q232</f>
        <v>6919.9304285087092</v>
      </c>
      <c r="AQ234" s="9">
        <f t="shared" si="32"/>
        <v>10338.92267151626</v>
      </c>
      <c r="AR234" s="9">
        <f>IF('Embedded emissions outputs'!Z234 &lt;&gt; 0,'Infield emissions outputs'!AQ234/'Embedded emissions outputs'!Z234,"")</f>
        <v>5.6457282554558859</v>
      </c>
      <c r="AS234" s="9"/>
      <c r="AT234" s="9"/>
      <c r="AU234" s="5"/>
      <c r="AV234" s="5"/>
      <c r="AW234" s="5"/>
      <c r="AX234" s="5"/>
      <c r="AY234" s="5"/>
      <c r="AZ234" s="5"/>
      <c r="BA234" s="5"/>
      <c r="CX234" s="5"/>
      <c r="CY234" s="5"/>
      <c r="CZ234" s="5"/>
    </row>
    <row r="235" spans="2:104" x14ac:dyDescent="0.3">
      <c r="B235">
        <v>3051</v>
      </c>
      <c r="C235">
        <v>7</v>
      </c>
      <c r="D235" s="5">
        <v>149622.10832436886</v>
      </c>
      <c r="E235" s="5">
        <v>14572.5791015625</v>
      </c>
      <c r="F235" s="5"/>
      <c r="G235" s="5">
        <v>55797.728695524449</v>
      </c>
      <c r="H235" s="5">
        <v>28305.238672242882</v>
      </c>
      <c r="I235" s="5">
        <v>2932.3004128965272</v>
      </c>
      <c r="J235" s="5">
        <v>7666.4572322389085</v>
      </c>
      <c r="K235" s="5">
        <v>2600.8512336502849</v>
      </c>
      <c r="L235" s="5">
        <v>52319.532077815806</v>
      </c>
      <c r="M235" s="5"/>
      <c r="N235" s="12">
        <f>'Embedded emissions outputs'!L235-'Infield emissions outputs'!G235</f>
        <v>6692.9466967593762</v>
      </c>
      <c r="O235" s="12">
        <f>'Embedded emissions outputs'!M235-'Infield emissions outputs'!H235</f>
        <v>3257.5244941408928</v>
      </c>
      <c r="P235" s="12">
        <f>'Embedded emissions outputs'!N235-'Infield emissions outputs'!I235</f>
        <v>220.93196045458535</v>
      </c>
      <c r="Q235" s="12">
        <f>'Embedded emissions outputs'!O235-'Infield emissions outputs'!J235</f>
        <v>2470.5390741092706</v>
      </c>
      <c r="R235" s="12">
        <f>'Embedded emissions outputs'!P235-'Infield emissions outputs'!K235</f>
        <v>1090.47210165964</v>
      </c>
      <c r="S235" s="12">
        <f>'Embedded emissions outputs'!Q235-'Infield emissions outputs'!L235</f>
        <v>840.16514208242734</v>
      </c>
      <c r="T235" s="5"/>
      <c r="U235" s="5">
        <v>1489.1662049539818</v>
      </c>
      <c r="V235" s="5">
        <v>162.90277250485246</v>
      </c>
      <c r="W235" s="5">
        <v>87.361387754461759</v>
      </c>
      <c r="X235" s="5">
        <v>8300.927198409725</v>
      </c>
      <c r="Y235" s="5">
        <v>141.8310551976333</v>
      </c>
      <c r="Z235" s="5">
        <v>16.027187979180042</v>
      </c>
      <c r="AA235" s="5">
        <v>51.524493843949372</v>
      </c>
      <c r="AB235" s="5">
        <v>840.77821019789508</v>
      </c>
      <c r="AC235" s="5">
        <f>H235*Parameters!$B$17+J235*Parameters!$B$18</f>
        <v>51085.436604902054</v>
      </c>
      <c r="AD235" s="5">
        <f>O235*Parameters!$B$17+Q235*Parameters!$B$18</f>
        <v>7197.4361322533059</v>
      </c>
      <c r="AE235" s="12">
        <f t="shared" si="27"/>
        <v>1739.430365213296</v>
      </c>
      <c r="AF235" s="12">
        <f t="shared" si="28"/>
        <v>209.3827370207627</v>
      </c>
      <c r="AG235" s="12">
        <f t="shared" si="29"/>
        <v>1948.8131022340588</v>
      </c>
      <c r="AH235" s="12">
        <f t="shared" si="30"/>
        <v>9141.7054086076205</v>
      </c>
      <c r="AI235" s="12">
        <f t="shared" si="31"/>
        <v>58282.872737155361</v>
      </c>
      <c r="AJ235" s="5"/>
      <c r="AK235" s="9">
        <f>IF('Embedded emissions outputs'!Z235 &lt;&gt;0,'Infield emissions outputs'!AG235/'Embedded emissions outputs'!Z235,"")</f>
        <v>0.52198936185773914</v>
      </c>
      <c r="AL235" s="9">
        <f>IF('Embedded emissions outputs'!Z235 &lt;&gt;0,'Infield emissions outputs'!AH235/'Embedded emissions outputs'!Z235,"")</f>
        <v>2.4486047261588131</v>
      </c>
      <c r="AM235" s="9">
        <f>IF('Embedded emissions outputs'!Z235 &lt;&gt;0,'Infield emissions outputs'!AI235/'Embedded emissions outputs'!Z235,"")</f>
        <v>15.611060656574773</v>
      </c>
      <c r="AN235" s="9"/>
      <c r="AO235" s="9">
        <f>E235*'Field emission CFs'!P233</f>
        <v>1813.705700011292</v>
      </c>
      <c r="AP235" s="9">
        <f>D235*'Field emission CFs'!Q233</f>
        <v>7831.6327417126868</v>
      </c>
      <c r="AQ235" s="9">
        <f t="shared" si="32"/>
        <v>9645.3384417239795</v>
      </c>
      <c r="AR235" s="9">
        <f>IF('Embedded emissions outputs'!Z235 &lt;&gt; 0,'Infield emissions outputs'!AQ235/'Embedded emissions outputs'!Z235,"")</f>
        <v>2.5835027752665058</v>
      </c>
      <c r="AS235" s="9"/>
      <c r="AT235" s="9"/>
      <c r="AU235" s="5"/>
      <c r="AV235" s="5"/>
      <c r="AW235" s="5"/>
      <c r="AX235" s="5"/>
      <c r="AY235" s="5"/>
      <c r="AZ235" s="5"/>
      <c r="BA235" s="5"/>
      <c r="CX235" s="5"/>
      <c r="CY235" s="5"/>
      <c r="CZ235" s="5"/>
    </row>
    <row r="236" spans="2:104" x14ac:dyDescent="0.3">
      <c r="B236">
        <v>3051</v>
      </c>
      <c r="C236">
        <v>8</v>
      </c>
      <c r="D236" s="5">
        <v>72567.973217689199</v>
      </c>
      <c r="E236" s="5">
        <v>116595.0390625</v>
      </c>
      <c r="F236" s="5"/>
      <c r="G236" s="5">
        <v>27062.364826503563</v>
      </c>
      <c r="H236" s="5">
        <v>13728.277357478459</v>
      </c>
      <c r="I236" s="5">
        <v>1422.1902111416578</v>
      </c>
      <c r="J236" s="5">
        <v>3718.2958409967955</v>
      </c>
      <c r="K236" s="5">
        <v>1261.4345886475394</v>
      </c>
      <c r="L236" s="5">
        <v>25375.410392921181</v>
      </c>
      <c r="M236" s="5"/>
      <c r="N236" s="12">
        <f>'Embedded emissions outputs'!L236-'Infield emissions outputs'!G236</f>
        <v>53923.469540985228</v>
      </c>
      <c r="O236" s="12">
        <f>'Embedded emissions outputs'!M236-'Infield emissions outputs'!H236</f>
        <v>27426.973876957745</v>
      </c>
      <c r="P236" s="12">
        <f>'Embedded emissions outputs'!N236-'Infield emissions outputs'!I236</f>
        <v>1762.7092444113193</v>
      </c>
      <c r="Q236" s="12">
        <f>'Embedded emissions outputs'!O236-'Infield emissions outputs'!J236</f>
        <v>20984.824352911917</v>
      </c>
      <c r="R236" s="12">
        <f>'Embedded emissions outputs'!P236-'Infield emissions outputs'!K236</f>
        <v>6354.0300801689609</v>
      </c>
      <c r="S236" s="12">
        <f>'Embedded emissions outputs'!Q236-'Infield emissions outputs'!L236</f>
        <v>6143.0296861703828</v>
      </c>
      <c r="T236" s="5"/>
      <c r="U236" s="5">
        <v>695.25435512517038</v>
      </c>
      <c r="V236" s="5">
        <v>79.887175482803286</v>
      </c>
      <c r="W236" s="5">
        <v>39.83721896757703</v>
      </c>
      <c r="X236" s="5">
        <v>4086.9849327292063</v>
      </c>
      <c r="Y236" s="5">
        <v>1003.6563033766081</v>
      </c>
      <c r="Z236" s="5">
        <v>131.37154311169738</v>
      </c>
      <c r="AA236" s="5">
        <v>412.2467493038759</v>
      </c>
      <c r="AB236" s="5">
        <v>6940.8079861047127</v>
      </c>
      <c r="AC236" s="5">
        <f>H236*Parameters!$B$17+J236*Parameters!$B$18</f>
        <v>24776.863772843306</v>
      </c>
      <c r="AD236" s="5">
        <f>O236*Parameters!$B$17+Q236*Parameters!$B$18</f>
        <v>60752.022938510127</v>
      </c>
      <c r="AE236" s="12">
        <f t="shared" si="27"/>
        <v>814.97874957555064</v>
      </c>
      <c r="AF236" s="12">
        <f t="shared" si="28"/>
        <v>1547.2745957921813</v>
      </c>
      <c r="AG236" s="12">
        <f t="shared" si="29"/>
        <v>2362.253345367732</v>
      </c>
      <c r="AH236" s="12">
        <f t="shared" si="30"/>
        <v>11027.792918833919</v>
      </c>
      <c r="AI236" s="12">
        <f t="shared" si="31"/>
        <v>85528.886711353436</v>
      </c>
      <c r="AJ236" s="5"/>
      <c r="AK236" s="9">
        <f>IF('Embedded emissions outputs'!Z236 &lt;&gt;0,'Infield emissions outputs'!AG236/'Embedded emissions outputs'!Z236,"")</f>
        <v>1.1353982406665155</v>
      </c>
      <c r="AL236" s="9">
        <f>IF('Embedded emissions outputs'!Z236 &lt;&gt;0,'Infield emissions outputs'!AH236/'Embedded emissions outputs'!Z236,"")</f>
        <v>5.3004207626720721</v>
      </c>
      <c r="AM236" s="9">
        <f>IF('Embedded emissions outputs'!Z236 &lt;&gt;0,'Infield emissions outputs'!AI236/'Embedded emissions outputs'!Z236,"")</f>
        <v>41.108777637531247</v>
      </c>
      <c r="AN236" s="9"/>
      <c r="AO236" s="9">
        <f>E236*'Field emission CFs'!P234</f>
        <v>12938.713921173507</v>
      </c>
      <c r="AP236" s="9">
        <f>D236*'Field emission CFs'!Q234</f>
        <v>3897.3908097547715</v>
      </c>
      <c r="AQ236" s="9">
        <f t="shared" si="32"/>
        <v>16836.104730928277</v>
      </c>
      <c r="AR236" s="9">
        <f>IF('Embedded emissions outputs'!Z236 &lt;&gt; 0,'Infield emissions outputs'!AQ236/'Embedded emissions outputs'!Z236,"")</f>
        <v>8.0921395364549369</v>
      </c>
      <c r="AS236" s="9"/>
      <c r="AT236" s="9"/>
      <c r="AU236" s="5"/>
      <c r="AV236" s="5"/>
      <c r="AW236" s="5"/>
      <c r="AX236" s="5"/>
      <c r="AY236" s="5"/>
      <c r="AZ236" s="5"/>
      <c r="BA236" s="5"/>
      <c r="CX236" s="5"/>
      <c r="CY236" s="5"/>
      <c r="CZ236" s="5"/>
    </row>
    <row r="237" spans="2:104" x14ac:dyDescent="0.3">
      <c r="B237">
        <v>3052</v>
      </c>
      <c r="C237">
        <v>0</v>
      </c>
      <c r="D237" s="5">
        <v>353395.84319184325</v>
      </c>
      <c r="E237" s="5">
        <v>8569153</v>
      </c>
      <c r="F237" s="5"/>
      <c r="G237" s="5">
        <v>131789.91795648291</v>
      </c>
      <c r="H237" s="5">
        <v>66854.783690375712</v>
      </c>
      <c r="I237" s="5">
        <v>6925.866695186668</v>
      </c>
      <c r="J237" s="5">
        <v>18107.578807857317</v>
      </c>
      <c r="K237" s="5">
        <v>6143.0093789334069</v>
      </c>
      <c r="L237" s="5">
        <v>123574.68666300722</v>
      </c>
      <c r="M237" s="5"/>
      <c r="N237" s="12">
        <f>'Embedded emissions outputs'!L237-'Infield emissions outputs'!G237</f>
        <v>3999290.4562511598</v>
      </c>
      <c r="O237" s="12">
        <f>'Embedded emissions outputs'!M237-'Infield emissions outputs'!H237</f>
        <v>2207854.8603696763</v>
      </c>
      <c r="P237" s="12">
        <f>'Embedded emissions outputs'!N237-'Infield emissions outputs'!I237</f>
        <v>126528.13917269259</v>
      </c>
      <c r="Q237" s="12">
        <f>'Embedded emissions outputs'!O237-'Infield emissions outputs'!J237</f>
        <v>1697507.3459106439</v>
      </c>
      <c r="R237" s="12">
        <f>'Embedded emissions outputs'!P237-'Infield emissions outputs'!K237</f>
        <v>261733.36865037412</v>
      </c>
      <c r="S237" s="12">
        <f>'Embedded emissions outputs'!Q237-'Infield emissions outputs'!L237</f>
        <v>276238.8509581415</v>
      </c>
      <c r="T237" s="5"/>
      <c r="U237" s="5">
        <v>2980.2278979948769</v>
      </c>
      <c r="V237" s="5">
        <v>423.13159614905464</v>
      </c>
      <c r="W237" s="5">
        <v>167.65764105381669</v>
      </c>
      <c r="X237" s="5">
        <v>21972.757941863769</v>
      </c>
      <c r="Y237" s="5">
        <v>66955.516724056404</v>
      </c>
      <c r="Z237" s="5">
        <v>10409.533640491594</v>
      </c>
      <c r="AA237" s="5">
        <v>30298.077519234819</v>
      </c>
      <c r="AB237" s="5">
        <v>553856.83872054482</v>
      </c>
      <c r="AC237" s="5">
        <f>H237*Parameters!$B$17+J237*Parameters!$B$18</f>
        <v>120659.8486413152</v>
      </c>
      <c r="AD237" s="5">
        <f>O237*Parameters!$B$17+Q237*Parameters!$B$18</f>
        <v>4897341.7764899228</v>
      </c>
      <c r="AE237" s="12">
        <f t="shared" si="27"/>
        <v>3571.0171351977483</v>
      </c>
      <c r="AF237" s="12">
        <f t="shared" si="28"/>
        <v>107663.12788378281</v>
      </c>
      <c r="AG237" s="12">
        <f t="shared" si="29"/>
        <v>111234.14501898056</v>
      </c>
      <c r="AH237" s="12">
        <f t="shared" si="30"/>
        <v>575829.59666240856</v>
      </c>
      <c r="AI237" s="12">
        <f t="shared" si="31"/>
        <v>5018001.6251312383</v>
      </c>
      <c r="AJ237" s="5"/>
      <c r="AK237" s="9">
        <f>IF('Embedded emissions outputs'!Z237 &lt;&gt;0,'Infield emissions outputs'!AG237/'Embedded emissions outputs'!Z237,"")</f>
        <v>1.8126529108694183</v>
      </c>
      <c r="AL237" s="9">
        <f>IF('Embedded emissions outputs'!Z237 &lt;&gt;0,'Infield emissions outputs'!AH237/'Embedded emissions outputs'!Z237,"")</f>
        <v>9.3836222175912933</v>
      </c>
      <c r="AM237" s="9">
        <f>IF('Embedded emissions outputs'!Z237 &lt;&gt;0,'Infield emissions outputs'!AI237/'Embedded emissions outputs'!Z237,"")</f>
        <v>81.772510149554549</v>
      </c>
      <c r="AN237" s="9"/>
      <c r="AO237" s="9">
        <f>E237*'Field emission CFs'!P235</f>
        <v>607951.9829211199</v>
      </c>
      <c r="AP237" s="9">
        <f>D237*'Field emission CFs'!Q235</f>
        <v>9494.8019938387097</v>
      </c>
      <c r="AQ237" s="9">
        <f t="shared" si="32"/>
        <v>617446.78491495864</v>
      </c>
      <c r="AR237" s="9">
        <f>IF('Embedded emissions outputs'!Z237 &lt;&gt; 0,'Infield emissions outputs'!AQ237/'Embedded emissions outputs'!Z237,"")</f>
        <v>10.061808914808349</v>
      </c>
      <c r="AS237" s="9"/>
      <c r="AT237" s="9"/>
      <c r="AU237" s="5"/>
      <c r="AV237" s="5"/>
      <c r="AW237" s="5"/>
      <c r="AX237" s="5"/>
      <c r="AY237" s="5"/>
      <c r="AZ237" s="5"/>
      <c r="BA237" s="5"/>
      <c r="CX237" s="5"/>
      <c r="CY237" s="5"/>
      <c r="CZ237" s="5"/>
    </row>
    <row r="238" spans="2:104" x14ac:dyDescent="0.3">
      <c r="B238">
        <v>3052</v>
      </c>
      <c r="C238">
        <v>1</v>
      </c>
      <c r="D238" s="5">
        <v>385609.32048860891</v>
      </c>
      <c r="E238" s="5">
        <v>2240351.5</v>
      </c>
      <c r="F238" s="5"/>
      <c r="G238" s="5">
        <v>143803.10829762995</v>
      </c>
      <c r="H238" s="5">
        <v>72948.870811318411</v>
      </c>
      <c r="I238" s="5">
        <v>7557.1877869424261</v>
      </c>
      <c r="J238" s="5">
        <v>19758.158717224429</v>
      </c>
      <c r="K238" s="5">
        <v>6702.9698226522232</v>
      </c>
      <c r="L238" s="5">
        <v>134839.02505284143</v>
      </c>
      <c r="M238" s="5"/>
      <c r="N238" s="12">
        <f>'Embedded emissions outputs'!L238-'Infield emissions outputs'!G238</f>
        <v>991746.56591818249</v>
      </c>
      <c r="O238" s="12">
        <f>'Embedded emissions outputs'!M238-'Infield emissions outputs'!H238</f>
        <v>533534.41333828552</v>
      </c>
      <c r="P238" s="12">
        <f>'Embedded emissions outputs'!N238-'Infield emissions outputs'!I238</f>
        <v>38226.55151110435</v>
      </c>
      <c r="Q238" s="12">
        <f>'Embedded emissions outputs'!O238-'Infield emissions outputs'!J238</f>
        <v>425849.3491751948</v>
      </c>
      <c r="R238" s="12">
        <f>'Embedded emissions outputs'!P238-'Infield emissions outputs'!K238</f>
        <v>178650.04798432856</v>
      </c>
      <c r="S238" s="12">
        <f>'Embedded emissions outputs'!Q238-'Infield emissions outputs'!L238</f>
        <v>72344.604521661939</v>
      </c>
      <c r="T238" s="5"/>
      <c r="U238" s="5">
        <v>3961.6082882435412</v>
      </c>
      <c r="V238" s="5">
        <v>419.75731696163774</v>
      </c>
      <c r="W238" s="5">
        <v>227.34822676784216</v>
      </c>
      <c r="X238" s="5">
        <v>21331.593045201018</v>
      </c>
      <c r="Y238" s="5">
        <v>17502.35609994235</v>
      </c>
      <c r="Z238" s="5">
        <v>2655.7805018430372</v>
      </c>
      <c r="AA238" s="5">
        <v>7921.2434537220579</v>
      </c>
      <c r="AB238" s="5">
        <v>141175.47158131152</v>
      </c>
      <c r="AC238" s="5">
        <f>H238*Parameters!$B$17+J238*Parameters!$B$18</f>
        <v>131658.48761717937</v>
      </c>
      <c r="AD238" s="5">
        <f>O238*Parameters!$B$17+Q238*Parameters!$B$18</f>
        <v>1196439.3328899029</v>
      </c>
      <c r="AE238" s="12">
        <f t="shared" si="27"/>
        <v>4608.7138319730211</v>
      </c>
      <c r="AF238" s="12">
        <f t="shared" si="28"/>
        <v>28079.380055507445</v>
      </c>
      <c r="AG238" s="12">
        <f t="shared" si="29"/>
        <v>32688.093887480467</v>
      </c>
      <c r="AH238" s="12">
        <f t="shared" si="30"/>
        <v>162507.06462651253</v>
      </c>
      <c r="AI238" s="12">
        <f t="shared" si="31"/>
        <v>1328097.8205070822</v>
      </c>
      <c r="AJ238" s="5"/>
      <c r="AK238" s="9">
        <f>IF('Embedded emissions outputs'!Z238 &lt;&gt;0,'Infield emissions outputs'!AG238/'Embedded emissions outputs'!Z238,"")</f>
        <v>1.2808831014841944</v>
      </c>
      <c r="AL238" s="9">
        <f>IF('Embedded emissions outputs'!Z238 &lt;&gt;0,'Infield emissions outputs'!AH238/'Embedded emissions outputs'!Z238,"")</f>
        <v>6.3678400358370899</v>
      </c>
      <c r="AM238" s="9">
        <f>IF('Embedded emissions outputs'!Z238 &lt;&gt;0,'Infield emissions outputs'!AI238/'Embedded emissions outputs'!Z238,"")</f>
        <v>52.041518886393241</v>
      </c>
      <c r="AN238" s="9"/>
      <c r="AO238" s="9">
        <f>E238*'Field emission CFs'!P236</f>
        <v>176972.54801532178</v>
      </c>
      <c r="AP238" s="9">
        <f>D238*'Field emission CFs'!Q236</f>
        <v>12006.95711203602</v>
      </c>
      <c r="AQ238" s="9">
        <f t="shared" si="32"/>
        <v>188979.50512735778</v>
      </c>
      <c r="AR238" s="9">
        <f>IF('Embedded emissions outputs'!Z238 &lt;&gt; 0,'Infield emissions outputs'!AQ238/'Embedded emissions outputs'!Z238,"")</f>
        <v>7.4051627322689324</v>
      </c>
      <c r="AS238" s="9"/>
      <c r="AT238" s="9"/>
      <c r="AU238" s="5"/>
      <c r="AV238" s="5"/>
      <c r="AW238" s="5"/>
      <c r="AX238" s="5"/>
      <c r="AY238" s="5"/>
      <c r="AZ238" s="5"/>
      <c r="BA238" s="5"/>
      <c r="CX238" s="5"/>
      <c r="CY238" s="5"/>
      <c r="CZ238" s="5"/>
    </row>
    <row r="239" spans="2:104" x14ac:dyDescent="0.3">
      <c r="B239">
        <v>3052</v>
      </c>
      <c r="C239">
        <v>2</v>
      </c>
      <c r="D239" s="5">
        <v>18052.936925784001</v>
      </c>
      <c r="E239" s="5">
        <v>60386.6796875</v>
      </c>
      <c r="F239" s="5"/>
      <c r="G239" s="5">
        <v>6732.3799137927963</v>
      </c>
      <c r="H239" s="5">
        <v>3415.2218154249717</v>
      </c>
      <c r="I239" s="5">
        <v>353.8022221068357</v>
      </c>
      <c r="J239" s="5">
        <v>925.01081830624184</v>
      </c>
      <c r="K239" s="5">
        <v>313.81059791408444</v>
      </c>
      <c r="L239" s="5">
        <v>6312.7115582390697</v>
      </c>
      <c r="M239" s="5"/>
      <c r="N239" s="12">
        <f>'Embedded emissions outputs'!L239-'Infield emissions outputs'!G239</f>
        <v>26707.757427597793</v>
      </c>
      <c r="O239" s="12">
        <f>'Embedded emissions outputs'!M239-'Infield emissions outputs'!H239</f>
        <v>11989.402138706482</v>
      </c>
      <c r="P239" s="12">
        <f>'Embedded emissions outputs'!N239-'Infield emissions outputs'!I239</f>
        <v>1134.8099239931801</v>
      </c>
      <c r="Q239" s="12">
        <f>'Embedded emissions outputs'!O239-'Infield emissions outputs'!J239</f>
        <v>9141.9808387461908</v>
      </c>
      <c r="R239" s="12">
        <f>'Embedded emissions outputs'!P239-'Infield emissions outputs'!K239</f>
        <v>7433.4537641405968</v>
      </c>
      <c r="S239" s="12">
        <f>'Embedded emissions outputs'!Q239-'Infield emissions outputs'!L239</f>
        <v>3979.2743772319945</v>
      </c>
      <c r="T239" s="5"/>
      <c r="U239" s="5">
        <v>181.0829974997132</v>
      </c>
      <c r="V239" s="5">
        <v>20.480220568237169</v>
      </c>
      <c r="W239" s="5">
        <v>10.387556676871576</v>
      </c>
      <c r="X239" s="5">
        <v>1046.4842546839127</v>
      </c>
      <c r="Y239" s="5">
        <v>496.89776490886044</v>
      </c>
      <c r="Z239" s="5">
        <v>65.758279402607883</v>
      </c>
      <c r="AA239" s="5">
        <v>213.51010794860991</v>
      </c>
      <c r="AB239" s="5">
        <v>3475.9301546538773</v>
      </c>
      <c r="AC239" s="5">
        <f>H239*Parameters!$B$17+J239*Parameters!$B$18</f>
        <v>6163.8094475656362</v>
      </c>
      <c r="AD239" s="5">
        <f>O239*Parameters!$B$17+Q239*Parameters!$B$18</f>
        <v>26531.099475315579</v>
      </c>
      <c r="AE239" s="12">
        <f t="shared" si="27"/>
        <v>211.95077474482196</v>
      </c>
      <c r="AF239" s="12">
        <f t="shared" si="28"/>
        <v>776.16615226007821</v>
      </c>
      <c r="AG239" s="12">
        <f t="shared" si="29"/>
        <v>988.11692700490016</v>
      </c>
      <c r="AH239" s="12">
        <f t="shared" si="30"/>
        <v>4522.4144093377899</v>
      </c>
      <c r="AI239" s="12">
        <f t="shared" si="31"/>
        <v>32694.908922881215</v>
      </c>
      <c r="AJ239" s="5"/>
      <c r="AK239" s="9">
        <f>IF('Embedded emissions outputs'!Z239 &lt;&gt;0,'Infield emissions outputs'!AG239/'Embedded emissions outputs'!Z239,"")</f>
        <v>0.89909022756689605</v>
      </c>
      <c r="AL239" s="9">
        <f>IF('Embedded emissions outputs'!Z239 &lt;&gt;0,'Infield emissions outputs'!AH239/'Embedded emissions outputs'!Z239,"")</f>
        <v>4.1149569340624801</v>
      </c>
      <c r="AM239" s="9">
        <f>IF('Embedded emissions outputs'!Z239 &lt;&gt;0,'Infield emissions outputs'!AI239/'Embedded emissions outputs'!Z239,"")</f>
        <v>29.749184838735626</v>
      </c>
      <c r="AN239" s="9"/>
      <c r="AO239" s="9">
        <f>E239*'Field emission CFs'!P237</f>
        <v>5148.2970938452299</v>
      </c>
      <c r="AP239" s="9">
        <f>D239*'Field emission CFs'!Q237</f>
        <v>653.54547489610695</v>
      </c>
      <c r="AQ239" s="9">
        <f t="shared" si="32"/>
        <v>5801.8425687413364</v>
      </c>
      <c r="AR239" s="9">
        <f>IF('Embedded emissions outputs'!Z239 &lt;&gt; 0,'Infield emissions outputs'!AQ239/'Embedded emissions outputs'!Z239,"")</f>
        <v>5.2791120290271927</v>
      </c>
      <c r="AS239" s="9"/>
      <c r="AT239" s="9"/>
      <c r="AU239" s="5"/>
      <c r="AV239" s="5"/>
      <c r="AW239" s="5"/>
      <c r="AX239" s="5"/>
      <c r="AY239" s="5"/>
      <c r="AZ239" s="5"/>
      <c r="BA239" s="5"/>
      <c r="CX239" s="5"/>
      <c r="CY239" s="5"/>
      <c r="CZ239" s="5"/>
    </row>
    <row r="240" spans="2:104" x14ac:dyDescent="0.3">
      <c r="B240">
        <v>3052</v>
      </c>
      <c r="C240">
        <v>5</v>
      </c>
      <c r="D240" s="5">
        <v>661182.00082269195</v>
      </c>
      <c r="E240" s="5">
        <v>187947.140625</v>
      </c>
      <c r="F240" s="5"/>
      <c r="G240" s="5">
        <v>246570.87320470496</v>
      </c>
      <c r="H240" s="5">
        <v>125081.20991387809</v>
      </c>
      <c r="I240" s="5">
        <v>12957.872841953284</v>
      </c>
      <c r="J240" s="5">
        <v>33878.172074973671</v>
      </c>
      <c r="K240" s="5">
        <v>11493.194700739195</v>
      </c>
      <c r="L240" s="5">
        <v>231200.67808644273</v>
      </c>
      <c r="M240" s="5"/>
      <c r="N240" s="12">
        <f>'Embedded emissions outputs'!L240-'Infield emissions outputs'!G240</f>
        <v>88670.696476669516</v>
      </c>
      <c r="O240" s="12">
        <f>'Embedded emissions outputs'!M240-'Infield emissions outputs'!H240</f>
        <v>47279.605460700754</v>
      </c>
      <c r="P240" s="12">
        <f>'Embedded emissions outputs'!N240-'Infield emissions outputs'!I240</f>
        <v>2805.3060727351276</v>
      </c>
      <c r="Q240" s="12">
        <f>'Embedded emissions outputs'!O240-'Infield emissions outputs'!J240</f>
        <v>35182.162944645097</v>
      </c>
      <c r="R240" s="12">
        <f>'Embedded emissions outputs'!P240-'Infield emissions outputs'!K240</f>
        <v>7106.3724567076042</v>
      </c>
      <c r="S240" s="12">
        <f>'Embedded emissions outputs'!Q240-'Infield emissions outputs'!L240</f>
        <v>6903.0027617789747</v>
      </c>
      <c r="T240" s="5"/>
      <c r="U240" s="5">
        <v>8221.5221901103159</v>
      </c>
      <c r="V240" s="5">
        <v>692.00567839210112</v>
      </c>
      <c r="W240" s="5">
        <v>532.77059203191493</v>
      </c>
      <c r="X240" s="5">
        <v>34383.259747153228</v>
      </c>
      <c r="Y240" s="5">
        <v>1803.5755313626591</v>
      </c>
      <c r="Z240" s="5">
        <v>219.22972709384612</v>
      </c>
      <c r="AA240" s="5">
        <v>664.52751745942578</v>
      </c>
      <c r="AB240" s="5">
        <v>11542.868585698459</v>
      </c>
      <c r="AC240" s="5">
        <f>H240*Parameters!$B$17+J240*Parameters!$B$18</f>
        <v>225747.19448615552</v>
      </c>
      <c r="AD240" s="5">
        <f>O240*Parameters!$B$17+Q240*Parameters!$B$18</f>
        <v>103902.97187196263</v>
      </c>
      <c r="AE240" s="12">
        <f t="shared" si="27"/>
        <v>9446.2984605343318</v>
      </c>
      <c r="AF240" s="12">
        <f t="shared" si="28"/>
        <v>2687.3327759159311</v>
      </c>
      <c r="AG240" s="12">
        <f t="shared" si="29"/>
        <v>12133.631236450263</v>
      </c>
      <c r="AH240" s="12">
        <f t="shared" si="30"/>
        <v>45926.128332851687</v>
      </c>
      <c r="AI240" s="12">
        <f t="shared" si="31"/>
        <v>329650.16635811818</v>
      </c>
      <c r="AJ240" s="5"/>
      <c r="AK240" s="9">
        <f>IF('Embedded emissions outputs'!Z240 &lt;&gt;0,'Infield emissions outputs'!AG240/'Embedded emissions outputs'!Z240,"")</f>
        <v>1.5884613342965681</v>
      </c>
      <c r="AL240" s="9">
        <f>IF('Embedded emissions outputs'!Z240 &lt;&gt;0,'Infield emissions outputs'!AH240/'Embedded emissions outputs'!Z240,"")</f>
        <v>6.0123698890340886</v>
      </c>
      <c r="AM240" s="9">
        <f>IF('Embedded emissions outputs'!Z240 &lt;&gt;0,'Infield emissions outputs'!AI240/'Embedded emissions outputs'!Z240,"")</f>
        <v>43.155798367372654</v>
      </c>
      <c r="AN240" s="9"/>
      <c r="AO240" s="9">
        <f>E240*'Field emission CFs'!P238</f>
        <v>12572.605811515596</v>
      </c>
      <c r="AP240" s="9">
        <f>D240*'Field emission CFs'!Q238</f>
        <v>18471.138448447553</v>
      </c>
      <c r="AQ240" s="9">
        <f t="shared" si="32"/>
        <v>31043.744259963147</v>
      </c>
      <c r="AR240" s="9">
        <f>IF('Embedded emissions outputs'!Z240 &lt;&gt; 0,'Infield emissions outputs'!AQ240/'Embedded emissions outputs'!Z240,"")</f>
        <v>4.0640585219539629</v>
      </c>
      <c r="AS240" s="9"/>
      <c r="AT240" s="9"/>
      <c r="AU240" s="5"/>
      <c r="AV240" s="5"/>
      <c r="AW240" s="5"/>
      <c r="AX240" s="5"/>
      <c r="AY240" s="5"/>
      <c r="AZ240" s="5"/>
      <c r="BA240" s="5"/>
      <c r="CX240" s="5"/>
      <c r="CY240" s="5"/>
      <c r="CZ240" s="5"/>
    </row>
    <row r="241" spans="2:104" x14ac:dyDescent="0.3">
      <c r="B241">
        <v>3052</v>
      </c>
      <c r="C241">
        <v>7</v>
      </c>
      <c r="D241" s="5">
        <v>586278.21552128834</v>
      </c>
      <c r="E241" s="5">
        <v>142615.125</v>
      </c>
      <c r="F241" s="5"/>
      <c r="G241" s="5">
        <v>218637.42715637907</v>
      </c>
      <c r="H241" s="5">
        <v>110911.04786928032</v>
      </c>
      <c r="I241" s="5">
        <v>11489.905286713012</v>
      </c>
      <c r="J241" s="5">
        <v>30040.192026590077</v>
      </c>
      <c r="K241" s="5">
        <v>10191.157157036823</v>
      </c>
      <c r="L241" s="5">
        <v>205008.48602528899</v>
      </c>
      <c r="M241" s="5"/>
      <c r="N241" s="12">
        <f>'Embedded emissions outputs'!L241-'Infield emissions outputs'!G241</f>
        <v>66648.917283786373</v>
      </c>
      <c r="O241" s="12">
        <f>'Embedded emissions outputs'!M241-'Infield emissions outputs'!H241</f>
        <v>35838.084710434618</v>
      </c>
      <c r="P241" s="12">
        <f>'Embedded emissions outputs'!N241-'Infield emissions outputs'!I241</f>
        <v>2146.2798710575717</v>
      </c>
      <c r="Q241" s="12">
        <f>'Embedded emissions outputs'!O241-'Infield emissions outputs'!J241</f>
        <v>27553.008946667636</v>
      </c>
      <c r="R241" s="12">
        <f>'Embedded emissions outputs'!P241-'Infield emissions outputs'!K241</f>
        <v>4301.328620199587</v>
      </c>
      <c r="S241" s="12">
        <f>'Embedded emissions outputs'!Q241-'Infield emissions outputs'!L241</f>
        <v>6127.5117343003803</v>
      </c>
      <c r="T241" s="5"/>
      <c r="U241" s="5">
        <v>5835.1383698075715</v>
      </c>
      <c r="V241" s="5">
        <v>638.31707651495674</v>
      </c>
      <c r="W241" s="5">
        <v>342.31624652095149</v>
      </c>
      <c r="X241" s="5">
        <v>32526.294673680597</v>
      </c>
      <c r="Y241" s="5">
        <v>1345.9359326520218</v>
      </c>
      <c r="Z241" s="5">
        <v>168.04502883168374</v>
      </c>
      <c r="AA241" s="5">
        <v>504.24650486214392</v>
      </c>
      <c r="AB241" s="5">
        <v>8859.1936156959691</v>
      </c>
      <c r="AC241" s="5">
        <f>H241*Parameters!$B$17+J241*Parameters!$B$18</f>
        <v>200172.81501553266</v>
      </c>
      <c r="AD241" s="5">
        <f>O241*Parameters!$B$17+Q241*Parameters!$B$18</f>
        <v>79493.171268220845</v>
      </c>
      <c r="AE241" s="12">
        <f t="shared" si="27"/>
        <v>6815.7716928434802</v>
      </c>
      <c r="AF241" s="12">
        <f t="shared" si="28"/>
        <v>2018.2274663458495</v>
      </c>
      <c r="AG241" s="12">
        <f t="shared" si="29"/>
        <v>8833.9991591893304</v>
      </c>
      <c r="AH241" s="12">
        <f t="shared" si="30"/>
        <v>41385.488289376568</v>
      </c>
      <c r="AI241" s="12">
        <f t="shared" si="31"/>
        <v>279665.98628375353</v>
      </c>
      <c r="AJ241" s="5"/>
      <c r="AK241" s="9">
        <f>IF('Embedded emissions outputs'!Z241 &lt;&gt;0,'Infield emissions outputs'!AG241/'Embedded emissions outputs'!Z241,"")</f>
        <v>0.57093164880634362</v>
      </c>
      <c r="AL241" s="9">
        <f>IF('Embedded emissions outputs'!Z241 &lt;&gt;0,'Infield emissions outputs'!AH241/'Embedded emissions outputs'!Z241,"")</f>
        <v>2.6746985866679309</v>
      </c>
      <c r="AM241" s="9">
        <f>IF('Embedded emissions outputs'!Z241 &lt;&gt;0,'Infield emissions outputs'!AI241/'Embedded emissions outputs'!Z241,"")</f>
        <v>18.074505078251349</v>
      </c>
      <c r="AN241" s="9"/>
      <c r="AO241" s="9">
        <f>E241*'Field emission CFs'!P239</f>
        <v>12323.650069622248</v>
      </c>
      <c r="AP241" s="9">
        <f>D241*'Field emission CFs'!Q239</f>
        <v>18305.40471787233</v>
      </c>
      <c r="AQ241" s="9">
        <f t="shared" si="32"/>
        <v>30629.054787494577</v>
      </c>
      <c r="AR241" s="9">
        <f>IF('Embedded emissions outputs'!Z241 &lt;&gt; 0,'Infield emissions outputs'!AQ241/'Embedded emissions outputs'!Z241,"")</f>
        <v>1.9795221208520979</v>
      </c>
      <c r="AS241" s="9"/>
      <c r="AT241" s="9"/>
      <c r="AU241" s="5"/>
      <c r="AV241" s="5"/>
      <c r="AW241" s="5"/>
      <c r="AX241" s="5"/>
      <c r="AY241" s="5"/>
      <c r="AZ241" s="5"/>
      <c r="BA241" s="5"/>
      <c r="CX241" s="5"/>
      <c r="CY241" s="5"/>
      <c r="CZ241" s="5"/>
    </row>
    <row r="242" spans="2:104" x14ac:dyDescent="0.3">
      <c r="B242">
        <v>3052</v>
      </c>
      <c r="C242">
        <v>8</v>
      </c>
      <c r="D242" s="5">
        <v>344671.23799665726</v>
      </c>
      <c r="E242" s="5">
        <v>1055850.125</v>
      </c>
      <c r="F242" s="5"/>
      <c r="G242" s="5">
        <v>128536.30016491177</v>
      </c>
      <c r="H242" s="5">
        <v>65204.278727329365</v>
      </c>
      <c r="I242" s="5">
        <v>6754.8815132325362</v>
      </c>
      <c r="J242" s="5">
        <v>17660.540510201085</v>
      </c>
      <c r="K242" s="5">
        <v>5991.3513088852433</v>
      </c>
      <c r="L242" s="5">
        <v>120523.88577209726</v>
      </c>
      <c r="M242" s="5"/>
      <c r="N242" s="12">
        <f>'Embedded emissions outputs'!L242-'Infield emissions outputs'!G242</f>
        <v>493534.53892667219</v>
      </c>
      <c r="O242" s="12">
        <f>'Embedded emissions outputs'!M242-'Infield emissions outputs'!H242</f>
        <v>271783.57617156534</v>
      </c>
      <c r="P242" s="12">
        <f>'Embedded emissions outputs'!N242-'Infield emissions outputs'!I242</f>
        <v>15395.90543920199</v>
      </c>
      <c r="Q242" s="12">
        <f>'Embedded emissions outputs'!O242-'Infield emissions outputs'!J242</f>
        <v>208086.46056672512</v>
      </c>
      <c r="R242" s="12">
        <f>'Embedded emissions outputs'!P242-'Infield emissions outputs'!K242</f>
        <v>33069.125355899792</v>
      </c>
      <c r="S242" s="12">
        <f>'Embedded emissions outputs'!Q242-'Infield emissions outputs'!L242</f>
        <v>33980.472931557117</v>
      </c>
      <c r="T242" s="5"/>
      <c r="U242" s="5">
        <v>3302.2030060658599</v>
      </c>
      <c r="V242" s="5">
        <v>379.434762372585</v>
      </c>
      <c r="W242" s="5">
        <v>189.21216855139727</v>
      </c>
      <c r="X242" s="5">
        <v>19411.678375138679</v>
      </c>
      <c r="Y242" s="5">
        <v>8919.7697521918908</v>
      </c>
      <c r="Z242" s="5">
        <v>1247.9892761503122</v>
      </c>
      <c r="AA242" s="5">
        <v>3733.1843780528593</v>
      </c>
      <c r="AB242" s="5">
        <v>66125.520101793765</v>
      </c>
      <c r="AC242" s="5">
        <f>H242*Parameters!$B$17+J242*Parameters!$B$18</f>
        <v>117681.00901264731</v>
      </c>
      <c r="AD242" s="5">
        <f>O242*Parameters!$B$17+Q242*Parameters!$B$18</f>
        <v>602129.81262145517</v>
      </c>
      <c r="AE242" s="12">
        <f t="shared" si="27"/>
        <v>3870.8499369898418</v>
      </c>
      <c r="AF242" s="12">
        <f t="shared" si="28"/>
        <v>13900.943406395063</v>
      </c>
      <c r="AG242" s="12">
        <f t="shared" si="29"/>
        <v>17771.793343384903</v>
      </c>
      <c r="AH242" s="12">
        <f t="shared" si="30"/>
        <v>85537.198476932448</v>
      </c>
      <c r="AI242" s="12">
        <f t="shared" si="31"/>
        <v>719810.8216341025</v>
      </c>
      <c r="AJ242" s="5"/>
      <c r="AK242" s="9">
        <f>IF('Embedded emissions outputs'!Z242 &lt;&gt;0,'Infield emissions outputs'!AG242/'Embedded emissions outputs'!Z242,"")</f>
        <v>1.3327684054011819</v>
      </c>
      <c r="AL242" s="9">
        <f>IF('Embedded emissions outputs'!Z242 &lt;&gt;0,'Infield emissions outputs'!AH242/'Embedded emissions outputs'!Z242,"")</f>
        <v>6.4147311086655039</v>
      </c>
      <c r="AM242" s="9">
        <f>IF('Embedded emissions outputs'!Z242 &lt;&gt;0,'Infield emissions outputs'!AI242/'Embedded emissions outputs'!Z242,"")</f>
        <v>53.981109413298888</v>
      </c>
      <c r="AN242" s="9"/>
      <c r="AO242" s="9">
        <f>E242*'Field emission CFs'!P240</f>
        <v>82909.650435285002</v>
      </c>
      <c r="AP242" s="9">
        <f>D242*'Field emission CFs'!Q240</f>
        <v>11129.461805963192</v>
      </c>
      <c r="AQ242" s="9">
        <f t="shared" si="32"/>
        <v>94039.112241248193</v>
      </c>
      <c r="AR242" s="9">
        <f>IF('Embedded emissions outputs'!Z242 &lt;&gt; 0,'Infield emissions outputs'!AQ242/'Embedded emissions outputs'!Z242,"")</f>
        <v>7.0523191017052245</v>
      </c>
      <c r="AS242" s="9"/>
      <c r="AT242" s="9"/>
      <c r="AU242" s="5"/>
      <c r="AV242" s="5"/>
      <c r="AW242" s="5"/>
      <c r="AX242" s="5"/>
      <c r="AY242" s="5"/>
      <c r="AZ242" s="5"/>
      <c r="BA242" s="5"/>
      <c r="CX242" s="5"/>
      <c r="CY242" s="5"/>
      <c r="CZ242" s="5"/>
    </row>
    <row r="243" spans="2:104" x14ac:dyDescent="0.3">
      <c r="B243">
        <v>3053</v>
      </c>
      <c r="C243">
        <v>0</v>
      </c>
      <c r="D243" s="5">
        <v>11864.359672878101</v>
      </c>
      <c r="E243" s="5">
        <v>68649.296875</v>
      </c>
      <c r="F243" s="5"/>
      <c r="G243" s="5">
        <v>4424.5087145691105</v>
      </c>
      <c r="H243" s="5">
        <v>2244.4780119399829</v>
      </c>
      <c r="I243" s="5">
        <v>232.51822312322781</v>
      </c>
      <c r="J243" s="5">
        <v>607.91554830139864</v>
      </c>
      <c r="K243" s="5">
        <v>206.23579521269164</v>
      </c>
      <c r="L243" s="5">
        <v>4148.703379731689</v>
      </c>
      <c r="M243" s="5"/>
      <c r="N243" s="12">
        <f>'Embedded emissions outputs'!L243-'Infield emissions outputs'!G243</f>
        <v>32277.455360520395</v>
      </c>
      <c r="O243" s="12">
        <f>'Embedded emissions outputs'!M243-'Infield emissions outputs'!H243</f>
        <v>17997.177718859402</v>
      </c>
      <c r="P243" s="12">
        <f>'Embedded emissions outputs'!N243-'Infield emissions outputs'!I243</f>
        <v>989.8220137618722</v>
      </c>
      <c r="Q243" s="12">
        <f>'Embedded emissions outputs'!O243-'Infield emissions outputs'!J243</f>
        <v>13838.738198902618</v>
      </c>
      <c r="R243" s="12">
        <f>'Embedded emissions outputs'!P243-'Infield emissions outputs'!K243</f>
        <v>1235.6597078078858</v>
      </c>
      <c r="S243" s="12">
        <f>'Embedded emissions outputs'!Q243-'Infield emissions outputs'!L243</f>
        <v>2310.4449447817333</v>
      </c>
      <c r="T243" s="5"/>
      <c r="U243" s="5">
        <v>100.05351327735369</v>
      </c>
      <c r="V243" s="5">
        <v>14.205558843956595</v>
      </c>
      <c r="W243" s="5">
        <v>5.6286755877005348</v>
      </c>
      <c r="X243" s="5">
        <v>737.67903117593187</v>
      </c>
      <c r="Y243" s="5">
        <v>534.92488332618916</v>
      </c>
      <c r="Z243" s="5">
        <v>84.379635145679131</v>
      </c>
      <c r="AA243" s="5">
        <v>242.72431000745709</v>
      </c>
      <c r="AB243" s="5">
        <v>4491.9770726601391</v>
      </c>
      <c r="AC243" s="5">
        <f>H243*Parameters!$B$17+J243*Parameters!$B$18</f>
        <v>4050.8451639553341</v>
      </c>
      <c r="AD243" s="5">
        <f>O243*Parameters!$B$17+Q243*Parameters!$B$18</f>
        <v>39921.693500887028</v>
      </c>
      <c r="AE243" s="12">
        <f t="shared" si="27"/>
        <v>119.88774770901082</v>
      </c>
      <c r="AF243" s="12">
        <f t="shared" si="28"/>
        <v>862.0288284793254</v>
      </c>
      <c r="AG243" s="12">
        <f t="shared" si="29"/>
        <v>981.91657618833619</v>
      </c>
      <c r="AH243" s="12">
        <f t="shared" si="30"/>
        <v>5229.6561038360705</v>
      </c>
      <c r="AI243" s="12">
        <f t="shared" si="31"/>
        <v>43972.538664842359</v>
      </c>
      <c r="AJ243" s="5"/>
      <c r="AK243" s="9">
        <f>IF('Embedded emissions outputs'!Z243 &lt;&gt;0,'Infield emissions outputs'!AG243/'Embedded emissions outputs'!Z243,"")</f>
        <v>1.7106637855655238</v>
      </c>
      <c r="AL243" s="9">
        <f>IF('Embedded emissions outputs'!Z243 &lt;&gt;0,'Infield emissions outputs'!AH243/'Embedded emissions outputs'!Z243,"")</f>
        <v>9.1109403026089044</v>
      </c>
      <c r="AM243" s="9">
        <f>IF('Embedded emissions outputs'!Z243 &lt;&gt;0,'Infield emissions outputs'!AI243/'Embedded emissions outputs'!Z243,"")</f>
        <v>76.607556362199162</v>
      </c>
      <c r="AN243" s="9"/>
      <c r="AO243" s="9">
        <f>E243*'Field emission CFs'!P241</f>
        <v>7746.9953687261195</v>
      </c>
      <c r="AP243" s="9">
        <f>D243*'Field emission CFs'!Q241</f>
        <v>937.41900783653307</v>
      </c>
      <c r="AQ243" s="9">
        <f t="shared" si="32"/>
        <v>8684.4143765626523</v>
      </c>
      <c r="AR243" s="9">
        <f>IF('Embedded emissions outputs'!Z243 &lt;&gt; 0,'Infield emissions outputs'!AQ243/'Embedded emissions outputs'!Z243,"")</f>
        <v>15.129710133318751</v>
      </c>
      <c r="AS243" s="9"/>
      <c r="AT243" s="9"/>
      <c r="AU243" s="5"/>
      <c r="AV243" s="5"/>
      <c r="AW243" s="5"/>
      <c r="AX243" s="5"/>
      <c r="AY243" s="5"/>
      <c r="AZ243" s="5"/>
      <c r="BA243" s="5"/>
      <c r="CX243" s="5"/>
      <c r="CY243" s="5"/>
      <c r="CZ243" s="5"/>
    </row>
    <row r="244" spans="2:104" x14ac:dyDescent="0.3">
      <c r="B244">
        <v>3053</v>
      </c>
      <c r="C244">
        <v>1</v>
      </c>
      <c r="D244" s="5">
        <v>201668.1403290786</v>
      </c>
      <c r="E244" s="5">
        <v>34250.07421875</v>
      </c>
      <c r="F244" s="5"/>
      <c r="G244" s="5">
        <v>75206.961769433721</v>
      </c>
      <c r="H244" s="5">
        <v>38151.212468059028</v>
      </c>
      <c r="I244" s="5">
        <v>3952.3007513904872</v>
      </c>
      <c r="J244" s="5">
        <v>10333.233438913028</v>
      </c>
      <c r="K244" s="5">
        <v>3505.5570158505543</v>
      </c>
      <c r="L244" s="5">
        <v>70518.874885431767</v>
      </c>
      <c r="M244" s="5"/>
      <c r="N244" s="12">
        <f>'Embedded emissions outputs'!L244-'Infield emissions outputs'!G244</f>
        <v>14462.646965706401</v>
      </c>
      <c r="O244" s="12">
        <f>'Embedded emissions outputs'!M244-'Infield emissions outputs'!H244</f>
        <v>6942.492730443053</v>
      </c>
      <c r="P244" s="12">
        <f>'Embedded emissions outputs'!N244-'Infield emissions outputs'!I244</f>
        <v>468.27556070407672</v>
      </c>
      <c r="Q244" s="12">
        <f>'Embedded emissions outputs'!O244-'Infield emissions outputs'!J244</f>
        <v>5893.5085194193616</v>
      </c>
      <c r="R244" s="12">
        <f>'Embedded emissions outputs'!P244-'Infield emissions outputs'!K244</f>
        <v>4652.9593168380279</v>
      </c>
      <c r="S244" s="12">
        <f>'Embedded emissions outputs'!Q244-'Infield emissions outputs'!L244</f>
        <v>1830.1918460438173</v>
      </c>
      <c r="T244" s="5"/>
      <c r="U244" s="5">
        <v>2071.8642775283752</v>
      </c>
      <c r="V244" s="5">
        <v>219.52705239052366</v>
      </c>
      <c r="W244" s="5">
        <v>118.89985968515712</v>
      </c>
      <c r="X244" s="5">
        <v>11156.117010427593</v>
      </c>
      <c r="Y244" s="5">
        <v>273.04030817091871</v>
      </c>
      <c r="Z244" s="5">
        <v>37.627034634703875</v>
      </c>
      <c r="AA244" s="5">
        <v>121.09849030112314</v>
      </c>
      <c r="AB244" s="5">
        <v>1992.422653070005</v>
      </c>
      <c r="AC244" s="5">
        <f>H244*Parameters!$B$17+J244*Parameters!$B$18</f>
        <v>68855.499453831086</v>
      </c>
      <c r="AD244" s="5">
        <f>O244*Parameters!$B$17+Q244*Parameters!$B$18</f>
        <v>15860.750585218095</v>
      </c>
      <c r="AE244" s="12">
        <f t="shared" si="27"/>
        <v>2410.2911896040559</v>
      </c>
      <c r="AF244" s="12">
        <f t="shared" si="28"/>
        <v>431.76583310674573</v>
      </c>
      <c r="AG244" s="12">
        <f t="shared" si="29"/>
        <v>2842.0570227108019</v>
      </c>
      <c r="AH244" s="12">
        <f t="shared" si="30"/>
        <v>13148.539663497599</v>
      </c>
      <c r="AI244" s="12">
        <f t="shared" si="31"/>
        <v>84716.250039049177</v>
      </c>
      <c r="AJ244" s="5"/>
      <c r="AK244" s="9">
        <f>IF('Embedded emissions outputs'!Z244 &lt;&gt;0,'Infield emissions outputs'!AG244/'Embedded emissions outputs'!Z244,"")</f>
        <v>0.49401480910787254</v>
      </c>
      <c r="AL244" s="9">
        <f>IF('Embedded emissions outputs'!Z244 &lt;&gt;0,'Infield emissions outputs'!AH244/'Embedded emissions outputs'!Z244,"")</f>
        <v>2.285518291858363</v>
      </c>
      <c r="AM244" s="9">
        <f>IF('Embedded emissions outputs'!Z244 &lt;&gt;0,'Infield emissions outputs'!AI244/'Embedded emissions outputs'!Z244,"")</f>
        <v>14.725630681208997</v>
      </c>
      <c r="AN244" s="9"/>
      <c r="AO244" s="9">
        <f>E244*'Field emission CFs'!P242</f>
        <v>5101.8421644895006</v>
      </c>
      <c r="AP244" s="9">
        <f>D244*'Field emission CFs'!Q242</f>
        <v>16053.388525284161</v>
      </c>
      <c r="AQ244" s="9">
        <f t="shared" si="32"/>
        <v>21155.230689773663</v>
      </c>
      <c r="AR244" s="9">
        <f>IF('Embedded emissions outputs'!Z244 &lt;&gt; 0,'Infield emissions outputs'!AQ244/'Embedded emissions outputs'!Z244,"")</f>
        <v>3.6772651524328692</v>
      </c>
      <c r="AS244" s="9"/>
      <c r="AT244" s="9"/>
      <c r="AU244" s="5"/>
      <c r="AV244" s="5"/>
      <c r="AW244" s="5"/>
      <c r="AX244" s="5"/>
      <c r="AY244" s="5"/>
      <c r="AZ244" s="5"/>
      <c r="BA244" s="5"/>
      <c r="CX244" s="5"/>
      <c r="CY244" s="5"/>
      <c r="CZ244" s="5"/>
    </row>
    <row r="245" spans="2:104" x14ac:dyDescent="0.3">
      <c r="B245">
        <v>3053</v>
      </c>
      <c r="C245">
        <v>2</v>
      </c>
      <c r="D245" s="5">
        <v>4170.3819787224002</v>
      </c>
      <c r="E245" s="5">
        <v>847.54461669921875</v>
      </c>
      <c r="F245" s="5"/>
      <c r="G245" s="5">
        <v>1555.237022198527</v>
      </c>
      <c r="H245" s="5">
        <v>788.94528745878108</v>
      </c>
      <c r="I245" s="5">
        <v>81.7313225638609</v>
      </c>
      <c r="J245" s="5">
        <v>213.68536668833909</v>
      </c>
      <c r="K245" s="5">
        <v>72.492917227436905</v>
      </c>
      <c r="L245" s="5">
        <v>1458.2900625854547</v>
      </c>
      <c r="M245" s="5"/>
      <c r="N245" s="12">
        <f>'Embedded emissions outputs'!L245-'Infield emissions outputs'!G245</f>
        <v>304.12587245447094</v>
      </c>
      <c r="O245" s="12">
        <f>'Embedded emissions outputs'!M245-'Infield emissions outputs'!H245</f>
        <v>94.712397301291048</v>
      </c>
      <c r="P245" s="12">
        <f>'Embedded emissions outputs'!N245-'Infield emissions outputs'!I245</f>
        <v>9.9234948363009607</v>
      </c>
      <c r="Q245" s="12">
        <f>'Embedded emissions outputs'!O245-'Infield emissions outputs'!J245</f>
        <v>97.760797642709207</v>
      </c>
      <c r="R245" s="12">
        <f>'Embedded emissions outputs'!P245-'Infield emissions outputs'!K245</f>
        <v>280.4875969281498</v>
      </c>
      <c r="S245" s="12">
        <f>'Embedded emissions outputs'!Q245-'Infield emissions outputs'!L245</f>
        <v>60.534457362277863</v>
      </c>
      <c r="T245" s="5"/>
      <c r="U245" s="5">
        <v>41.831712619969807</v>
      </c>
      <c r="V245" s="5">
        <v>4.7311051453378363</v>
      </c>
      <c r="W245" s="5">
        <v>2.3996139434969783</v>
      </c>
      <c r="X245" s="5">
        <v>241.74676368127851</v>
      </c>
      <c r="Y245" s="5">
        <v>7.3143721429629069</v>
      </c>
      <c r="Z245" s="5">
        <v>0.72372286864870305</v>
      </c>
      <c r="AA245" s="5">
        <v>2.9966758127875188</v>
      </c>
      <c r="AB245" s="5">
        <v>37.684900732248273</v>
      </c>
      <c r="AC245" s="5">
        <f>H245*Parameters!$B$17+J245*Parameters!$B$18</f>
        <v>1423.8924085361957</v>
      </c>
      <c r="AD245" s="5">
        <f>O245*Parameters!$B$17+Q245*Parameters!$B$18</f>
        <v>230.78704977948848</v>
      </c>
      <c r="AE245" s="12">
        <f t="shared" si="27"/>
        <v>48.962431708804623</v>
      </c>
      <c r="AF245" s="12">
        <f t="shared" si="28"/>
        <v>11.034770824399128</v>
      </c>
      <c r="AG245" s="12">
        <f t="shared" si="29"/>
        <v>59.997202533203748</v>
      </c>
      <c r="AH245" s="12">
        <f t="shared" si="30"/>
        <v>279.43166441352679</v>
      </c>
      <c r="AI245" s="12">
        <f t="shared" si="31"/>
        <v>1654.6794583156843</v>
      </c>
      <c r="AJ245" s="5"/>
      <c r="AK245" s="9">
        <f>IF('Embedded emissions outputs'!Z245 &lt;&gt;0,'Infield emissions outputs'!AG245/'Embedded emissions outputs'!Z245,"")</f>
        <v>0.45820298881208743</v>
      </c>
      <c r="AL245" s="9">
        <f>IF('Embedded emissions outputs'!Z245 &lt;&gt;0,'Infield emissions outputs'!AH245/'Embedded emissions outputs'!Z245,"")</f>
        <v>2.1340398951460458</v>
      </c>
      <c r="AM245" s="9">
        <f>IF('Embedded emissions outputs'!Z245 &lt;&gt;0,'Infield emissions outputs'!AI245/'Embedded emissions outputs'!Z245,"")</f>
        <v>12.636907077569488</v>
      </c>
      <c r="AN245" s="9"/>
      <c r="AO245" s="9">
        <f>E245*'Field emission CFs'!P243</f>
        <v>133.33777539252472</v>
      </c>
      <c r="AP245" s="9">
        <f>D245*'Field emission CFs'!Q243</f>
        <v>354.51755928883154</v>
      </c>
      <c r="AQ245" s="9">
        <f t="shared" si="32"/>
        <v>487.85533468135623</v>
      </c>
      <c r="AR245" s="9">
        <f>IF('Embedded emissions outputs'!Z245 &lt;&gt; 0,'Infield emissions outputs'!AQ245/'Embedded emissions outputs'!Z245,"")</f>
        <v>3.7257865870530971</v>
      </c>
      <c r="AS245" s="9"/>
      <c r="AT245" s="9"/>
      <c r="AU245" s="5"/>
      <c r="AV245" s="5"/>
      <c r="AW245" s="5"/>
      <c r="AX245" s="5"/>
      <c r="AY245" s="5"/>
      <c r="AZ245" s="5"/>
      <c r="BA245" s="5"/>
      <c r="CX245" s="5"/>
      <c r="CY245" s="5"/>
      <c r="CZ245" s="5"/>
    </row>
    <row r="246" spans="2:104" x14ac:dyDescent="0.3">
      <c r="B246">
        <v>3053</v>
      </c>
      <c r="C246">
        <v>5</v>
      </c>
      <c r="D246" s="5">
        <v>1222433.8334857377</v>
      </c>
      <c r="E246" s="5">
        <v>67445.5078125</v>
      </c>
      <c r="F246" s="5"/>
      <c r="G246" s="5">
        <v>455875.35259959928</v>
      </c>
      <c r="H246" s="5">
        <v>231257.81213312264</v>
      </c>
      <c r="I246" s="5">
        <v>23957.310017968117</v>
      </c>
      <c r="J246" s="5">
        <v>62636.042284226372</v>
      </c>
      <c r="K246" s="5">
        <v>21249.323241620208</v>
      </c>
      <c r="L246" s="5">
        <v>427457.99320920097</v>
      </c>
      <c r="M246" s="5"/>
      <c r="N246" s="12">
        <f>'Embedded emissions outputs'!L246-'Infield emissions outputs'!G246</f>
        <v>31795.179919412883</v>
      </c>
      <c r="O246" s="12">
        <f>'Embedded emissions outputs'!M246-'Infield emissions outputs'!H246</f>
        <v>17018.38677236074</v>
      </c>
      <c r="P246" s="12">
        <f>'Embedded emissions outputs'!N246-'Infield emissions outputs'!I246</f>
        <v>971.91179757950158</v>
      </c>
      <c r="Q246" s="12">
        <f>'Embedded emissions outputs'!O246-'Infield emissions outputs'!J246</f>
        <v>12732.396537619781</v>
      </c>
      <c r="R246" s="12">
        <f>'Embedded emissions outputs'!P246-'Infield emissions outputs'!K246</f>
        <v>2471.601408250619</v>
      </c>
      <c r="S246" s="12">
        <f>'Embedded emissions outputs'!Q246-'Infield emissions outputs'!L246</f>
        <v>2456.0303856804967</v>
      </c>
      <c r="T246" s="5"/>
      <c r="U246" s="5">
        <v>15200.454451935047</v>
      </c>
      <c r="V246" s="5">
        <v>1279.4225389955927</v>
      </c>
      <c r="W246" s="5">
        <v>985.01894542754144</v>
      </c>
      <c r="X246" s="5">
        <v>63569.879349634364</v>
      </c>
      <c r="Y246" s="5">
        <v>646.28888177231181</v>
      </c>
      <c r="Z246" s="5">
        <v>78.874515136603975</v>
      </c>
      <c r="AA246" s="5">
        <v>238.4680807655289</v>
      </c>
      <c r="AB246" s="5">
        <v>4153.6997907379591</v>
      </c>
      <c r="AC246" s="5">
        <f>H246*Parameters!$B$17+J246*Parameters!$B$18</f>
        <v>417375.25826624164</v>
      </c>
      <c r="AD246" s="5">
        <f>O246*Parameters!$B$17+Q246*Parameters!$B$18</f>
        <v>37456.94022655439</v>
      </c>
      <c r="AE246" s="12">
        <f t="shared" si="27"/>
        <v>17464.895936358182</v>
      </c>
      <c r="AF246" s="12">
        <f t="shared" si="28"/>
        <v>963.63147767444457</v>
      </c>
      <c r="AG246" s="12">
        <f t="shared" si="29"/>
        <v>18428.527414032626</v>
      </c>
      <c r="AH246" s="12">
        <f t="shared" si="30"/>
        <v>67723.579140372327</v>
      </c>
      <c r="AI246" s="12">
        <f t="shared" si="31"/>
        <v>454832.19849279604</v>
      </c>
      <c r="AJ246" s="5"/>
      <c r="AK246" s="9">
        <f>IF('Embedded emissions outputs'!Z246 &lt;&gt;0,'Infield emissions outputs'!AG246/'Embedded emissions outputs'!Z246,"")</f>
        <v>1.4390457672561356</v>
      </c>
      <c r="AL246" s="9">
        <f>IF('Embedded emissions outputs'!Z246 &lt;&gt;0,'Infield emissions outputs'!AH246/'Embedded emissions outputs'!Z246,"")</f>
        <v>5.2883948736554318</v>
      </c>
      <c r="AM246" s="9">
        <f>IF('Embedded emissions outputs'!Z246 &lt;&gt;0,'Infield emissions outputs'!AI246/'Embedded emissions outputs'!Z246,"")</f>
        <v>35.516910024751361</v>
      </c>
      <c r="AN246" s="9"/>
      <c r="AO246" s="9">
        <f>E246*'Field emission CFs'!P244</f>
        <v>7871.2152085774351</v>
      </c>
      <c r="AP246" s="9">
        <f>D246*'Field emission CFs'!Q244</f>
        <v>82358.28284472994</v>
      </c>
      <c r="AQ246" s="9">
        <f t="shared" si="32"/>
        <v>90229.498053307369</v>
      </c>
      <c r="AR246" s="9">
        <f>IF('Embedded emissions outputs'!Z246 &lt;&gt; 0,'Infield emissions outputs'!AQ246/'Embedded emissions outputs'!Z246,"")</f>
        <v>7.0458357490021761</v>
      </c>
      <c r="AS246" s="9"/>
      <c r="AT246" s="9"/>
      <c r="AU246" s="5"/>
      <c r="AV246" s="5"/>
      <c r="AW246" s="5"/>
      <c r="AX246" s="5"/>
      <c r="AY246" s="5"/>
      <c r="AZ246" s="5"/>
      <c r="BA246" s="5"/>
      <c r="CX246" s="5"/>
      <c r="CY246" s="5"/>
      <c r="CZ246" s="5"/>
    </row>
    <row r="247" spans="2:104" x14ac:dyDescent="0.3">
      <c r="B247">
        <v>3053</v>
      </c>
      <c r="C247">
        <v>7</v>
      </c>
      <c r="D247" s="5">
        <v>254324.49227772854</v>
      </c>
      <c r="E247" s="5">
        <v>14529.5087890625</v>
      </c>
      <c r="F247" s="5"/>
      <c r="G247" s="5">
        <v>94843.798016636181</v>
      </c>
      <c r="H247" s="5">
        <v>48112.645482256237</v>
      </c>
      <c r="I247" s="5">
        <v>4984.2621659824736</v>
      </c>
      <c r="J247" s="5">
        <v>13031.28170691953</v>
      </c>
      <c r="K247" s="5">
        <v>4420.8718677725046</v>
      </c>
      <c r="L247" s="5">
        <v>88931.633038161599</v>
      </c>
      <c r="M247" s="5"/>
      <c r="N247" s="12">
        <f>'Embedded emissions outputs'!L247-'Infield emissions outputs'!G247</f>
        <v>6701.2816921055346</v>
      </c>
      <c r="O247" s="12">
        <f>'Embedded emissions outputs'!M247-'Infield emissions outputs'!H247</f>
        <v>3412.3574486334765</v>
      </c>
      <c r="P247" s="12">
        <f>'Embedded emissions outputs'!N247-'Infield emissions outputs'!I247</f>
        <v>241.80223620531069</v>
      </c>
      <c r="Q247" s="12">
        <f>'Embedded emissions outputs'!O247-'Infield emissions outputs'!J247</f>
        <v>2715.6526760683009</v>
      </c>
      <c r="R247" s="12">
        <f>'Embedded emissions outputs'!P247-'Infield emissions outputs'!K247</f>
        <v>414.35560567621542</v>
      </c>
      <c r="S247" s="12">
        <f>'Embedded emissions outputs'!Q247-'Infield emissions outputs'!L247</f>
        <v>1044.0589546691626</v>
      </c>
      <c r="T247" s="5"/>
      <c r="U247" s="5">
        <v>2531.253190009952</v>
      </c>
      <c r="V247" s="5">
        <v>276.89868410431438</v>
      </c>
      <c r="W247" s="5">
        <v>148.49503749248134</v>
      </c>
      <c r="X247" s="5">
        <v>14109.740323891043</v>
      </c>
      <c r="Y247" s="5">
        <v>139.01689130858222</v>
      </c>
      <c r="Z247" s="5">
        <v>16.628135629242454</v>
      </c>
      <c r="AA247" s="5">
        <v>51.372217609452349</v>
      </c>
      <c r="AB247" s="5">
        <v>874.81754836000209</v>
      </c>
      <c r="AC247" s="5">
        <f>H247*Parameters!$B$17+J247*Parameters!$B$18</f>
        <v>86833.943678708078</v>
      </c>
      <c r="AD247" s="5">
        <f>O247*Parameters!$B$17+Q247*Parameters!$B$18</f>
        <v>7645.5164899775828</v>
      </c>
      <c r="AE247" s="12">
        <f t="shared" si="27"/>
        <v>2956.6469116067478</v>
      </c>
      <c r="AF247" s="12">
        <f t="shared" si="28"/>
        <v>207.01724454727702</v>
      </c>
      <c r="AG247" s="12">
        <f t="shared" si="29"/>
        <v>3163.664156154025</v>
      </c>
      <c r="AH247" s="12">
        <f t="shared" si="30"/>
        <v>14984.557872251045</v>
      </c>
      <c r="AI247" s="12">
        <f t="shared" si="31"/>
        <v>94479.460168685662</v>
      </c>
      <c r="AJ247" s="5"/>
      <c r="AK247" s="9">
        <f>IF('Embedded emissions outputs'!Z247 &lt;&gt;0,'Infield emissions outputs'!AG247/'Embedded emissions outputs'!Z247,"")</f>
        <v>0.4465262052914466</v>
      </c>
      <c r="AL247" s="9">
        <f>IF('Embedded emissions outputs'!Z247 &lt;&gt;0,'Infield emissions outputs'!AH247/'Embedded emissions outputs'!Z247,"")</f>
        <v>2.1149519779622832</v>
      </c>
      <c r="AM247" s="9">
        <f>IF('Embedded emissions outputs'!Z247 &lt;&gt;0,'Infield emissions outputs'!AI247/'Embedded emissions outputs'!Z247,"")</f>
        <v>13.335029492635456</v>
      </c>
      <c r="AN247" s="9"/>
      <c r="AO247" s="9">
        <f>E247*'Field emission CFs'!P245</f>
        <v>1965.1978460895273</v>
      </c>
      <c r="AP247" s="9">
        <f>D247*'Field emission CFs'!Q245</f>
        <v>19291.831118188911</v>
      </c>
      <c r="AQ247" s="9">
        <f t="shared" si="32"/>
        <v>21257.028964278437</v>
      </c>
      <c r="AR247" s="9">
        <f>IF('Embedded emissions outputs'!Z247 &lt;&gt; 0,'Infield emissions outputs'!AQ247/'Embedded emissions outputs'!Z247,"")</f>
        <v>3.000261725229568</v>
      </c>
      <c r="AS247" s="9"/>
      <c r="AT247" s="9"/>
      <c r="AU247" s="5"/>
      <c r="AV247" s="5"/>
      <c r="AW247" s="5"/>
      <c r="AX247" s="5"/>
      <c r="AY247" s="5"/>
      <c r="AZ247" s="5"/>
      <c r="BA247" s="5"/>
      <c r="CX247" s="5"/>
      <c r="CY247" s="5"/>
      <c r="CZ247" s="5"/>
    </row>
    <row r="248" spans="2:104" x14ac:dyDescent="0.3">
      <c r="B248">
        <v>3053</v>
      </c>
      <c r="C248">
        <v>8</v>
      </c>
      <c r="D248" s="5">
        <v>30117.9354678288</v>
      </c>
      <c r="E248" s="5">
        <v>26424.232421875</v>
      </c>
      <c r="F248" s="5"/>
      <c r="G248" s="5">
        <v>11231.71174984386</v>
      </c>
      <c r="H248" s="5">
        <v>5697.6563241841304</v>
      </c>
      <c r="I248" s="5">
        <v>590.2525742816415</v>
      </c>
      <c r="J248" s="5">
        <v>1543.2068614276745</v>
      </c>
      <c r="K248" s="5">
        <v>523.53405852752769</v>
      </c>
      <c r="L248" s="5">
        <v>10531.573899563962</v>
      </c>
      <c r="M248" s="5"/>
      <c r="N248" s="12">
        <f>'Embedded emissions outputs'!L248-'Infield emissions outputs'!G248</f>
        <v>11040.13643399351</v>
      </c>
      <c r="O248" s="12">
        <f>'Embedded emissions outputs'!M248-'Infield emissions outputs'!H248</f>
        <v>5262.8451432542861</v>
      </c>
      <c r="P248" s="12">
        <f>'Embedded emissions outputs'!N248-'Infield emissions outputs'!I248</f>
        <v>394.63443265320745</v>
      </c>
      <c r="Q248" s="12">
        <f>'Embedded emissions outputs'!O248-'Infield emissions outputs'!J248</f>
        <v>4680.0563971965184</v>
      </c>
      <c r="R248" s="12">
        <f>'Embedded emissions outputs'!P248-'Infield emissions outputs'!K248</f>
        <v>3169.2999234945214</v>
      </c>
      <c r="S248" s="12">
        <f>'Embedded emissions outputs'!Q248-'Infield emissions outputs'!L248</f>
        <v>1877.2599318040029</v>
      </c>
      <c r="T248" s="5"/>
      <c r="U248" s="5">
        <v>288.55188966863085</v>
      </c>
      <c r="V248" s="5">
        <v>33.155628980853052</v>
      </c>
      <c r="W248" s="5">
        <v>16.533668185606469</v>
      </c>
      <c r="X248" s="5">
        <v>1696.224146879191</v>
      </c>
      <c r="Y248" s="5">
        <v>231.76198137488959</v>
      </c>
      <c r="Z248" s="5">
        <v>27.840149466922661</v>
      </c>
      <c r="AA248" s="5">
        <v>93.428534625699115</v>
      </c>
      <c r="AB248" s="5">
        <v>1464.9968168425553</v>
      </c>
      <c r="AC248" s="5">
        <f>H248*Parameters!$B$17+J248*Parameters!$B$18</f>
        <v>10283.158687195895</v>
      </c>
      <c r="AD248" s="5">
        <f>O248*Parameters!$B$17+Q248*Parameters!$B$18</f>
        <v>12199.742136014884</v>
      </c>
      <c r="AE248" s="12">
        <f t="shared" si="27"/>
        <v>338.24118683509039</v>
      </c>
      <c r="AF248" s="12">
        <f t="shared" si="28"/>
        <v>353.03066546751137</v>
      </c>
      <c r="AG248" s="12">
        <f t="shared" si="29"/>
        <v>691.2718523026017</v>
      </c>
      <c r="AH248" s="12">
        <f t="shared" si="30"/>
        <v>3161.2209637217466</v>
      </c>
      <c r="AI248" s="12">
        <f t="shared" si="31"/>
        <v>22482.900823210781</v>
      </c>
      <c r="AJ248" s="5"/>
      <c r="AK248" s="9">
        <f>IF('Embedded emissions outputs'!Z248 &lt;&gt;0,'Infield emissions outputs'!AG248/'Embedded emissions outputs'!Z248,"")</f>
        <v>0.83971512540624538</v>
      </c>
      <c r="AL248" s="9">
        <f>IF('Embedded emissions outputs'!Z248 &lt;&gt;0,'Infield emissions outputs'!AH248/'Embedded emissions outputs'!Z248,"")</f>
        <v>3.840059520934247</v>
      </c>
      <c r="AM248" s="9">
        <f>IF('Embedded emissions outputs'!Z248 &lt;&gt;0,'Infield emissions outputs'!AI248/'Embedded emissions outputs'!Z248,"")</f>
        <v>27.310864490391985</v>
      </c>
      <c r="AN248" s="9"/>
      <c r="AO248" s="9">
        <f>E248*'Field emission CFs'!P246</f>
        <v>3538.2412574759605</v>
      </c>
      <c r="AP248" s="9">
        <f>D248*'Field emission CFs'!Q246</f>
        <v>2376.9606040434187</v>
      </c>
      <c r="AQ248" s="9">
        <f t="shared" si="32"/>
        <v>5915.2018615193792</v>
      </c>
      <c r="AR248" s="9">
        <f>IF('Embedded emissions outputs'!Z248 &lt;&gt; 0,'Infield emissions outputs'!AQ248/'Embedded emissions outputs'!Z248,"")</f>
        <v>7.185428506026712</v>
      </c>
      <c r="AS248" s="9"/>
      <c r="AT248" s="9"/>
      <c r="AU248" s="5"/>
      <c r="AV248" s="5"/>
      <c r="AW248" s="5"/>
      <c r="AX248" s="5"/>
      <c r="AY248" s="5"/>
      <c r="AZ248" s="5"/>
      <c r="BA248" s="5"/>
      <c r="CX248" s="5"/>
      <c r="CY248" s="5"/>
      <c r="CZ248" s="5"/>
    </row>
    <row r="249" spans="2:104" x14ac:dyDescent="0.3">
      <c r="B249">
        <v>3054</v>
      </c>
      <c r="C249">
        <v>0</v>
      </c>
      <c r="D249" s="5">
        <v>36860.667407697299</v>
      </c>
      <c r="E249" s="5">
        <v>273942.59375</v>
      </c>
      <c r="F249" s="5"/>
      <c r="G249" s="5">
        <v>13746.240729958183</v>
      </c>
      <c r="H249" s="5">
        <v>6973.2341047563405</v>
      </c>
      <c r="I249" s="5">
        <v>722.39692027938338</v>
      </c>
      <c r="J249" s="5">
        <v>1888.6963524151101</v>
      </c>
      <c r="K249" s="5">
        <v>640.74162150319216</v>
      </c>
      <c r="L249" s="5">
        <v>12889.357678785089</v>
      </c>
      <c r="M249" s="5"/>
      <c r="N249" s="12">
        <f>'Embedded emissions outputs'!L249-'Infield emissions outputs'!G249</f>
        <v>128077.30760264756</v>
      </c>
      <c r="O249" s="12">
        <f>'Embedded emissions outputs'!M249-'Infield emissions outputs'!H249</f>
        <v>72060.324475076384</v>
      </c>
      <c r="P249" s="12">
        <f>'Embedded emissions outputs'!N249-'Infield emissions outputs'!I249</f>
        <v>3936.7465820047018</v>
      </c>
      <c r="Q249" s="12">
        <f>'Embedded emissions outputs'!O249-'Infield emissions outputs'!J249</f>
        <v>56015.738304609011</v>
      </c>
      <c r="R249" s="12">
        <f>'Embedded emissions outputs'!P249-'Infield emissions outputs'!K249</f>
        <v>5218.6627515575237</v>
      </c>
      <c r="S249" s="12">
        <f>'Embedded emissions outputs'!Q249-'Infield emissions outputs'!L249</f>
        <v>8633.825717247737</v>
      </c>
      <c r="T249" s="5"/>
      <c r="U249" s="5">
        <v>310.8502588908367</v>
      </c>
      <c r="V249" s="5">
        <v>44.134398680155122</v>
      </c>
      <c r="W249" s="5">
        <v>17.487394558540391</v>
      </c>
      <c r="X249" s="5">
        <v>2291.8507337541141</v>
      </c>
      <c r="Y249" s="5">
        <v>2131.7441107229788</v>
      </c>
      <c r="Z249" s="5">
        <v>337.69421845747036</v>
      </c>
      <c r="AA249" s="5">
        <v>968.58280848741754</v>
      </c>
      <c r="AB249" s="5">
        <v>17980.063751811856</v>
      </c>
      <c r="AC249" s="5">
        <f>H249*Parameters!$B$17+J249*Parameters!$B$18</f>
        <v>12585.327858019558</v>
      </c>
      <c r="AD249" s="5">
        <f>O249*Parameters!$B$17+Q249*Parameters!$B$18</f>
        <v>160348.37546344617</v>
      </c>
      <c r="AE249" s="12">
        <f t="shared" si="27"/>
        <v>372.47205212953224</v>
      </c>
      <c r="AF249" s="12">
        <f t="shared" si="28"/>
        <v>3438.0211376678667</v>
      </c>
      <c r="AG249" s="12">
        <f t="shared" si="29"/>
        <v>3810.4931897973988</v>
      </c>
      <c r="AH249" s="12">
        <f t="shared" si="30"/>
        <v>20271.914485565969</v>
      </c>
      <c r="AI249" s="12">
        <f t="shared" si="31"/>
        <v>172933.70332146573</v>
      </c>
      <c r="AJ249" s="5"/>
      <c r="AK249" s="9">
        <f>IF('Embedded emissions outputs'!Z249 &lt;&gt;0,'Infield emissions outputs'!AG249/'Embedded emissions outputs'!Z249,"")</f>
        <v>1.6977336814662793</v>
      </c>
      <c r="AL249" s="9">
        <f>IF('Embedded emissions outputs'!Z249 &lt;&gt;0,'Infield emissions outputs'!AH249/'Embedded emissions outputs'!Z249,"")</f>
        <v>9.0319836030934884</v>
      </c>
      <c r="AM249" s="9">
        <f>IF('Embedded emissions outputs'!Z249 &lt;&gt;0,'Infield emissions outputs'!AI249/'Embedded emissions outputs'!Z249,"")</f>
        <v>77.049179244212112</v>
      </c>
      <c r="AN249" s="9"/>
      <c r="AO249" s="9">
        <f>E249*'Field emission CFs'!P247</f>
        <v>20883.30288465332</v>
      </c>
      <c r="AP249" s="9">
        <f>D249*'Field emission CFs'!Q247</f>
        <v>1191.2400032081182</v>
      </c>
      <c r="AQ249" s="9">
        <f t="shared" si="32"/>
        <v>22074.542887861437</v>
      </c>
      <c r="AR249" s="9">
        <f>IF('Embedded emissions outputs'!Z249 &lt;&gt; 0,'Infield emissions outputs'!AQ249/'Embedded emissions outputs'!Z249,"")</f>
        <v>9.8351297580161479</v>
      </c>
      <c r="AS249" s="9"/>
      <c r="AT249" s="9"/>
      <c r="AU249" s="5"/>
      <c r="AV249" s="5"/>
      <c r="AW249" s="5"/>
      <c r="AX249" s="5"/>
      <c r="AY249" s="5"/>
      <c r="AZ249" s="5"/>
      <c r="BA249" s="5"/>
      <c r="CX249" s="5"/>
      <c r="CY249" s="5"/>
      <c r="CZ249" s="5"/>
    </row>
    <row r="250" spans="2:104" x14ac:dyDescent="0.3">
      <c r="B250">
        <v>3054</v>
      </c>
      <c r="C250">
        <v>1</v>
      </c>
      <c r="D250" s="5">
        <v>25902.809480920499</v>
      </c>
      <c r="E250" s="5">
        <v>13259.734375</v>
      </c>
      <c r="F250" s="5"/>
      <c r="G250" s="5">
        <v>9659.7885971164487</v>
      </c>
      <c r="H250" s="5">
        <v>4900.2464465318399</v>
      </c>
      <c r="I250" s="5">
        <v>507.64435675120438</v>
      </c>
      <c r="J250" s="5">
        <v>1327.228865468182</v>
      </c>
      <c r="K250" s="5">
        <v>450.26336513992283</v>
      </c>
      <c r="L250" s="5">
        <v>9057.6378499128987</v>
      </c>
      <c r="M250" s="5"/>
      <c r="N250" s="12">
        <f>'Embedded emissions outputs'!L250-'Infield emissions outputs'!G250</f>
        <v>4589.1323048386839</v>
      </c>
      <c r="O250" s="12">
        <f>'Embedded emissions outputs'!M250-'Infield emissions outputs'!H250</f>
        <v>2195.3503839544555</v>
      </c>
      <c r="P250" s="12">
        <f>'Embedded emissions outputs'!N250-'Infield emissions outputs'!I250</f>
        <v>123.53583528850385</v>
      </c>
      <c r="Q250" s="12">
        <f>'Embedded emissions outputs'!O250-'Infield emissions outputs'!J250</f>
        <v>2368.229102993339</v>
      </c>
      <c r="R250" s="12">
        <f>'Embedded emissions outputs'!P250-'Infield emissions outputs'!K250</f>
        <v>3626.2059824182966</v>
      </c>
      <c r="S250" s="12">
        <f>'Embedded emissions outputs'!Q250-'Infield emissions outputs'!L250</f>
        <v>357.28090161783257</v>
      </c>
      <c r="T250" s="5"/>
      <c r="U250" s="5">
        <v>266.11593464178043</v>
      </c>
      <c r="V250" s="5">
        <v>28.196657165087515</v>
      </c>
      <c r="W250" s="5">
        <v>15.271824333318957</v>
      </c>
      <c r="X250" s="5">
        <v>1432.9222900375751</v>
      </c>
      <c r="Y250" s="5">
        <v>107.17131970180445</v>
      </c>
      <c r="Z250" s="5">
        <v>13.298091580833693</v>
      </c>
      <c r="AA250" s="5">
        <v>46.882634652811056</v>
      </c>
      <c r="AB250" s="5">
        <v>700.85992169423866</v>
      </c>
      <c r="AC250" s="5">
        <f>H250*Parameters!$B$17+J250*Parameters!$B$18</f>
        <v>8843.9893438588988</v>
      </c>
      <c r="AD250" s="5">
        <f>O250*Parameters!$B$17+Q250*Parameters!$B$18</f>
        <v>5434.2837621325107</v>
      </c>
      <c r="AE250" s="12">
        <f t="shared" si="27"/>
        <v>309.58441614018687</v>
      </c>
      <c r="AF250" s="12">
        <f t="shared" si="28"/>
        <v>167.35204593544921</v>
      </c>
      <c r="AG250" s="12">
        <f t="shared" si="29"/>
        <v>476.93646207563609</v>
      </c>
      <c r="AH250" s="12">
        <f t="shared" si="30"/>
        <v>2133.7822117318137</v>
      </c>
      <c r="AI250" s="12">
        <f t="shared" si="31"/>
        <v>14278.273105991409</v>
      </c>
      <c r="AJ250" s="5"/>
      <c r="AK250" s="9">
        <f>IF('Embedded emissions outputs'!Z250 &lt;&gt;0,'Infield emissions outputs'!AG250/'Embedded emissions outputs'!Z250,"")</f>
        <v>0.5795398725092582</v>
      </c>
      <c r="AL250" s="9">
        <f>IF('Embedded emissions outputs'!Z250 &lt;&gt;0,'Infield emissions outputs'!AH250/'Embedded emissions outputs'!Z250,"")</f>
        <v>2.5928230891968735</v>
      </c>
      <c r="AM250" s="9">
        <f>IF('Embedded emissions outputs'!Z250 &lt;&gt;0,'Infield emissions outputs'!AI250/'Embedded emissions outputs'!Z250,"")</f>
        <v>17.349960075366074</v>
      </c>
      <c r="AN250" s="9"/>
      <c r="AO250" s="9">
        <f>E250*'Field emission CFs'!P248</f>
        <v>1403.6572076478033</v>
      </c>
      <c r="AP250" s="9">
        <f>D250*'Field emission CFs'!Q248</f>
        <v>925.43320829135757</v>
      </c>
      <c r="AQ250" s="9">
        <f t="shared" si="32"/>
        <v>2329.0904159391607</v>
      </c>
      <c r="AR250" s="9">
        <f>IF('Embedded emissions outputs'!Z250 &lt;&gt; 0,'Infield emissions outputs'!AQ250/'Embedded emissions outputs'!Z250,"")</f>
        <v>2.8301479757734587</v>
      </c>
      <c r="AS250" s="9"/>
      <c r="AT250" s="9"/>
      <c r="AU250" s="5"/>
      <c r="AV250" s="5"/>
      <c r="AW250" s="5"/>
      <c r="AX250" s="5"/>
      <c r="AY250" s="5"/>
      <c r="AZ250" s="5"/>
      <c r="BA250" s="5"/>
      <c r="CX250" s="5"/>
      <c r="CY250" s="5"/>
      <c r="CZ250" s="5"/>
    </row>
    <row r="251" spans="2:104" x14ac:dyDescent="0.3">
      <c r="B251">
        <v>3054</v>
      </c>
      <c r="C251">
        <v>2</v>
      </c>
      <c r="D251" s="5">
        <v>2317.3243746867001</v>
      </c>
      <c r="E251" s="5">
        <v>10973.1494140625</v>
      </c>
      <c r="F251" s="5"/>
      <c r="G251" s="5">
        <v>864.18670480153287</v>
      </c>
      <c r="H251" s="5">
        <v>438.38721590738373</v>
      </c>
      <c r="I251" s="5">
        <v>45.415021194446602</v>
      </c>
      <c r="J251" s="5">
        <v>118.73691936786372</v>
      </c>
      <c r="K251" s="5">
        <v>40.281586900284061</v>
      </c>
      <c r="L251" s="5">
        <v>810.31692651518892</v>
      </c>
      <c r="M251" s="5"/>
      <c r="N251" s="12">
        <f>'Embedded emissions outputs'!L251-'Infield emissions outputs'!G251</f>
        <v>5201.78058067246</v>
      </c>
      <c r="O251" s="12">
        <f>'Embedded emissions outputs'!M251-'Infield emissions outputs'!H251</f>
        <v>2848.0886795306978</v>
      </c>
      <c r="P251" s="12">
        <f>'Embedded emissions outputs'!N251-'Infield emissions outputs'!I251</f>
        <v>152.95708886210616</v>
      </c>
      <c r="Q251" s="12">
        <f>'Embedded emissions outputs'!O251-'Infield emissions outputs'!J251</f>
        <v>2116.9408133884508</v>
      </c>
      <c r="R251" s="12">
        <f>'Embedded emissions outputs'!P251-'Infield emissions outputs'!K251</f>
        <v>346.86867999914091</v>
      </c>
      <c r="S251" s="12">
        <f>'Embedded emissions outputs'!Q251-'Infield emissions outputs'!L251</f>
        <v>306.51381217881499</v>
      </c>
      <c r="T251" s="5"/>
      <c r="U251" s="5">
        <v>23.244308982661153</v>
      </c>
      <c r="V251" s="5">
        <v>2.6288971438188762</v>
      </c>
      <c r="W251" s="5">
        <v>1.3333751942806789</v>
      </c>
      <c r="X251" s="5">
        <v>134.32958199955385</v>
      </c>
      <c r="Y251" s="5">
        <v>86.71026521052589</v>
      </c>
      <c r="Z251" s="5">
        <v>13.672621325661121</v>
      </c>
      <c r="AA251" s="5">
        <v>38.797928434693723</v>
      </c>
      <c r="AB251" s="5">
        <v>727.85652186069183</v>
      </c>
      <c r="AC251" s="5">
        <f>H251*Parameters!$B$17+J251*Parameters!$B$18</f>
        <v>791.20344420899323</v>
      </c>
      <c r="AD251" s="5">
        <f>O251*Parameters!$B$17+Q251*Parameters!$B$18</f>
        <v>6257.0409887709175</v>
      </c>
      <c r="AE251" s="12">
        <f t="shared" si="27"/>
        <v>27.206581320760705</v>
      </c>
      <c r="AF251" s="12">
        <f t="shared" si="28"/>
        <v>139.18081497088073</v>
      </c>
      <c r="AG251" s="12">
        <f t="shared" si="29"/>
        <v>166.38739629164144</v>
      </c>
      <c r="AH251" s="12">
        <f t="shared" si="30"/>
        <v>862.18610386024568</v>
      </c>
      <c r="AI251" s="12">
        <f t="shared" si="31"/>
        <v>7048.2444329799109</v>
      </c>
      <c r="AJ251" s="5"/>
      <c r="AK251" s="9">
        <f>IF('Embedded emissions outputs'!Z251 &lt;&gt;0,'Infield emissions outputs'!AG251/'Embedded emissions outputs'!Z251,"")</f>
        <v>1.2621231391572638</v>
      </c>
      <c r="AL251" s="9">
        <f>IF('Embedded emissions outputs'!Z251 &lt;&gt;0,'Infield emissions outputs'!AH251/'Embedded emissions outputs'!Z251,"")</f>
        <v>6.5400688765783004</v>
      </c>
      <c r="AM251" s="9">
        <f>IF('Embedded emissions outputs'!Z251 &lt;&gt;0,'Infield emissions outputs'!AI251/'Embedded emissions outputs'!Z251,"")</f>
        <v>53.464099971298104</v>
      </c>
      <c r="AN251" s="9"/>
      <c r="AO251" s="9">
        <f>E251*'Field emission CFs'!P249</f>
        <v>815.75790594932653</v>
      </c>
      <c r="AP251" s="9">
        <f>D251*'Field emission CFs'!Q249</f>
        <v>90.708542155838671</v>
      </c>
      <c r="AQ251" s="9">
        <f t="shared" si="32"/>
        <v>906.46644810516523</v>
      </c>
      <c r="AR251" s="9">
        <f>IF('Embedded emissions outputs'!Z251 &lt;&gt; 0,'Infield emissions outputs'!AQ251/'Embedded emissions outputs'!Z251,"")</f>
        <v>6.8759551776260297</v>
      </c>
      <c r="AS251" s="9"/>
      <c r="AT251" s="9"/>
      <c r="AU251" s="5"/>
      <c r="AV251" s="5"/>
      <c r="AW251" s="5"/>
      <c r="AX251" s="5"/>
      <c r="AY251" s="5"/>
      <c r="AZ251" s="5"/>
      <c r="BA251" s="5"/>
      <c r="CX251" s="5"/>
      <c r="CY251" s="5"/>
      <c r="CZ251" s="5"/>
    </row>
    <row r="252" spans="2:104" x14ac:dyDescent="0.3">
      <c r="B252">
        <v>3054</v>
      </c>
      <c r="C252">
        <v>5</v>
      </c>
      <c r="D252" s="5">
        <v>46021.977780192799</v>
      </c>
      <c r="E252" s="5">
        <v>417.36929321289063</v>
      </c>
      <c r="F252" s="5"/>
      <c r="G252" s="5">
        <v>17162.716519430411</v>
      </c>
      <c r="H252" s="5">
        <v>8706.3541599944947</v>
      </c>
      <c r="I252" s="5">
        <v>901.94066878547574</v>
      </c>
      <c r="J252" s="5">
        <v>2358.1108991593651</v>
      </c>
      <c r="K252" s="5">
        <v>799.99085045071229</v>
      </c>
      <c r="L252" s="5">
        <v>16092.864682372334</v>
      </c>
      <c r="M252" s="5"/>
      <c r="N252" s="12">
        <f>'Embedded emissions outputs'!L252-'Infield emissions outputs'!G252</f>
        <v>189.36568161789546</v>
      </c>
      <c r="O252" s="12">
        <f>'Embedded emissions outputs'!M252-'Infield emissions outputs'!H252</f>
        <v>59.408077923979363</v>
      </c>
      <c r="P252" s="12">
        <f>'Embedded emissions outputs'!N252-'Infield emissions outputs'!I252</f>
        <v>6.8165414043671717</v>
      </c>
      <c r="Q252" s="12">
        <f>'Embedded emissions outputs'!O252-'Infield emissions outputs'!J252</f>
        <v>35.861795704587166</v>
      </c>
      <c r="R252" s="12">
        <f>'Embedded emissions outputs'!P252-'Infield emissions outputs'!K252</f>
        <v>84.335511701263158</v>
      </c>
      <c r="S252" s="12">
        <f>'Embedded emissions outputs'!Q252-'Infield emissions outputs'!L252</f>
        <v>41.581684860802852</v>
      </c>
      <c r="T252" s="5"/>
      <c r="U252" s="5">
        <v>572.26408323551141</v>
      </c>
      <c r="V252" s="5">
        <v>48.1674787200824</v>
      </c>
      <c r="W252" s="5">
        <v>37.083823089443435</v>
      </c>
      <c r="X252" s="5">
        <v>2393.2678356718134</v>
      </c>
      <c r="Y252" s="5">
        <v>4.5091384529829286</v>
      </c>
      <c r="Z252" s="5">
        <v>0.35824121171937279</v>
      </c>
      <c r="AA252" s="5">
        <v>1.4756997378645891</v>
      </c>
      <c r="AB252" s="5">
        <v>18.379307254233854</v>
      </c>
      <c r="AC252" s="5">
        <f>H252*Parameters!$B$17+J252*Parameters!$B$18</f>
        <v>15713.271619093575</v>
      </c>
      <c r="AD252" s="5">
        <f>O252*Parameters!$B$17+Q252*Parameters!$B$18</f>
        <v>123.63005355469474</v>
      </c>
      <c r="AE252" s="12">
        <f t="shared" si="27"/>
        <v>657.51538504503719</v>
      </c>
      <c r="AF252" s="12">
        <f t="shared" si="28"/>
        <v>6.3430794025668913</v>
      </c>
      <c r="AG252" s="12">
        <f t="shared" si="29"/>
        <v>663.85846444760409</v>
      </c>
      <c r="AH252" s="12">
        <f t="shared" si="30"/>
        <v>2411.6471429260473</v>
      </c>
      <c r="AI252" s="12">
        <f t="shared" si="31"/>
        <v>15836.90167264827</v>
      </c>
      <c r="AJ252" s="5"/>
      <c r="AK252" s="9">
        <f>IF('Embedded emissions outputs'!Z252 &lt;&gt;0,'Infield emissions outputs'!AG252/'Embedded emissions outputs'!Z252,"")</f>
        <v>1.7841459446478425</v>
      </c>
      <c r="AL252" s="9">
        <f>IF('Embedded emissions outputs'!Z252 &lt;&gt;0,'Infield emissions outputs'!AH252/'Embedded emissions outputs'!Z252,"")</f>
        <v>6.4813973164496144</v>
      </c>
      <c r="AM252" s="9">
        <f>IF('Embedded emissions outputs'!Z252 &lt;&gt;0,'Infield emissions outputs'!AI252/'Embedded emissions outputs'!Z252,"")</f>
        <v>42.562301165434839</v>
      </c>
      <c r="AN252" s="9"/>
      <c r="AO252" s="9">
        <f>E252*'Field emission CFs'!P250</f>
        <v>42.343252895615962</v>
      </c>
      <c r="AP252" s="9">
        <f>D252*'Field emission CFs'!Q250</f>
        <v>1330.8862303636417</v>
      </c>
      <c r="AQ252" s="9">
        <f t="shared" si="32"/>
        <v>1373.2294832592577</v>
      </c>
      <c r="AR252" s="9">
        <f>IF('Embedded emissions outputs'!Z252 &lt;&gt; 0,'Infield emissions outputs'!AQ252/'Embedded emissions outputs'!Z252,"")</f>
        <v>3.6906086836846073</v>
      </c>
      <c r="AS252" s="9"/>
      <c r="AT252" s="9"/>
      <c r="AU252" s="5"/>
      <c r="AV252" s="5"/>
      <c r="AW252" s="5"/>
      <c r="AX252" s="5"/>
      <c r="AY252" s="5"/>
      <c r="AZ252" s="5"/>
      <c r="BA252" s="5"/>
      <c r="CX252" s="5"/>
      <c r="CY252" s="5"/>
      <c r="CZ252" s="5"/>
    </row>
    <row r="253" spans="2:104" x14ac:dyDescent="0.3">
      <c r="B253">
        <v>3054</v>
      </c>
      <c r="C253">
        <v>7</v>
      </c>
      <c r="D253" s="5">
        <v>57933.448287833409</v>
      </c>
      <c r="E253" s="5">
        <v>1217.081298828125</v>
      </c>
      <c r="F253" s="5"/>
      <c r="G253" s="5">
        <v>21604.794011810081</v>
      </c>
      <c r="H253" s="5">
        <v>10959.744514080538</v>
      </c>
      <c r="I253" s="5">
        <v>1135.3821720427229</v>
      </c>
      <c r="J253" s="5">
        <v>2968.440350084692</v>
      </c>
      <c r="K253" s="5">
        <v>1007.0455638973639</v>
      </c>
      <c r="L253" s="5">
        <v>20258.041675918008</v>
      </c>
      <c r="M253" s="5"/>
      <c r="N253" s="12">
        <f>'Embedded emissions outputs'!L253-'Infield emissions outputs'!G253</f>
        <v>552.2050300175033</v>
      </c>
      <c r="O253" s="12">
        <f>'Embedded emissions outputs'!M253-'Infield emissions outputs'!H253</f>
        <v>173.23856769088889</v>
      </c>
      <c r="P253" s="12">
        <f>'Embedded emissions outputs'!N253-'Infield emissions outputs'!I253</f>
        <v>19.877563973864881</v>
      </c>
      <c r="Q253" s="12">
        <f>'Embedded emissions outputs'!O253-'Infield emissions outputs'!J253</f>
        <v>104.57578059731213</v>
      </c>
      <c r="R253" s="12">
        <f>'Embedded emissions outputs'!P253-'Infield emissions outputs'!K253</f>
        <v>245.92889996038946</v>
      </c>
      <c r="S253" s="12">
        <f>'Embedded emissions outputs'!Q253-'Infield emissions outputs'!L253</f>
        <v>121.25542147109081</v>
      </c>
      <c r="T253" s="5"/>
      <c r="U253" s="5">
        <v>576.60284494627376</v>
      </c>
      <c r="V253" s="5">
        <v>63.075700860963458</v>
      </c>
      <c r="W253" s="5">
        <v>33.826193845994396</v>
      </c>
      <c r="X253" s="5">
        <v>3214.1061369592762</v>
      </c>
      <c r="Y253" s="5">
        <v>12.999635050452239</v>
      </c>
      <c r="Z253" s="5">
        <v>1.0425945058271111</v>
      </c>
      <c r="AA253" s="5">
        <v>4.3032532153719654</v>
      </c>
      <c r="AB253" s="5">
        <v>53.527590632598958</v>
      </c>
      <c r="AC253" s="5">
        <f>H253*Parameters!$B$17+J253*Parameters!$B$18</f>
        <v>19780.201822817548</v>
      </c>
      <c r="AD253" s="5">
        <f>O253*Parameters!$B$17+Q253*Parameters!$B$18</f>
        <v>360.51483484737355</v>
      </c>
      <c r="AE253" s="12">
        <f t="shared" si="27"/>
        <v>673.50473965323158</v>
      </c>
      <c r="AF253" s="12">
        <f t="shared" si="28"/>
        <v>18.345482771651316</v>
      </c>
      <c r="AG253" s="12">
        <f t="shared" si="29"/>
        <v>691.85022242488287</v>
      </c>
      <c r="AH253" s="12">
        <f t="shared" si="30"/>
        <v>3267.633727591875</v>
      </c>
      <c r="AI253" s="12">
        <f t="shared" si="31"/>
        <v>20140.716657664922</v>
      </c>
      <c r="AJ253" s="5"/>
      <c r="AK253" s="9">
        <f>IF('Embedded emissions outputs'!Z253 &lt;&gt;0,'Infield emissions outputs'!AG253/'Embedded emissions outputs'!Z253,"")</f>
        <v>0.43310329983657592</v>
      </c>
      <c r="AL253" s="9">
        <f>IF('Embedded emissions outputs'!Z253 &lt;&gt;0,'Infield emissions outputs'!AH253/'Embedded emissions outputs'!Z253,"")</f>
        <v>2.045562614863492</v>
      </c>
      <c r="AM253" s="9">
        <f>IF('Embedded emissions outputs'!Z253 &lt;&gt;0,'Infield emissions outputs'!AI253/'Embedded emissions outputs'!Z253,"")</f>
        <v>12.608235948721205</v>
      </c>
      <c r="AN253" s="9"/>
      <c r="AO253" s="9">
        <f>E253*'Field emission CFs'!P251</f>
        <v>114.55566931158175</v>
      </c>
      <c r="AP253" s="9">
        <f>D253*'Field emission CFs'!Q251</f>
        <v>1952.0041116832606</v>
      </c>
      <c r="AQ253" s="9">
        <f t="shared" si="32"/>
        <v>2066.5597809948422</v>
      </c>
      <c r="AR253" s="9">
        <f>IF('Embedded emissions outputs'!Z253 &lt;&gt; 0,'Infield emissions outputs'!AQ253/'Embedded emissions outputs'!Z253,"")</f>
        <v>1.2936815389339495</v>
      </c>
      <c r="AS253" s="9"/>
      <c r="AT253" s="9"/>
      <c r="AU253" s="5"/>
      <c r="AV253" s="5"/>
      <c r="AW253" s="5"/>
      <c r="AX253" s="5"/>
      <c r="AY253" s="5"/>
      <c r="AZ253" s="5"/>
      <c r="BA253" s="5"/>
      <c r="CX253" s="5"/>
      <c r="CY253" s="5"/>
      <c r="CZ253" s="5"/>
    </row>
    <row r="254" spans="2:104" x14ac:dyDescent="0.3">
      <c r="B254">
        <v>3054</v>
      </c>
      <c r="C254">
        <v>8</v>
      </c>
      <c r="D254" s="5">
        <v>5872.1843104811996</v>
      </c>
      <c r="E254" s="5">
        <v>2196.89990234375</v>
      </c>
      <c r="F254" s="5"/>
      <c r="G254" s="5">
        <v>2189.8805642814241</v>
      </c>
      <c r="H254" s="5">
        <v>1110.8891613479507</v>
      </c>
      <c r="I254" s="5">
        <v>115.0833167041002</v>
      </c>
      <c r="J254" s="5">
        <v>300.88367541600968</v>
      </c>
      <c r="K254" s="5">
        <v>102.0750073580498</v>
      </c>
      <c r="L254" s="5">
        <v>2053.3725853736646</v>
      </c>
      <c r="M254" s="5"/>
      <c r="N254" s="12">
        <f>'Embedded emissions outputs'!L254-'Infield emissions outputs'!G254</f>
        <v>998.91352364355225</v>
      </c>
      <c r="O254" s="12">
        <f>'Embedded emissions outputs'!M254-'Infield emissions outputs'!H254</f>
        <v>482.07435975397334</v>
      </c>
      <c r="P254" s="12">
        <f>'Embedded emissions outputs'!N254-'Infield emissions outputs'!I254</f>
        <v>40.543144081844318</v>
      </c>
      <c r="Q254" s="12">
        <f>'Embedded emissions outputs'!O254-'Infield emissions outputs'!J254</f>
        <v>400.60858533574452</v>
      </c>
      <c r="R254" s="12">
        <f>'Embedded emissions outputs'!P254-'Infield emissions outputs'!K254</f>
        <v>53.904221156515135</v>
      </c>
      <c r="S254" s="12">
        <f>'Embedded emissions outputs'!Q254-'Infield emissions outputs'!L254</f>
        <v>220.85610115477039</v>
      </c>
      <c r="T254" s="5"/>
      <c r="U254" s="5">
        <v>56.2598283365665</v>
      </c>
      <c r="V254" s="5">
        <v>6.4644525357148153</v>
      </c>
      <c r="W254" s="5">
        <v>3.2236189302526452</v>
      </c>
      <c r="X254" s="5">
        <v>330.71791501123761</v>
      </c>
      <c r="Y254" s="5">
        <v>19.02860028164384</v>
      </c>
      <c r="Z254" s="5">
        <v>2.4484753971887478</v>
      </c>
      <c r="AA254" s="5">
        <v>7.7676108256652654</v>
      </c>
      <c r="AB254" s="5">
        <v>129.26161398559418</v>
      </c>
      <c r="AC254" s="5">
        <f>H254*Parameters!$B$17+J254*Parameters!$B$18</f>
        <v>2004.9383255250502</v>
      </c>
      <c r="AD254" s="5">
        <f>O254*Parameters!$B$17+Q254*Parameters!$B$18</f>
        <v>1094.1826142399459</v>
      </c>
      <c r="AE254" s="12">
        <f t="shared" si="27"/>
        <v>65.947899802533954</v>
      </c>
      <c r="AF254" s="12">
        <f t="shared" si="28"/>
        <v>29.244686504497853</v>
      </c>
      <c r="AG254" s="12">
        <f t="shared" si="29"/>
        <v>95.192586307031803</v>
      </c>
      <c r="AH254" s="12">
        <f t="shared" si="30"/>
        <v>459.97952899683179</v>
      </c>
      <c r="AI254" s="12">
        <f t="shared" si="31"/>
        <v>3099.1209397649964</v>
      </c>
      <c r="AJ254" s="5"/>
      <c r="AK254" s="9">
        <f>IF('Embedded emissions outputs'!Z254 &lt;&gt;0,'Infield emissions outputs'!AG254/'Embedded emissions outputs'!Z254,"")</f>
        <v>0.73517945581201738</v>
      </c>
      <c r="AL254" s="9">
        <f>IF('Embedded emissions outputs'!Z254 &lt;&gt;0,'Infield emissions outputs'!AH254/'Embedded emissions outputs'!Z254,"")</f>
        <v>3.5524562671492275</v>
      </c>
      <c r="AM254" s="9">
        <f>IF('Embedded emissions outputs'!Z254 &lt;&gt;0,'Infield emissions outputs'!AI254/'Embedded emissions outputs'!Z254,"")</f>
        <v>23.934742550678589</v>
      </c>
      <c r="AN254" s="9"/>
      <c r="AO254" s="9">
        <f>E254*'Field emission CFs'!P252</f>
        <v>183.04274331664499</v>
      </c>
      <c r="AP254" s="9">
        <f>D254*'Field emission CFs'!Q252</f>
        <v>242.50982330202643</v>
      </c>
      <c r="AQ254" s="9">
        <f t="shared" si="32"/>
        <v>425.55256661867145</v>
      </c>
      <c r="AR254" s="9">
        <f>IF('Embedded emissions outputs'!Z254 &lt;&gt; 0,'Infield emissions outputs'!AQ254/'Embedded emissions outputs'!Z254,"")</f>
        <v>3.286574264691573</v>
      </c>
      <c r="AS254" s="9"/>
      <c r="AT254" s="9"/>
      <c r="AU254" s="5"/>
      <c r="AV254" s="5"/>
      <c r="AW254" s="5"/>
      <c r="AX254" s="5"/>
      <c r="AY254" s="5"/>
      <c r="AZ254" s="5"/>
      <c r="BA254" s="5"/>
      <c r="CX254" s="5"/>
      <c r="CY254" s="5"/>
      <c r="CZ254" s="5"/>
    </row>
    <row r="255" spans="2:104" x14ac:dyDescent="0.3">
      <c r="B255">
        <v>3055</v>
      </c>
      <c r="C255">
        <v>0</v>
      </c>
      <c r="D255" s="5">
        <v>210044.07925140718</v>
      </c>
      <c r="E255" s="5">
        <v>2741353.75</v>
      </c>
      <c r="F255" s="5"/>
      <c r="G255" s="5">
        <v>78330.55341502915</v>
      </c>
      <c r="H255" s="5">
        <v>39735.757378939867</v>
      </c>
      <c r="I255" s="5">
        <v>4116.4527569690636</v>
      </c>
      <c r="J255" s="5">
        <v>10762.406495268222</v>
      </c>
      <c r="K255" s="5">
        <v>3651.1542896965457</v>
      </c>
      <c r="L255" s="5">
        <v>73447.754915504309</v>
      </c>
      <c r="M255" s="5"/>
      <c r="N255" s="12">
        <f>'Embedded emissions outputs'!L255-'Infield emissions outputs'!G255</f>
        <v>1285227.7042717931</v>
      </c>
      <c r="O255" s="12">
        <f>'Embedded emissions outputs'!M255-'Infield emissions outputs'!H255</f>
        <v>723168.9306354241</v>
      </c>
      <c r="P255" s="12">
        <f>'Embedded emissions outputs'!N255-'Infield emissions outputs'!I255</f>
        <v>38279.530382845114</v>
      </c>
      <c r="Q255" s="12">
        <f>'Embedded emissions outputs'!O255-'Infield emissions outputs'!J255</f>
        <v>556913.73539411044</v>
      </c>
      <c r="R255" s="12">
        <f>'Embedded emissions outputs'!P255-'Infield emissions outputs'!K255</f>
        <v>61965.809545170858</v>
      </c>
      <c r="S255" s="12">
        <f>'Embedded emissions outputs'!Q255-'Infield emissions outputs'!L255</f>
        <v>75798.119770439458</v>
      </c>
      <c r="T255" s="5"/>
      <c r="U255" s="5">
        <v>1771.3259418670455</v>
      </c>
      <c r="V255" s="5">
        <v>251.49216728918736</v>
      </c>
      <c r="W255" s="5">
        <v>99.648865494704992</v>
      </c>
      <c r="X255" s="5">
        <v>13059.711367367165</v>
      </c>
      <c r="Y255" s="5">
        <v>21336.583041895759</v>
      </c>
      <c r="Z255" s="5">
        <v>3374.4027989717501</v>
      </c>
      <c r="AA255" s="5">
        <v>9692.6441238332591</v>
      </c>
      <c r="AB255" s="5">
        <v>179654.560249131</v>
      </c>
      <c r="AC255" s="5">
        <f>H255*Parameters!$B$17+J255*Parameters!$B$18</f>
        <v>71715.294049797623</v>
      </c>
      <c r="AD255" s="5">
        <f>O255*Parameters!$B$17+Q255*Parameters!$B$18</f>
        <v>1604845.3107810817</v>
      </c>
      <c r="AE255" s="12">
        <f t="shared" si="27"/>
        <v>2122.466974650938</v>
      </c>
      <c r="AF255" s="12">
        <f t="shared" si="28"/>
        <v>34403.629964700769</v>
      </c>
      <c r="AG255" s="12">
        <f t="shared" si="29"/>
        <v>36526.096939351708</v>
      </c>
      <c r="AH255" s="12">
        <f t="shared" si="30"/>
        <v>192714.27161649815</v>
      </c>
      <c r="AI255" s="12">
        <f t="shared" si="31"/>
        <v>1676560.6048308793</v>
      </c>
      <c r="AJ255" s="5"/>
      <c r="AK255" s="9">
        <f>IF('Embedded emissions outputs'!Z255 &lt;&gt;0,'Infield emissions outputs'!AG255/'Embedded emissions outputs'!Z255,"")</f>
        <v>1.7827475177110543</v>
      </c>
      <c r="AL255" s="9">
        <f>IF('Embedded emissions outputs'!Z255 &lt;&gt;0,'Infield emissions outputs'!AH255/'Embedded emissions outputs'!Z255,"")</f>
        <v>9.405902030054234</v>
      </c>
      <c r="AM255" s="9">
        <f>IF('Embedded emissions outputs'!Z255 &lt;&gt;0,'Infield emissions outputs'!AI255/'Embedded emissions outputs'!Z255,"")</f>
        <v>81.828733617970911</v>
      </c>
      <c r="AN255" s="9"/>
      <c r="AO255" s="9">
        <f>E255*'Field emission CFs'!P253</f>
        <v>215173.21260266047</v>
      </c>
      <c r="AP255" s="9">
        <f>D255*'Field emission CFs'!Q253</f>
        <v>7805.5136668951145</v>
      </c>
      <c r="AQ255" s="9">
        <f t="shared" si="32"/>
        <v>222978.72626955557</v>
      </c>
      <c r="AR255" s="9">
        <f>IF('Embedded emissions outputs'!Z255 &lt;&gt; 0,'Infield emissions outputs'!AQ255/'Embedded emissions outputs'!Z255,"")</f>
        <v>10.883034434789469</v>
      </c>
      <c r="AS255" s="9"/>
      <c r="AT255" s="9"/>
      <c r="AU255" s="5"/>
      <c r="AV255" s="5"/>
      <c r="AW255" s="5"/>
      <c r="AX255" s="5"/>
      <c r="AY255" s="5"/>
      <c r="AZ255" s="5"/>
      <c r="BA255" s="5"/>
      <c r="CX255" s="5"/>
      <c r="CY255" s="5"/>
      <c r="CZ255" s="5"/>
    </row>
    <row r="256" spans="2:104" x14ac:dyDescent="0.3">
      <c r="B256">
        <v>3055</v>
      </c>
      <c r="C256">
        <v>1</v>
      </c>
      <c r="D256" s="5">
        <v>287777.18526174722</v>
      </c>
      <c r="E256" s="5">
        <v>428657.03125</v>
      </c>
      <c r="F256" s="5"/>
      <c r="G256" s="5">
        <v>107319.12207242573</v>
      </c>
      <c r="H256" s="5">
        <v>54441.165175944407</v>
      </c>
      <c r="I256" s="5">
        <v>5639.8694592367565</v>
      </c>
      <c r="J256" s="5">
        <v>14745.357540613872</v>
      </c>
      <c r="K256" s="5">
        <v>5002.3733503461117</v>
      </c>
      <c r="L256" s="5">
        <v>100629.29766318033</v>
      </c>
      <c r="M256" s="5"/>
      <c r="N256" s="12">
        <f>'Embedded emissions outputs'!L256-'Infield emissions outputs'!G256</f>
        <v>198089.53962207813</v>
      </c>
      <c r="O256" s="12">
        <f>'Embedded emissions outputs'!M256-'Infield emissions outputs'!H256</f>
        <v>104787.3343830814</v>
      </c>
      <c r="P256" s="12">
        <f>'Embedded emissions outputs'!N256-'Infield emissions outputs'!I256</f>
        <v>6099.8646564116361</v>
      </c>
      <c r="Q256" s="12">
        <f>'Embedded emissions outputs'!O256-'Infield emissions outputs'!J256</f>
        <v>80541.029727830435</v>
      </c>
      <c r="R256" s="12">
        <f>'Embedded emissions outputs'!P256-'Infield emissions outputs'!K256</f>
        <v>22872.374561193617</v>
      </c>
      <c r="S256" s="12">
        <f>'Embedded emissions outputs'!Q256-'Infield emissions outputs'!L256</f>
        <v>16266.896606502152</v>
      </c>
      <c r="T256" s="5"/>
      <c r="U256" s="5">
        <v>2956.5169245799202</v>
      </c>
      <c r="V256" s="5">
        <v>313.26156487913926</v>
      </c>
      <c r="W256" s="5">
        <v>169.66818304754059</v>
      </c>
      <c r="X256" s="5">
        <v>15919.599131884454</v>
      </c>
      <c r="Y256" s="5">
        <v>3341.9752498372563</v>
      </c>
      <c r="Z256" s="5">
        <v>514.95332682709409</v>
      </c>
      <c r="AA256" s="5">
        <v>1515.608931001412</v>
      </c>
      <c r="AB256" s="5">
        <v>27389.775046385919</v>
      </c>
      <c r="AC256" s="5">
        <f>H256*Parameters!$B$17+J256*Parameters!$B$18</f>
        <v>98255.687736701671</v>
      </c>
      <c r="AD256" s="5">
        <f>O256*Parameters!$B$17+Q256*Parameters!$B$18</f>
        <v>232413.04299936787</v>
      </c>
      <c r="AE256" s="12">
        <f t="shared" si="27"/>
        <v>3439.4466725066</v>
      </c>
      <c r="AF256" s="12">
        <f t="shared" si="28"/>
        <v>5372.5375076657629</v>
      </c>
      <c r="AG256" s="12">
        <f t="shared" si="29"/>
        <v>8811.9841801723633</v>
      </c>
      <c r="AH256" s="12">
        <f t="shared" si="30"/>
        <v>43309.374178270373</v>
      </c>
      <c r="AI256" s="12">
        <f t="shared" si="31"/>
        <v>330668.73073606956</v>
      </c>
      <c r="AJ256" s="5"/>
      <c r="AK256" s="9">
        <f>IF('Embedded emissions outputs'!Z256 &lt;&gt;0,'Infield emissions outputs'!AG256/'Embedded emissions outputs'!Z256,"")</f>
        <v>0.82732947445039329</v>
      </c>
      <c r="AL256" s="9">
        <f>IF('Embedded emissions outputs'!Z256 &lt;&gt;0,'Infield emissions outputs'!AH256/'Embedded emissions outputs'!Z256,"")</f>
        <v>4.0661809014939703</v>
      </c>
      <c r="AM256" s="9">
        <f>IF('Embedded emissions outputs'!Z256 &lt;&gt;0,'Infield emissions outputs'!AI256/'Embedded emissions outputs'!Z256,"")</f>
        <v>31.045446930398366</v>
      </c>
      <c r="AN256" s="9"/>
      <c r="AO256" s="9">
        <f>E256*'Field emission CFs'!P254</f>
        <v>41871.659580766951</v>
      </c>
      <c r="AP256" s="9">
        <f>D256*'Field emission CFs'!Q254</f>
        <v>12356.755605658793</v>
      </c>
      <c r="AQ256" s="9">
        <f t="shared" si="32"/>
        <v>54228.415186425744</v>
      </c>
      <c r="AR256" s="9">
        <f>IF('Embedded emissions outputs'!Z256 &lt;&gt; 0,'Infield emissions outputs'!AQ256/'Embedded emissions outputs'!Z256,"")</f>
        <v>5.0913353132671855</v>
      </c>
      <c r="AS256" s="9"/>
      <c r="AT256" s="9"/>
      <c r="AU256" s="5"/>
      <c r="AV256" s="5"/>
      <c r="AW256" s="5"/>
      <c r="AX256" s="5"/>
      <c r="AY256" s="5"/>
      <c r="AZ256" s="5"/>
      <c r="BA256" s="5"/>
      <c r="CX256" s="5"/>
      <c r="CY256" s="5"/>
      <c r="CZ256" s="5"/>
    </row>
    <row r="257" spans="2:104" x14ac:dyDescent="0.3">
      <c r="B257">
        <v>3055</v>
      </c>
      <c r="C257">
        <v>2</v>
      </c>
      <c r="D257" s="5">
        <v>38535.595462725891</v>
      </c>
      <c r="E257" s="5">
        <v>311319.90625</v>
      </c>
      <c r="F257" s="5"/>
      <c r="G257" s="5">
        <v>14370.862199643663</v>
      </c>
      <c r="H257" s="5">
        <v>7290.0939517893758</v>
      </c>
      <c r="I257" s="5">
        <v>755.22223120659476</v>
      </c>
      <c r="J257" s="5">
        <v>1974.5176554615559</v>
      </c>
      <c r="K257" s="5">
        <v>669.85656144744576</v>
      </c>
      <c r="L257" s="5">
        <v>13475.042863177252</v>
      </c>
      <c r="M257" s="5"/>
      <c r="N257" s="12">
        <f>'Embedded emissions outputs'!L257-'Infield emissions outputs'!G257</f>
        <v>142441.04389323288</v>
      </c>
      <c r="O257" s="12">
        <f>'Embedded emissions outputs'!M257-'Infield emissions outputs'!H257</f>
        <v>55337.817744809356</v>
      </c>
      <c r="P257" s="12">
        <f>'Embedded emissions outputs'!N257-'Infield emissions outputs'!I257</f>
        <v>4884.6942496568163</v>
      </c>
      <c r="Q257" s="12">
        <f>'Embedded emissions outputs'!O257-'Infield emissions outputs'!J257</f>
        <v>37624.229267420131</v>
      </c>
      <c r="R257" s="12">
        <f>'Embedded emissions outputs'!P257-'Infield emissions outputs'!K257</f>
        <v>46331.10013139878</v>
      </c>
      <c r="S257" s="12">
        <f>'Embedded emissions outputs'!Q257-'Infield emissions outputs'!L257</f>
        <v>24701.02792640285</v>
      </c>
      <c r="T257" s="5"/>
      <c r="U257" s="5">
        <v>386.53772322553584</v>
      </c>
      <c r="V257" s="5">
        <v>43.716847737821006</v>
      </c>
      <c r="W257" s="5">
        <v>22.173161275179968</v>
      </c>
      <c r="X257" s="5">
        <v>2233.8134821162989</v>
      </c>
      <c r="Y257" s="5">
        <v>2611.7503753735418</v>
      </c>
      <c r="Z257" s="5">
        <v>317.29006775564989</v>
      </c>
      <c r="AA257" s="5">
        <v>1100.7387061421741</v>
      </c>
      <c r="AB257" s="5">
        <v>16705.496928730241</v>
      </c>
      <c r="AC257" s="5">
        <f>H257*Parameters!$B$17+J257*Parameters!$B$18</f>
        <v>13157.198097860304</v>
      </c>
      <c r="AD257" s="5">
        <f>O257*Parameters!$B$17+Q257*Parameters!$B$18</f>
        <v>118661.8623287575</v>
      </c>
      <c r="AE257" s="12">
        <f t="shared" si="27"/>
        <v>452.42773223853681</v>
      </c>
      <c r="AF257" s="12">
        <f t="shared" si="28"/>
        <v>4029.7791492713659</v>
      </c>
      <c r="AG257" s="12">
        <f t="shared" si="29"/>
        <v>4482.2068815099028</v>
      </c>
      <c r="AH257" s="12">
        <f t="shared" si="30"/>
        <v>18939.310410846541</v>
      </c>
      <c r="AI257" s="12">
        <f t="shared" si="31"/>
        <v>131819.0604266178</v>
      </c>
      <c r="AJ257" s="5"/>
      <c r="AK257" s="9">
        <f>IF('Embedded emissions outputs'!Z257 &lt;&gt;0,'Infield emissions outputs'!AG257/'Embedded emissions outputs'!Z257,"")</f>
        <v>0.87299749799997561</v>
      </c>
      <c r="AL257" s="9">
        <f>IF('Embedded emissions outputs'!Z257 &lt;&gt;0,'Infield emissions outputs'!AH257/'Embedded emissions outputs'!Z257,"")</f>
        <v>3.6888013069455172</v>
      </c>
      <c r="AM257" s="9">
        <f>IF('Embedded emissions outputs'!Z257 &lt;&gt;0,'Infield emissions outputs'!AI257/'Embedded emissions outputs'!Z257,"")</f>
        <v>25.6743414535072</v>
      </c>
      <c r="AN257" s="9"/>
      <c r="AO257" s="9">
        <f>E257*'Field emission CFs'!P255</f>
        <v>18036.104058988847</v>
      </c>
      <c r="AP257" s="9">
        <f>D257*'Field emission CFs'!Q255</f>
        <v>1565.0180169232481</v>
      </c>
      <c r="AQ257" s="9">
        <f t="shared" si="32"/>
        <v>19601.122075912095</v>
      </c>
      <c r="AR257" s="9">
        <f>IF('Embedded emissions outputs'!Z257 &lt;&gt; 0,'Infield emissions outputs'!AQ257/'Embedded emissions outputs'!Z257,"")</f>
        <v>3.8177020790479417</v>
      </c>
      <c r="AS257" s="9"/>
      <c r="AT257" s="9"/>
      <c r="AU257" s="5"/>
      <c r="AV257" s="5"/>
      <c r="AW257" s="5"/>
      <c r="AX257" s="5"/>
      <c r="AY257" s="5"/>
      <c r="AZ257" s="5"/>
      <c r="BA257" s="5"/>
      <c r="CX257" s="5"/>
      <c r="CY257" s="5"/>
      <c r="CZ257" s="5"/>
    </row>
    <row r="258" spans="2:104" x14ac:dyDescent="0.3">
      <c r="B258">
        <v>3055</v>
      </c>
      <c r="C258">
        <v>5</v>
      </c>
      <c r="D258" s="5">
        <v>430070.80318576458</v>
      </c>
      <c r="E258" s="5">
        <v>90909.703125</v>
      </c>
      <c r="F258" s="5"/>
      <c r="G258" s="5">
        <v>160383.87818999347</v>
      </c>
      <c r="H258" s="5">
        <v>81360.013346059844</v>
      </c>
      <c r="I258" s="5">
        <v>8428.5458070300738</v>
      </c>
      <c r="J258" s="5">
        <v>22036.311721463033</v>
      </c>
      <c r="K258" s="5">
        <v>7475.8348986617457</v>
      </c>
      <c r="L258" s="5">
        <v>150386.21922255642</v>
      </c>
      <c r="M258" s="5"/>
      <c r="N258" s="12">
        <f>'Embedded emissions outputs'!L258-'Infield emissions outputs'!G258</f>
        <v>42491.516902739881</v>
      </c>
      <c r="O258" s="12">
        <f>'Embedded emissions outputs'!M258-'Infield emissions outputs'!H258</f>
        <v>21322.606186939927</v>
      </c>
      <c r="P258" s="12">
        <f>'Embedded emissions outputs'!N258-'Infield emissions outputs'!I258</f>
        <v>1317.3893406817224</v>
      </c>
      <c r="Q258" s="12">
        <f>'Embedded emissions outputs'!O258-'Infield emissions outputs'!J258</f>
        <v>15686.4339900997</v>
      </c>
      <c r="R258" s="12">
        <f>'Embedded emissions outputs'!P258-'Infield emissions outputs'!K258</f>
        <v>6082.2636982987715</v>
      </c>
      <c r="S258" s="12">
        <f>'Embedded emissions outputs'!Q258-'Infield emissions outputs'!L258</f>
        <v>4009.4923872427898</v>
      </c>
      <c r="T258" s="5"/>
      <c r="U258" s="5">
        <v>5347.7509177666343</v>
      </c>
      <c r="V258" s="5">
        <v>450.12029599246574</v>
      </c>
      <c r="W258" s="5">
        <v>346.54463694386948</v>
      </c>
      <c r="X258" s="5">
        <v>22364.8497950694</v>
      </c>
      <c r="Y258" s="5">
        <v>888.82783177552062</v>
      </c>
      <c r="Z258" s="5">
        <v>101.70066682342804</v>
      </c>
      <c r="AA258" s="5">
        <v>321.43081794666693</v>
      </c>
      <c r="AB258" s="5">
        <v>5338.6175249426906</v>
      </c>
      <c r="AC258" s="5">
        <f>H258*Parameters!$B$17+J258*Parameters!$B$18</f>
        <v>146838.9598155889</v>
      </c>
      <c r="AD258" s="5">
        <f>O258*Parameters!$B$17+Q258*Parameters!$B$18</f>
        <v>46709.457987147835</v>
      </c>
      <c r="AE258" s="12">
        <f t="shared" si="27"/>
        <v>6144.4158507029697</v>
      </c>
      <c r="AF258" s="12">
        <f t="shared" si="28"/>
        <v>1311.9593165456156</v>
      </c>
      <c r="AG258" s="12">
        <f t="shared" si="29"/>
        <v>7456.3751672485851</v>
      </c>
      <c r="AH258" s="12">
        <f t="shared" si="30"/>
        <v>27703.467320012089</v>
      </c>
      <c r="AI258" s="12">
        <f t="shared" si="31"/>
        <v>193548.41780273675</v>
      </c>
      <c r="AJ258" s="5"/>
      <c r="AK258" s="9">
        <f>IF('Embedded emissions outputs'!Z258 &lt;&gt;0,'Infield emissions outputs'!AG258/'Embedded emissions outputs'!Z258,"")</f>
        <v>1.5682240410982784</v>
      </c>
      <c r="AL258" s="9">
        <f>IF('Embedded emissions outputs'!Z258 &lt;&gt;0,'Infield emissions outputs'!AH258/'Embedded emissions outputs'!Z258,"")</f>
        <v>5.826590333578241</v>
      </c>
      <c r="AM258" s="9">
        <f>IF('Embedded emissions outputs'!Z258 &lt;&gt;0,'Infield emissions outputs'!AI258/'Embedded emissions outputs'!Z258,"")</f>
        <v>40.70708287962767</v>
      </c>
      <c r="AN258" s="9"/>
      <c r="AO258" s="9">
        <f>E258*'Field emission CFs'!P256</f>
        <v>8371.9964738680101</v>
      </c>
      <c r="AP258" s="9">
        <f>D258*'Field emission CFs'!Q256</f>
        <v>17302.816227840383</v>
      </c>
      <c r="AQ258" s="9">
        <f t="shared" si="32"/>
        <v>25674.812701708393</v>
      </c>
      <c r="AR258" s="9">
        <f>IF('Embedded emissions outputs'!Z258 &lt;&gt; 0,'Infield emissions outputs'!AQ258/'Embedded emissions outputs'!Z258,"")</f>
        <v>5.3999239075804137</v>
      </c>
      <c r="AS258" s="9"/>
      <c r="AT258" s="9"/>
      <c r="AU258" s="5"/>
      <c r="AV258" s="5"/>
      <c r="AW258" s="5"/>
      <c r="AX258" s="5"/>
      <c r="AY258" s="5"/>
      <c r="AZ258" s="5"/>
      <c r="BA258" s="5"/>
      <c r="CX258" s="5"/>
      <c r="CY258" s="5"/>
      <c r="CZ258" s="5"/>
    </row>
    <row r="259" spans="2:104" x14ac:dyDescent="0.3">
      <c r="B259">
        <v>3055</v>
      </c>
      <c r="C259">
        <v>7</v>
      </c>
      <c r="D259" s="5">
        <v>611942.52137274458</v>
      </c>
      <c r="E259" s="5">
        <v>52646.96875</v>
      </c>
      <c r="F259" s="5"/>
      <c r="G259" s="5">
        <v>228208.27194058723</v>
      </c>
      <c r="H259" s="5">
        <v>115766.17463241919</v>
      </c>
      <c r="I259" s="5">
        <v>11992.875439237398</v>
      </c>
      <c r="J259" s="5">
        <v>31355.200252371393</v>
      </c>
      <c r="K259" s="5">
        <v>10637.274661208276</v>
      </c>
      <c r="L259" s="5">
        <v>213982.72444692106</v>
      </c>
      <c r="M259" s="5"/>
      <c r="N259" s="12">
        <f>'Embedded emissions outputs'!L259-'Infield emissions outputs'!G259</f>
        <v>24678.911470225838</v>
      </c>
      <c r="O259" s="12">
        <f>'Embedded emissions outputs'!M259-'Infield emissions outputs'!H259</f>
        <v>12402.659396086878</v>
      </c>
      <c r="P259" s="12">
        <f>'Embedded emissions outputs'!N259-'Infield emissions outputs'!I259</f>
        <v>771.03098022696213</v>
      </c>
      <c r="Q259" s="12">
        <f>'Embedded emissions outputs'!O259-'Infield emissions outputs'!J259</f>
        <v>9103.6499555384689</v>
      </c>
      <c r="R259" s="12">
        <f>'Embedded emissions outputs'!P259-'Infield emissions outputs'!K259</f>
        <v>3295.7168457090957</v>
      </c>
      <c r="S259" s="12">
        <f>'Embedded emissions outputs'!Q259-'Infield emissions outputs'!L259</f>
        <v>2395.000251503021</v>
      </c>
      <c r="T259" s="5"/>
      <c r="U259" s="5">
        <v>6090.5713227020515</v>
      </c>
      <c r="V259" s="5">
        <v>666.25938146197109</v>
      </c>
      <c r="W259" s="5">
        <v>357.30112676390024</v>
      </c>
      <c r="X259" s="5">
        <v>33950.131945167319</v>
      </c>
      <c r="Y259" s="5">
        <v>507.77125881964031</v>
      </c>
      <c r="Z259" s="5">
        <v>59.278025617129408</v>
      </c>
      <c r="AA259" s="5">
        <v>186.1446864502019</v>
      </c>
      <c r="AB259" s="5">
        <v>3114.8897562127008</v>
      </c>
      <c r="AC259" s="5">
        <f>H259*Parameters!$B$17+J259*Parameters!$B$18</f>
        <v>208935.37212869059</v>
      </c>
      <c r="AD259" s="5">
        <f>O259*Parameters!$B$17+Q259*Parameters!$B$18</f>
        <v>27152.231308914197</v>
      </c>
      <c r="AE259" s="12">
        <f t="shared" si="27"/>
        <v>7114.1318309279231</v>
      </c>
      <c r="AF259" s="12">
        <f t="shared" si="28"/>
        <v>753.19397088697167</v>
      </c>
      <c r="AG259" s="12">
        <f t="shared" si="29"/>
        <v>7867.3258018148945</v>
      </c>
      <c r="AH259" s="12">
        <f t="shared" si="30"/>
        <v>37065.021701380021</v>
      </c>
      <c r="AI259" s="12">
        <f t="shared" si="31"/>
        <v>236087.60343760479</v>
      </c>
      <c r="AJ259" s="5"/>
      <c r="AK259" s="9">
        <f>IF('Embedded emissions outputs'!Z259 &lt;&gt;0,'Infield emissions outputs'!AG259/'Embedded emissions outputs'!Z259,"")</f>
        <v>0.48324890398930254</v>
      </c>
      <c r="AL259" s="9">
        <f>IF('Embedded emissions outputs'!Z259 &lt;&gt;0,'Infield emissions outputs'!AH259/'Embedded emissions outputs'!Z259,"")</f>
        <v>2.2767114982577206</v>
      </c>
      <c r="AM259" s="9">
        <f>IF('Embedded emissions outputs'!Z259 &lt;&gt;0,'Infield emissions outputs'!AI259/'Embedded emissions outputs'!Z259,"")</f>
        <v>14.501633525888133</v>
      </c>
      <c r="AN259" s="9"/>
      <c r="AO259" s="9">
        <f>E259*'Field emission CFs'!P257</f>
        <v>5776.8750777917612</v>
      </c>
      <c r="AP259" s="9">
        <f>D259*'Field emission CFs'!Q257</f>
        <v>27890.89429375188</v>
      </c>
      <c r="AQ259" s="9">
        <f t="shared" si="32"/>
        <v>33667.76937154364</v>
      </c>
      <c r="AR259" s="9">
        <f>IF('Embedded emissions outputs'!Z259 &lt;&gt; 0,'Infield emissions outputs'!AQ259/'Embedded emissions outputs'!Z259,"")</f>
        <v>2.0680359576324916</v>
      </c>
      <c r="AS259" s="9"/>
      <c r="AT259" s="9"/>
      <c r="AU259" s="5"/>
      <c r="AV259" s="5"/>
      <c r="AW259" s="5"/>
      <c r="AX259" s="5"/>
      <c r="AY259" s="5"/>
      <c r="AZ259" s="5"/>
      <c r="BA259" s="5"/>
      <c r="CX259" s="5"/>
      <c r="CY259" s="5"/>
      <c r="CZ259" s="5"/>
    </row>
    <row r="260" spans="2:104" x14ac:dyDescent="0.3">
      <c r="B260">
        <v>3055</v>
      </c>
      <c r="C260">
        <v>8</v>
      </c>
      <c r="D260" s="5">
        <v>169476.60101394961</v>
      </c>
      <c r="E260" s="5">
        <v>255820.921875</v>
      </c>
      <c r="F260" s="5"/>
      <c r="G260" s="5">
        <v>63201.952636005226</v>
      </c>
      <c r="H260" s="5">
        <v>32061.275534633187</v>
      </c>
      <c r="I260" s="5">
        <v>3321.4096011275456</v>
      </c>
      <c r="J260" s="5">
        <v>8683.7776053918096</v>
      </c>
      <c r="K260" s="5">
        <v>2945.9779156861264</v>
      </c>
      <c r="L260" s="5">
        <v>59262.207721105704</v>
      </c>
      <c r="M260" s="5"/>
      <c r="N260" s="12">
        <f>'Embedded emissions outputs'!L260-'Infield emissions outputs'!G260</f>
        <v>120103.89239840019</v>
      </c>
      <c r="O260" s="12">
        <f>'Embedded emissions outputs'!M260-'Infield emissions outputs'!H260</f>
        <v>64398.785384293078</v>
      </c>
      <c r="P260" s="12">
        <f>'Embedded emissions outputs'!N260-'Infield emissions outputs'!I260</f>
        <v>3636.9295775988189</v>
      </c>
      <c r="Q260" s="12">
        <f>'Embedded emissions outputs'!O260-'Infield emissions outputs'!J260</f>
        <v>48449.957488231637</v>
      </c>
      <c r="R260" s="12">
        <f>'Embedded emissions outputs'!P260-'Infield emissions outputs'!K260</f>
        <v>10372.890981501761</v>
      </c>
      <c r="S260" s="12">
        <f>'Embedded emissions outputs'!Q260-'Infield emissions outputs'!L260</f>
        <v>8858.4590919614711</v>
      </c>
      <c r="T260" s="5"/>
      <c r="U260" s="5">
        <v>1623.7100158949625</v>
      </c>
      <c r="V260" s="5">
        <v>186.57000278643793</v>
      </c>
      <c r="W260" s="5">
        <v>93.036585770699929</v>
      </c>
      <c r="X260" s="5">
        <v>9544.8210013578137</v>
      </c>
      <c r="Y260" s="5">
        <v>2175.0631997410669</v>
      </c>
      <c r="Z260" s="5">
        <v>297.68255895829498</v>
      </c>
      <c r="AA260" s="5">
        <v>904.50969920289413</v>
      </c>
      <c r="AB260" s="5">
        <v>15758.242486771016</v>
      </c>
      <c r="AC260" s="5">
        <f>H260*Parameters!$B$17+J260*Parameters!$B$18</f>
        <v>57864.350757195643</v>
      </c>
      <c r="AD260" s="5">
        <f>O260*Parameters!$B$17+Q260*Parameters!$B$18</f>
        <v>141963.54562241532</v>
      </c>
      <c r="AE260" s="12">
        <f t="shared" si="27"/>
        <v>1903.3166044521004</v>
      </c>
      <c r="AF260" s="12">
        <f t="shared" si="28"/>
        <v>3377.2554579022562</v>
      </c>
      <c r="AG260" s="12">
        <f t="shared" si="29"/>
        <v>5280.5720623543566</v>
      </c>
      <c r="AH260" s="12">
        <f t="shared" si="30"/>
        <v>25303.063488128828</v>
      </c>
      <c r="AI260" s="12">
        <f t="shared" si="31"/>
        <v>199827.89637961096</v>
      </c>
      <c r="AJ260" s="5"/>
      <c r="AK260" s="9">
        <f>IF('Embedded emissions outputs'!Z260 &lt;&gt;0,'Infield emissions outputs'!AG260/'Embedded emissions outputs'!Z260,"")</f>
        <v>1.1143799880637935</v>
      </c>
      <c r="AL260" s="9">
        <f>IF('Embedded emissions outputs'!Z260 &lt;&gt;0,'Infield emissions outputs'!AH260/'Embedded emissions outputs'!Z260,"")</f>
        <v>5.3398054708691172</v>
      </c>
      <c r="AM260" s="9">
        <f>IF('Embedded emissions outputs'!Z260 &lt;&gt;0,'Infield emissions outputs'!AI260/'Embedded emissions outputs'!Z260,"")</f>
        <v>42.170470576447258</v>
      </c>
      <c r="AN260" s="9"/>
      <c r="AO260" s="9">
        <f>E260*'Field emission CFs'!P258</f>
        <v>24326.312856306464</v>
      </c>
      <c r="AP260" s="9">
        <f>D260*'Field emission CFs'!Q258</f>
        <v>7721.4948359549862</v>
      </c>
      <c r="AQ260" s="9">
        <f t="shared" si="32"/>
        <v>32047.807692261449</v>
      </c>
      <c r="AR260" s="9">
        <f>IF('Embedded emissions outputs'!Z260 &lt;&gt; 0,'Infield emissions outputs'!AQ260/'Embedded emissions outputs'!Z260,"")</f>
        <v>6.7631754915678846</v>
      </c>
      <c r="AS260" s="9"/>
      <c r="AT260" s="9"/>
      <c r="AU260" s="5"/>
      <c r="AV260" s="5"/>
      <c r="AW260" s="5"/>
      <c r="AX260" s="5"/>
      <c r="AY260" s="5"/>
      <c r="AZ260" s="5"/>
      <c r="BA260" s="5"/>
      <c r="CX260" s="5"/>
      <c r="CY260" s="5"/>
      <c r="CZ260" s="5"/>
    </row>
    <row r="261" spans="2:104" x14ac:dyDescent="0.3">
      <c r="B261">
        <v>3058</v>
      </c>
      <c r="C261">
        <v>0</v>
      </c>
      <c r="D261" s="5">
        <v>61628.062880841797</v>
      </c>
      <c r="E261" s="5">
        <v>336318.15625</v>
      </c>
      <c r="F261" s="5"/>
      <c r="G261" s="5">
        <v>22982.605787114626</v>
      </c>
      <c r="H261" s="5">
        <v>11658.684991715965</v>
      </c>
      <c r="I261" s="5">
        <v>1207.789385240691</v>
      </c>
      <c r="J261" s="5">
        <v>3157.7479670145317</v>
      </c>
      <c r="K261" s="5">
        <v>1071.2683116563808</v>
      </c>
      <c r="L261" s="5">
        <v>21549.966438099604</v>
      </c>
      <c r="M261" s="5"/>
      <c r="N261" s="12">
        <f>'Embedded emissions outputs'!L261-'Infield emissions outputs'!G261</f>
        <v>158060.80789831042</v>
      </c>
      <c r="O261" s="12">
        <f>'Embedded emissions outputs'!M261-'Infield emissions outputs'!H261</f>
        <v>87630.390573391138</v>
      </c>
      <c r="P261" s="12">
        <f>'Embedded emissions outputs'!N261-'Infield emissions outputs'!I261</f>
        <v>4751.5284751989984</v>
      </c>
      <c r="Q261" s="12">
        <f>'Embedded emissions outputs'!O261-'Infield emissions outputs'!J261</f>
        <v>66763.987924638641</v>
      </c>
      <c r="R261" s="12">
        <f>'Embedded emissions outputs'!P261-'Infield emissions outputs'!K261</f>
        <v>9137.9719570611651</v>
      </c>
      <c r="S261" s="12">
        <f>'Embedded emissions outputs'!Q261-'Infield emissions outputs'!L261</f>
        <v>9973.454646035414</v>
      </c>
      <c r="T261" s="5"/>
      <c r="U261" s="5">
        <v>519.71656100426492</v>
      </c>
      <c r="V261" s="5">
        <v>73.789154900129802</v>
      </c>
      <c r="W261" s="5">
        <v>29.237513242930813</v>
      </c>
      <c r="X261" s="5">
        <v>3831.7895758937757</v>
      </c>
      <c r="Y261" s="5">
        <v>2624.8454993116511</v>
      </c>
      <c r="Z261" s="5">
        <v>410.39782185525343</v>
      </c>
      <c r="AA261" s="5">
        <v>1189.1248858080635</v>
      </c>
      <c r="AB261" s="5">
        <v>21840.51186560094</v>
      </c>
      <c r="AC261" s="5">
        <f>H261*Parameters!$B$17+J261*Parameters!$B$18</f>
        <v>21041.653099533287</v>
      </c>
      <c r="AD261" s="5">
        <f>O261*Parameters!$B$17+Q261*Parameters!$B$18</f>
        <v>193870.12708340809</v>
      </c>
      <c r="AE261" s="12">
        <f t="shared" si="27"/>
        <v>622.74322914732556</v>
      </c>
      <c r="AF261" s="12">
        <f t="shared" si="28"/>
        <v>4224.3682069749684</v>
      </c>
      <c r="AG261" s="12">
        <f t="shared" si="29"/>
        <v>4847.1114361222935</v>
      </c>
      <c r="AH261" s="12">
        <f t="shared" si="30"/>
        <v>25672.301441494717</v>
      </c>
      <c r="AI261" s="12">
        <f t="shared" si="31"/>
        <v>214911.78018294138</v>
      </c>
      <c r="AJ261" s="5"/>
      <c r="AK261" s="9">
        <f>IF('Embedded emissions outputs'!Z261 &lt;&gt;0,'Infield emissions outputs'!AG261/'Embedded emissions outputs'!Z261,"")</f>
        <v>1.4228011778384093</v>
      </c>
      <c r="AL261" s="9">
        <f>IF('Embedded emissions outputs'!Z261 &lt;&gt;0,'Infield emissions outputs'!AH261/'Embedded emissions outputs'!Z261,"")</f>
        <v>7.5357418970344066</v>
      </c>
      <c r="AM261" s="9">
        <f>IF('Embedded emissions outputs'!Z261 &lt;&gt;0,'Infield emissions outputs'!AI261/'Embedded emissions outputs'!Z261,"")</f>
        <v>63.084321044671668</v>
      </c>
      <c r="AN261" s="9"/>
      <c r="AO261" s="9">
        <f>E261*'Field emission CFs'!P259</f>
        <v>29747.128693335217</v>
      </c>
      <c r="AP261" s="9">
        <f>D261*'Field emission CFs'!Q259</f>
        <v>2958.7640702241442</v>
      </c>
      <c r="AQ261" s="9">
        <f t="shared" si="32"/>
        <v>32705.892763559361</v>
      </c>
      <c r="AR261" s="9">
        <f>IF('Embedded emissions outputs'!Z261 &lt;&gt; 0,'Infield emissions outputs'!AQ261/'Embedded emissions outputs'!Z261,"")</f>
        <v>9.600353397997452</v>
      </c>
      <c r="AS261" s="9"/>
      <c r="AT261" s="9"/>
      <c r="AU261" s="5"/>
      <c r="AV261" s="5"/>
      <c r="AW261" s="5"/>
      <c r="AX261" s="5"/>
      <c r="AY261" s="5"/>
      <c r="AZ261" s="5"/>
      <c r="BA261" s="5"/>
      <c r="CX261" s="5"/>
      <c r="CY261" s="5"/>
      <c r="CZ261" s="5"/>
    </row>
    <row r="262" spans="2:104" x14ac:dyDescent="0.3">
      <c r="B262">
        <v>3058</v>
      </c>
      <c r="C262">
        <v>1</v>
      </c>
      <c r="D262" s="5">
        <v>76911.930235219203</v>
      </c>
      <c r="E262" s="5">
        <v>128436.015625</v>
      </c>
      <c r="F262" s="5"/>
      <c r="G262" s="5">
        <v>28682.332208621265</v>
      </c>
      <c r="H262" s="5">
        <v>14550.059255489083</v>
      </c>
      <c r="I262" s="5">
        <v>1507.3232646640256</v>
      </c>
      <c r="J262" s="5">
        <v>3940.8749843235296</v>
      </c>
      <c r="K262" s="5">
        <v>1336.9447261164858</v>
      </c>
      <c r="L262" s="5">
        <v>26894.39579600481</v>
      </c>
      <c r="M262" s="5"/>
      <c r="N262" s="12">
        <f>'Embedded emissions outputs'!L262-'Infield emissions outputs'!G262</f>
        <v>59394.755946766491</v>
      </c>
      <c r="O262" s="12">
        <f>'Embedded emissions outputs'!M262-'Infield emissions outputs'!H262</f>
        <v>31798.032192673367</v>
      </c>
      <c r="P262" s="12">
        <f>'Embedded emissions outputs'!N262-'Infield emissions outputs'!I262</f>
        <v>2198.0969146359175</v>
      </c>
      <c r="Q262" s="12">
        <f>'Embedded emissions outputs'!O262-'Infield emissions outputs'!J262</f>
        <v>24313.4320505088</v>
      </c>
      <c r="R262" s="12">
        <f>'Embedded emissions outputs'!P262-'Infield emissions outputs'!K262</f>
        <v>5947.0256599403701</v>
      </c>
      <c r="S262" s="12">
        <f>'Embedded emissions outputs'!Q262-'Infield emissions outputs'!L262</f>
        <v>4784.6736606964296</v>
      </c>
      <c r="T262" s="5"/>
      <c r="U262" s="5">
        <v>790.16487438263107</v>
      </c>
      <c r="V262" s="5">
        <v>83.722938638953295</v>
      </c>
      <c r="W262" s="5">
        <v>45.345872174751051</v>
      </c>
      <c r="X262" s="5">
        <v>4254.7052390219751</v>
      </c>
      <c r="Y262" s="5">
        <v>999.5030099618682</v>
      </c>
      <c r="Z262" s="5">
        <v>155.34610391797764</v>
      </c>
      <c r="AA262" s="5">
        <v>454.11309287750845</v>
      </c>
      <c r="AB262" s="5">
        <v>8265.3608435082006</v>
      </c>
      <c r="AC262" s="5">
        <f>H262*Parameters!$B$17+J262*Parameters!$B$18</f>
        <v>26260.019860661279</v>
      </c>
      <c r="AD262" s="5">
        <f>O262*Parameters!$B$17+Q262*Parameters!$B$18</f>
        <v>70421.039466346221</v>
      </c>
      <c r="AE262" s="12">
        <f t="shared" si="27"/>
        <v>919.2336851963355</v>
      </c>
      <c r="AF262" s="12">
        <f t="shared" si="28"/>
        <v>1608.9622067573544</v>
      </c>
      <c r="AG262" s="12">
        <f t="shared" si="29"/>
        <v>2528.1958919536901</v>
      </c>
      <c r="AH262" s="12">
        <f t="shared" si="30"/>
        <v>12520.066082530175</v>
      </c>
      <c r="AI262" s="12">
        <f t="shared" si="31"/>
        <v>96681.059327007504</v>
      </c>
      <c r="AJ262" s="5"/>
      <c r="AK262" s="9">
        <f>IF('Embedded emissions outputs'!Z262 &lt;&gt;0,'Infield emissions outputs'!AG262/'Embedded emissions outputs'!Z262,"")</f>
        <v>0.79182764111201209</v>
      </c>
      <c r="AL262" s="9">
        <f>IF('Embedded emissions outputs'!Z262 &lt;&gt;0,'Infield emissions outputs'!AH262/'Embedded emissions outputs'!Z262,"")</f>
        <v>3.9212682942204435</v>
      </c>
      <c r="AM262" s="9">
        <f>IF('Embedded emissions outputs'!Z262 &lt;&gt;0,'Infield emissions outputs'!AI262/'Embedded emissions outputs'!Z262,"")</f>
        <v>30.280381117127902</v>
      </c>
      <c r="AN262" s="9"/>
      <c r="AO262" s="9">
        <f>E262*'Field emission CFs'!P260</f>
        <v>13112.703104109027</v>
      </c>
      <c r="AP262" s="9">
        <f>D262*'Field emission CFs'!Q260</f>
        <v>3494.5434381210362</v>
      </c>
      <c r="AQ262" s="9">
        <f t="shared" si="32"/>
        <v>16607.246542230063</v>
      </c>
      <c r="AR262" s="9">
        <f>IF('Embedded emissions outputs'!Z262 &lt;&gt; 0,'Infield emissions outputs'!AQ262/'Embedded emissions outputs'!Z262,"")</f>
        <v>5.2013678594888431</v>
      </c>
      <c r="AS262" s="9"/>
      <c r="AT262" s="9"/>
      <c r="AU262" s="5"/>
      <c r="AV262" s="5"/>
      <c r="AW262" s="5"/>
      <c r="AX262" s="5"/>
      <c r="AY262" s="5"/>
      <c r="AZ262" s="5"/>
      <c r="BA262" s="5"/>
      <c r="CX262" s="5"/>
      <c r="CY262" s="5"/>
      <c r="CZ262" s="5"/>
    </row>
    <row r="263" spans="2:104" x14ac:dyDescent="0.3">
      <c r="B263">
        <v>3058</v>
      </c>
      <c r="C263">
        <v>2</v>
      </c>
      <c r="D263" s="5">
        <v>4157.1417953641994</v>
      </c>
      <c r="E263" s="5">
        <v>25830.802734375</v>
      </c>
      <c r="F263" s="5"/>
      <c r="G263" s="5">
        <v>1550.2994353193321</v>
      </c>
      <c r="H263" s="5">
        <v>786.44053362116199</v>
      </c>
      <c r="I263" s="5">
        <v>81.471840889909956</v>
      </c>
      <c r="J263" s="5">
        <v>213.00695558586622</v>
      </c>
      <c r="K263" s="5">
        <v>72.262765763815793</v>
      </c>
      <c r="L263" s="5">
        <v>1453.660264184113</v>
      </c>
      <c r="M263" s="5"/>
      <c r="N263" s="12">
        <f>'Embedded emissions outputs'!L263-'Infield emissions outputs'!G263</f>
        <v>11763.825736767587</v>
      </c>
      <c r="O263" s="12">
        <f>'Embedded emissions outputs'!M263-'Infield emissions outputs'!H263</f>
        <v>3930.7573060777531</v>
      </c>
      <c r="P263" s="12">
        <f>'Embedded emissions outputs'!N263-'Infield emissions outputs'!I263</f>
        <v>416.68683281084628</v>
      </c>
      <c r="Q263" s="12">
        <f>'Embedded emissions outputs'!O263-'Infield emissions outputs'!J263</f>
        <v>2451.3512167905328</v>
      </c>
      <c r="R263" s="12">
        <f>'Embedded emissions outputs'!P263-'Infield emissions outputs'!K263</f>
        <v>4850.084722985358</v>
      </c>
      <c r="S263" s="12">
        <f>'Embedded emissions outputs'!Q263-'Infield emissions outputs'!L263</f>
        <v>2418.0967565679102</v>
      </c>
      <c r="T263" s="5"/>
      <c r="U263" s="5">
        <v>41.698904750546376</v>
      </c>
      <c r="V263" s="5">
        <v>4.7160847707220839</v>
      </c>
      <c r="W263" s="5">
        <v>2.3919956177026278</v>
      </c>
      <c r="X263" s="5">
        <v>240.97926288789262</v>
      </c>
      <c r="Y263" s="5">
        <v>220.90619320775093</v>
      </c>
      <c r="Z263" s="5">
        <v>24.370700474725204</v>
      </c>
      <c r="AA263" s="5">
        <v>91.330379723055131</v>
      </c>
      <c r="AB263" s="5">
        <v>1276.85601037897</v>
      </c>
      <c r="AC263" s="5">
        <f>H263*Parameters!$B$17+J263*Parameters!$B$18</f>
        <v>1419.3718162577049</v>
      </c>
      <c r="AD263" s="5">
        <f>O263*Parameters!$B$17+Q263*Parameters!$B$18</f>
        <v>8245.2180535389925</v>
      </c>
      <c r="AE263" s="12">
        <f t="shared" si="27"/>
        <v>48.806985138971086</v>
      </c>
      <c r="AF263" s="12">
        <f t="shared" si="28"/>
        <v>336.60727340553126</v>
      </c>
      <c r="AG263" s="12">
        <f t="shared" si="29"/>
        <v>385.41425854450233</v>
      </c>
      <c r="AH263" s="12">
        <f t="shared" si="30"/>
        <v>1517.8352732668627</v>
      </c>
      <c r="AI263" s="12">
        <f t="shared" si="31"/>
        <v>9664.5898697966968</v>
      </c>
      <c r="AJ263" s="5"/>
      <c r="AK263" s="9">
        <f>IF('Embedded emissions outputs'!Z263 &lt;&gt;0,'Infield emissions outputs'!AG263/'Embedded emissions outputs'!Z263,"")</f>
        <v>0.7923785936804193</v>
      </c>
      <c r="AL263" s="9">
        <f>IF('Embedded emissions outputs'!Z263 &lt;&gt;0,'Infield emissions outputs'!AH263/'Embedded emissions outputs'!Z263,"")</f>
        <v>3.1205388814925237</v>
      </c>
      <c r="AM263" s="9">
        <f>IF('Embedded emissions outputs'!Z263 &lt;&gt;0,'Infield emissions outputs'!AI263/'Embedded emissions outputs'!Z263,"")</f>
        <v>19.869566212852739</v>
      </c>
      <c r="AN263" s="9"/>
      <c r="AO263" s="9">
        <f>E263*'Field emission CFs'!P261</f>
        <v>1463.6640605171044</v>
      </c>
      <c r="AP263" s="9">
        <f>D263*'Field emission CFs'!Q261</f>
        <v>183.04269000655566</v>
      </c>
      <c r="AQ263" s="9">
        <f t="shared" si="32"/>
        <v>1646.70675052366</v>
      </c>
      <c r="AR263" s="9">
        <f>IF('Embedded emissions outputs'!Z263 &lt;&gt; 0,'Infield emissions outputs'!AQ263/'Embedded emissions outputs'!Z263,"")</f>
        <v>3.3854875637231485</v>
      </c>
      <c r="AS263" s="9"/>
      <c r="AT263" s="9"/>
      <c r="AU263" s="5"/>
      <c r="AV263" s="5"/>
      <c r="AW263" s="5"/>
      <c r="AX263" s="5"/>
      <c r="AY263" s="5"/>
      <c r="AZ263" s="5"/>
      <c r="BA263" s="5"/>
      <c r="CX263" s="5"/>
      <c r="CY263" s="5"/>
      <c r="CZ263" s="5"/>
    </row>
    <row r="264" spans="2:104" x14ac:dyDescent="0.3">
      <c r="B264">
        <v>3058</v>
      </c>
      <c r="C264">
        <v>5</v>
      </c>
      <c r="D264" s="5">
        <v>142061.2132067944</v>
      </c>
      <c r="E264" s="5">
        <v>40913.99609375</v>
      </c>
      <c r="F264" s="5"/>
      <c r="G264" s="5">
        <v>52978.086737591795</v>
      </c>
      <c r="H264" s="5">
        <v>26874.882267861933</v>
      </c>
      <c r="I264" s="5">
        <v>2784.1216703067867</v>
      </c>
      <c r="J264" s="5">
        <v>7279.046042104731</v>
      </c>
      <c r="K264" s="5">
        <v>2469.4217035208717</v>
      </c>
      <c r="L264" s="5">
        <v>49675.654785408275</v>
      </c>
      <c r="M264" s="5"/>
      <c r="N264" s="12">
        <f>'Embedded emissions outputs'!L264-'Infield emissions outputs'!G264</f>
        <v>19059.311801920929</v>
      </c>
      <c r="O264" s="12">
        <f>'Embedded emissions outputs'!M264-'Infield emissions outputs'!H264</f>
        <v>8776.9561617673826</v>
      </c>
      <c r="P264" s="12">
        <f>'Embedded emissions outputs'!N264-'Infield emissions outputs'!I264</f>
        <v>612.75632468497543</v>
      </c>
      <c r="Q264" s="12">
        <f>'Embedded emissions outputs'!O264-'Infield emissions outputs'!J264</f>
        <v>6245.4639527766549</v>
      </c>
      <c r="R264" s="12">
        <f>'Embedded emissions outputs'!P264-'Infield emissions outputs'!K264</f>
        <v>3886.89906716826</v>
      </c>
      <c r="S264" s="12">
        <f>'Embedded emissions outputs'!Q264-'Infield emissions outputs'!L264</f>
        <v>2332.6081198067986</v>
      </c>
      <c r="T264" s="5"/>
      <c r="U264" s="5">
        <v>1766.4718871360542</v>
      </c>
      <c r="V264" s="5">
        <v>148.68397218322875</v>
      </c>
      <c r="W264" s="5">
        <v>114.47080617860398</v>
      </c>
      <c r="X264" s="5">
        <v>7387.5689108403312</v>
      </c>
      <c r="Y264" s="5">
        <v>409.41483765356651</v>
      </c>
      <c r="Z264" s="5">
        <v>43.427693169819619</v>
      </c>
      <c r="AA264" s="5">
        <v>144.66025271655073</v>
      </c>
      <c r="AB264" s="5">
        <v>2270.4355530222279</v>
      </c>
      <c r="AC264" s="5">
        <f>H264*Parameters!$B$17+J264*Parameters!$B$18</f>
        <v>48503.922198168788</v>
      </c>
      <c r="AD264" s="5">
        <f>O264*Parameters!$B$17+Q264*Parameters!$B$18</f>
        <v>19051.32581639709</v>
      </c>
      <c r="AE264" s="12">
        <f t="shared" si="27"/>
        <v>2029.6266654978867</v>
      </c>
      <c r="AF264" s="12">
        <f t="shared" si="28"/>
        <v>597.5027835399369</v>
      </c>
      <c r="AG264" s="12">
        <f t="shared" si="29"/>
        <v>2627.1294490378236</v>
      </c>
      <c r="AH264" s="12">
        <f t="shared" si="30"/>
        <v>9658.0044638625586</v>
      </c>
      <c r="AI264" s="12">
        <f t="shared" si="31"/>
        <v>67555.248014565877</v>
      </c>
      <c r="AJ264" s="5"/>
      <c r="AK264" s="9">
        <f>IF('Embedded emissions outputs'!Z264 &lt;&gt;0,'Infield emissions outputs'!AG264/'Embedded emissions outputs'!Z264,"")</f>
        <v>1.3986972410456942</v>
      </c>
      <c r="AL264" s="9">
        <f>IF('Embedded emissions outputs'!Z264 &lt;&gt;0,'Infield emissions outputs'!AH264/'Embedded emissions outputs'!Z264,"")</f>
        <v>5.1419712883044424</v>
      </c>
      <c r="AM264" s="9">
        <f>IF('Embedded emissions outputs'!Z264 &lt;&gt;0,'Infield emissions outputs'!AI264/'Embedded emissions outputs'!Z264,"")</f>
        <v>35.966761763771203</v>
      </c>
      <c r="AN264" s="9"/>
      <c r="AO264" s="9">
        <f>E264*'Field emission CFs'!P262</f>
        <v>3891.9995674667716</v>
      </c>
      <c r="AP264" s="9">
        <f>D264*'Field emission CFs'!Q262</f>
        <v>5782.5666249520245</v>
      </c>
      <c r="AQ264" s="9">
        <f t="shared" si="32"/>
        <v>9674.5661924187953</v>
      </c>
      <c r="AR264" s="9">
        <f>IF('Embedded emissions outputs'!Z264 &lt;&gt; 0,'Infield emissions outputs'!AQ264/'Embedded emissions outputs'!Z264,"")</f>
        <v>5.1507888378344209</v>
      </c>
      <c r="AS264" s="9"/>
      <c r="AT264" s="9"/>
      <c r="AU264" s="5"/>
      <c r="AV264" s="5"/>
      <c r="AW264" s="5"/>
      <c r="AX264" s="5"/>
      <c r="AY264" s="5"/>
      <c r="AZ264" s="5"/>
      <c r="BA264" s="5"/>
      <c r="CX264" s="5"/>
      <c r="CY264" s="5"/>
      <c r="CZ264" s="5"/>
    </row>
    <row r="265" spans="2:104" x14ac:dyDescent="0.3">
      <c r="B265">
        <v>3058</v>
      </c>
      <c r="C265">
        <v>7</v>
      </c>
      <c r="D265" s="5">
        <v>166757.29441063921</v>
      </c>
      <c r="E265" s="5">
        <v>28925.28515625</v>
      </c>
      <c r="F265" s="5"/>
      <c r="G265" s="5">
        <v>62187.856966650521</v>
      </c>
      <c r="H265" s="5">
        <v>31546.842050894</v>
      </c>
      <c r="I265" s="5">
        <v>3268.1165151994105</v>
      </c>
      <c r="J265" s="5">
        <v>8544.4435991470345</v>
      </c>
      <c r="K265" s="5">
        <v>2898.7087519702895</v>
      </c>
      <c r="L265" s="5">
        <v>58311.326526777942</v>
      </c>
      <c r="M265" s="5"/>
      <c r="N265" s="12">
        <f>'Embedded emissions outputs'!L265-'Infield emissions outputs'!G265</f>
        <v>13563.094378969006</v>
      </c>
      <c r="O265" s="12">
        <f>'Embedded emissions outputs'!M265-'Infield emissions outputs'!H265</f>
        <v>6649.6713369014287</v>
      </c>
      <c r="P265" s="12">
        <f>'Embedded emissions outputs'!N265-'Infield emissions outputs'!I265</f>
        <v>420.7104669764899</v>
      </c>
      <c r="Q265" s="12">
        <f>'Embedded emissions outputs'!O265-'Infield emissions outputs'!J265</f>
        <v>4797.1258914185873</v>
      </c>
      <c r="R265" s="12">
        <f>'Embedded emissions outputs'!P265-'Infield emissions outputs'!K265</f>
        <v>2161.9528777975443</v>
      </c>
      <c r="S265" s="12">
        <f>'Embedded emissions outputs'!Q265-'Infield emissions outputs'!L265</f>
        <v>1332.7301657286516</v>
      </c>
      <c r="T265" s="5"/>
      <c r="U265" s="5">
        <v>1659.7101193596818</v>
      </c>
      <c r="V265" s="5">
        <v>181.55890128221566</v>
      </c>
      <c r="W265" s="5">
        <v>97.366283773452778</v>
      </c>
      <c r="X265" s="5">
        <v>9251.5750259685537</v>
      </c>
      <c r="Y265" s="5">
        <v>281.10497061981505</v>
      </c>
      <c r="Z265" s="5">
        <v>32.024638182608861</v>
      </c>
      <c r="AA265" s="5">
        <v>102.27156724050747</v>
      </c>
      <c r="AB265" s="5">
        <v>1680.705476171049</v>
      </c>
      <c r="AC265" s="5">
        <f>H265*Parameters!$B$17+J265*Parameters!$B$18</f>
        <v>56935.898627704562</v>
      </c>
      <c r="AD265" s="5">
        <f>O265*Parameters!$B$17+Q265*Parameters!$B$18</f>
        <v>14488.095202181685</v>
      </c>
      <c r="AE265" s="12">
        <f t="shared" si="27"/>
        <v>1938.6353044153502</v>
      </c>
      <c r="AF265" s="12">
        <f t="shared" si="28"/>
        <v>415.40117604293135</v>
      </c>
      <c r="AG265" s="12">
        <f t="shared" si="29"/>
        <v>2354.0364804582814</v>
      </c>
      <c r="AH265" s="12">
        <f t="shared" si="30"/>
        <v>10932.280502139603</v>
      </c>
      <c r="AI265" s="12">
        <f t="shared" si="31"/>
        <v>71423.993829886254</v>
      </c>
      <c r="AJ265" s="5"/>
      <c r="AK265" s="9">
        <f>IF('Embedded emissions outputs'!Z265 &lt;&gt;0,'Infield emissions outputs'!AG265/'Embedded emissions outputs'!Z265,"")</f>
        <v>0.51156067415117368</v>
      </c>
      <c r="AL265" s="9">
        <f>IF('Embedded emissions outputs'!Z265 &lt;&gt;0,'Infield emissions outputs'!AH265/'Embedded emissions outputs'!Z265,"")</f>
        <v>2.3757171267777126</v>
      </c>
      <c r="AM265" s="9">
        <f>IF('Embedded emissions outputs'!Z265 &lt;&gt;0,'Infield emissions outputs'!AI265/'Embedded emissions outputs'!Z265,"")</f>
        <v>15.521300004268735</v>
      </c>
      <c r="AN265" s="9"/>
      <c r="AO265" s="9">
        <f>E265*'Field emission CFs'!P263</f>
        <v>2941.1460074663805</v>
      </c>
      <c r="AP265" s="9">
        <f>D265*'Field emission CFs'!Q263</f>
        <v>7448.438367589375</v>
      </c>
      <c r="AQ265" s="9">
        <f t="shared" si="32"/>
        <v>10389.584375055756</v>
      </c>
      <c r="AR265" s="9">
        <f>IF('Embedded emissions outputs'!Z265 &lt;&gt; 0,'Infield emissions outputs'!AQ265/'Embedded emissions outputs'!Z265,"")</f>
        <v>2.2577826771908494</v>
      </c>
      <c r="AS265" s="9"/>
      <c r="AT265" s="9"/>
      <c r="AU265" s="5"/>
      <c r="AV265" s="5"/>
      <c r="AW265" s="5"/>
      <c r="AX265" s="5"/>
      <c r="AY265" s="5"/>
      <c r="AZ265" s="5"/>
      <c r="BA265" s="5"/>
      <c r="CX265" s="5"/>
      <c r="CY265" s="5"/>
      <c r="CZ265" s="5"/>
    </row>
    <row r="266" spans="2:104" x14ac:dyDescent="0.3">
      <c r="B266">
        <v>3058</v>
      </c>
      <c r="C266">
        <v>8</v>
      </c>
      <c r="D266" s="5">
        <v>68418.254653016396</v>
      </c>
      <c r="E266" s="5">
        <v>109112.4375</v>
      </c>
      <c r="F266" s="5"/>
      <c r="G266" s="5">
        <v>25514.83369472441</v>
      </c>
      <c r="H266" s="5">
        <v>12943.241137155592</v>
      </c>
      <c r="I266" s="5">
        <v>1340.8638510410858</v>
      </c>
      <c r="J266" s="5">
        <v>3505.6692428411111</v>
      </c>
      <c r="K266" s="5">
        <v>1189.3008594206203</v>
      </c>
      <c r="L266" s="5">
        <v>23924.345867833574</v>
      </c>
      <c r="M266" s="5"/>
      <c r="N266" s="12">
        <f>'Embedded emissions outputs'!L266-'Infield emissions outputs'!G266</f>
        <v>51034.63984775795</v>
      </c>
      <c r="O266" s="12">
        <f>'Embedded emissions outputs'!M266-'Infield emissions outputs'!H266</f>
        <v>28993.21777220325</v>
      </c>
      <c r="P266" s="12">
        <f>'Embedded emissions outputs'!N266-'Infield emissions outputs'!I266</f>
        <v>1500.6369753099041</v>
      </c>
      <c r="Q266" s="12">
        <f>'Embedded emissions outputs'!O266-'Infield emissions outputs'!J266</f>
        <v>22444.88311742861</v>
      </c>
      <c r="R266" s="12">
        <f>'Embedded emissions outputs'!P266-'Infield emissions outputs'!K266</f>
        <v>2459.1809807741238</v>
      </c>
      <c r="S266" s="12">
        <f>'Embedded emissions outputs'!Q266-'Infield emissions outputs'!L266</f>
        <v>2679.8825367009449</v>
      </c>
      <c r="T266" s="5"/>
      <c r="U266" s="5">
        <v>655.49701071129527</v>
      </c>
      <c r="V266" s="5">
        <v>75.318916504620134</v>
      </c>
      <c r="W266" s="5">
        <v>37.559172058112111</v>
      </c>
      <c r="X266" s="5">
        <v>3853.2752603092758</v>
      </c>
      <c r="Y266" s="5">
        <v>914.26667034818558</v>
      </c>
      <c r="Z266" s="5">
        <v>131.4523837596798</v>
      </c>
      <c r="AA266" s="5">
        <v>385.79043737356773</v>
      </c>
      <c r="AB266" s="5">
        <v>6972.898485781634</v>
      </c>
      <c r="AC266" s="5">
        <f>H266*Parameters!$B$17+J266*Parameters!$B$18</f>
        <v>23360.026468263957</v>
      </c>
      <c r="AD266" s="5">
        <f>O266*Parameters!$B$17+Q266*Parameters!$B$18</f>
        <v>64438.537067546888</v>
      </c>
      <c r="AE266" s="12">
        <f t="shared" si="27"/>
        <v>768.37509927402755</v>
      </c>
      <c r="AF266" s="12">
        <f t="shared" si="28"/>
        <v>1431.5094914814331</v>
      </c>
      <c r="AG266" s="12">
        <f t="shared" si="29"/>
        <v>2199.8845907554605</v>
      </c>
      <c r="AH266" s="12">
        <f t="shared" si="30"/>
        <v>10826.17374609091</v>
      </c>
      <c r="AI266" s="12">
        <f t="shared" si="31"/>
        <v>87798.563535810841</v>
      </c>
      <c r="AJ266" s="5"/>
      <c r="AK266" s="9">
        <f>IF('Embedded emissions outputs'!Z266 &lt;&gt;0,'Infield emissions outputs'!AG266/'Embedded emissions outputs'!Z266,"")</f>
        <v>1.1034272618752303</v>
      </c>
      <c r="AL266" s="9">
        <f>IF('Embedded emissions outputs'!Z266 &lt;&gt;0,'Infield emissions outputs'!AH266/'Embedded emissions outputs'!Z266,"")</f>
        <v>5.4302372512788359</v>
      </c>
      <c r="AM266" s="9">
        <f>IF('Embedded emissions outputs'!Z266 &lt;&gt;0,'Infield emissions outputs'!AI266/'Embedded emissions outputs'!Z266,"")</f>
        <v>44.038368633524065</v>
      </c>
      <c r="AN266" s="9"/>
      <c r="AO266" s="9">
        <f>E266*'Field emission CFs'!P264</f>
        <v>10366.907697025294</v>
      </c>
      <c r="AP266" s="9">
        <f>D266*'Field emission CFs'!Q264</f>
        <v>3323.668182823842</v>
      </c>
      <c r="AQ266" s="9">
        <f t="shared" si="32"/>
        <v>13690.575879849135</v>
      </c>
      <c r="AR266" s="9">
        <f>IF('Embedded emissions outputs'!Z266 &lt;&gt; 0,'Infield emissions outputs'!AQ266/'Embedded emissions outputs'!Z266,"")</f>
        <v>6.8669759859580974</v>
      </c>
      <c r="AS266" s="9"/>
      <c r="AT266" s="9"/>
      <c r="AU266" s="5"/>
      <c r="AV266" s="5"/>
      <c r="AW266" s="5"/>
      <c r="AX266" s="5"/>
      <c r="AY266" s="5"/>
      <c r="AZ266" s="5"/>
      <c r="BA266" s="5"/>
      <c r="CX266" s="5"/>
      <c r="CY266" s="5"/>
      <c r="CZ266" s="5"/>
    </row>
    <row r="267" spans="2:104" x14ac:dyDescent="0.3">
      <c r="B267">
        <v>3059</v>
      </c>
      <c r="C267">
        <v>0</v>
      </c>
      <c r="D267" s="5">
        <v>497680.49351302499</v>
      </c>
      <c r="E267" s="5">
        <v>13137646</v>
      </c>
      <c r="F267" s="5"/>
      <c r="G267" s="5">
        <v>185597.17855260093</v>
      </c>
      <c r="H267" s="5">
        <v>94150.291752782781</v>
      </c>
      <c r="I267" s="5">
        <v>9753.563380186024</v>
      </c>
      <c r="J267" s="5">
        <v>25500.551098809374</v>
      </c>
      <c r="K267" s="5">
        <v>8651.0806458554398</v>
      </c>
      <c r="L267" s="5">
        <v>174027.82808279042</v>
      </c>
      <c r="M267" s="5"/>
      <c r="N267" s="12">
        <f>'Embedded emissions outputs'!L267-'Infield emissions outputs'!G267</f>
        <v>6149545.1902113818</v>
      </c>
      <c r="O267" s="12">
        <f>'Embedded emissions outputs'!M267-'Infield emissions outputs'!H267</f>
        <v>3490485.7774369167</v>
      </c>
      <c r="P267" s="12">
        <f>'Embedded emissions outputs'!N267-'Infield emissions outputs'!I267</f>
        <v>188241.39259020513</v>
      </c>
      <c r="Q267" s="12">
        <f>'Embedded emissions outputs'!O267-'Infield emissions outputs'!J267</f>
        <v>2701728.6554823299</v>
      </c>
      <c r="R267" s="12">
        <f>'Embedded emissions outputs'!P267-'Infield emissions outputs'!K267</f>
        <v>253682.15452482741</v>
      </c>
      <c r="S267" s="12">
        <f>'Embedded emissions outputs'!Q267-'Infield emissions outputs'!L267</f>
        <v>353962.75843745837</v>
      </c>
      <c r="T267" s="5"/>
      <c r="U267" s="5">
        <v>4196.996992548693</v>
      </c>
      <c r="V267" s="5">
        <v>595.88799825836782</v>
      </c>
      <c r="W267" s="5">
        <v>236.10899547450862</v>
      </c>
      <c r="X267" s="5">
        <v>30943.807707473898</v>
      </c>
      <c r="Y267" s="5">
        <v>102096.92438928818</v>
      </c>
      <c r="Z267" s="5">
        <v>16253.791746759051</v>
      </c>
      <c r="AA267" s="5">
        <v>46450.96346402249</v>
      </c>
      <c r="AB267" s="5">
        <v>865567.63172940083</v>
      </c>
      <c r="AC267" s="5">
        <f>H267*Parameters!$B$17+J267*Parameters!$B$18</f>
        <v>169922.91838140858</v>
      </c>
      <c r="AD267" s="5">
        <f>O267*Parameters!$B$17+Q267*Parameters!$B$18</f>
        <v>7757402.3124006633</v>
      </c>
      <c r="AE267" s="12">
        <f t="shared" ref="AE267:AE330" si="33">SUM(U267:W267)</f>
        <v>5028.9939862815691</v>
      </c>
      <c r="AF267" s="12">
        <f t="shared" ref="AF267:AF330" si="34">SUM(Y267:AA267)</f>
        <v>164801.67960006971</v>
      </c>
      <c r="AG267" s="12">
        <f t="shared" ref="AG267:AG330" si="35">AE267+AF267</f>
        <v>169830.67358635127</v>
      </c>
      <c r="AH267" s="12">
        <f t="shared" ref="AH267:AH330" si="36">X267+AB267</f>
        <v>896511.4394368747</v>
      </c>
      <c r="AI267" s="12">
        <f t="shared" ref="AI267:AI330" si="37">AC267+AD267</f>
        <v>7927325.2307820721</v>
      </c>
      <c r="AJ267" s="5"/>
      <c r="AK267" s="9">
        <f>IF('Embedded emissions outputs'!Z267 &lt;&gt;0,'Infield emissions outputs'!AG267/'Embedded emissions outputs'!Z267,"")</f>
        <v>1.9278388336887635</v>
      </c>
      <c r="AL267" s="9">
        <f>IF('Embedded emissions outputs'!Z267 &lt;&gt;0,'Infield emissions outputs'!AH267/'Embedded emissions outputs'!Z267,"")</f>
        <v>10.176780974220426</v>
      </c>
      <c r="AM267" s="9">
        <f>IF('Embedded emissions outputs'!Z267 &lt;&gt;0,'Infield emissions outputs'!AI267/'Embedded emissions outputs'!Z267,"")</f>
        <v>89.987309738908252</v>
      </c>
      <c r="AN267" s="9"/>
      <c r="AO267" s="9">
        <f>E267*'Field emission CFs'!P265</f>
        <v>869571.42159900907</v>
      </c>
      <c r="AP267" s="9">
        <f>D267*'Field emission CFs'!Q265</f>
        <v>13017.464287046862</v>
      </c>
      <c r="AQ267" s="9">
        <f t="shared" ref="AQ267:AQ330" si="38">AO267+AP267</f>
        <v>882588.88588605588</v>
      </c>
      <c r="AR267" s="9">
        <f>IF('Embedded emissions outputs'!Z267 &lt;&gt; 0,'Infield emissions outputs'!AQ267/'Embedded emissions outputs'!Z267,"")</f>
        <v>10.018738620430121</v>
      </c>
      <c r="AS267" s="9"/>
      <c r="AT267" s="9"/>
      <c r="AU267" s="5"/>
      <c r="AV267" s="5"/>
      <c r="AW267" s="5"/>
      <c r="AX267" s="5"/>
      <c r="AY267" s="5"/>
      <c r="AZ267" s="5"/>
      <c r="BA267" s="5"/>
      <c r="CX267" s="5"/>
      <c r="CY267" s="5"/>
      <c r="CZ267" s="5"/>
    </row>
    <row r="268" spans="2:104" x14ac:dyDescent="0.3">
      <c r="B268">
        <v>3059</v>
      </c>
      <c r="C268">
        <v>1</v>
      </c>
      <c r="D268" s="5">
        <v>221722.33998323191</v>
      </c>
      <c r="E268" s="5">
        <v>2189653.5</v>
      </c>
      <c r="F268" s="5"/>
      <c r="G268" s="5">
        <v>82685.661301473927</v>
      </c>
      <c r="H268" s="5">
        <v>41945.029531250148</v>
      </c>
      <c r="I268" s="5">
        <v>4345.3238051673979</v>
      </c>
      <c r="J268" s="5">
        <v>11360.786557213169</v>
      </c>
      <c r="K268" s="5">
        <v>3854.1551641756628</v>
      </c>
      <c r="L268" s="5">
        <v>77531.383623951595</v>
      </c>
      <c r="M268" s="5"/>
      <c r="N268" s="12">
        <f>'Embedded emissions outputs'!L268-'Infield emissions outputs'!G268</f>
        <v>958652.35909967928</v>
      </c>
      <c r="O268" s="12">
        <f>'Embedded emissions outputs'!M268-'Infield emissions outputs'!H268</f>
        <v>517316.02159513428</v>
      </c>
      <c r="P268" s="12">
        <f>'Embedded emissions outputs'!N268-'Infield emissions outputs'!I268</f>
        <v>37775.851429578237</v>
      </c>
      <c r="Q268" s="12">
        <f>'Embedded emissions outputs'!O268-'Infield emissions outputs'!J268</f>
        <v>417582.46615089331</v>
      </c>
      <c r="R268" s="12">
        <f>'Embedded emissions outputs'!P268-'Infield emissions outputs'!K268</f>
        <v>191781.70961419796</v>
      </c>
      <c r="S268" s="12">
        <f>'Embedded emissions outputs'!Q268-'Infield emissions outputs'!L268</f>
        <v>66544.999075660904</v>
      </c>
      <c r="T268" s="5"/>
      <c r="U268" s="5">
        <v>2277.8937465861163</v>
      </c>
      <c r="V268" s="5">
        <v>241.35717057847103</v>
      </c>
      <c r="W268" s="5">
        <v>130.72345026860805</v>
      </c>
      <c r="X268" s="5">
        <v>12265.498975903833</v>
      </c>
      <c r="Y268" s="5">
        <v>17117.009994102358</v>
      </c>
      <c r="Z268" s="5">
        <v>2584.8927783507493</v>
      </c>
      <c r="AA268" s="5">
        <v>7741.9893319170587</v>
      </c>
      <c r="AB268" s="5">
        <v>137381.94434436565</v>
      </c>
      <c r="AC268" s="5">
        <f>H268*Parameters!$B$17+J268*Parameters!$B$18</f>
        <v>75702.599501862176</v>
      </c>
      <c r="AD268" s="5">
        <f>O268*Parameters!$B$17+Q268*Parameters!$B$18</f>
        <v>1163952.7610255536</v>
      </c>
      <c r="AE268" s="12">
        <f t="shared" si="33"/>
        <v>2649.9743674331953</v>
      </c>
      <c r="AF268" s="12">
        <f t="shared" si="34"/>
        <v>27443.892104370167</v>
      </c>
      <c r="AG268" s="12">
        <f t="shared" si="35"/>
        <v>30093.866471803361</v>
      </c>
      <c r="AH268" s="12">
        <f t="shared" si="36"/>
        <v>149647.44332026949</v>
      </c>
      <c r="AI268" s="12">
        <f t="shared" si="37"/>
        <v>1239655.3605274158</v>
      </c>
      <c r="AJ268" s="5"/>
      <c r="AK268" s="9">
        <f>IF('Embedded emissions outputs'!Z268 &lt;&gt;0,'Infield emissions outputs'!AG268/'Embedded emissions outputs'!Z268,"")</f>
        <v>1.3212885508350063</v>
      </c>
      <c r="AL268" s="9">
        <f>IF('Embedded emissions outputs'!Z268 &lt;&gt;0,'Infield emissions outputs'!AH268/'Embedded emissions outputs'!Z268,"")</f>
        <v>6.5703572422661143</v>
      </c>
      <c r="AM268" s="9">
        <f>IF('Embedded emissions outputs'!Z268 &lt;&gt;0,'Infield emissions outputs'!AI268/'Embedded emissions outputs'!Z268,"")</f>
        <v>54.427783029501938</v>
      </c>
      <c r="AN268" s="9"/>
      <c r="AO268" s="9">
        <f>E268*'Field emission CFs'!P266</f>
        <v>156712.98154575896</v>
      </c>
      <c r="AP268" s="9">
        <f>D268*'Field emission CFs'!Q266</f>
        <v>5220.2403820347572</v>
      </c>
      <c r="AQ268" s="9">
        <f t="shared" si="38"/>
        <v>161933.22192779373</v>
      </c>
      <c r="AR268" s="9">
        <f>IF('Embedded emissions outputs'!Z268 &lt;&gt; 0,'Infield emissions outputs'!AQ268/'Embedded emissions outputs'!Z268,"")</f>
        <v>7.1097714324442052</v>
      </c>
      <c r="AS268" s="9"/>
      <c r="AT268" s="9"/>
      <c r="AU268" s="5"/>
      <c r="AV268" s="5"/>
      <c r="AW268" s="5"/>
      <c r="AX268" s="5"/>
      <c r="AY268" s="5"/>
      <c r="AZ268" s="5"/>
      <c r="BA268" s="5"/>
      <c r="CX268" s="5"/>
      <c r="CY268" s="5"/>
      <c r="CZ268" s="5"/>
    </row>
    <row r="269" spans="2:104" x14ac:dyDescent="0.3">
      <c r="B269">
        <v>3059</v>
      </c>
      <c r="C269">
        <v>2</v>
      </c>
      <c r="D269" s="5">
        <v>16879.675408704097</v>
      </c>
      <c r="E269" s="5">
        <v>365342.8125</v>
      </c>
      <c r="F269" s="5"/>
      <c r="G269" s="5">
        <v>6294.8421157222047</v>
      </c>
      <c r="H269" s="5">
        <v>3193.2663327906212</v>
      </c>
      <c r="I269" s="5">
        <v>330.80859322740173</v>
      </c>
      <c r="J269" s="5">
        <v>864.89430649085625</v>
      </c>
      <c r="K269" s="5">
        <v>293.41602723020992</v>
      </c>
      <c r="L269" s="5">
        <v>5902.4480332428029</v>
      </c>
      <c r="M269" s="5"/>
      <c r="N269" s="12">
        <f>'Embedded emissions outputs'!L269-'Infield emissions outputs'!G269</f>
        <v>161384.22876097565</v>
      </c>
      <c r="O269" s="12">
        <f>'Embedded emissions outputs'!M269-'Infield emissions outputs'!H269</f>
        <v>83524.455454383075</v>
      </c>
      <c r="P269" s="12">
        <f>'Embedded emissions outputs'!N269-'Infield emissions outputs'!I269</f>
        <v>5787.1161133021424</v>
      </c>
      <c r="Q269" s="12">
        <f>'Embedded emissions outputs'!O269-'Infield emissions outputs'!J269</f>
        <v>66388.094345771766</v>
      </c>
      <c r="R269" s="12">
        <f>'Embedded emissions outputs'!P269-'Infield emissions outputs'!K269</f>
        <v>34715.84755024789</v>
      </c>
      <c r="S269" s="12">
        <f>'Embedded emissions outputs'!Q269-'Infield emissions outputs'!L269</f>
        <v>13543.071405815739</v>
      </c>
      <c r="T269" s="5"/>
      <c r="U269" s="5">
        <v>169.31440199432217</v>
      </c>
      <c r="V269" s="5">
        <v>19.149209733113594</v>
      </c>
      <c r="W269" s="5">
        <v>9.712468708882648</v>
      </c>
      <c r="X269" s="5">
        <v>978.47317652537322</v>
      </c>
      <c r="Y269" s="5">
        <v>2936.992854783236</v>
      </c>
      <c r="Z269" s="5">
        <v>427.11296410423978</v>
      </c>
      <c r="AA269" s="5">
        <v>1291.7479759212576</v>
      </c>
      <c r="AB269" s="5">
        <v>22666.624676182808</v>
      </c>
      <c r="AC269" s="5">
        <f>H269*Parameters!$B$17+J269*Parameters!$B$18</f>
        <v>5763.2230801965925</v>
      </c>
      <c r="AD269" s="5">
        <f>O269*Parameters!$B$17+Q269*Parameters!$B$18</f>
        <v>187070.75792491584</v>
      </c>
      <c r="AE269" s="12">
        <f t="shared" si="33"/>
        <v>198.17608043631841</v>
      </c>
      <c r="AF269" s="12">
        <f t="shared" si="34"/>
        <v>4655.8537948087333</v>
      </c>
      <c r="AG269" s="12">
        <f t="shared" si="35"/>
        <v>4854.0298752450517</v>
      </c>
      <c r="AH269" s="12">
        <f t="shared" si="36"/>
        <v>23645.097852708182</v>
      </c>
      <c r="AI269" s="12">
        <f t="shared" si="37"/>
        <v>192833.98100511244</v>
      </c>
      <c r="AJ269" s="5"/>
      <c r="AK269" s="9">
        <f>IF('Embedded emissions outputs'!Z269 &lt;&gt;0,'Infield emissions outputs'!AG269/'Embedded emissions outputs'!Z269,"")</f>
        <v>1.4128334406532681</v>
      </c>
      <c r="AL269" s="9">
        <f>IF('Embedded emissions outputs'!Z269 &lt;&gt;0,'Infield emissions outputs'!AH269/'Embedded emissions outputs'!Z269,"")</f>
        <v>6.8822371951590844</v>
      </c>
      <c r="AM269" s="9">
        <f>IF('Embedded emissions outputs'!Z269 &lt;&gt;0,'Infield emissions outputs'!AI269/'Embedded emissions outputs'!Z269,"")</f>
        <v>56.127033384722615</v>
      </c>
      <c r="AN269" s="9"/>
      <c r="AO269" s="9">
        <f>E269*'Field emission CFs'!P267</f>
        <v>25594.843629992822</v>
      </c>
      <c r="AP269" s="9">
        <f>D269*'Field emission CFs'!Q267</f>
        <v>328.16015806458023</v>
      </c>
      <c r="AQ269" s="9">
        <f t="shared" si="38"/>
        <v>25923.003788057402</v>
      </c>
      <c r="AR269" s="9">
        <f>IF('Embedded emissions outputs'!Z269 &lt;&gt; 0,'Infield emissions outputs'!AQ269/'Embedded emissions outputs'!Z269,"")</f>
        <v>7.5452536501127048</v>
      </c>
      <c r="AS269" s="9"/>
      <c r="AT269" s="9"/>
      <c r="AU269" s="5"/>
      <c r="AV269" s="5"/>
      <c r="AW269" s="5"/>
      <c r="AX269" s="5"/>
      <c r="AY269" s="5"/>
      <c r="AZ269" s="5"/>
      <c r="BA269" s="5"/>
      <c r="CX269" s="5"/>
      <c r="CY269" s="5"/>
      <c r="CZ269" s="5"/>
    </row>
    <row r="270" spans="2:104" x14ac:dyDescent="0.3">
      <c r="B270">
        <v>3059</v>
      </c>
      <c r="C270">
        <v>5</v>
      </c>
      <c r="D270" s="5">
        <v>116661.94523766608</v>
      </c>
      <c r="E270" s="5">
        <v>27499.87890625</v>
      </c>
      <c r="F270" s="5"/>
      <c r="G270" s="5">
        <v>43506.081035507166</v>
      </c>
      <c r="H270" s="5">
        <v>22069.8948898747</v>
      </c>
      <c r="I270" s="5">
        <v>2286.3457414201175</v>
      </c>
      <c r="J270" s="5">
        <v>5977.618039276731</v>
      </c>
      <c r="K270" s="5">
        <v>2027.9112999372696</v>
      </c>
      <c r="L270" s="5">
        <v>40794.094231650088</v>
      </c>
      <c r="M270" s="5"/>
      <c r="N270" s="12">
        <f>'Embedded emissions outputs'!L270-'Infield emissions outputs'!G270</f>
        <v>12526.667423231716</v>
      </c>
      <c r="O270" s="12">
        <f>'Embedded emissions outputs'!M270-'Infield emissions outputs'!H270</f>
        <v>5044.8127638492442</v>
      </c>
      <c r="P270" s="12">
        <f>'Embedded emissions outputs'!N270-'Infield emissions outputs'!I270</f>
        <v>423.79074597970975</v>
      </c>
      <c r="Q270" s="12">
        <f>'Embedded emissions outputs'!O270-'Infield emissions outputs'!J270</f>
        <v>3529.9928853768961</v>
      </c>
      <c r="R270" s="12">
        <f>'Embedded emissions outputs'!P270-'Infield emissions outputs'!K270</f>
        <v>3939.2073905474576</v>
      </c>
      <c r="S270" s="12">
        <f>'Embedded emissions outputs'!Q270-'Infield emissions outputs'!L270</f>
        <v>2035.4085711807566</v>
      </c>
      <c r="T270" s="5"/>
      <c r="U270" s="5">
        <v>1450.6425920842887</v>
      </c>
      <c r="V270" s="5">
        <v>122.10061443941618</v>
      </c>
      <c r="W270" s="5">
        <v>94.004454982938881</v>
      </c>
      <c r="X270" s="5">
        <v>6066.7379945669745</v>
      </c>
      <c r="Y270" s="5">
        <v>283.87465886289266</v>
      </c>
      <c r="Z270" s="5">
        <v>26.884339262616685</v>
      </c>
      <c r="AA270" s="5">
        <v>97.231771483219092</v>
      </c>
      <c r="AB270" s="5">
        <v>1396.1319966131389</v>
      </c>
      <c r="AC270" s="5">
        <f>H270*Parameters!$B$17+J270*Parameters!$B$18</f>
        <v>39831.856898601713</v>
      </c>
      <c r="AD270" s="5">
        <f>O270*Parameters!$B$17+Q270*Parameters!$B$18</f>
        <v>10900.69826174463</v>
      </c>
      <c r="AE270" s="12">
        <f t="shared" si="33"/>
        <v>1666.7476615066437</v>
      </c>
      <c r="AF270" s="12">
        <f t="shared" si="34"/>
        <v>407.99076960872844</v>
      </c>
      <c r="AG270" s="12">
        <f t="shared" si="35"/>
        <v>2074.7384311153719</v>
      </c>
      <c r="AH270" s="12">
        <f t="shared" si="36"/>
        <v>7462.8699911801132</v>
      </c>
      <c r="AI270" s="12">
        <f t="shared" si="37"/>
        <v>50732.555160346339</v>
      </c>
      <c r="AJ270" s="5"/>
      <c r="AK270" s="9">
        <f>IF('Embedded emissions outputs'!Z270 &lt;&gt;0,'Infield emissions outputs'!AG270/'Embedded emissions outputs'!Z270,"")</f>
        <v>1.5161651837181638</v>
      </c>
      <c r="AL270" s="9">
        <f>IF('Embedded emissions outputs'!Z270 &lt;&gt;0,'Infield emissions outputs'!AH270/'Embedded emissions outputs'!Z270,"")</f>
        <v>5.4536723673448773</v>
      </c>
      <c r="AM270" s="9">
        <f>IF('Embedded emissions outputs'!Z270 &lt;&gt;0,'Infield emissions outputs'!AI270/'Embedded emissions outputs'!Z270,"")</f>
        <v>37.074039147106866</v>
      </c>
      <c r="AN270" s="9"/>
      <c r="AO270" s="9">
        <f>E270*'Field emission CFs'!P268</f>
        <v>2205.2117309198529</v>
      </c>
      <c r="AP270" s="9">
        <f>D270*'Field emission CFs'!Q268</f>
        <v>2115.430599235608</v>
      </c>
      <c r="AQ270" s="9">
        <f t="shared" si="38"/>
        <v>4320.6423301554605</v>
      </c>
      <c r="AR270" s="9">
        <f>IF('Embedded emissions outputs'!Z270 &lt;&gt; 0,'Infield emissions outputs'!AQ270/'Embedded emissions outputs'!Z270,"")</f>
        <v>3.1574136643137893</v>
      </c>
      <c r="AS270" s="9"/>
      <c r="AT270" s="9"/>
      <c r="AU270" s="5"/>
      <c r="AV270" s="5"/>
      <c r="AW270" s="5"/>
      <c r="AX270" s="5"/>
      <c r="AY270" s="5"/>
      <c r="AZ270" s="5"/>
      <c r="BA270" s="5"/>
      <c r="CX270" s="5"/>
      <c r="CY270" s="5"/>
      <c r="CZ270" s="5"/>
    </row>
    <row r="271" spans="2:104" x14ac:dyDescent="0.3">
      <c r="B271">
        <v>3059</v>
      </c>
      <c r="C271">
        <v>7</v>
      </c>
      <c r="D271" s="5">
        <v>497628.22915563924</v>
      </c>
      <c r="E271" s="5">
        <v>95997.9140625</v>
      </c>
      <c r="F271" s="5"/>
      <c r="G271" s="5">
        <v>185577.68790067441</v>
      </c>
      <c r="H271" s="5">
        <v>94140.404476587952</v>
      </c>
      <c r="I271" s="5">
        <v>9752.539101097469</v>
      </c>
      <c r="J271" s="5">
        <v>25497.87313587224</v>
      </c>
      <c r="K271" s="5">
        <v>8650.1721449667348</v>
      </c>
      <c r="L271" s="5">
        <v>174009.55239644035</v>
      </c>
      <c r="M271" s="5"/>
      <c r="N271" s="12">
        <f>'Embedded emissions outputs'!L271-'Infield emissions outputs'!G271</f>
        <v>44674.404664881382</v>
      </c>
      <c r="O271" s="12">
        <f>'Embedded emissions outputs'!M271-'Infield emissions outputs'!H271</f>
        <v>22633.934017590334</v>
      </c>
      <c r="P271" s="12">
        <f>'Embedded emissions outputs'!N271-'Infield emissions outputs'!I271</f>
        <v>1462.7846734745672</v>
      </c>
      <c r="Q271" s="12">
        <f>'Embedded emissions outputs'!O271-'Infield emissions outputs'!J271</f>
        <v>17149.987108092235</v>
      </c>
      <c r="R271" s="12">
        <f>'Embedded emissions outputs'!P271-'Infield emissions outputs'!K271</f>
        <v>4989.1459316158835</v>
      </c>
      <c r="S271" s="12">
        <f>'Embedded emissions outputs'!Q271-'Infield emissions outputs'!L271</f>
        <v>5087.6540497148526</v>
      </c>
      <c r="T271" s="5"/>
      <c r="U271" s="5">
        <v>4952.818469066975</v>
      </c>
      <c r="V271" s="5">
        <v>541.7983953974981</v>
      </c>
      <c r="W271" s="5">
        <v>290.5552740279856</v>
      </c>
      <c r="X271" s="5">
        <v>27608.057046885871</v>
      </c>
      <c r="Y271" s="5">
        <v>922.58180079190868</v>
      </c>
      <c r="Z271" s="5">
        <v>108.83323346200743</v>
      </c>
      <c r="AA271" s="5">
        <v>339.42129437636055</v>
      </c>
      <c r="AB271" s="5">
        <v>5721.8645686464133</v>
      </c>
      <c r="AC271" s="5">
        <f>H271*Parameters!$B$17+J271*Parameters!$B$18</f>
        <v>169905.07377578295</v>
      </c>
      <c r="AD271" s="5">
        <f>O271*Parameters!$B$17+Q271*Parameters!$B$18</f>
        <v>49996.105047509285</v>
      </c>
      <c r="AE271" s="12">
        <f t="shared" si="33"/>
        <v>5785.1721384924585</v>
      </c>
      <c r="AF271" s="12">
        <f t="shared" si="34"/>
        <v>1370.8363286302765</v>
      </c>
      <c r="AG271" s="12">
        <f t="shared" si="35"/>
        <v>7156.0084671227351</v>
      </c>
      <c r="AH271" s="12">
        <f t="shared" si="36"/>
        <v>33329.921615532287</v>
      </c>
      <c r="AI271" s="12">
        <f t="shared" si="37"/>
        <v>219901.17882329223</v>
      </c>
      <c r="AJ271" s="5"/>
      <c r="AK271" s="9">
        <f>IF('Embedded emissions outputs'!Z271 &lt;&gt;0,'Infield emissions outputs'!AG271/'Embedded emissions outputs'!Z271,"")</f>
        <v>0.50853623233579193</v>
      </c>
      <c r="AL271" s="9">
        <f>IF('Embedded emissions outputs'!Z271 &lt;&gt;0,'Infield emissions outputs'!AH271/'Embedded emissions outputs'!Z271,"")</f>
        <v>2.3685652190438296</v>
      </c>
      <c r="AM271" s="9">
        <f>IF('Embedded emissions outputs'!Z271 &lt;&gt;0,'Infield emissions outputs'!AI271/'Embedded emissions outputs'!Z271,"")</f>
        <v>15.627107972101044</v>
      </c>
      <c r="AN271" s="9"/>
      <c r="AO271" s="9">
        <f>E271*'Field emission CFs'!P269</f>
        <v>8384.9908869089013</v>
      </c>
      <c r="AP271" s="9">
        <f>D271*'Field emission CFs'!Q269</f>
        <v>14765.700166977518</v>
      </c>
      <c r="AQ271" s="9">
        <f t="shared" si="38"/>
        <v>23150.691053886418</v>
      </c>
      <c r="AR271" s="9">
        <f>IF('Embedded emissions outputs'!Z271 &lt;&gt; 0,'Infield emissions outputs'!AQ271/'Embedded emissions outputs'!Z271,"")</f>
        <v>1.6451860361264998</v>
      </c>
      <c r="AS271" s="9"/>
      <c r="AT271" s="9"/>
      <c r="AU271" s="5"/>
      <c r="AV271" s="5"/>
      <c r="AW271" s="5"/>
      <c r="AX271" s="5"/>
      <c r="AY271" s="5"/>
      <c r="AZ271" s="5"/>
      <c r="BA271" s="5"/>
      <c r="CX271" s="5"/>
      <c r="CY271" s="5"/>
      <c r="CZ271" s="5"/>
    </row>
    <row r="272" spans="2:104" x14ac:dyDescent="0.3">
      <c r="B272">
        <v>3059</v>
      </c>
      <c r="C272">
        <v>8</v>
      </c>
      <c r="D272" s="5">
        <v>362487.62715139438</v>
      </c>
      <c r="E272" s="5">
        <v>949331.625</v>
      </c>
      <c r="F272" s="5"/>
      <c r="G272" s="5">
        <v>135180.465653041</v>
      </c>
      <c r="H272" s="5">
        <v>68574.75086510407</v>
      </c>
      <c r="I272" s="5">
        <v>7104.047862108614</v>
      </c>
      <c r="J272" s="5">
        <v>18573.430904658057</v>
      </c>
      <c r="K272" s="5">
        <v>6301.0500441271961</v>
      </c>
      <c r="L272" s="5">
        <v>126753.88182235543</v>
      </c>
      <c r="M272" s="5"/>
      <c r="N272" s="12">
        <f>'Embedded emissions outputs'!L272-'Infield emissions outputs'!G272</f>
        <v>445680.40670016885</v>
      </c>
      <c r="O272" s="12">
        <f>'Embedded emissions outputs'!M272-'Infield emissions outputs'!H272</f>
        <v>251109.75684098754</v>
      </c>
      <c r="P272" s="12">
        <f>'Embedded emissions outputs'!N272-'Infield emissions outputs'!I272</f>
        <v>13295.401072588134</v>
      </c>
      <c r="Q272" s="12">
        <f>'Embedded emissions outputs'!O272-'Infield emissions outputs'!J272</f>
        <v>192998.07203092967</v>
      </c>
      <c r="R272" s="12">
        <f>'Embedded emissions outputs'!P272-'Infield emissions outputs'!K272</f>
        <v>20331.212566848626</v>
      </c>
      <c r="S272" s="12">
        <f>'Embedded emissions outputs'!Q272-'Infield emissions outputs'!L272</f>
        <v>25916.773664430963</v>
      </c>
      <c r="T272" s="5"/>
      <c r="U272" s="5">
        <v>3472.8970685178674</v>
      </c>
      <c r="V272" s="5">
        <v>399.04811167482859</v>
      </c>
      <c r="W272" s="5">
        <v>198.99272827351746</v>
      </c>
      <c r="X272" s="5">
        <v>20415.086776977594</v>
      </c>
      <c r="Y272" s="5">
        <v>7968.2889893042639</v>
      </c>
      <c r="Z272" s="5">
        <v>1140.1993080489224</v>
      </c>
      <c r="AA272" s="5">
        <v>3356.5655569584096</v>
      </c>
      <c r="AB272" s="5">
        <v>60470.164713870043</v>
      </c>
      <c r="AC272" s="5">
        <f>H272*Parameters!$B$17+J272*Parameters!$B$18</f>
        <v>123764.05401773062</v>
      </c>
      <c r="AD272" s="5">
        <f>O272*Parameters!$B$17+Q272*Parameters!$B$18</f>
        <v>556941.81559443194</v>
      </c>
      <c r="AE272" s="12">
        <f t="shared" si="33"/>
        <v>4070.9379084662137</v>
      </c>
      <c r="AF272" s="12">
        <f t="shared" si="34"/>
        <v>12465.053854311594</v>
      </c>
      <c r="AG272" s="12">
        <f t="shared" si="35"/>
        <v>16535.991762777809</v>
      </c>
      <c r="AH272" s="12">
        <f t="shared" si="36"/>
        <v>80885.251490847644</v>
      </c>
      <c r="AI272" s="12">
        <f t="shared" si="37"/>
        <v>680705.86961216258</v>
      </c>
      <c r="AJ272" s="5"/>
      <c r="AK272" s="9">
        <f>IF('Embedded emissions outputs'!Z272 &lt;&gt;0,'Infield emissions outputs'!AG272/'Embedded emissions outputs'!Z272,"")</f>
        <v>1.3237283964052591</v>
      </c>
      <c r="AL272" s="9">
        <f>IF('Embedded emissions outputs'!Z272 &lt;&gt;0,'Infield emissions outputs'!AH272/'Embedded emissions outputs'!Z272,"")</f>
        <v>6.4749732453198572</v>
      </c>
      <c r="AM272" s="9">
        <f>IF('Embedded emissions outputs'!Z272 &lt;&gt;0,'Infield emissions outputs'!AI272/'Embedded emissions outputs'!Z272,"")</f>
        <v>54.491421024630981</v>
      </c>
      <c r="AN272" s="9"/>
      <c r="AO272" s="9">
        <f>E272*'Field emission CFs'!P270</f>
        <v>69631.178356506731</v>
      </c>
      <c r="AP272" s="9">
        <f>D272*'Field emission CFs'!Q270</f>
        <v>11330.842348686168</v>
      </c>
      <c r="AQ272" s="9">
        <f t="shared" si="38"/>
        <v>80962.020705192903</v>
      </c>
      <c r="AR272" s="9">
        <f>IF('Embedded emissions outputs'!Z272 &lt;&gt; 0,'Infield emissions outputs'!AQ272/'Embedded emissions outputs'!Z272,"")</f>
        <v>6.4811187242518971</v>
      </c>
      <c r="AS272" s="9"/>
      <c r="AT272" s="9"/>
      <c r="AU272" s="5"/>
      <c r="AV272" s="5"/>
      <c r="AW272" s="5"/>
      <c r="AX272" s="5"/>
      <c r="AY272" s="5"/>
      <c r="AZ272" s="5"/>
      <c r="BA272" s="5"/>
      <c r="CX272" s="5"/>
      <c r="CY272" s="5"/>
      <c r="CZ272" s="5"/>
    </row>
    <row r="273" spans="2:104" x14ac:dyDescent="0.3">
      <c r="B273">
        <v>3060</v>
      </c>
      <c r="C273">
        <v>0</v>
      </c>
      <c r="D273" s="5">
        <v>8687.3147403644998</v>
      </c>
      <c r="E273" s="5">
        <v>64117.875</v>
      </c>
      <c r="F273" s="5"/>
      <c r="G273" s="5">
        <v>3239.7112726457999</v>
      </c>
      <c r="H273" s="5">
        <v>1643.45042253934</v>
      </c>
      <c r="I273" s="5">
        <v>170.25436204192295</v>
      </c>
      <c r="J273" s="5">
        <v>445.12757951263171</v>
      </c>
      <c r="K273" s="5">
        <v>151.00985751786374</v>
      </c>
      <c r="L273" s="5">
        <v>3037.7612461069411</v>
      </c>
      <c r="M273" s="5"/>
      <c r="N273" s="12">
        <f>'Embedded emissions outputs'!L273-'Infield emissions outputs'!G273</f>
        <v>29459.915812091411</v>
      </c>
      <c r="O273" s="12">
        <f>'Embedded emissions outputs'!M273-'Infield emissions outputs'!H273</f>
        <v>15924.554476826688</v>
      </c>
      <c r="P273" s="12">
        <f>'Embedded emissions outputs'!N273-'Infield emissions outputs'!I273</f>
        <v>975.8413671376619</v>
      </c>
      <c r="Q273" s="12">
        <f>'Embedded emissions outputs'!O273-'Infield emissions outputs'!J273</f>
        <v>12773.369007563835</v>
      </c>
      <c r="R273" s="12">
        <f>'Embedded emissions outputs'!P273-'Infield emissions outputs'!K273</f>
        <v>1786.5456394210591</v>
      </c>
      <c r="S273" s="12">
        <f>'Embedded emissions outputs'!Q273-'Infield emissions outputs'!L273</f>
        <v>3197.649656516287</v>
      </c>
      <c r="T273" s="5"/>
      <c r="U273" s="5">
        <v>73.261126995887594</v>
      </c>
      <c r="V273" s="5">
        <v>10.401586275433825</v>
      </c>
      <c r="W273" s="5">
        <v>4.1214256605471569</v>
      </c>
      <c r="X273" s="5">
        <v>540.14292367098233</v>
      </c>
      <c r="Y273" s="5">
        <v>502.41332439470216</v>
      </c>
      <c r="Z273" s="5">
        <v>77.257977443333615</v>
      </c>
      <c r="AA273" s="5">
        <v>226.7024981608273</v>
      </c>
      <c r="AB273" s="5">
        <v>4108.9476151705694</v>
      </c>
      <c r="AC273" s="5">
        <f>H273*Parameters!$B$17+J273*Parameters!$B$18</f>
        <v>2966.1075586076417</v>
      </c>
      <c r="AD273" s="5">
        <f>O273*Parameters!$B$17+Q273*Parameters!$B$18</f>
        <v>35762.692349664154</v>
      </c>
      <c r="AE273" s="12">
        <f t="shared" si="33"/>
        <v>87.784138931868583</v>
      </c>
      <c r="AF273" s="12">
        <f t="shared" si="34"/>
        <v>806.37379999886309</v>
      </c>
      <c r="AG273" s="12">
        <f t="shared" si="35"/>
        <v>894.15793893073169</v>
      </c>
      <c r="AH273" s="12">
        <f t="shared" si="36"/>
        <v>4649.0905388415522</v>
      </c>
      <c r="AI273" s="12">
        <f t="shared" si="37"/>
        <v>38728.799908271794</v>
      </c>
      <c r="AJ273" s="5"/>
      <c r="AK273" s="9">
        <f>IF('Embedded emissions outputs'!Z273 &lt;&gt;0,'Infield emissions outputs'!AG273/'Embedded emissions outputs'!Z273,"")</f>
        <v>1.5207375418199884</v>
      </c>
      <c r="AL273" s="9">
        <f>IF('Embedded emissions outputs'!Z273 &lt;&gt;0,'Infield emissions outputs'!AH273/'Embedded emissions outputs'!Z273,"")</f>
        <v>7.9069325562227855</v>
      </c>
      <c r="AM273" s="9">
        <f>IF('Embedded emissions outputs'!Z273 &lt;&gt;0,'Infield emissions outputs'!AI273/'Embedded emissions outputs'!Z273,"")</f>
        <v>65.867938320353048</v>
      </c>
      <c r="AN273" s="9"/>
      <c r="AO273" s="9">
        <f>E273*'Field emission CFs'!P271</f>
        <v>6164.9991460996034</v>
      </c>
      <c r="AP273" s="9">
        <f>D273*'Field emission CFs'!Q271</f>
        <v>582.98977507081861</v>
      </c>
      <c r="AQ273" s="9">
        <f t="shared" si="38"/>
        <v>6747.9889211704221</v>
      </c>
      <c r="AR273" s="9">
        <f>IF('Embedded emissions outputs'!Z273 &lt;&gt; 0,'Infield emissions outputs'!AQ273/'Embedded emissions outputs'!Z273,"")</f>
        <v>11.476630288023635</v>
      </c>
      <c r="AS273" s="9"/>
      <c r="AT273" s="9"/>
      <c r="AU273" s="5"/>
      <c r="AV273" s="5"/>
      <c r="AW273" s="5"/>
      <c r="AX273" s="5"/>
      <c r="AY273" s="5"/>
      <c r="AZ273" s="5"/>
      <c r="BA273" s="5"/>
      <c r="CX273" s="5"/>
      <c r="CY273" s="5"/>
      <c r="CZ273" s="5"/>
    </row>
    <row r="274" spans="2:104" x14ac:dyDescent="0.3">
      <c r="B274">
        <v>3060</v>
      </c>
      <c r="C274">
        <v>1</v>
      </c>
      <c r="D274" s="5">
        <v>15659.346908792999</v>
      </c>
      <c r="E274" s="5">
        <v>47889.96484375</v>
      </c>
      <c r="F274" s="5"/>
      <c r="G274" s="5">
        <v>5839.7518932943885</v>
      </c>
      <c r="H274" s="5">
        <v>2962.4068038389228</v>
      </c>
      <c r="I274" s="5">
        <v>306.89254362595454</v>
      </c>
      <c r="J274" s="5">
        <v>802.36613897186555</v>
      </c>
      <c r="K274" s="5">
        <v>272.20330058174136</v>
      </c>
      <c r="L274" s="5">
        <v>5475.7262284801245</v>
      </c>
      <c r="M274" s="5"/>
      <c r="N274" s="12">
        <f>'Embedded emissions outputs'!L274-'Infield emissions outputs'!G274</f>
        <v>20591.410178710939</v>
      </c>
      <c r="O274" s="12">
        <f>'Embedded emissions outputs'!M274-'Infield emissions outputs'!H274</f>
        <v>11800.269101833164</v>
      </c>
      <c r="P274" s="12">
        <f>'Embedded emissions outputs'!N274-'Infield emissions outputs'!I274</f>
        <v>573.37912712630703</v>
      </c>
      <c r="Q274" s="12">
        <f>'Embedded emissions outputs'!O274-'Infield emissions outputs'!J274</f>
        <v>10020.459199654484</v>
      </c>
      <c r="R274" s="12">
        <f>'Embedded emissions outputs'!P274-'Infield emissions outputs'!K274</f>
        <v>4115.6630346569054</v>
      </c>
      <c r="S274" s="12">
        <f>'Embedded emissions outputs'!Q274-'Infield emissions outputs'!L274</f>
        <v>788.78316798990181</v>
      </c>
      <c r="T274" s="5"/>
      <c r="U274" s="5">
        <v>160.87836887279749</v>
      </c>
      <c r="V274" s="5">
        <v>17.046075119443692</v>
      </c>
      <c r="W274" s="5">
        <v>9.2324655108064153</v>
      </c>
      <c r="X274" s="5">
        <v>866.26229674307501</v>
      </c>
      <c r="Y274" s="5">
        <v>370.64536441103706</v>
      </c>
      <c r="Z274" s="5">
        <v>58.13732011253704</v>
      </c>
      <c r="AA274" s="5">
        <v>169.32523602301333</v>
      </c>
      <c r="AB274" s="5">
        <v>3094.3149726747611</v>
      </c>
      <c r="AC274" s="5">
        <f>H274*Parameters!$B$17+J274*Parameters!$B$18</f>
        <v>5346.5666454121465</v>
      </c>
      <c r="AD274" s="5">
        <f>O274*Parameters!$B$17+Q274*Parameters!$B$18</f>
        <v>26961.406316609624</v>
      </c>
      <c r="AE274" s="12">
        <f t="shared" si="33"/>
        <v>187.15690950304759</v>
      </c>
      <c r="AF274" s="12">
        <f t="shared" si="34"/>
        <v>598.10792054658748</v>
      </c>
      <c r="AG274" s="12">
        <f t="shared" si="35"/>
        <v>785.26483004963507</v>
      </c>
      <c r="AH274" s="12">
        <f t="shared" si="36"/>
        <v>3960.5772694178359</v>
      </c>
      <c r="AI274" s="12">
        <f t="shared" si="37"/>
        <v>32307.972962021769</v>
      </c>
      <c r="AJ274" s="5"/>
      <c r="AK274" s="9">
        <f>IF('Embedded emissions outputs'!Z274 &lt;&gt;0,'Infield emissions outputs'!AG274/'Embedded emissions outputs'!Z274,"")</f>
        <v>1.0221409578578198</v>
      </c>
      <c r="AL274" s="9">
        <f>IF('Embedded emissions outputs'!Z274 &lt;&gt;0,'Infield emissions outputs'!AH274/'Embedded emissions outputs'!Z274,"")</f>
        <v>5.1552904051194703</v>
      </c>
      <c r="AM274" s="9">
        <f>IF('Embedded emissions outputs'!Z274 &lt;&gt;0,'Infield emissions outputs'!AI274/'Embedded emissions outputs'!Z274,"")</f>
        <v>42.053713812393887</v>
      </c>
      <c r="AN274" s="9"/>
      <c r="AO274" s="9">
        <f>E274*'Field emission CFs'!P272</f>
        <v>5143.5575713000226</v>
      </c>
      <c r="AP274" s="9">
        <f>D274*'Field emission CFs'!Q272</f>
        <v>974.0426637911047</v>
      </c>
      <c r="AQ274" s="9">
        <f t="shared" si="38"/>
        <v>6117.6002350911276</v>
      </c>
      <c r="AR274" s="9">
        <f>IF('Embedded emissions outputs'!Z274 &lt;&gt; 0,'Infield emissions outputs'!AQ274/'Embedded emissions outputs'!Z274,"")</f>
        <v>7.9629820728021468</v>
      </c>
      <c r="AS274" s="9"/>
      <c r="AT274" s="9"/>
      <c r="AU274" s="5"/>
      <c r="AV274" s="5"/>
      <c r="AW274" s="5"/>
      <c r="AX274" s="5"/>
      <c r="AY274" s="5"/>
      <c r="AZ274" s="5"/>
      <c r="BA274" s="5"/>
      <c r="CX274" s="5"/>
      <c r="CY274" s="5"/>
      <c r="CZ274" s="5"/>
    </row>
    <row r="275" spans="2:104" x14ac:dyDescent="0.3">
      <c r="B275">
        <v>3060</v>
      </c>
      <c r="C275">
        <v>2</v>
      </c>
      <c r="D275" s="5">
        <v>473.30967909029994</v>
      </c>
      <c r="E275" s="5">
        <v>192.99508666992188</v>
      </c>
      <c r="F275" s="5"/>
      <c r="G275" s="5">
        <v>176.50870822908314</v>
      </c>
      <c r="H275" s="5">
        <v>89.539865348573244</v>
      </c>
      <c r="I275" s="5">
        <v>9.2759431274393087</v>
      </c>
      <c r="J275" s="5">
        <v>24.251819821198961</v>
      </c>
      <c r="K275" s="5">
        <v>8.2274476449155447</v>
      </c>
      <c r="L275" s="5">
        <v>165.50589491908968</v>
      </c>
      <c r="M275" s="5"/>
      <c r="N275" s="12">
        <f>'Embedded emissions outputs'!L275-'Infield emissions outputs'!G275</f>
        <v>87.56428925018497</v>
      </c>
      <c r="O275" s="12">
        <f>'Embedded emissions outputs'!M275-'Infield emissions outputs'!H275</f>
        <v>27.470796580921785</v>
      </c>
      <c r="P275" s="12">
        <f>'Embedded emissions outputs'!N275-'Infield emissions outputs'!I275</f>
        <v>3.1520262706433115</v>
      </c>
      <c r="Q275" s="12">
        <f>'Embedded emissions outputs'!O275-'Infield emissions outputs'!J275</f>
        <v>16.582796973972972</v>
      </c>
      <c r="R275" s="12">
        <f>'Embedded emissions outputs'!P275-'Infield emissions outputs'!K275</f>
        <v>38.997452323874541</v>
      </c>
      <c r="S275" s="12">
        <f>'Embedded emissions outputs'!Q275-'Infield emissions outputs'!L275</f>
        <v>19.227721990346851</v>
      </c>
      <c r="T275" s="5"/>
      <c r="U275" s="5">
        <v>4.7476117480301179</v>
      </c>
      <c r="V275" s="5">
        <v>0.53694790297562212</v>
      </c>
      <c r="W275" s="5">
        <v>0.27233968287123311</v>
      </c>
      <c r="X275" s="5">
        <v>27.436595430080366</v>
      </c>
      <c r="Y275" s="5">
        <v>1.6619915213875383</v>
      </c>
      <c r="Z275" s="5">
        <v>0.17673866094606652</v>
      </c>
      <c r="AA275" s="5">
        <v>0.68237580605221382</v>
      </c>
      <c r="AB275" s="5">
        <v>9.2413494960806943</v>
      </c>
      <c r="AC275" s="5">
        <f>H275*Parameters!$B$17+J275*Parameters!$B$18</f>
        <v>161.6019977023409</v>
      </c>
      <c r="AD275" s="5">
        <f>O275*Parameters!$B$17+Q275*Parameters!$B$18</f>
        <v>57.167580086253984</v>
      </c>
      <c r="AE275" s="12">
        <f t="shared" si="33"/>
        <v>5.5568993338769728</v>
      </c>
      <c r="AF275" s="12">
        <f t="shared" si="34"/>
        <v>2.5211059883858189</v>
      </c>
      <c r="AG275" s="12">
        <f t="shared" si="35"/>
        <v>8.0780053222627917</v>
      </c>
      <c r="AH275" s="12">
        <f t="shared" si="36"/>
        <v>36.677944926161061</v>
      </c>
      <c r="AI275" s="12">
        <f t="shared" si="37"/>
        <v>218.76957778859489</v>
      </c>
      <c r="AJ275" s="5"/>
      <c r="AK275" s="9">
        <f>IF('Embedded emissions outputs'!Z275 &lt;&gt;0,'Infield emissions outputs'!AG275/'Embedded emissions outputs'!Z275,"")</f>
        <v>0.46013070869763484</v>
      </c>
      <c r="AL275" s="9">
        <f>IF('Embedded emissions outputs'!Z275 &lt;&gt;0,'Infield emissions outputs'!AH275/'Embedded emissions outputs'!Z275,"")</f>
        <v>2.0892099124935788</v>
      </c>
      <c r="AM275" s="9">
        <f>IF('Embedded emissions outputs'!Z275 &lt;&gt;0,'Infield emissions outputs'!AI275/'Embedded emissions outputs'!Z275,"")</f>
        <v>12.461318958521206</v>
      </c>
      <c r="AN275" s="9"/>
      <c r="AO275" s="9">
        <f>E275*'Field emission CFs'!P273</f>
        <v>18.618029016044218</v>
      </c>
      <c r="AP275" s="9">
        <f>D275*'Field emission CFs'!Q273</f>
        <v>27.668617319071881</v>
      </c>
      <c r="AQ275" s="9">
        <f t="shared" si="38"/>
        <v>46.286646335116103</v>
      </c>
      <c r="AR275" s="9">
        <f>IF('Embedded emissions outputs'!Z275 &lt;&gt; 0,'Infield emissions outputs'!AQ275/'Embedded emissions outputs'!Z275,"")</f>
        <v>2.6365304962992817</v>
      </c>
      <c r="AS275" s="9"/>
      <c r="AT275" s="9"/>
      <c r="AU275" s="5"/>
      <c r="AV275" s="5"/>
      <c r="AW275" s="5"/>
      <c r="AX275" s="5"/>
      <c r="AY275" s="5"/>
      <c r="AZ275" s="5"/>
      <c r="BA275" s="5"/>
      <c r="CX275" s="5"/>
      <c r="CY275" s="5"/>
      <c r="CZ275" s="5"/>
    </row>
    <row r="276" spans="2:104" x14ac:dyDescent="0.3">
      <c r="B276">
        <v>3060</v>
      </c>
      <c r="C276">
        <v>5</v>
      </c>
      <c r="D276" s="5">
        <v>40403.746574573204</v>
      </c>
      <c r="E276" s="5">
        <v>2720.6669921875</v>
      </c>
      <c r="F276" s="5"/>
      <c r="G276" s="5">
        <v>15067.541253751884</v>
      </c>
      <c r="H276" s="5">
        <v>7643.507385732024</v>
      </c>
      <c r="I276" s="5">
        <v>791.83433578105485</v>
      </c>
      <c r="J276" s="5">
        <v>2070.2394760048664</v>
      </c>
      <c r="K276" s="5">
        <v>702.33025920713624</v>
      </c>
      <c r="L276" s="5">
        <v>14128.293864096238</v>
      </c>
      <c r="M276" s="5"/>
      <c r="N276" s="12">
        <f>'Embedded emissions outputs'!L276-'Infield emissions outputs'!G276</f>
        <v>1234.4007281055419</v>
      </c>
      <c r="O276" s="12">
        <f>'Embedded emissions outputs'!M276-'Infield emissions outputs'!H276</f>
        <v>387.25799742681556</v>
      </c>
      <c r="P276" s="12">
        <f>'Embedded emissions outputs'!N276-'Infield emissions outputs'!I276</f>
        <v>44.434364246057953</v>
      </c>
      <c r="Q276" s="12">
        <f>'Embedded emissions outputs'!O276-'Infield emissions outputs'!J276</f>
        <v>233.76900371123975</v>
      </c>
      <c r="R276" s="12">
        <f>'Embedded emissions outputs'!P276-'Infield emissions outputs'!K276</f>
        <v>549.75017732757044</v>
      </c>
      <c r="S276" s="12">
        <f>'Embedded emissions outputs'!Q276-'Infield emissions outputs'!L276</f>
        <v>271.05472137027391</v>
      </c>
      <c r="T276" s="5"/>
      <c r="U276" s="5">
        <v>502.40372335170014</v>
      </c>
      <c r="V276" s="5">
        <v>42.287330906060077</v>
      </c>
      <c r="W276" s="5">
        <v>32.55673620282866</v>
      </c>
      <c r="X276" s="5">
        <v>2101.1045544239573</v>
      </c>
      <c r="Y276" s="5">
        <v>29.393307921137293</v>
      </c>
      <c r="Z276" s="5">
        <v>2.3352341818519635</v>
      </c>
      <c r="AA276" s="5">
        <v>9.6195087479518691</v>
      </c>
      <c r="AB276" s="5">
        <v>119.80750716215162</v>
      </c>
      <c r="AC276" s="5">
        <f>H276*Parameters!$B$17+J276*Parameters!$B$18</f>
        <v>13795.040434540637</v>
      </c>
      <c r="AD276" s="5">
        <f>O276*Parameters!$B$17+Q276*Parameters!$B$18</f>
        <v>805.89590901469762</v>
      </c>
      <c r="AE276" s="12">
        <f t="shared" si="33"/>
        <v>577.24779046058893</v>
      </c>
      <c r="AF276" s="12">
        <f t="shared" si="34"/>
        <v>41.348050850941121</v>
      </c>
      <c r="AG276" s="12">
        <f t="shared" si="35"/>
        <v>618.59584131153008</v>
      </c>
      <c r="AH276" s="12">
        <f t="shared" si="36"/>
        <v>2220.9120615861088</v>
      </c>
      <c r="AI276" s="12">
        <f t="shared" si="37"/>
        <v>14600.936343555335</v>
      </c>
      <c r="AJ276" s="5"/>
      <c r="AK276" s="9">
        <f>IF('Embedded emissions outputs'!Z276 &lt;&gt;0,'Infield emissions outputs'!AG276/'Embedded emissions outputs'!Z276,"")</f>
        <v>1.4098020494690848</v>
      </c>
      <c r="AL276" s="9">
        <f>IF('Embedded emissions outputs'!Z276 &lt;&gt;0,'Infield emissions outputs'!AH276/'Embedded emissions outputs'!Z276,"")</f>
        <v>5.0615380301884132</v>
      </c>
      <c r="AM276" s="9">
        <f>IF('Embedded emissions outputs'!Z276 &lt;&gt;0,'Infield emissions outputs'!AI276/'Embedded emissions outputs'!Z276,"")</f>
        <v>33.276056201201428</v>
      </c>
      <c r="AN276" s="9"/>
      <c r="AO276" s="9">
        <f>E276*'Field emission CFs'!P274</f>
        <v>369.10098112114088</v>
      </c>
      <c r="AP276" s="9">
        <f>D276*'Field emission CFs'!Q274</f>
        <v>2371.8544731427078</v>
      </c>
      <c r="AQ276" s="9">
        <f t="shared" si="38"/>
        <v>2740.9554542638489</v>
      </c>
      <c r="AR276" s="9">
        <f>IF('Embedded emissions outputs'!Z276 &lt;&gt; 0,'Infield emissions outputs'!AQ276/'Embedded emissions outputs'!Z276,"")</f>
        <v>6.2467355240084688</v>
      </c>
      <c r="AS276" s="9"/>
      <c r="AT276" s="9"/>
      <c r="AU276" s="5"/>
      <c r="AV276" s="5"/>
      <c r="AW276" s="5"/>
      <c r="AX276" s="5"/>
      <c r="AY276" s="5"/>
      <c r="AZ276" s="5"/>
      <c r="BA276" s="5"/>
      <c r="CX276" s="5"/>
      <c r="CY276" s="5"/>
      <c r="CZ276" s="5"/>
    </row>
    <row r="277" spans="2:104" x14ac:dyDescent="0.3">
      <c r="B277">
        <v>3060</v>
      </c>
      <c r="C277">
        <v>7</v>
      </c>
      <c r="D277" s="5">
        <v>120605.47536666467</v>
      </c>
      <c r="E277" s="5">
        <v>309.35440063476563</v>
      </c>
      <c r="F277" s="5"/>
      <c r="G277" s="5">
        <v>44976.719477277147</v>
      </c>
      <c r="H277" s="5">
        <v>22815.924756466993</v>
      </c>
      <c r="I277" s="5">
        <v>2363.6312118297674</v>
      </c>
      <c r="J277" s="5">
        <v>6179.6797894859374</v>
      </c>
      <c r="K277" s="5">
        <v>2096.4608967569302</v>
      </c>
      <c r="L277" s="5">
        <v>42173.059234847889</v>
      </c>
      <c r="M277" s="5"/>
      <c r="N277" s="12">
        <f>'Embedded emissions outputs'!L277-'Infield emissions outputs'!G277</f>
        <v>140.3579704618387</v>
      </c>
      <c r="O277" s="12">
        <f>'Embedded emissions outputs'!M277-'Infield emissions outputs'!H277</f>
        <v>44.033307277259155</v>
      </c>
      <c r="P277" s="12">
        <f>'Embedded emissions outputs'!N277-'Infield emissions outputs'!I277</f>
        <v>5.0524250693779322</v>
      </c>
      <c r="Q277" s="12">
        <f>'Embedded emissions outputs'!O277-'Infield emissions outputs'!J277</f>
        <v>26.580787074024556</v>
      </c>
      <c r="R277" s="12">
        <f>'Embedded emissions outputs'!P277-'Infield emissions outputs'!K277</f>
        <v>62.509537943283249</v>
      </c>
      <c r="S277" s="12">
        <f>'Embedded emissions outputs'!Q277-'Infield emissions outputs'!L277</f>
        <v>30.820372760164901</v>
      </c>
      <c r="T277" s="5"/>
      <c r="U277" s="5">
        <v>1200.3680476088798</v>
      </c>
      <c r="V277" s="5">
        <v>131.31058328560843</v>
      </c>
      <c r="W277" s="5">
        <v>70.419150062881073</v>
      </c>
      <c r="X277" s="5">
        <v>6691.1052247565904</v>
      </c>
      <c r="Y277" s="5">
        <v>3.3042118293783034</v>
      </c>
      <c r="Z277" s="5">
        <v>0.26500383172517744</v>
      </c>
      <c r="AA277" s="5">
        <v>1.0937891813007161</v>
      </c>
      <c r="AB277" s="5">
        <v>13.605497191261506</v>
      </c>
      <c r="AC277" s="5">
        <f>H277*Parameters!$B$17+J277*Parameters!$B$18</f>
        <v>41178.295340491182</v>
      </c>
      <c r="AD277" s="5">
        <f>O277*Parameters!$B$17+Q277*Parameters!$B$18</f>
        <v>91.634678769509847</v>
      </c>
      <c r="AE277" s="12">
        <f t="shared" si="33"/>
        <v>1402.0977809573692</v>
      </c>
      <c r="AF277" s="12">
        <f t="shared" si="34"/>
        <v>4.663004842404197</v>
      </c>
      <c r="AG277" s="12">
        <f t="shared" si="35"/>
        <v>1406.7607857997734</v>
      </c>
      <c r="AH277" s="12">
        <f t="shared" si="36"/>
        <v>6704.7107219478521</v>
      </c>
      <c r="AI277" s="12">
        <f t="shared" si="37"/>
        <v>41269.93001926069</v>
      </c>
      <c r="AJ277" s="5"/>
      <c r="AK277" s="9">
        <f>IF('Embedded emissions outputs'!Z277 &lt;&gt;0,'Infield emissions outputs'!AG277/'Embedded emissions outputs'!Z277,"")</f>
        <v>0.44085669655513077</v>
      </c>
      <c r="AL277" s="9">
        <f>IF('Embedded emissions outputs'!Z277 &lt;&gt;0,'Infield emissions outputs'!AH277/'Embedded emissions outputs'!Z277,"")</f>
        <v>2.1011508495776354</v>
      </c>
      <c r="AM277" s="9">
        <f>IF('Embedded emissions outputs'!Z277 &lt;&gt;0,'Infield emissions outputs'!AI277/'Embedded emissions outputs'!Z277,"")</f>
        <v>12.933346734575734</v>
      </c>
      <c r="AN277" s="9"/>
      <c r="AO277" s="9">
        <f>E277*'Field emission CFs'!P275</f>
        <v>36.455905798709757</v>
      </c>
      <c r="AP277" s="9">
        <f>D277*'Field emission CFs'!Q275</f>
        <v>7399.8688282613575</v>
      </c>
      <c r="AQ277" s="9">
        <f t="shared" si="38"/>
        <v>7436.3247340600674</v>
      </c>
      <c r="AR277" s="9">
        <f>IF('Embedded emissions outputs'!Z277 &lt;&gt; 0,'Infield emissions outputs'!AQ277/'Embedded emissions outputs'!Z277,"")</f>
        <v>2.3304271698937917</v>
      </c>
      <c r="AS277" s="9"/>
      <c r="AT277" s="9"/>
      <c r="AU277" s="5"/>
      <c r="AV277" s="5"/>
      <c r="AW277" s="5"/>
      <c r="AX277" s="5"/>
      <c r="AY277" s="5"/>
      <c r="AZ277" s="5"/>
      <c r="BA277" s="5"/>
      <c r="CX277" s="5"/>
      <c r="CY277" s="5"/>
      <c r="CZ277" s="5"/>
    </row>
    <row r="278" spans="2:104" x14ac:dyDescent="0.3">
      <c r="B278">
        <v>3060</v>
      </c>
      <c r="C278">
        <v>8</v>
      </c>
      <c r="D278" s="5">
        <v>3433.3924732595997</v>
      </c>
      <c r="E278" s="5">
        <v>4195.40234375</v>
      </c>
      <c r="F278" s="5"/>
      <c r="G278" s="5">
        <v>1280.395683991261</v>
      </c>
      <c r="H278" s="5">
        <v>649.52295151736701</v>
      </c>
      <c r="I278" s="5">
        <v>67.287771036810241</v>
      </c>
      <c r="J278" s="5">
        <v>175.92290907084251</v>
      </c>
      <c r="K278" s="5">
        <v>59.681975810178116</v>
      </c>
      <c r="L278" s="5">
        <v>1200.5811818331408</v>
      </c>
      <c r="M278" s="5"/>
      <c r="N278" s="12">
        <f>'Embedded emissions outputs'!L278-'Infield emissions outputs'!G278</f>
        <v>1998.5706838715375</v>
      </c>
      <c r="O278" s="12">
        <f>'Embedded emissions outputs'!M278-'Infield emissions outputs'!H278</f>
        <v>1145.155909086247</v>
      </c>
      <c r="P278" s="12">
        <f>'Embedded emissions outputs'!N278-'Infield emissions outputs'!I278</f>
        <v>57.332517157910743</v>
      </c>
      <c r="Q278" s="12">
        <f>'Embedded emissions outputs'!O278-'Infield emissions outputs'!J278</f>
        <v>860.71274742326159</v>
      </c>
      <c r="R278" s="12">
        <f>'Embedded emissions outputs'!P278-'Infield emissions outputs'!K278</f>
        <v>50.838309450165013</v>
      </c>
      <c r="S278" s="12">
        <f>'Embedded emissions outputs'!Q278-'Infield emissions outputs'!L278</f>
        <v>82.792315306877981</v>
      </c>
      <c r="T278" s="5"/>
      <c r="U278" s="5">
        <v>32.894415594699858</v>
      </c>
      <c r="V278" s="5">
        <v>3.7796842718733403</v>
      </c>
      <c r="W278" s="5">
        <v>1.8848095336570978</v>
      </c>
      <c r="X278" s="5">
        <v>193.36661455686556</v>
      </c>
      <c r="Y278" s="5">
        <v>35.03640771356168</v>
      </c>
      <c r="Z278" s="5">
        <v>5.1096402700871053</v>
      </c>
      <c r="AA278" s="5">
        <v>14.833745360728347</v>
      </c>
      <c r="AB278" s="5">
        <v>271.19620759634404</v>
      </c>
      <c r="AC278" s="5">
        <f>H278*Parameters!$B$17+J278*Parameters!$B$18</f>
        <v>1172.2622779262392</v>
      </c>
      <c r="AD278" s="5">
        <f>O278*Parameters!$B$17+Q278*Parameters!$B$18</f>
        <v>2523.7379167175773</v>
      </c>
      <c r="AE278" s="12">
        <f t="shared" si="33"/>
        <v>38.558909400230299</v>
      </c>
      <c r="AF278" s="12">
        <f t="shared" si="34"/>
        <v>54.979793344377129</v>
      </c>
      <c r="AG278" s="12">
        <f t="shared" si="35"/>
        <v>93.538702744607434</v>
      </c>
      <c r="AH278" s="12">
        <f t="shared" si="36"/>
        <v>464.56282215320959</v>
      </c>
      <c r="AI278" s="12">
        <f t="shared" si="37"/>
        <v>3696.0001946438165</v>
      </c>
      <c r="AJ278" s="5"/>
      <c r="AK278" s="9">
        <f>IF('Embedded emissions outputs'!Z278 &lt;&gt;0,'Infield emissions outputs'!AG278/'Embedded emissions outputs'!Z278,"")</f>
        <v>1.0744047756901949</v>
      </c>
      <c r="AL278" s="9">
        <f>IF('Embedded emissions outputs'!Z278 &lt;&gt;0,'Infield emissions outputs'!AH278/'Embedded emissions outputs'!Z278,"")</f>
        <v>5.3360641112622034</v>
      </c>
      <c r="AM278" s="9">
        <f>IF('Embedded emissions outputs'!Z278 &lt;&gt;0,'Infield emissions outputs'!AI278/'Embedded emissions outputs'!Z278,"")</f>
        <v>42.453018307506269</v>
      </c>
      <c r="AN278" s="9"/>
      <c r="AO278" s="9">
        <f>E278*'Field emission CFs'!P276</f>
        <v>371.68494041168117</v>
      </c>
      <c r="AP278" s="9">
        <f>D278*'Field emission CFs'!Q276</f>
        <v>188.66710962961068</v>
      </c>
      <c r="AQ278" s="9">
        <f t="shared" si="38"/>
        <v>560.35205004129182</v>
      </c>
      <c r="AR278" s="9">
        <f>IF('Embedded emissions outputs'!Z278 &lt;&gt; 0,'Infield emissions outputs'!AQ278/'Embedded emissions outputs'!Z278,"")</f>
        <v>6.4363188815643833</v>
      </c>
      <c r="AS278" s="9"/>
      <c r="AT278" s="9"/>
      <c r="AU278" s="5"/>
      <c r="AV278" s="5"/>
      <c r="AW278" s="5"/>
      <c r="AX278" s="5"/>
      <c r="AY278" s="5"/>
      <c r="AZ278" s="5"/>
      <c r="BA278" s="5"/>
      <c r="CX278" s="5"/>
      <c r="CY278" s="5"/>
      <c r="CZ278" s="5"/>
    </row>
    <row r="279" spans="2:104" x14ac:dyDescent="0.3">
      <c r="B279">
        <v>3061</v>
      </c>
      <c r="C279">
        <v>0</v>
      </c>
      <c r="D279" s="5">
        <v>40006.367736193999</v>
      </c>
      <c r="E279" s="5">
        <v>396765.71875</v>
      </c>
      <c r="F279" s="5"/>
      <c r="G279" s="5">
        <v>14919.349005550455</v>
      </c>
      <c r="H279" s="5">
        <v>7568.3319789048637</v>
      </c>
      <c r="I279" s="5">
        <v>784.04648848425325</v>
      </c>
      <c r="J279" s="5">
        <v>2049.8782613184217</v>
      </c>
      <c r="K279" s="5">
        <v>695.42270220503542</v>
      </c>
      <c r="L279" s="5">
        <v>13989.339299730966</v>
      </c>
      <c r="M279" s="5"/>
      <c r="N279" s="12">
        <f>'Embedded emissions outputs'!L279-'Infield emissions outputs'!G279</f>
        <v>184703.00112195272</v>
      </c>
      <c r="O279" s="12">
        <f>'Embedded emissions outputs'!M279-'Infield emissions outputs'!H279</f>
        <v>94499.809842659262</v>
      </c>
      <c r="P279" s="12">
        <f>'Embedded emissions outputs'!N279-'Infield emissions outputs'!I279</f>
        <v>6207.4241269310496</v>
      </c>
      <c r="Q279" s="12">
        <f>'Embedded emissions outputs'!O279-'Infield emissions outputs'!J279</f>
        <v>71929.690463234903</v>
      </c>
      <c r="R279" s="12">
        <f>'Embedded emissions outputs'!P279-'Infield emissions outputs'!K279</f>
        <v>18319.680315717527</v>
      </c>
      <c r="S279" s="12">
        <f>'Embedded emissions outputs'!Q279-'Infield emissions outputs'!L279</f>
        <v>21106.113622174729</v>
      </c>
      <c r="T279" s="5"/>
      <c r="U279" s="5">
        <v>337.37831251207945</v>
      </c>
      <c r="V279" s="5">
        <v>47.9008414005378</v>
      </c>
      <c r="W279" s="5">
        <v>18.979774015453437</v>
      </c>
      <c r="X279" s="5">
        <v>2487.4379575635835</v>
      </c>
      <c r="Y279" s="5">
        <v>3139.2870248883114</v>
      </c>
      <c r="Z279" s="5">
        <v>462.82876367911189</v>
      </c>
      <c r="AA279" s="5">
        <v>1402.8502731419273</v>
      </c>
      <c r="AB279" s="5">
        <v>24575.418522177162</v>
      </c>
      <c r="AC279" s="5">
        <f>H279*Parameters!$B$17+J279*Parameters!$B$18</f>
        <v>13659.363483563975</v>
      </c>
      <c r="AD279" s="5">
        <f>O279*Parameters!$B$17+Q279*Parameters!$B$18</f>
        <v>209011.3426358866</v>
      </c>
      <c r="AE279" s="12">
        <f t="shared" si="33"/>
        <v>404.25892792807065</v>
      </c>
      <c r="AF279" s="12">
        <f t="shared" si="34"/>
        <v>5004.9660617093505</v>
      </c>
      <c r="AG279" s="12">
        <f t="shared" si="35"/>
        <v>5409.2249896374215</v>
      </c>
      <c r="AH279" s="12">
        <f t="shared" si="36"/>
        <v>27062.856479740745</v>
      </c>
      <c r="AI279" s="12">
        <f t="shared" si="37"/>
        <v>222670.70611945057</v>
      </c>
      <c r="AJ279" s="5"/>
      <c r="AK279" s="9">
        <f>IF('Embedded emissions outputs'!Z279 &lt;&gt;0,'Infield emissions outputs'!AG279/'Embedded emissions outputs'!Z279,"")</f>
        <v>1.408783201569253</v>
      </c>
      <c r="AL279" s="9">
        <f>IF('Embedded emissions outputs'!Z279 &lt;&gt;0,'Infield emissions outputs'!AH279/'Embedded emissions outputs'!Z279,"")</f>
        <v>7.0482735822925937</v>
      </c>
      <c r="AM279" s="9">
        <f>IF('Embedded emissions outputs'!Z279 &lt;&gt;0,'Infield emissions outputs'!AI279/'Embedded emissions outputs'!Z279,"")</f>
        <v>57.992549924175485</v>
      </c>
      <c r="AN279" s="9"/>
      <c r="AO279" s="9">
        <f>E279*'Field emission CFs'!P277</f>
        <v>42018.049280870087</v>
      </c>
      <c r="AP279" s="9">
        <f>D279*'Field emission CFs'!Q277</f>
        <v>2971.2458017665463</v>
      </c>
      <c r="AQ279" s="9">
        <f t="shared" si="38"/>
        <v>44989.295082636636</v>
      </c>
      <c r="AR279" s="9">
        <f>IF('Embedded emissions outputs'!Z279 &lt;&gt; 0,'Infield emissions outputs'!AQ279/'Embedded emissions outputs'!Z279,"")</f>
        <v>11.717050646678507</v>
      </c>
      <c r="AS279" s="9"/>
      <c r="AT279" s="9"/>
      <c r="AU279" s="5"/>
      <c r="AV279" s="5"/>
      <c r="AW279" s="5"/>
      <c r="AX279" s="5"/>
      <c r="AY279" s="5"/>
      <c r="AZ279" s="5"/>
      <c r="BA279" s="5"/>
      <c r="CX279" s="5"/>
      <c r="CY279" s="5"/>
      <c r="CZ279" s="5"/>
    </row>
    <row r="280" spans="2:104" x14ac:dyDescent="0.3">
      <c r="B280">
        <v>3061</v>
      </c>
      <c r="C280">
        <v>1</v>
      </c>
      <c r="D280" s="5">
        <v>307336.43396988383</v>
      </c>
      <c r="E280" s="5">
        <v>218695.671875</v>
      </c>
      <c r="F280" s="5"/>
      <c r="G280" s="5">
        <v>114613.24234066113</v>
      </c>
      <c r="H280" s="5">
        <v>58141.348318220022</v>
      </c>
      <c r="I280" s="5">
        <v>6023.1924434208649</v>
      </c>
      <c r="J280" s="5">
        <v>15747.549966552513</v>
      </c>
      <c r="K280" s="5">
        <v>5342.3678652044782</v>
      </c>
      <c r="L280" s="5">
        <v>107468.73303582479</v>
      </c>
      <c r="M280" s="5"/>
      <c r="N280" s="12">
        <f>'Embedded emissions outputs'!L280-'Infield emissions outputs'!G280</f>
        <v>89178.293317636024</v>
      </c>
      <c r="O280" s="12">
        <f>'Embedded emissions outputs'!M280-'Infield emissions outputs'!H280</f>
        <v>43261.821759122809</v>
      </c>
      <c r="P280" s="12">
        <f>'Embedded emissions outputs'!N280-'Infield emissions outputs'!I280</f>
        <v>3190.655741753355</v>
      </c>
      <c r="Q280" s="12">
        <f>'Embedded emissions outputs'!O280-'Infield emissions outputs'!J280</f>
        <v>38235.707458042052</v>
      </c>
      <c r="R280" s="12">
        <f>'Embedded emissions outputs'!P280-'Infield emissions outputs'!K280</f>
        <v>34259.254938122234</v>
      </c>
      <c r="S280" s="12">
        <f>'Embedded emissions outputs'!Q280-'Infield emissions outputs'!L280</f>
        <v>10569.940595853885</v>
      </c>
      <c r="T280" s="5"/>
      <c r="U280" s="5">
        <v>3157.4614497168841</v>
      </c>
      <c r="V280" s="5">
        <v>334.55290127399007</v>
      </c>
      <c r="W280" s="5">
        <v>181.19995957480796</v>
      </c>
      <c r="X280" s="5">
        <v>17001.600814787675</v>
      </c>
      <c r="Y280" s="5">
        <v>1745.5501121679624</v>
      </c>
      <c r="Z280" s="5">
        <v>237.70546731985547</v>
      </c>
      <c r="AA280" s="5">
        <v>773.24548289677762</v>
      </c>
      <c r="AB280" s="5">
        <v>12580.573803816314</v>
      </c>
      <c r="AC280" s="5">
        <f>H280*Parameters!$B$17+J280*Parameters!$B$18</f>
        <v>104933.79681502623</v>
      </c>
      <c r="AD280" s="5">
        <f>O280*Parameters!$B$17+Q280*Parameters!$B$18</f>
        <v>100089.31556958894</v>
      </c>
      <c r="AE280" s="12">
        <f t="shared" si="33"/>
        <v>3673.2143105656819</v>
      </c>
      <c r="AF280" s="12">
        <f t="shared" si="34"/>
        <v>2756.5010623845956</v>
      </c>
      <c r="AG280" s="12">
        <f t="shared" si="35"/>
        <v>6429.715372950277</v>
      </c>
      <c r="AH280" s="12">
        <f t="shared" si="36"/>
        <v>29582.174618603989</v>
      </c>
      <c r="AI280" s="12">
        <f t="shared" si="37"/>
        <v>205023.11238461517</v>
      </c>
      <c r="AJ280" s="5"/>
      <c r="AK280" s="9">
        <f>IF('Embedded emissions outputs'!Z280 &lt;&gt;0,'Infield emissions outputs'!AG280/'Embedded emissions outputs'!Z280,"")</f>
        <v>0.6769262886035623</v>
      </c>
      <c r="AL280" s="9">
        <f>IF('Embedded emissions outputs'!Z280 &lt;&gt;0,'Infield emissions outputs'!AH280/'Embedded emissions outputs'!Z280,"")</f>
        <v>3.114438277880665</v>
      </c>
      <c r="AM280" s="9">
        <f>IF('Embedded emissions outputs'!Z280 &lt;&gt;0,'Infield emissions outputs'!AI280/'Embedded emissions outputs'!Z280,"")</f>
        <v>21.585019941681619</v>
      </c>
      <c r="AN280" s="9"/>
      <c r="AO280" s="9">
        <f>E280*'Field emission CFs'!P278</f>
        <v>29363.645123865732</v>
      </c>
      <c r="AP280" s="9">
        <f>D280*'Field emission CFs'!Q278</f>
        <v>23718.582548432027</v>
      </c>
      <c r="AQ280" s="9">
        <f t="shared" si="38"/>
        <v>53082.227672297755</v>
      </c>
      <c r="AR280" s="9">
        <f>IF('Embedded emissions outputs'!Z280 &lt;&gt; 0,'Infield emissions outputs'!AQ280/'Embedded emissions outputs'!Z280,"")</f>
        <v>5.5885452597460894</v>
      </c>
      <c r="AS280" s="9"/>
      <c r="AT280" s="9"/>
      <c r="AU280" s="5"/>
      <c r="AV280" s="5"/>
      <c r="AW280" s="5"/>
      <c r="AX280" s="5"/>
      <c r="AY280" s="5"/>
      <c r="AZ280" s="5"/>
      <c r="BA280" s="5"/>
      <c r="CX280" s="5"/>
      <c r="CY280" s="5"/>
      <c r="CZ280" s="5"/>
    </row>
    <row r="281" spans="2:104" x14ac:dyDescent="0.3">
      <c r="B281">
        <v>3061</v>
      </c>
      <c r="C281">
        <v>2</v>
      </c>
      <c r="D281" s="5">
        <v>22851.368537592898</v>
      </c>
      <c r="E281" s="5">
        <v>153914.1875</v>
      </c>
      <c r="F281" s="5"/>
      <c r="G281" s="5">
        <v>8521.8319422276472</v>
      </c>
      <c r="H281" s="5">
        <v>4322.9803916524725</v>
      </c>
      <c r="I281" s="5">
        <v>447.8420879671628</v>
      </c>
      <c r="J281" s="5">
        <v>1170.8766943170576</v>
      </c>
      <c r="K281" s="5">
        <v>397.2207765095099</v>
      </c>
      <c r="L281" s="5">
        <v>7990.6166449190468</v>
      </c>
      <c r="M281" s="5"/>
      <c r="N281" s="12">
        <f>'Embedded emissions outputs'!L281-'Infield emissions outputs'!G281</f>
        <v>64259.726566322053</v>
      </c>
      <c r="O281" s="12">
        <f>'Embedded emissions outputs'!M281-'Infield emissions outputs'!H281</f>
        <v>31767.135332668757</v>
      </c>
      <c r="P281" s="12">
        <f>'Embedded emissions outputs'!N281-'Infield emissions outputs'!I281</f>
        <v>2179.2992885738631</v>
      </c>
      <c r="Q281" s="12">
        <f>'Embedded emissions outputs'!O281-'Infield emissions outputs'!J281</f>
        <v>27141.777364020891</v>
      </c>
      <c r="R281" s="12">
        <f>'Embedded emissions outputs'!P281-'Infield emissions outputs'!K281</f>
        <v>21855.727743473453</v>
      </c>
      <c r="S281" s="12">
        <f>'Embedded emissions outputs'!Q281-'Infield emissions outputs'!L281</f>
        <v>6710.5260333472097</v>
      </c>
      <c r="T281" s="5"/>
      <c r="U281" s="5">
        <v>229.21446680777433</v>
      </c>
      <c r="V281" s="5">
        <v>25.923818925415844</v>
      </c>
      <c r="W281" s="5">
        <v>13.148546787935874</v>
      </c>
      <c r="X281" s="5">
        <v>1324.6375075080366</v>
      </c>
      <c r="Y281" s="5">
        <v>1251.3177664107463</v>
      </c>
      <c r="Z281" s="5">
        <v>171.84450296679293</v>
      </c>
      <c r="AA281" s="5">
        <v>544.1966710637156</v>
      </c>
      <c r="AB281" s="5">
        <v>9098.1527234820205</v>
      </c>
      <c r="AC281" s="5">
        <f>H281*Parameters!$B$17+J281*Parameters!$B$18</f>
        <v>7802.1366750940651</v>
      </c>
      <c r="AD281" s="5">
        <f>O281*Parameters!$B$17+Q281*Parameters!$B$18</f>
        <v>72719.74903775398</v>
      </c>
      <c r="AE281" s="12">
        <f t="shared" si="33"/>
        <v>268.28683252112603</v>
      </c>
      <c r="AF281" s="12">
        <f t="shared" si="34"/>
        <v>1967.3589404412551</v>
      </c>
      <c r="AG281" s="12">
        <f t="shared" si="35"/>
        <v>2235.6457729623812</v>
      </c>
      <c r="AH281" s="12">
        <f t="shared" si="36"/>
        <v>10422.790230990056</v>
      </c>
      <c r="AI281" s="12">
        <f t="shared" si="37"/>
        <v>80521.885712848045</v>
      </c>
      <c r="AJ281" s="5"/>
      <c r="AK281" s="9">
        <f>IF('Embedded emissions outputs'!Z281 &lt;&gt;0,'Infield emissions outputs'!AG281/'Embedded emissions outputs'!Z281,"")</f>
        <v>1.126409965228268</v>
      </c>
      <c r="AL281" s="9">
        <f>IF('Embedded emissions outputs'!Z281 &lt;&gt;0,'Infield emissions outputs'!AH281/'Embedded emissions outputs'!Z281,"")</f>
        <v>5.25142888182787</v>
      </c>
      <c r="AM281" s="9">
        <f>IF('Embedded emissions outputs'!Z281 &lt;&gt;0,'Infield emissions outputs'!AI281/'Embedded emissions outputs'!Z281,"")</f>
        <v>40.57022609880601</v>
      </c>
      <c r="AN281" s="9"/>
      <c r="AO281" s="9">
        <f>E281*'Field emission CFs'!P279</f>
        <v>18531.459004776822</v>
      </c>
      <c r="AP281" s="9">
        <f>D281*'Field emission CFs'!Q279</f>
        <v>1681.6665823260321</v>
      </c>
      <c r="AQ281" s="9">
        <f t="shared" si="38"/>
        <v>20213.125587102855</v>
      </c>
      <c r="AR281" s="9">
        <f>IF('Embedded emissions outputs'!Z281 &lt;&gt; 0,'Infield emissions outputs'!AQ281/'Embedded emissions outputs'!Z281,"")</f>
        <v>10.184201077415613</v>
      </c>
      <c r="AS281" s="9"/>
      <c r="AT281" s="9"/>
      <c r="AU281" s="5"/>
      <c r="AV281" s="5"/>
      <c r="AW281" s="5"/>
      <c r="AX281" s="5"/>
      <c r="AY281" s="5"/>
      <c r="AZ281" s="5"/>
      <c r="BA281" s="5"/>
      <c r="CX281" s="5"/>
      <c r="CY281" s="5"/>
      <c r="CZ281" s="5"/>
    </row>
    <row r="282" spans="2:104" x14ac:dyDescent="0.3">
      <c r="B282">
        <v>3061</v>
      </c>
      <c r="C282">
        <v>5</v>
      </c>
      <c r="D282" s="5">
        <v>1237052.1860158357</v>
      </c>
      <c r="E282" s="5">
        <v>202218.6875</v>
      </c>
      <c r="F282" s="5"/>
      <c r="G282" s="5">
        <v>461326.89233249513</v>
      </c>
      <c r="H282" s="5">
        <v>234023.28551131071</v>
      </c>
      <c r="I282" s="5">
        <v>24243.801109691976</v>
      </c>
      <c r="J282" s="5">
        <v>63385.069120787361</v>
      </c>
      <c r="K282" s="5">
        <v>21503.431144774575</v>
      </c>
      <c r="L282" s="5">
        <v>432569.70679677592</v>
      </c>
      <c r="M282" s="5"/>
      <c r="N282" s="12">
        <f>'Embedded emissions outputs'!L282-'Infield emissions outputs'!G282</f>
        <v>94265.295159880712</v>
      </c>
      <c r="O282" s="12">
        <f>'Embedded emissions outputs'!M282-'Infield emissions outputs'!H282</f>
        <v>47477.624846102815</v>
      </c>
      <c r="P282" s="12">
        <f>'Embedded emissions outputs'!N282-'Infield emissions outputs'!I282</f>
        <v>3030.6327946527672</v>
      </c>
      <c r="Q282" s="12">
        <f>'Embedded emissions outputs'!O282-'Infield emissions outputs'!J282</f>
        <v>35290.968019067281</v>
      </c>
      <c r="R282" s="12">
        <f>'Embedded emissions outputs'!P282-'Infield emissions outputs'!K282</f>
        <v>12539.301714325276</v>
      </c>
      <c r="S282" s="12">
        <f>'Embedded emissions outputs'!Q282-'Infield emissions outputs'!L282</f>
        <v>9614.8619610763853</v>
      </c>
      <c r="T282" s="5"/>
      <c r="U282" s="5">
        <v>15382.227563664517</v>
      </c>
      <c r="V282" s="5">
        <v>1294.7223852512052</v>
      </c>
      <c r="W282" s="5">
        <v>996.79819580383855</v>
      </c>
      <c r="X282" s="5">
        <v>64330.073383187009</v>
      </c>
      <c r="Y282" s="5">
        <v>1974.5248596976414</v>
      </c>
      <c r="Z282" s="5">
        <v>226.91439274273949</v>
      </c>
      <c r="AA282" s="5">
        <v>714.98767869951348</v>
      </c>
      <c r="AB282" s="5">
        <v>11914.18275055987</v>
      </c>
      <c r="AC282" s="5">
        <f>H282*Parameters!$B$17+J282*Parameters!$B$18</f>
        <v>422366.39847812441</v>
      </c>
      <c r="AD282" s="5">
        <f>O282*Parameters!$B$17+Q282*Parameters!$B$18</f>
        <v>104306.15071266828</v>
      </c>
      <c r="AE282" s="12">
        <f t="shared" si="33"/>
        <v>17673.748144719564</v>
      </c>
      <c r="AF282" s="12">
        <f t="shared" si="34"/>
        <v>2916.4269311398948</v>
      </c>
      <c r="AG282" s="12">
        <f t="shared" si="35"/>
        <v>20590.175075859457</v>
      </c>
      <c r="AH282" s="12">
        <f t="shared" si="36"/>
        <v>76244.25613374688</v>
      </c>
      <c r="AI282" s="12">
        <f t="shared" si="37"/>
        <v>526672.54919079272</v>
      </c>
      <c r="AJ282" s="5"/>
      <c r="AK282" s="9">
        <f>IF('Embedded emissions outputs'!Z282 &lt;&gt;0,'Infield emissions outputs'!AG282/'Embedded emissions outputs'!Z282,"")</f>
        <v>1.5262505981020262</v>
      </c>
      <c r="AL282" s="9">
        <f>IF('Embedded emissions outputs'!Z282 &lt;&gt;0,'Infield emissions outputs'!AH282/'Embedded emissions outputs'!Z282,"")</f>
        <v>5.6516198185419233</v>
      </c>
      <c r="AM282" s="9">
        <f>IF('Embedded emissions outputs'!Z282 &lt;&gt;0,'Infield emissions outputs'!AI282/'Embedded emissions outputs'!Z282,"")</f>
        <v>39.039701714280504</v>
      </c>
      <c r="AN282" s="9"/>
      <c r="AO282" s="9">
        <f>E282*'Field emission CFs'!P280</f>
        <v>21197.904740000184</v>
      </c>
      <c r="AP282" s="9">
        <f>D282*'Field emission CFs'!Q280</f>
        <v>81903.833290300492</v>
      </c>
      <c r="AQ282" s="9">
        <f t="shared" si="38"/>
        <v>103101.73803030068</v>
      </c>
      <c r="AR282" s="9">
        <f>IF('Embedded emissions outputs'!Z282 &lt;&gt; 0,'Infield emissions outputs'!AQ282/'Embedded emissions outputs'!Z282,"")</f>
        <v>7.642435712875379</v>
      </c>
      <c r="AS282" s="9"/>
      <c r="AT282" s="9"/>
      <c r="AU282" s="5"/>
      <c r="AV282" s="5"/>
      <c r="AW282" s="5"/>
      <c r="AX282" s="5"/>
      <c r="AY282" s="5"/>
      <c r="AZ282" s="5"/>
      <c r="BA282" s="5"/>
      <c r="CX282" s="5"/>
      <c r="CY282" s="5"/>
      <c r="CZ282" s="5"/>
    </row>
    <row r="283" spans="2:104" x14ac:dyDescent="0.3">
      <c r="B283">
        <v>3061</v>
      </c>
      <c r="C283">
        <v>7</v>
      </c>
      <c r="D283" s="5">
        <v>768718.48682315473</v>
      </c>
      <c r="E283" s="5">
        <v>180565.40625</v>
      </c>
      <c r="F283" s="5"/>
      <c r="G283" s="5">
        <v>286673.84821235377</v>
      </c>
      <c r="H283" s="5">
        <v>145424.76700116752</v>
      </c>
      <c r="I283" s="5">
        <v>15065.37744693445</v>
      </c>
      <c r="J283" s="5">
        <v>39388.212536644751</v>
      </c>
      <c r="K283" s="5">
        <v>13362.47996485526</v>
      </c>
      <c r="L283" s="5">
        <v>268803.8016611989</v>
      </c>
      <c r="M283" s="5"/>
      <c r="N283" s="12">
        <f>'Embedded emissions outputs'!L283-'Infield emissions outputs'!G283</f>
        <v>83400.563105076377</v>
      </c>
      <c r="O283" s="12">
        <f>'Embedded emissions outputs'!M283-'Infield emissions outputs'!H283</f>
        <v>41516.542934701167</v>
      </c>
      <c r="P283" s="12">
        <f>'Embedded emissions outputs'!N283-'Infield emissions outputs'!I283</f>
        <v>2869.3235691501686</v>
      </c>
      <c r="Q283" s="12">
        <f>'Embedded emissions outputs'!O283-'Infield emissions outputs'!J283</f>
        <v>31937.516801458311</v>
      </c>
      <c r="R283" s="12">
        <f>'Embedded emissions outputs'!P283-'Infield emissions outputs'!K283</f>
        <v>9588.7488858935776</v>
      </c>
      <c r="S283" s="12">
        <f>'Embedded emissions outputs'!Q283-'Infield emissions outputs'!L283</f>
        <v>11252.71334627684</v>
      </c>
      <c r="T283" s="5"/>
      <c r="U283" s="5">
        <v>7650.9387851872689</v>
      </c>
      <c r="V283" s="5">
        <v>836.95099729343451</v>
      </c>
      <c r="W283" s="5">
        <v>448.83951010629494</v>
      </c>
      <c r="X283" s="5">
        <v>42647.950003197555</v>
      </c>
      <c r="Y283" s="5">
        <v>1743.1837860660507</v>
      </c>
      <c r="Z283" s="5">
        <v>202.56110280482983</v>
      </c>
      <c r="AA283" s="5">
        <v>638.42794588839524</v>
      </c>
      <c r="AB283" s="5">
        <v>10641.512563361441</v>
      </c>
      <c r="AC283" s="5">
        <f>H283*Parameters!$B$17+J283*Parameters!$B$18</f>
        <v>262463.34826725983</v>
      </c>
      <c r="AD283" s="5">
        <f>O283*Parameters!$B$17+Q283*Parameters!$B$18</f>
        <v>92104.276782038243</v>
      </c>
      <c r="AE283" s="12">
        <f t="shared" si="33"/>
        <v>8936.729292586997</v>
      </c>
      <c r="AF283" s="12">
        <f t="shared" si="34"/>
        <v>2584.1728347592757</v>
      </c>
      <c r="AG283" s="12">
        <f t="shared" si="35"/>
        <v>11520.902127346273</v>
      </c>
      <c r="AH283" s="12">
        <f t="shared" si="36"/>
        <v>53289.462566558999</v>
      </c>
      <c r="AI283" s="12">
        <f t="shared" si="37"/>
        <v>354567.62504929805</v>
      </c>
      <c r="AJ283" s="5"/>
      <c r="AK283" s="9">
        <f>IF('Embedded emissions outputs'!Z283 &lt;&gt;0,'Infield emissions outputs'!AG283/'Embedded emissions outputs'!Z283,"")</f>
        <v>0.58243273039781107</v>
      </c>
      <c r="AL283" s="9">
        <f>IF('Embedded emissions outputs'!Z283 &lt;&gt;0,'Infield emissions outputs'!AH283/'Embedded emissions outputs'!Z283,"")</f>
        <v>2.6940188225713269</v>
      </c>
      <c r="AM283" s="9">
        <f>IF('Embedded emissions outputs'!Z283 &lt;&gt;0,'Infield emissions outputs'!AI283/'Embedded emissions outputs'!Z283,"")</f>
        <v>17.924966958789533</v>
      </c>
      <c r="AN283" s="9"/>
      <c r="AO283" s="9">
        <f>E283*'Field emission CFs'!P281</f>
        <v>22199.672025669515</v>
      </c>
      <c r="AP283" s="9">
        <f>D283*'Field emission CFs'!Q281</f>
        <v>57628.227484011346</v>
      </c>
      <c r="AQ283" s="9">
        <f t="shared" si="38"/>
        <v>79827.899509680865</v>
      </c>
      <c r="AR283" s="9">
        <f>IF('Embedded emissions outputs'!Z283 &lt;&gt; 0,'Infield emissions outputs'!AQ283/'Embedded emissions outputs'!Z283,"")</f>
        <v>4.0356545832452992</v>
      </c>
      <c r="AS283" s="9"/>
      <c r="AT283" s="9"/>
      <c r="AU283" s="5"/>
      <c r="AV283" s="5"/>
      <c r="AW283" s="5"/>
      <c r="AX283" s="5"/>
      <c r="AY283" s="5"/>
      <c r="AZ283" s="5"/>
      <c r="BA283" s="5"/>
      <c r="CX283" s="5"/>
      <c r="CY283" s="5"/>
      <c r="CZ283" s="5"/>
    </row>
    <row r="284" spans="2:104" x14ac:dyDescent="0.3">
      <c r="B284">
        <v>3061</v>
      </c>
      <c r="C284">
        <v>8</v>
      </c>
      <c r="D284" s="5">
        <v>235855.30752020521</v>
      </c>
      <c r="E284" s="5">
        <v>274899.71875</v>
      </c>
      <c r="F284" s="5"/>
      <c r="G284" s="5">
        <v>87956.189147406258</v>
      </c>
      <c r="H284" s="5">
        <v>44618.678658114753</v>
      </c>
      <c r="I284" s="5">
        <v>4622.3023012481826</v>
      </c>
      <c r="J284" s="5">
        <v>12084.942849356392</v>
      </c>
      <c r="K284" s="5">
        <v>4099.8257169123508</v>
      </c>
      <c r="L284" s="5">
        <v>82473.368847167265</v>
      </c>
      <c r="M284" s="5"/>
      <c r="N284" s="12">
        <f>'Embedded emissions outputs'!L284-'Infield emissions outputs'!G284</f>
        <v>125814.98263608123</v>
      </c>
      <c r="O284" s="12">
        <f>'Embedded emissions outputs'!M284-'Infield emissions outputs'!H284</f>
        <v>65436.506119232996</v>
      </c>
      <c r="P284" s="12">
        <f>'Embedded emissions outputs'!N284-'Infield emissions outputs'!I284</f>
        <v>4190.5360728425912</v>
      </c>
      <c r="Q284" s="12">
        <f>'Embedded emissions outputs'!O284-'Infield emissions outputs'!J284</f>
        <v>51524.541681410599</v>
      </c>
      <c r="R284" s="12">
        <f>'Embedded emissions outputs'!P284-'Infield emissions outputs'!K284</f>
        <v>13546.904638290303</v>
      </c>
      <c r="S284" s="12">
        <f>'Embedded emissions outputs'!Q284-'Infield emissions outputs'!L284</f>
        <v>14386.239654987046</v>
      </c>
      <c r="T284" s="5"/>
      <c r="U284" s="5">
        <v>2259.6666609511612</v>
      </c>
      <c r="V284" s="5">
        <v>259.64366241696661</v>
      </c>
      <c r="W284" s="5">
        <v>129.47611892317951</v>
      </c>
      <c r="X284" s="5">
        <v>13283.230127534032</v>
      </c>
      <c r="Y284" s="5">
        <v>2354.9659934535948</v>
      </c>
      <c r="Z284" s="5">
        <v>313.24970999399875</v>
      </c>
      <c r="AA284" s="5">
        <v>971.96686673184786</v>
      </c>
      <c r="AB284" s="5">
        <v>16561.863392189043</v>
      </c>
      <c r="AC284" s="5">
        <f>H284*Parameters!$B$17+J284*Parameters!$B$18</f>
        <v>80528.014844787118</v>
      </c>
      <c r="AD284" s="5">
        <f>O284*Parameters!$B$17+Q284*Parameters!$B$18</f>
        <v>146155.04926395894</v>
      </c>
      <c r="AE284" s="12">
        <f t="shared" si="33"/>
        <v>2648.7864422913071</v>
      </c>
      <c r="AF284" s="12">
        <f t="shared" si="34"/>
        <v>3640.1825701794414</v>
      </c>
      <c r="AG284" s="12">
        <f t="shared" si="35"/>
        <v>6288.9690124707486</v>
      </c>
      <c r="AH284" s="12">
        <f t="shared" si="36"/>
        <v>29845.093519723076</v>
      </c>
      <c r="AI284" s="12">
        <f t="shared" si="37"/>
        <v>226683.06410874607</v>
      </c>
      <c r="AJ284" s="5"/>
      <c r="AK284" s="9">
        <f>IF('Embedded emissions outputs'!Z284 &lt;&gt;0,'Infield emissions outputs'!AG284/'Embedded emissions outputs'!Z284,"")</f>
        <v>1.009198925497234</v>
      </c>
      <c r="AL284" s="9">
        <f>IF('Embedded emissions outputs'!Z284 &lt;&gt;0,'Infield emissions outputs'!AH284/'Embedded emissions outputs'!Z284,"")</f>
        <v>4.7892804451322748</v>
      </c>
      <c r="AM284" s="9">
        <f>IF('Embedded emissions outputs'!Z284 &lt;&gt;0,'Infield emissions outputs'!AI284/'Embedded emissions outputs'!Z284,"")</f>
        <v>36.37612210734855</v>
      </c>
      <c r="AN284" s="9"/>
      <c r="AO284" s="9">
        <f>E284*'Field emission CFs'!P282</f>
        <v>31133.71567891926</v>
      </c>
      <c r="AP284" s="9">
        <f>D284*'Field emission CFs'!Q282</f>
        <v>18499.559761033266</v>
      </c>
      <c r="AQ284" s="9">
        <f t="shared" si="38"/>
        <v>49633.275439952529</v>
      </c>
      <c r="AR284" s="9">
        <f>IF('Embedded emissions outputs'!Z284 &lt;&gt; 0,'Infield emissions outputs'!AQ284/'Embedded emissions outputs'!Z284,"")</f>
        <v>7.9647153839655411</v>
      </c>
      <c r="AS284" s="9"/>
      <c r="AT284" s="9"/>
      <c r="AU284" s="5"/>
      <c r="AV284" s="5"/>
      <c r="AW284" s="5"/>
      <c r="AX284" s="5"/>
      <c r="AY284" s="5"/>
      <c r="AZ284" s="5"/>
      <c r="BA284" s="5"/>
      <c r="CX284" s="5"/>
      <c r="CY284" s="5"/>
      <c r="CZ284" s="5"/>
    </row>
    <row r="285" spans="2:104" x14ac:dyDescent="0.3">
      <c r="B285">
        <v>3062</v>
      </c>
      <c r="C285">
        <v>0</v>
      </c>
      <c r="D285" s="5">
        <v>101143.65371573472</v>
      </c>
      <c r="E285" s="5">
        <v>700069.4375</v>
      </c>
      <c r="F285" s="5"/>
      <c r="G285" s="5">
        <v>37718.932131806294</v>
      </c>
      <c r="H285" s="5">
        <v>19134.172687902694</v>
      </c>
      <c r="I285" s="5">
        <v>1982.2176072371776</v>
      </c>
      <c r="J285" s="5">
        <v>5182.4794090123851</v>
      </c>
      <c r="K285" s="5">
        <v>1758.1599369805265</v>
      </c>
      <c r="L285" s="5">
        <v>35367.691942795638</v>
      </c>
      <c r="M285" s="5"/>
      <c r="N285" s="12">
        <f>'Embedded emissions outputs'!L285-'Infield emissions outputs'!G285</f>
        <v>326958.88943662902</v>
      </c>
      <c r="O285" s="12">
        <f>'Embedded emissions outputs'!M285-'Infield emissions outputs'!H285</f>
        <v>166920.0959062801</v>
      </c>
      <c r="P285" s="12">
        <f>'Embedded emissions outputs'!N285-'Infield emissions outputs'!I285</f>
        <v>10398.337645570562</v>
      </c>
      <c r="Q285" s="12">
        <f>'Embedded emissions outputs'!O285-'Infield emissions outputs'!J285</f>
        <v>125027.91881138858</v>
      </c>
      <c r="R285" s="12">
        <f>'Embedded emissions outputs'!P285-'Infield emissions outputs'!K285</f>
        <v>37834.189102799843</v>
      </c>
      <c r="S285" s="12">
        <f>'Embedded emissions outputs'!Q285-'Infield emissions outputs'!L285</f>
        <v>32929.976621896923</v>
      </c>
      <c r="T285" s="5"/>
      <c r="U285" s="5">
        <v>852.95609531301682</v>
      </c>
      <c r="V285" s="5">
        <v>121.10237418342643</v>
      </c>
      <c r="W285" s="5">
        <v>47.984453457022383</v>
      </c>
      <c r="X285" s="5">
        <v>6288.7129638507995</v>
      </c>
      <c r="Y285" s="5">
        <v>5543.6272039695305</v>
      </c>
      <c r="Z285" s="5">
        <v>812.75749871075368</v>
      </c>
      <c r="AA285" s="5">
        <v>2475.2454838854587</v>
      </c>
      <c r="AB285" s="5">
        <v>43146.507443848241</v>
      </c>
      <c r="AC285" s="5">
        <f>H285*Parameters!$B$17+J285*Parameters!$B$18</f>
        <v>34533.450756366539</v>
      </c>
      <c r="AD285" s="5">
        <f>O285*Parameters!$B$17+Q285*Parameters!$B$18</f>
        <v>367506.92414537503</v>
      </c>
      <c r="AE285" s="12">
        <f t="shared" si="33"/>
        <v>1022.0429229534656</v>
      </c>
      <c r="AF285" s="12">
        <f t="shared" si="34"/>
        <v>8831.6301865657424</v>
      </c>
      <c r="AG285" s="12">
        <f t="shared" si="35"/>
        <v>9853.6731095192081</v>
      </c>
      <c r="AH285" s="12">
        <f t="shared" si="36"/>
        <v>49435.220407699038</v>
      </c>
      <c r="AI285" s="12">
        <f t="shared" si="37"/>
        <v>402040.37490174157</v>
      </c>
      <c r="AJ285" s="5"/>
      <c r="AK285" s="9">
        <f>IF('Embedded emissions outputs'!Z285 &lt;&gt;0,'Infield emissions outputs'!AG285/'Embedded emissions outputs'!Z285,"")</f>
        <v>1.3991022690221768</v>
      </c>
      <c r="AL285" s="9">
        <f>IF('Embedded emissions outputs'!Z285 &lt;&gt;0,'Infield emissions outputs'!AH285/'Embedded emissions outputs'!Z285,"")</f>
        <v>7.0192027148948037</v>
      </c>
      <c r="AM285" s="9">
        <f>IF('Embedded emissions outputs'!Z285 &lt;&gt;0,'Infield emissions outputs'!AI285/'Embedded emissions outputs'!Z285,"")</f>
        <v>57.084865157557395</v>
      </c>
      <c r="AN285" s="9"/>
      <c r="AO285" s="9">
        <f>E285*'Field emission CFs'!P283</f>
        <v>73944.879430402856</v>
      </c>
      <c r="AP285" s="9">
        <f>D285*'Field emission CFs'!Q283</f>
        <v>7416.3911736725095</v>
      </c>
      <c r="AQ285" s="9">
        <f t="shared" si="38"/>
        <v>81361.270604075369</v>
      </c>
      <c r="AR285" s="9">
        <f>IF('Embedded emissions outputs'!Z285 &lt;&gt; 0,'Infield emissions outputs'!AQ285/'Embedded emissions outputs'!Z285,"")</f>
        <v>11.552315268376448</v>
      </c>
      <c r="AS285" s="9"/>
      <c r="AT285" s="9"/>
      <c r="AU285" s="5"/>
      <c r="AV285" s="5"/>
      <c r="AW285" s="5"/>
      <c r="AX285" s="5"/>
      <c r="AY285" s="5"/>
      <c r="AZ285" s="5"/>
      <c r="BA285" s="5"/>
      <c r="CX285" s="5"/>
      <c r="CY285" s="5"/>
      <c r="CZ285" s="5"/>
    </row>
    <row r="286" spans="2:104" x14ac:dyDescent="0.3">
      <c r="B286">
        <v>3062</v>
      </c>
      <c r="C286">
        <v>1</v>
      </c>
      <c r="D286" s="5">
        <v>572716.57293562801</v>
      </c>
      <c r="E286" s="5">
        <v>203870.3125</v>
      </c>
      <c r="F286" s="5"/>
      <c r="G286" s="5">
        <v>213579.96030114763</v>
      </c>
      <c r="H286" s="5">
        <v>108345.48095892387</v>
      </c>
      <c r="I286" s="5">
        <v>11224.123641213968</v>
      </c>
      <c r="J286" s="5">
        <v>29345.309739164499</v>
      </c>
      <c r="K286" s="5">
        <v>9955.4178318511858</v>
      </c>
      <c r="L286" s="5">
        <v>200266.28046332684</v>
      </c>
      <c r="M286" s="5"/>
      <c r="N286" s="12">
        <f>'Embedded emissions outputs'!L286-'Infield emissions outputs'!G286</f>
        <v>91212.880563279177</v>
      </c>
      <c r="O286" s="12">
        <f>'Embedded emissions outputs'!M286-'Infield emissions outputs'!H286</f>
        <v>40736.308494889177</v>
      </c>
      <c r="P286" s="12">
        <f>'Embedded emissions outputs'!N286-'Infield emissions outputs'!I286</f>
        <v>3122.4950576537867</v>
      </c>
      <c r="Q286" s="12">
        <f>'Embedded emissions outputs'!O286-'Infield emissions outputs'!J286</f>
        <v>30883.839226996592</v>
      </c>
      <c r="R286" s="12">
        <f>'Embedded emissions outputs'!P286-'Infield emissions outputs'!K286</f>
        <v>24712.426739467512</v>
      </c>
      <c r="S286" s="12">
        <f>'Embedded emissions outputs'!Q286-'Infield emissions outputs'!L286</f>
        <v>13202.364593337727</v>
      </c>
      <c r="T286" s="5"/>
      <c r="U286" s="5">
        <v>5883.8793608030646</v>
      </c>
      <c r="V286" s="5">
        <v>623.43402833289383</v>
      </c>
      <c r="W286" s="5">
        <v>337.66325236248258</v>
      </c>
      <c r="X286" s="5">
        <v>31682.213616166729</v>
      </c>
      <c r="Y286" s="5">
        <v>1637.4287814995243</v>
      </c>
      <c r="Z286" s="5">
        <v>219.81215378871909</v>
      </c>
      <c r="AA286" s="5">
        <v>720.82726220138954</v>
      </c>
      <c r="AB286" s="5">
        <v>11626.375322718104</v>
      </c>
      <c r="AC286" s="5">
        <f>H286*Parameters!$B$17+J286*Parameters!$B$18</f>
        <v>195542.46699860625</v>
      </c>
      <c r="AD286" s="5">
        <f>O286*Parameters!$B$17+Q286*Parameters!$B$18</f>
        <v>89996.953980332066</v>
      </c>
      <c r="AE286" s="12">
        <f t="shared" si="33"/>
        <v>6844.9766414984406</v>
      </c>
      <c r="AF286" s="12">
        <f t="shared" si="34"/>
        <v>2578.0681974896329</v>
      </c>
      <c r="AG286" s="12">
        <f t="shared" si="35"/>
        <v>9423.044838988073</v>
      </c>
      <c r="AH286" s="12">
        <f t="shared" si="36"/>
        <v>43308.58893888483</v>
      </c>
      <c r="AI286" s="12">
        <f t="shared" si="37"/>
        <v>285539.42097893835</v>
      </c>
      <c r="AJ286" s="5"/>
      <c r="AK286" s="9">
        <f>IF('Embedded emissions outputs'!Z286 &lt;&gt;0,'Infield emissions outputs'!AG286/'Embedded emissions outputs'!Z286,"")</f>
        <v>0.56229897031216558</v>
      </c>
      <c r="AL286" s="9">
        <f>IF('Embedded emissions outputs'!Z286 &lt;&gt;0,'Infield emissions outputs'!AH286/'Embedded emissions outputs'!Z286,"")</f>
        <v>2.5843424691400441</v>
      </c>
      <c r="AM286" s="9">
        <f>IF('Embedded emissions outputs'!Z286 &lt;&gt;0,'Infield emissions outputs'!AI286/'Embedded emissions outputs'!Z286,"")</f>
        <v>17.038921616468837</v>
      </c>
      <c r="AN286" s="9"/>
      <c r="AO286" s="9">
        <f>E286*'Field emission CFs'!P284</f>
        <v>28052.13445586514</v>
      </c>
      <c r="AP286" s="9">
        <f>D286*'Field emission CFs'!Q284</f>
        <v>43846.936246928897</v>
      </c>
      <c r="AQ286" s="9">
        <f t="shared" si="38"/>
        <v>71899.070702794037</v>
      </c>
      <c r="AR286" s="9">
        <f>IF('Embedded emissions outputs'!Z286 &lt;&gt; 0,'Infield emissions outputs'!AQ286/'Embedded emissions outputs'!Z286,"")</f>
        <v>4.2904150530312304</v>
      </c>
      <c r="AS286" s="9"/>
      <c r="AT286" s="9"/>
      <c r="AU286" s="5"/>
      <c r="AV286" s="5"/>
      <c r="AW286" s="5"/>
      <c r="AX286" s="5"/>
      <c r="AY286" s="5"/>
      <c r="AZ286" s="5"/>
      <c r="BA286" s="5"/>
      <c r="CX286" s="5"/>
      <c r="CY286" s="5"/>
      <c r="CZ286" s="5"/>
    </row>
    <row r="287" spans="2:104" x14ac:dyDescent="0.3">
      <c r="B287">
        <v>3062</v>
      </c>
      <c r="C287">
        <v>2</v>
      </c>
      <c r="D287" s="5">
        <v>21148.133535718291</v>
      </c>
      <c r="E287" s="5">
        <v>16600.109375</v>
      </c>
      <c r="F287" s="5"/>
      <c r="G287" s="5">
        <v>7886.6541225615292</v>
      </c>
      <c r="H287" s="5">
        <v>4000.7654878331632</v>
      </c>
      <c r="I287" s="5">
        <v>414.46201629734469</v>
      </c>
      <c r="J287" s="5">
        <v>1083.6049772923529</v>
      </c>
      <c r="K287" s="5">
        <v>367.61378256033805</v>
      </c>
      <c r="L287" s="5">
        <v>7395.0331491735615</v>
      </c>
      <c r="M287" s="5"/>
      <c r="N287" s="12">
        <f>'Embedded emissions outputs'!L287-'Infield emissions outputs'!G287</f>
        <v>7301.0691016164037</v>
      </c>
      <c r="O287" s="12">
        <f>'Embedded emissions outputs'!M287-'Infield emissions outputs'!H287</f>
        <v>2480.7709693846355</v>
      </c>
      <c r="P287" s="12">
        <f>'Embedded emissions outputs'!N287-'Infield emissions outputs'!I287</f>
        <v>265.07361832124025</v>
      </c>
      <c r="Q287" s="12">
        <f>'Embedded emissions outputs'!O287-'Infield emissions outputs'!J287</f>
        <v>1740.0898563103638</v>
      </c>
      <c r="R287" s="12">
        <f>'Embedded emissions outputs'!P287-'Infield emissions outputs'!K287</f>
        <v>3226.2904681050863</v>
      </c>
      <c r="S287" s="12">
        <f>'Embedded emissions outputs'!Q287-'Infield emissions outputs'!L287</f>
        <v>1586.8159115813469</v>
      </c>
      <c r="T287" s="5"/>
      <c r="U287" s="5">
        <v>212.12988379206706</v>
      </c>
      <c r="V287" s="5">
        <v>23.99157772492104</v>
      </c>
      <c r="W287" s="5">
        <v>12.168515107288124</v>
      </c>
      <c r="X287" s="5">
        <v>1225.9051727740361</v>
      </c>
      <c r="Y287" s="5">
        <v>141.62508576899549</v>
      </c>
      <c r="Z287" s="5">
        <v>15.74688626492239</v>
      </c>
      <c r="AA287" s="5">
        <v>58.693272697120321</v>
      </c>
      <c r="AB287" s="5">
        <v>825.37125126653621</v>
      </c>
      <c r="AC287" s="5">
        <f>H287*Parameters!$B$17+J287*Parameters!$B$18</f>
        <v>7220.601601929051</v>
      </c>
      <c r="AD287" s="5">
        <f>O287*Parameters!$B$17+Q287*Parameters!$B$18</f>
        <v>5363.8927123653266</v>
      </c>
      <c r="AE287" s="12">
        <f t="shared" si="33"/>
        <v>248.28997662427622</v>
      </c>
      <c r="AF287" s="12">
        <f t="shared" si="34"/>
        <v>216.06524473103821</v>
      </c>
      <c r="AG287" s="12">
        <f t="shared" si="35"/>
        <v>464.35522135531443</v>
      </c>
      <c r="AH287" s="12">
        <f t="shared" si="36"/>
        <v>2051.2764240405722</v>
      </c>
      <c r="AI287" s="12">
        <f t="shared" si="37"/>
        <v>12584.494314294378</v>
      </c>
      <c r="AJ287" s="5"/>
      <c r="AK287" s="9">
        <f>IF('Embedded emissions outputs'!Z287 &lt;&gt;0,'Infield emissions outputs'!AG287/'Embedded emissions outputs'!Z287,"")</f>
        <v>0.51852758661673515</v>
      </c>
      <c r="AL287" s="9">
        <f>IF('Embedded emissions outputs'!Z287 &lt;&gt;0,'Infield emissions outputs'!AH287/'Embedded emissions outputs'!Z287,"")</f>
        <v>2.2905813582479086</v>
      </c>
      <c r="AM287" s="9">
        <f>IF('Embedded emissions outputs'!Z287 &lt;&gt;0,'Infield emissions outputs'!AI287/'Embedded emissions outputs'!Z287,"")</f>
        <v>14.052619988932976</v>
      </c>
      <c r="AN287" s="9"/>
      <c r="AO287" s="9">
        <f>E287*'Field emission CFs'!P285</f>
        <v>2182.1325457812995</v>
      </c>
      <c r="AP287" s="9">
        <f>D287*'Field emission CFs'!Q285</f>
        <v>1632.1683757860831</v>
      </c>
      <c r="AQ287" s="9">
        <f t="shared" si="38"/>
        <v>3814.3009215673828</v>
      </c>
      <c r="AR287" s="9">
        <f>IF('Embedded emissions outputs'!Z287 &lt;&gt; 0,'Infield emissions outputs'!AQ287/'Embedded emissions outputs'!Z287,"")</f>
        <v>4.2592828949304282</v>
      </c>
      <c r="AS287" s="9"/>
      <c r="AT287" s="9"/>
      <c r="AU287" s="5"/>
      <c r="AV287" s="5"/>
      <c r="AW287" s="5"/>
      <c r="AX287" s="5"/>
      <c r="AY287" s="5"/>
      <c r="AZ287" s="5"/>
      <c r="BA287" s="5"/>
      <c r="CX287" s="5"/>
      <c r="CY287" s="5"/>
      <c r="CZ287" s="5"/>
    </row>
    <row r="288" spans="2:104" x14ac:dyDescent="0.3">
      <c r="B288">
        <v>3062</v>
      </c>
      <c r="C288">
        <v>5</v>
      </c>
      <c r="D288" s="5">
        <v>3351984.9254041128</v>
      </c>
      <c r="E288" s="5">
        <v>359435.0625</v>
      </c>
      <c r="F288" s="5"/>
      <c r="G288" s="5">
        <v>1250036.8264676062</v>
      </c>
      <c r="H288" s="5">
        <v>634122.41948652465</v>
      </c>
      <c r="I288" s="5">
        <v>65692.342467711147</v>
      </c>
      <c r="J288" s="5">
        <v>171751.68403595316</v>
      </c>
      <c r="K288" s="5">
        <v>58266.884660617681</v>
      </c>
      <c r="L288" s="5">
        <v>1172114.7682856999</v>
      </c>
      <c r="M288" s="5"/>
      <c r="N288" s="12">
        <f>'Embedded emissions outputs'!L288-'Infield emissions outputs'!G288</f>
        <v>167169.71872037998</v>
      </c>
      <c r="O288" s="12">
        <f>'Embedded emissions outputs'!M288-'Infield emissions outputs'!H288</f>
        <v>79823.89945183706</v>
      </c>
      <c r="P288" s="12">
        <f>'Embedded emissions outputs'!N288-'Infield emissions outputs'!I288</f>
        <v>5530.5055765555589</v>
      </c>
      <c r="Q288" s="12">
        <f>'Embedded emissions outputs'!O288-'Infield emissions outputs'!J288</f>
        <v>58671.197371527145</v>
      </c>
      <c r="R288" s="12">
        <f>'Embedded emissions outputs'!P288-'Infield emissions outputs'!K288</f>
        <v>27203.30336808179</v>
      </c>
      <c r="S288" s="12">
        <f>'Embedded emissions outputs'!Q288-'Infield emissions outputs'!L288</f>
        <v>21036.43627084652</v>
      </c>
      <c r="T288" s="5"/>
      <c r="U288" s="5">
        <v>41680.533364240022</v>
      </c>
      <c r="V288" s="5">
        <v>3508.2512823672741</v>
      </c>
      <c r="W288" s="5">
        <v>2700.9794443398787</v>
      </c>
      <c r="X288" s="5">
        <v>174312.31977777113</v>
      </c>
      <c r="Y288" s="5">
        <v>3559.2869811492128</v>
      </c>
      <c r="Z288" s="5">
        <v>391.03935827796982</v>
      </c>
      <c r="AA288" s="5">
        <v>1270.8601085073744</v>
      </c>
      <c r="AB288" s="5">
        <v>20483.188336349882</v>
      </c>
      <c r="AC288" s="5">
        <f>H288*Parameters!$B$17+J288*Parameters!$B$18</f>
        <v>1144467.3205385501</v>
      </c>
      <c r="AD288" s="5">
        <f>O288*Parameters!$B$17+Q288*Parameters!$B$18</f>
        <v>174818.85495227011</v>
      </c>
      <c r="AE288" s="12">
        <f t="shared" si="33"/>
        <v>47889.764090947174</v>
      </c>
      <c r="AF288" s="12">
        <f t="shared" si="34"/>
        <v>5221.1864479345568</v>
      </c>
      <c r="AG288" s="12">
        <f t="shared" si="35"/>
        <v>53110.950538881734</v>
      </c>
      <c r="AH288" s="12">
        <f t="shared" si="36"/>
        <v>194795.50811412101</v>
      </c>
      <c r="AI288" s="12">
        <f t="shared" si="37"/>
        <v>1319286.1754908203</v>
      </c>
      <c r="AJ288" s="5"/>
      <c r="AK288" s="9">
        <f>IF('Embedded emissions outputs'!Z288 &lt;&gt;0,'Infield emissions outputs'!AG288/'Embedded emissions outputs'!Z288,"")</f>
        <v>1.4927904637161926</v>
      </c>
      <c r="AL288" s="9">
        <f>IF('Embedded emissions outputs'!Z288 &lt;&gt;0,'Infield emissions outputs'!AH288/'Embedded emissions outputs'!Z288,"")</f>
        <v>5.4751209296212444</v>
      </c>
      <c r="AM288" s="9">
        <f>IF('Embedded emissions outputs'!Z288 &lt;&gt;0,'Infield emissions outputs'!AI288/'Embedded emissions outputs'!Z288,"")</f>
        <v>37.081200801396363</v>
      </c>
      <c r="AN288" s="9"/>
      <c r="AO288" s="9">
        <f>E288*'Field emission CFs'!P286</f>
        <v>36798.45964397127</v>
      </c>
      <c r="AP288" s="9">
        <f>D288*'Field emission CFs'!Q286</f>
        <v>207439.39575864704</v>
      </c>
      <c r="AQ288" s="9">
        <f t="shared" si="38"/>
        <v>244237.8554026183</v>
      </c>
      <c r="AR288" s="9">
        <f>IF('Embedded emissions outputs'!Z288 &lt;&gt; 0,'Infield emissions outputs'!AQ288/'Embedded emissions outputs'!Z288,"")</f>
        <v>6.8647978942987988</v>
      </c>
      <c r="AS288" s="9"/>
      <c r="AT288" s="9"/>
      <c r="AU288" s="5"/>
      <c r="AV288" s="5"/>
      <c r="AW288" s="5"/>
      <c r="AX288" s="5"/>
      <c r="AY288" s="5"/>
      <c r="AZ288" s="5"/>
      <c r="BA288" s="5"/>
      <c r="CX288" s="5"/>
      <c r="CY288" s="5"/>
      <c r="CZ288" s="5"/>
    </row>
    <row r="289" spans="2:104" x14ac:dyDescent="0.3">
      <c r="B289">
        <v>3062</v>
      </c>
      <c r="C289">
        <v>7</v>
      </c>
      <c r="D289" s="5">
        <v>1771064.6264484639</v>
      </c>
      <c r="E289" s="5">
        <v>420880.03125</v>
      </c>
      <c r="F289" s="5"/>
      <c r="G289" s="5">
        <v>660473.13886644889</v>
      </c>
      <c r="H289" s="5">
        <v>335046.78898730467</v>
      </c>
      <c r="I289" s="5">
        <v>34709.399523649379</v>
      </c>
      <c r="J289" s="5">
        <v>90747.225568849448</v>
      </c>
      <c r="K289" s="5">
        <v>30786.062769459364</v>
      </c>
      <c r="L289" s="5">
        <v>619302.01073275204</v>
      </c>
      <c r="M289" s="5"/>
      <c r="N289" s="12">
        <f>'Embedded emissions outputs'!L289-'Infield emissions outputs'!G289</f>
        <v>195784.81528627907</v>
      </c>
      <c r="O289" s="12">
        <f>'Embedded emissions outputs'!M289-'Infield emissions outputs'!H289</f>
        <v>95849.673139622726</v>
      </c>
      <c r="P289" s="12">
        <f>'Embedded emissions outputs'!N289-'Infield emissions outputs'!I289</f>
        <v>6540.9023905419308</v>
      </c>
      <c r="Q289" s="12">
        <f>'Embedded emissions outputs'!O289-'Infield emissions outputs'!J289</f>
        <v>71631.865249742812</v>
      </c>
      <c r="R289" s="12">
        <f>'Embedded emissions outputs'!P289-'Infield emissions outputs'!K289</f>
        <v>26459.04608699098</v>
      </c>
      <c r="S289" s="12">
        <f>'Embedded emissions outputs'!Q289-'Infield emissions outputs'!L289</f>
        <v>24613.732841696357</v>
      </c>
      <c r="T289" s="5"/>
      <c r="U289" s="5">
        <v>17627.138248705905</v>
      </c>
      <c r="V289" s="5">
        <v>1928.266759269666</v>
      </c>
      <c r="W289" s="5">
        <v>1034.0895827637232</v>
      </c>
      <c r="X289" s="5">
        <v>98257.394528593155</v>
      </c>
      <c r="Y289" s="5">
        <v>4084.802792308461</v>
      </c>
      <c r="Z289" s="5">
        <v>467.10343730681058</v>
      </c>
      <c r="AA289" s="5">
        <v>1488.1120644757489</v>
      </c>
      <c r="AB289" s="5">
        <v>24519.09229746808</v>
      </c>
      <c r="AC289" s="5">
        <f>H289*Parameters!$B$17+J289*Parameters!$B$18</f>
        <v>604694.12382208649</v>
      </c>
      <c r="AD289" s="5">
        <f>O289*Parameters!$B$17+Q289*Parameters!$B$18</f>
        <v>210896.93171789046</v>
      </c>
      <c r="AE289" s="12">
        <f t="shared" si="33"/>
        <v>20589.494590739298</v>
      </c>
      <c r="AF289" s="12">
        <f t="shared" si="34"/>
        <v>6040.0182940910199</v>
      </c>
      <c r="AG289" s="12">
        <f t="shared" si="35"/>
        <v>26629.512884830317</v>
      </c>
      <c r="AH289" s="12">
        <f t="shared" si="36"/>
        <v>122776.48682606124</v>
      </c>
      <c r="AI289" s="12">
        <f t="shared" si="37"/>
        <v>815591.05553997692</v>
      </c>
      <c r="AJ289" s="5"/>
      <c r="AK289" s="9">
        <f>IF('Embedded emissions outputs'!Z289 &lt;&gt;0,'Infield emissions outputs'!AG289/'Embedded emissions outputs'!Z289,"")</f>
        <v>0.55018260552915299</v>
      </c>
      <c r="AL289" s="9">
        <f>IF('Embedded emissions outputs'!Z289 &lt;&gt;0,'Infield emissions outputs'!AH289/'Embedded emissions outputs'!Z289,"")</f>
        <v>2.5366399945737692</v>
      </c>
      <c r="AM289" s="9">
        <f>IF('Embedded emissions outputs'!Z289 &lt;&gt;0,'Infield emissions outputs'!AI289/'Embedded emissions outputs'!Z289,"")</f>
        <v>16.850627870060489</v>
      </c>
      <c r="AN289" s="9"/>
      <c r="AO289" s="9">
        <f>E289*'Field emission CFs'!P287</f>
        <v>50448.810130571408</v>
      </c>
      <c r="AP289" s="9">
        <f>D289*'Field emission CFs'!Q287</f>
        <v>131158.57341843875</v>
      </c>
      <c r="AQ289" s="9">
        <f t="shared" si="38"/>
        <v>181607.38354901015</v>
      </c>
      <c r="AR289" s="9">
        <f>IF('Embedded emissions outputs'!Z289 &lt;&gt; 0,'Infield emissions outputs'!AQ289/'Embedded emissions outputs'!Z289,"")</f>
        <v>3.7521235892093676</v>
      </c>
      <c r="AS289" s="9"/>
      <c r="AT289" s="9"/>
      <c r="AU289" s="5"/>
      <c r="AV289" s="5"/>
      <c r="AW289" s="5"/>
      <c r="AX289" s="5"/>
      <c r="AY289" s="5"/>
      <c r="AZ289" s="5"/>
      <c r="BA289" s="5"/>
      <c r="CX289" s="5"/>
      <c r="CY289" s="5"/>
      <c r="CZ289" s="5"/>
    </row>
    <row r="290" spans="2:104" x14ac:dyDescent="0.3">
      <c r="B290">
        <v>3062</v>
      </c>
      <c r="C290">
        <v>8</v>
      </c>
      <c r="D290" s="5">
        <v>396248.60106862558</v>
      </c>
      <c r="E290" s="5">
        <v>561338.8125</v>
      </c>
      <c r="F290" s="5"/>
      <c r="G290" s="5">
        <v>147770.75517794493</v>
      </c>
      <c r="H290" s="5">
        <v>74961.590585761543</v>
      </c>
      <c r="I290" s="5">
        <v>7765.6968581424599</v>
      </c>
      <c r="J290" s="5">
        <v>20303.302683326419</v>
      </c>
      <c r="K290" s="5">
        <v>6887.9103126077516</v>
      </c>
      <c r="L290" s="5">
        <v>138559.34545084243</v>
      </c>
      <c r="M290" s="5"/>
      <c r="N290" s="12">
        <f>'Embedded emissions outputs'!L290-'Infield emissions outputs'!G290</f>
        <v>261087.8127625706</v>
      </c>
      <c r="O290" s="12">
        <f>'Embedded emissions outputs'!M290-'Infield emissions outputs'!H290</f>
        <v>136120.69864609529</v>
      </c>
      <c r="P290" s="12">
        <f>'Embedded emissions outputs'!N290-'Infield emissions outputs'!I290</f>
        <v>8292.5062256339952</v>
      </c>
      <c r="Q290" s="12">
        <f>'Embedded emissions outputs'!O290-'Infield emissions outputs'!J290</f>
        <v>103546.79355054833</v>
      </c>
      <c r="R290" s="12">
        <f>'Embedded emissions outputs'!P290-'Infield emissions outputs'!K290</f>
        <v>27198.362191324166</v>
      </c>
      <c r="S290" s="12">
        <f>'Embedded emissions outputs'!Q290-'Infield emissions outputs'!L290</f>
        <v>25092.663115302043</v>
      </c>
      <c r="T290" s="5"/>
      <c r="U290" s="5">
        <v>3796.3519358435624</v>
      </c>
      <c r="V290" s="5">
        <v>436.21421578670083</v>
      </c>
      <c r="W290" s="5">
        <v>217.5262941272149</v>
      </c>
      <c r="X290" s="5">
        <v>22316.484674643467</v>
      </c>
      <c r="Y290" s="5">
        <v>4805.1472425605634</v>
      </c>
      <c r="Z290" s="5">
        <v>641.76137616252231</v>
      </c>
      <c r="AA290" s="5">
        <v>1984.7338102530121</v>
      </c>
      <c r="AB290" s="5">
        <v>33936.676757496287</v>
      </c>
      <c r="AC290" s="5">
        <f>H290*Parameters!$B$17+J290*Parameters!$B$18</f>
        <v>135291.05435266418</v>
      </c>
      <c r="AD290" s="5">
        <f>O290*Parameters!$B$17+Q290*Parameters!$B$18</f>
        <v>301014.54250778572</v>
      </c>
      <c r="AE290" s="12">
        <f t="shared" si="33"/>
        <v>4450.0924457574783</v>
      </c>
      <c r="AF290" s="12">
        <f t="shared" si="34"/>
        <v>7431.642428976098</v>
      </c>
      <c r="AG290" s="12">
        <f t="shared" si="35"/>
        <v>11881.734874733576</v>
      </c>
      <c r="AH290" s="12">
        <f t="shared" si="36"/>
        <v>56253.16143213975</v>
      </c>
      <c r="AI290" s="12">
        <f t="shared" si="37"/>
        <v>436305.59686044988</v>
      </c>
      <c r="AJ290" s="5"/>
      <c r="AK290" s="9">
        <f>IF('Embedded emissions outputs'!Z290 &lt;&gt;0,'Infield emissions outputs'!AG290/'Embedded emissions outputs'!Z290,"")</f>
        <v>1.0357799144761495</v>
      </c>
      <c r="AL290" s="9">
        <f>IF('Embedded emissions outputs'!Z290 &lt;&gt;0,'Infield emissions outputs'!AH290/'Embedded emissions outputs'!Z290,"")</f>
        <v>4.903820473312928</v>
      </c>
      <c r="AM290" s="9">
        <f>IF('Embedded emissions outputs'!Z290 &lt;&gt;0,'Infield emissions outputs'!AI290/'Embedded emissions outputs'!Z290,"")</f>
        <v>38.034561330145436</v>
      </c>
      <c r="AN290" s="9"/>
      <c r="AO290" s="9">
        <f>E290*'Field emission CFs'!P288</f>
        <v>61026.731872751669</v>
      </c>
      <c r="AP290" s="9">
        <f>D290*'Field emission CFs'!Q288</f>
        <v>30058.338531372327</v>
      </c>
      <c r="AQ290" s="9">
        <f t="shared" si="38"/>
        <v>91085.070404123995</v>
      </c>
      <c r="AR290" s="9">
        <f>IF('Embedded emissions outputs'!Z290 &lt;&gt; 0,'Infield emissions outputs'!AQ290/'Embedded emissions outputs'!Z290,"")</f>
        <v>7.9402618748765059</v>
      </c>
      <c r="AS290" s="9"/>
      <c r="AT290" s="9"/>
      <c r="AU290" s="5"/>
      <c r="AV290" s="5"/>
      <c r="AW290" s="5"/>
      <c r="AX290" s="5"/>
      <c r="AY290" s="5"/>
      <c r="AZ290" s="5"/>
      <c r="BA290" s="5"/>
      <c r="CX290" s="5"/>
      <c r="CY290" s="5"/>
      <c r="CZ290" s="5"/>
    </row>
    <row r="291" spans="2:104" x14ac:dyDescent="0.3">
      <c r="B291">
        <v>3063</v>
      </c>
      <c r="C291">
        <v>0</v>
      </c>
      <c r="D291" s="5">
        <v>20676.400495201502</v>
      </c>
      <c r="E291" s="5">
        <v>374354.8125</v>
      </c>
      <c r="F291" s="5"/>
      <c r="G291" s="5">
        <v>7710.7333812603347</v>
      </c>
      <c r="H291" s="5">
        <v>3911.5238881060477</v>
      </c>
      <c r="I291" s="5">
        <v>405.21697219941285</v>
      </c>
      <c r="J291" s="5">
        <v>1059.4339425391488</v>
      </c>
      <c r="K291" s="5">
        <v>359.41374130893519</v>
      </c>
      <c r="L291" s="5">
        <v>7230.0785697876217</v>
      </c>
      <c r="M291" s="5"/>
      <c r="N291" s="12">
        <f>'Embedded emissions outputs'!L291-'Infield emissions outputs'!G291</f>
        <v>173745.27210464739</v>
      </c>
      <c r="O291" s="12">
        <f>'Embedded emissions outputs'!M291-'Infield emissions outputs'!H291</f>
        <v>98292.009478485677</v>
      </c>
      <c r="P291" s="12">
        <f>'Embedded emissions outputs'!N291-'Infield emissions outputs'!I291</f>
        <v>5251.766905085512</v>
      </c>
      <c r="Q291" s="12">
        <f>'Embedded emissions outputs'!O291-'Infield emissions outputs'!J291</f>
        <v>77278.96124463102</v>
      </c>
      <c r="R291" s="12">
        <f>'Embedded emissions outputs'!P291-'Infield emissions outputs'!K291</f>
        <v>8673.3422389346852</v>
      </c>
      <c r="S291" s="12">
        <f>'Embedded emissions outputs'!Q291-'Infield emissions outputs'!L291</f>
        <v>11113.448137671649</v>
      </c>
      <c r="T291" s="5"/>
      <c r="U291" s="5">
        <v>174.36646970537112</v>
      </c>
      <c r="V291" s="5">
        <v>24.756483452473301</v>
      </c>
      <c r="W291" s="5">
        <v>9.8092736496269648</v>
      </c>
      <c r="X291" s="5">
        <v>1285.5769300700729</v>
      </c>
      <c r="Y291" s="5">
        <v>2911.5534652991632</v>
      </c>
      <c r="Z291" s="5">
        <v>461.37806449004864</v>
      </c>
      <c r="AA291" s="5">
        <v>1323.6116471300281</v>
      </c>
      <c r="AB291" s="5">
        <v>24565.737551614096</v>
      </c>
      <c r="AC291" s="5">
        <f>H291*Parameters!$B$17+J291*Parameters!$B$18</f>
        <v>7059.5379155150495</v>
      </c>
      <c r="AD291" s="5">
        <f>O291*Parameters!$B$17+Q291*Parameters!$B$18</f>
        <v>219442.91280905114</v>
      </c>
      <c r="AE291" s="12">
        <f t="shared" si="33"/>
        <v>208.93222680747138</v>
      </c>
      <c r="AF291" s="12">
        <f t="shared" si="34"/>
        <v>4696.5431769192401</v>
      </c>
      <c r="AG291" s="12">
        <f t="shared" si="35"/>
        <v>4905.4754037267112</v>
      </c>
      <c r="AH291" s="12">
        <f t="shared" si="36"/>
        <v>25851.31448168417</v>
      </c>
      <c r="AI291" s="12">
        <f t="shared" si="37"/>
        <v>226502.45072456618</v>
      </c>
      <c r="AJ291" s="5"/>
      <c r="AK291" s="9">
        <f>IF('Embedded emissions outputs'!Z291 &lt;&gt;0,'Infield emissions outputs'!AG291/'Embedded emissions outputs'!Z291,"")</f>
        <v>1.8498157828192019</v>
      </c>
      <c r="AL291" s="9">
        <f>IF('Embedded emissions outputs'!Z291 &lt;&gt;0,'Infield emissions outputs'!AH291/'Embedded emissions outputs'!Z291,"")</f>
        <v>9.7483252078917335</v>
      </c>
      <c r="AM291" s="9">
        <f>IF('Embedded emissions outputs'!Z291 &lt;&gt;0,'Infield emissions outputs'!AI291/'Embedded emissions outputs'!Z291,"")</f>
        <v>85.412273778648284</v>
      </c>
      <c r="AN291" s="9"/>
      <c r="AO291" s="9">
        <f>E291*'Field emission CFs'!P289</f>
        <v>27500.951173448837</v>
      </c>
      <c r="AP291" s="9">
        <f>D291*'Field emission CFs'!Q289</f>
        <v>736.68291633450815</v>
      </c>
      <c r="AQ291" s="9">
        <f t="shared" si="38"/>
        <v>28237.634089783343</v>
      </c>
      <c r="AR291" s="9">
        <f>IF('Embedded emissions outputs'!Z291 &lt;&gt; 0,'Infield emissions outputs'!AQ291/'Embedded emissions outputs'!Z291,"")</f>
        <v>10.6481873640773</v>
      </c>
      <c r="AS291" s="9"/>
      <c r="AT291" s="9"/>
      <c r="AU291" s="5"/>
      <c r="AV291" s="5"/>
      <c r="AW291" s="5"/>
      <c r="AX291" s="5"/>
      <c r="AY291" s="5"/>
      <c r="AZ291" s="5"/>
      <c r="BA291" s="5"/>
      <c r="CX291" s="5"/>
      <c r="CY291" s="5"/>
      <c r="CZ291" s="5"/>
    </row>
    <row r="292" spans="2:104" x14ac:dyDescent="0.3">
      <c r="B292">
        <v>3063</v>
      </c>
      <c r="C292">
        <v>1</v>
      </c>
      <c r="D292" s="5">
        <v>8720.0531973500983</v>
      </c>
      <c r="E292" s="5">
        <v>10939.2060546875</v>
      </c>
      <c r="F292" s="5"/>
      <c r="G292" s="5">
        <v>3251.9202407003891</v>
      </c>
      <c r="H292" s="5">
        <v>1649.6438243642185</v>
      </c>
      <c r="I292" s="5">
        <v>170.89597170784441</v>
      </c>
      <c r="J292" s="5">
        <v>446.80505875109731</v>
      </c>
      <c r="K292" s="5">
        <v>151.57894357868975</v>
      </c>
      <c r="L292" s="5">
        <v>3049.2091582478588</v>
      </c>
      <c r="M292" s="5"/>
      <c r="N292" s="12">
        <f>'Embedded emissions outputs'!L292-'Infield emissions outputs'!G292</f>
        <v>5005.1124610579991</v>
      </c>
      <c r="O292" s="12">
        <f>'Embedded emissions outputs'!M292-'Infield emissions outputs'!H292</f>
        <v>2920.2887292144187</v>
      </c>
      <c r="P292" s="12">
        <f>'Embedded emissions outputs'!N292-'Infield emissions outputs'!I292</f>
        <v>147.01561519393539</v>
      </c>
      <c r="Q292" s="12">
        <f>'Embedded emissions outputs'!O292-'Infield emissions outputs'!J292</f>
        <v>2364.4654977351415</v>
      </c>
      <c r="R292" s="12">
        <f>'Embedded emissions outputs'!P292-'Infield emissions outputs'!K292</f>
        <v>263.59327147261536</v>
      </c>
      <c r="S292" s="12">
        <f>'Embedded emissions outputs'!Q292-'Infield emissions outputs'!L292</f>
        <v>238.73041393718859</v>
      </c>
      <c r="T292" s="5"/>
      <c r="U292" s="5">
        <v>89.586618333742351</v>
      </c>
      <c r="V292" s="5">
        <v>9.4922657192114102</v>
      </c>
      <c r="W292" s="5">
        <v>5.1411844226865906</v>
      </c>
      <c r="X292" s="5">
        <v>482.38622941654535</v>
      </c>
      <c r="Y292" s="5">
        <v>83.714086506027641</v>
      </c>
      <c r="Z292" s="5">
        <v>13.912052438799408</v>
      </c>
      <c r="AA292" s="5">
        <v>38.67790896394483</v>
      </c>
      <c r="AB292" s="5">
        <v>741.99776467650031</v>
      </c>
      <c r="AC292" s="5">
        <f>H292*Parameters!$B$17+J292*Parameters!$B$18</f>
        <v>2977.2854412588763</v>
      </c>
      <c r="AD292" s="5">
        <f>O292*Parameters!$B$17+Q292*Parameters!$B$18</f>
        <v>6576.5625552789488</v>
      </c>
      <c r="AE292" s="12">
        <f t="shared" si="33"/>
        <v>104.22006847564035</v>
      </c>
      <c r="AF292" s="12">
        <f t="shared" si="34"/>
        <v>136.30404790877188</v>
      </c>
      <c r="AG292" s="12">
        <f t="shared" si="35"/>
        <v>240.52411638441222</v>
      </c>
      <c r="AH292" s="12">
        <f t="shared" si="36"/>
        <v>1224.3839940930457</v>
      </c>
      <c r="AI292" s="12">
        <f t="shared" si="37"/>
        <v>9553.8479965378247</v>
      </c>
      <c r="AJ292" s="5"/>
      <c r="AK292" s="9">
        <f>IF('Embedded emissions outputs'!Z292 &lt;&gt;0,'Infield emissions outputs'!AG292/'Embedded emissions outputs'!Z292,"")</f>
        <v>0.9302481719455058</v>
      </c>
      <c r="AL292" s="9">
        <f>IF('Embedded emissions outputs'!Z292 &lt;&gt;0,'Infield emissions outputs'!AH292/'Embedded emissions outputs'!Z292,"")</f>
        <v>4.7354127701857642</v>
      </c>
      <c r="AM292" s="9">
        <f>IF('Embedded emissions outputs'!Z292 &lt;&gt;0,'Infield emissions outputs'!AI292/'Embedded emissions outputs'!Z292,"")</f>
        <v>36.950347297484214</v>
      </c>
      <c r="AN292" s="9"/>
      <c r="AO292" s="9">
        <f>E292*'Field emission CFs'!P290</f>
        <v>808.17169135893005</v>
      </c>
      <c r="AP292" s="9">
        <f>D292*'Field emission CFs'!Q290</f>
        <v>323.34865828995265</v>
      </c>
      <c r="AQ292" s="9">
        <f t="shared" si="38"/>
        <v>1131.5203496488828</v>
      </c>
      <c r="AR292" s="9">
        <f>IF('Embedded emissions outputs'!Z292 &lt;&gt; 0,'Infield emissions outputs'!AQ292/'Embedded emissions outputs'!Z292,"")</f>
        <v>4.3762544588157928</v>
      </c>
      <c r="AS292" s="9"/>
      <c r="AT292" s="9"/>
      <c r="AU292" s="5"/>
      <c r="AV292" s="5"/>
      <c r="AW292" s="5"/>
      <c r="AX292" s="5"/>
      <c r="AY292" s="5"/>
      <c r="AZ292" s="5"/>
      <c r="BA292" s="5"/>
      <c r="CX292" s="5"/>
      <c r="CY292" s="5"/>
      <c r="CZ292" s="5"/>
    </row>
    <row r="293" spans="2:104" x14ac:dyDescent="0.3">
      <c r="B293">
        <v>3063</v>
      </c>
      <c r="C293">
        <v>2</v>
      </c>
      <c r="D293" s="5">
        <v>1889.3961627747001</v>
      </c>
      <c r="E293" s="5">
        <v>43767.2890625</v>
      </c>
      <c r="F293" s="5"/>
      <c r="G293" s="5">
        <v>704.60185108685107</v>
      </c>
      <c r="H293" s="5">
        <v>357.43253408659211</v>
      </c>
      <c r="I293" s="5">
        <v>37.028465981902123</v>
      </c>
      <c r="J293" s="5">
        <v>96.810391451417487</v>
      </c>
      <c r="K293" s="5">
        <v>32.842996237918584</v>
      </c>
      <c r="L293" s="5">
        <v>660.6799239300185</v>
      </c>
      <c r="M293" s="5"/>
      <c r="N293" s="12">
        <f>'Embedded emissions outputs'!L293-'Infield emissions outputs'!G293</f>
        <v>19969.881317641251</v>
      </c>
      <c r="O293" s="12">
        <f>'Embedded emissions outputs'!M293-'Infield emissions outputs'!H293</f>
        <v>7974.2398653152377</v>
      </c>
      <c r="P293" s="12">
        <f>'Embedded emissions outputs'!N293-'Infield emissions outputs'!I293</f>
        <v>675.46695666735752</v>
      </c>
      <c r="Q293" s="12">
        <f>'Embedded emissions outputs'!O293-'Infield emissions outputs'!J293</f>
        <v>5529.3527057740821</v>
      </c>
      <c r="R293" s="12">
        <f>'Embedded emissions outputs'!P293-'Infield emissions outputs'!K293</f>
        <v>6341.8388964077258</v>
      </c>
      <c r="S293" s="12">
        <f>'Embedded emissions outputs'!Q293-'Infield emissions outputs'!L293</f>
        <v>3276.5106739248918</v>
      </c>
      <c r="T293" s="5"/>
      <c r="U293" s="5">
        <v>18.951903616914702</v>
      </c>
      <c r="V293" s="5">
        <v>2.1434324128801738</v>
      </c>
      <c r="W293" s="5">
        <v>1.0871477481237335</v>
      </c>
      <c r="X293" s="5">
        <v>109.52363836046914</v>
      </c>
      <c r="Y293" s="5">
        <v>365.81681441257422</v>
      </c>
      <c r="Z293" s="5">
        <v>45.162195702806926</v>
      </c>
      <c r="AA293" s="5">
        <v>154.74869144761951</v>
      </c>
      <c r="AB293" s="5">
        <v>2379.6481747533912</v>
      </c>
      <c r="AC293" s="5">
        <f>H293*Parameters!$B$17+J293*Parameters!$B$18</f>
        <v>645.09602876149211</v>
      </c>
      <c r="AD293" s="5">
        <f>O293*Parameters!$B$17+Q293*Parameters!$B$18</f>
        <v>17188.661732990564</v>
      </c>
      <c r="AE293" s="12">
        <f t="shared" si="33"/>
        <v>22.182483777918609</v>
      </c>
      <c r="AF293" s="12">
        <f t="shared" si="34"/>
        <v>565.72770156300066</v>
      </c>
      <c r="AG293" s="12">
        <f t="shared" si="35"/>
        <v>587.91018534091927</v>
      </c>
      <c r="AH293" s="12">
        <f t="shared" si="36"/>
        <v>2489.1718131138605</v>
      </c>
      <c r="AI293" s="12">
        <f t="shared" si="37"/>
        <v>17833.757761752055</v>
      </c>
      <c r="AJ293" s="5"/>
      <c r="AK293" s="9">
        <f>IF('Embedded emissions outputs'!Z293 &lt;&gt;0,'Infield emissions outputs'!AG293/'Embedded emissions outputs'!Z293,"")</f>
        <v>0.9707986373219849</v>
      </c>
      <c r="AL293" s="9">
        <f>IF('Embedded emissions outputs'!Z293 &lt;&gt;0,'Infield emissions outputs'!AH293/'Embedded emissions outputs'!Z293,"")</f>
        <v>4.1102955255486027</v>
      </c>
      <c r="AM293" s="9">
        <f>IF('Embedded emissions outputs'!Z293 &lt;&gt;0,'Infield emissions outputs'!AI293/'Embedded emissions outputs'!Z293,"")</f>
        <v>29.448354808481085</v>
      </c>
      <c r="AN293" s="9"/>
      <c r="AO293" s="9">
        <f>E293*'Field emission CFs'!P291</f>
        <v>2406.6793658377583</v>
      </c>
      <c r="AP293" s="9">
        <f>D293*'Field emission CFs'!Q291</f>
        <v>72.909983490477131</v>
      </c>
      <c r="AQ293" s="9">
        <f t="shared" si="38"/>
        <v>2479.5893493282356</v>
      </c>
      <c r="AR293" s="9">
        <f>IF('Embedded emissions outputs'!Z293 &lt;&gt; 0,'Infield emissions outputs'!AQ293/'Embedded emissions outputs'!Z293,"")</f>
        <v>4.094472287548605</v>
      </c>
      <c r="AS293" s="9"/>
      <c r="AT293" s="9"/>
      <c r="AU293" s="5"/>
      <c r="AV293" s="5"/>
      <c r="AW293" s="5"/>
      <c r="AX293" s="5"/>
      <c r="AY293" s="5"/>
      <c r="AZ293" s="5"/>
      <c r="BA293" s="5"/>
      <c r="CX293" s="5"/>
      <c r="CY293" s="5"/>
      <c r="CZ293" s="5"/>
    </row>
    <row r="294" spans="2:104" x14ac:dyDescent="0.3">
      <c r="B294">
        <v>3063</v>
      </c>
      <c r="C294">
        <v>7</v>
      </c>
      <c r="D294" s="5">
        <v>15530.140620769202</v>
      </c>
      <c r="E294" s="5">
        <v>2390.195556640625</v>
      </c>
      <c r="F294" s="5"/>
      <c r="G294" s="5">
        <v>5791.5677212783239</v>
      </c>
      <c r="H294" s="5">
        <v>2937.9637929668957</v>
      </c>
      <c r="I294" s="5">
        <v>304.36035332357193</v>
      </c>
      <c r="J294" s="5">
        <v>795.7457638657794</v>
      </c>
      <c r="K294" s="5">
        <v>269.95733347590738</v>
      </c>
      <c r="L294" s="5">
        <v>5430.5456558587211</v>
      </c>
      <c r="M294" s="5"/>
      <c r="N294" s="12">
        <f>'Embedded emissions outputs'!L294-'Infield emissions outputs'!G294</f>
        <v>1136.2645126533916</v>
      </c>
      <c r="O294" s="12">
        <f>'Embedded emissions outputs'!M294-'Infield emissions outputs'!H294</f>
        <v>638.83007371993699</v>
      </c>
      <c r="P294" s="12">
        <f>'Embedded emissions outputs'!N294-'Infield emissions outputs'!I294</f>
        <v>32.940716748310706</v>
      </c>
      <c r="Q294" s="12">
        <f>'Embedded emissions outputs'!O294-'Infield emissions outputs'!J294</f>
        <v>477.96169208420827</v>
      </c>
      <c r="R294" s="12">
        <f>'Embedded emissions outputs'!P294-'Infield emissions outputs'!K294</f>
        <v>48.720344923064545</v>
      </c>
      <c r="S294" s="12">
        <f>'Embedded emissions outputs'!Q294-'Infield emissions outputs'!L294</f>
        <v>55.478233076288234</v>
      </c>
      <c r="T294" s="5"/>
      <c r="U294" s="5">
        <v>154.56913974567937</v>
      </c>
      <c r="V294" s="5">
        <v>16.908617268170719</v>
      </c>
      <c r="W294" s="5">
        <v>9.0677417384805352</v>
      </c>
      <c r="X294" s="5">
        <v>861.60105694135905</v>
      </c>
      <c r="Y294" s="5">
        <v>22.246274758318904</v>
      </c>
      <c r="Z294" s="5">
        <v>2.9019512682698498</v>
      </c>
      <c r="AA294" s="5">
        <v>8.4510500514520341</v>
      </c>
      <c r="AB294" s="5">
        <v>153.29649051155224</v>
      </c>
      <c r="AC294" s="5">
        <f>H294*Parameters!$B$17+J294*Parameters!$B$18</f>
        <v>5302.4517768962924</v>
      </c>
      <c r="AD294" s="5">
        <f>O294*Parameters!$B$17+Q294*Parameters!$B$18</f>
        <v>1406.0597209073933</v>
      </c>
      <c r="AE294" s="12">
        <f t="shared" si="33"/>
        <v>180.54549875233062</v>
      </c>
      <c r="AF294" s="12">
        <f t="shared" si="34"/>
        <v>33.599276078040788</v>
      </c>
      <c r="AG294" s="12">
        <f t="shared" si="35"/>
        <v>214.1447748303714</v>
      </c>
      <c r="AH294" s="12">
        <f t="shared" si="36"/>
        <v>1014.8975474529113</v>
      </c>
      <c r="AI294" s="12">
        <f t="shared" si="37"/>
        <v>6708.5114978036854</v>
      </c>
      <c r="AJ294" s="5"/>
      <c r="AK294" s="9">
        <f>IF('Embedded emissions outputs'!Z294 &lt;&gt;0,'Infield emissions outputs'!AG294/'Embedded emissions outputs'!Z294,"")</f>
        <v>0.48918846017367956</v>
      </c>
      <c r="AL294" s="9">
        <f>IF('Embedded emissions outputs'!Z294 &lt;&gt;0,'Infield emissions outputs'!AH294/'Embedded emissions outputs'!Z294,"")</f>
        <v>2.3184136473364938</v>
      </c>
      <c r="AM294" s="9">
        <f>IF('Embedded emissions outputs'!Z294 &lt;&gt;0,'Infield emissions outputs'!AI294/'Embedded emissions outputs'!Z294,"")</f>
        <v>15.324802635355145</v>
      </c>
      <c r="AN294" s="9"/>
      <c r="AO294" s="9">
        <f>E294*'Field emission CFs'!P292</f>
        <v>235.1322720041077</v>
      </c>
      <c r="AP294" s="9">
        <f>D294*'Field emission CFs'!Q292</f>
        <v>638.93890066969573</v>
      </c>
      <c r="AQ294" s="9">
        <f t="shared" si="38"/>
        <v>874.0711726738034</v>
      </c>
      <c r="AR294" s="9">
        <f>IF('Embedded emissions outputs'!Z294 &lt;&gt; 0,'Infield emissions outputs'!AQ294/'Embedded emissions outputs'!Z294,"")</f>
        <v>1.9967124174811166</v>
      </c>
      <c r="AS294" s="9"/>
      <c r="AT294" s="9"/>
      <c r="AU294" s="5"/>
      <c r="AV294" s="5"/>
      <c r="AW294" s="5"/>
      <c r="AX294" s="5"/>
      <c r="AY294" s="5"/>
      <c r="AZ294" s="5"/>
      <c r="BA294" s="5"/>
      <c r="CX294" s="5"/>
      <c r="CY294" s="5"/>
      <c r="CZ294" s="5"/>
    </row>
    <row r="295" spans="2:104" x14ac:dyDescent="0.3">
      <c r="B295">
        <v>3063</v>
      </c>
      <c r="C295">
        <v>8</v>
      </c>
      <c r="D295" s="5">
        <v>621.79199999999992</v>
      </c>
      <c r="E295" s="5">
        <v>15.1875</v>
      </c>
      <c r="F295" s="5"/>
      <c r="G295" s="5">
        <v>231.88138243468961</v>
      </c>
      <c r="H295" s="5">
        <v>117.62948110807197</v>
      </c>
      <c r="I295" s="5">
        <v>12.185905938332514</v>
      </c>
      <c r="J295" s="5">
        <v>31.859875714449519</v>
      </c>
      <c r="K295" s="5">
        <v>10.808486181520323</v>
      </c>
      <c r="L295" s="5">
        <v>217.42686862293596</v>
      </c>
      <c r="M295" s="5"/>
      <c r="N295" s="12">
        <f>'Embedded emissions outputs'!L295-'Infield emissions outputs'!G295</f>
        <v>6.8907591821920846</v>
      </c>
      <c r="O295" s="12">
        <f>'Embedded emissions outputs'!M295-'Infield emissions outputs'!H295</f>
        <v>2.1617790243380313</v>
      </c>
      <c r="P295" s="12">
        <f>'Embedded emissions outputs'!N295-'Infield emissions outputs'!I295</f>
        <v>0.24804465556602828</v>
      </c>
      <c r="Q295" s="12">
        <f>'Embedded emissions outputs'!O295-'Infield emissions outputs'!J295</f>
        <v>1.3049618913521819</v>
      </c>
      <c r="R295" s="12">
        <f>'Embedded emissions outputs'!P295-'Infield emissions outputs'!K295</f>
        <v>3.068854380980067</v>
      </c>
      <c r="S295" s="12">
        <f>'Embedded emissions outputs'!Q295-'Infield emissions outputs'!L295</f>
        <v>1.5131008655716016</v>
      </c>
      <c r="T295" s="5"/>
      <c r="U295" s="5">
        <v>5.9572229568154924</v>
      </c>
      <c r="V295" s="5">
        <v>0.68450591101385272</v>
      </c>
      <c r="W295" s="5">
        <v>0.34134154445765325</v>
      </c>
      <c r="X295" s="5">
        <v>35.018954266068725</v>
      </c>
      <c r="Y295" s="5">
        <v>0.14231679744887951</v>
      </c>
      <c r="Z295" s="5">
        <v>1.3039581581517103E-2</v>
      </c>
      <c r="AA295" s="5">
        <v>5.3698656997558471E-2</v>
      </c>
      <c r="AB295" s="5">
        <v>0.67572894223779956</v>
      </c>
      <c r="AC295" s="5">
        <f>H295*Parameters!$B$17+J295*Parameters!$B$18</f>
        <v>212.29827699374681</v>
      </c>
      <c r="AD295" s="5">
        <f>O295*Parameters!$B$17+Q295*Parameters!$B$18</f>
        <v>4.4987292282764004</v>
      </c>
      <c r="AE295" s="12">
        <f t="shared" si="33"/>
        <v>6.983070412286998</v>
      </c>
      <c r="AF295" s="12">
        <f t="shared" si="34"/>
        <v>0.20905503602795508</v>
      </c>
      <c r="AG295" s="12">
        <f t="shared" si="35"/>
        <v>7.192125448314953</v>
      </c>
      <c r="AH295" s="12">
        <f t="shared" si="36"/>
        <v>35.694683208306522</v>
      </c>
      <c r="AI295" s="12">
        <f t="shared" si="37"/>
        <v>216.79700622202321</v>
      </c>
      <c r="AJ295" s="5"/>
      <c r="AK295" s="9">
        <f>IF('Embedded emissions outputs'!Z295 &lt;&gt;0,'Infield emissions outputs'!AG295/'Embedded emissions outputs'!Z295,"")</f>
        <v>0.69489134766328053</v>
      </c>
      <c r="AL295" s="9">
        <f>IF('Embedded emissions outputs'!Z295 &lt;&gt;0,'Infield emissions outputs'!AH295/'Embedded emissions outputs'!Z295,"")</f>
        <v>3.4487616626383115</v>
      </c>
      <c r="AM295" s="9">
        <f>IF('Embedded emissions outputs'!Z295 &lt;&gt;0,'Infield emissions outputs'!AI295/'Embedded emissions outputs'!Z295,"")</f>
        <v>20.946570649470843</v>
      </c>
      <c r="AN295" s="9"/>
      <c r="AO295" s="9">
        <f>E295*'Field emission CFs'!P293</f>
        <v>0.4240003998260396</v>
      </c>
      <c r="AP295" s="9">
        <f>D295*'Field emission CFs'!Q293</f>
        <v>21.898472727272726</v>
      </c>
      <c r="AQ295" s="9">
        <f t="shared" si="38"/>
        <v>22.322473127098764</v>
      </c>
      <c r="AR295" s="9">
        <f>IF('Embedded emissions outputs'!Z295 &lt;&gt; 0,'Infield emissions outputs'!AQ295/'Embedded emissions outputs'!Z295,"")</f>
        <v>2.1567606886085762</v>
      </c>
      <c r="AS295" s="9"/>
      <c r="AT295" s="9"/>
      <c r="AU295" s="5"/>
      <c r="AV295" s="5"/>
      <c r="AW295" s="5"/>
      <c r="AX295" s="5"/>
      <c r="AY295" s="5"/>
      <c r="AZ295" s="5"/>
      <c r="BA295" s="5"/>
      <c r="CX295" s="5"/>
      <c r="CY295" s="5"/>
      <c r="CZ295" s="5"/>
    </row>
    <row r="296" spans="2:104" x14ac:dyDescent="0.3">
      <c r="B296">
        <v>3064</v>
      </c>
      <c r="C296">
        <v>0</v>
      </c>
      <c r="D296" s="5">
        <v>18403.1369246418</v>
      </c>
      <c r="E296" s="5">
        <v>542492.625</v>
      </c>
      <c r="F296" s="5"/>
      <c r="G296" s="5">
        <v>6862.9780235526086</v>
      </c>
      <c r="H296" s="5">
        <v>3481.4720150893136</v>
      </c>
      <c r="I296" s="5">
        <v>360.66545650947404</v>
      </c>
      <c r="J296" s="5">
        <v>942.9546458865417</v>
      </c>
      <c r="K296" s="5">
        <v>319.89805456907993</v>
      </c>
      <c r="L296" s="5">
        <v>6435.1687290347809</v>
      </c>
      <c r="M296" s="5"/>
      <c r="N296" s="12">
        <f>'Embedded emissions outputs'!L296-'Infield emissions outputs'!G296</f>
        <v>253933.14925356474</v>
      </c>
      <c r="O296" s="12">
        <f>'Embedded emissions outputs'!M296-'Infield emissions outputs'!H296</f>
        <v>142649.32309897197</v>
      </c>
      <c r="P296" s="12">
        <f>'Embedded emissions outputs'!N296-'Infield emissions outputs'!I296</f>
        <v>9781.6673265035388</v>
      </c>
      <c r="Q296" s="12">
        <f>'Embedded emissions outputs'!O296-'Infield emissions outputs'!J296</f>
        <v>109036.53905244145</v>
      </c>
      <c r="R296" s="12">
        <f>'Embedded emissions outputs'!P296-'Infield emissions outputs'!K296</f>
        <v>9804.6475280705799</v>
      </c>
      <c r="S296" s="12">
        <f>'Embedded emissions outputs'!Q296-'Infield emissions outputs'!L296</f>
        <v>17287.296047091986</v>
      </c>
      <c r="T296" s="5"/>
      <c r="U296" s="5">
        <v>155.19577587013063</v>
      </c>
      <c r="V296" s="5">
        <v>22.034635808792164</v>
      </c>
      <c r="W296" s="5">
        <v>8.7307946152068645</v>
      </c>
      <c r="X296" s="5">
        <v>1144.2343785481817</v>
      </c>
      <c r="Y296" s="5">
        <v>4226.8031172669434</v>
      </c>
      <c r="Z296" s="5">
        <v>666.9025248509455</v>
      </c>
      <c r="AA296" s="5">
        <v>1918.0989645678769</v>
      </c>
      <c r="AB296" s="5">
        <v>35503.088253880691</v>
      </c>
      <c r="AC296" s="5">
        <f>H296*Parameters!$B$17+J296*Parameters!$B$18</f>
        <v>6283.3781399269456</v>
      </c>
      <c r="AD296" s="5">
        <f>O296*Parameters!$B$17+Q296*Parameters!$B$18</f>
        <v>315886.25790990214</v>
      </c>
      <c r="AE296" s="12">
        <f t="shared" si="33"/>
        <v>185.96120629412965</v>
      </c>
      <c r="AF296" s="12">
        <f t="shared" si="34"/>
        <v>6811.804606685766</v>
      </c>
      <c r="AG296" s="12">
        <f t="shared" si="35"/>
        <v>6997.7658129798956</v>
      </c>
      <c r="AH296" s="12">
        <f t="shared" si="36"/>
        <v>36647.32263242887</v>
      </c>
      <c r="AI296" s="12">
        <f t="shared" si="37"/>
        <v>322169.63604982907</v>
      </c>
      <c r="AJ296" s="5"/>
      <c r="AK296" s="9">
        <f>IF('Embedded emissions outputs'!Z296 &lt;&gt;0,'Infield emissions outputs'!AG296/'Embedded emissions outputs'!Z296,"")</f>
        <v>1.7446331937213706</v>
      </c>
      <c r="AL296" s="9">
        <f>IF('Embedded emissions outputs'!Z296 &lt;&gt;0,'Infield emissions outputs'!AH296/'Embedded emissions outputs'!Z296,"")</f>
        <v>9.1366497871304979</v>
      </c>
      <c r="AM296" s="9">
        <f>IF('Embedded emissions outputs'!Z296 &lt;&gt;0,'Infield emissions outputs'!AI296/'Embedded emissions outputs'!Z296,"")</f>
        <v>80.321041898702319</v>
      </c>
      <c r="AN296" s="9"/>
      <c r="AO296" s="9">
        <f>E296*'Field emission CFs'!P294</f>
        <v>38926.00780169668</v>
      </c>
      <c r="AP296" s="9">
        <f>D296*'Field emission CFs'!Q294</f>
        <v>796.56340824286838</v>
      </c>
      <c r="AQ296" s="9">
        <f t="shared" si="38"/>
        <v>39722.571209939546</v>
      </c>
      <c r="AR296" s="9">
        <f>IF('Embedded emissions outputs'!Z296 &lt;&gt; 0,'Infield emissions outputs'!AQ296/'Embedded emissions outputs'!Z296,"")</f>
        <v>9.9033488866227799</v>
      </c>
      <c r="AS296" s="9"/>
      <c r="AT296" s="9"/>
      <c r="AU296" s="5"/>
      <c r="AV296" s="5"/>
      <c r="AW296" s="5"/>
      <c r="AX296" s="5"/>
      <c r="AY296" s="5"/>
      <c r="AZ296" s="5"/>
      <c r="BA296" s="5"/>
      <c r="CX296" s="5"/>
      <c r="CY296" s="5"/>
      <c r="CZ296" s="5"/>
    </row>
    <row r="297" spans="2:104" x14ac:dyDescent="0.3">
      <c r="B297">
        <v>3064</v>
      </c>
      <c r="C297">
        <v>1</v>
      </c>
      <c r="D297" s="5">
        <v>71097.385041120098</v>
      </c>
      <c r="E297" s="5">
        <v>1616794.75</v>
      </c>
      <c r="F297" s="5"/>
      <c r="G297" s="5">
        <v>26513.946674814651</v>
      </c>
      <c r="H297" s="5">
        <v>13450.074157479923</v>
      </c>
      <c r="I297" s="5">
        <v>1393.3695618028194</v>
      </c>
      <c r="J297" s="5">
        <v>3642.9446680440551</v>
      </c>
      <c r="K297" s="5">
        <v>1235.8716480095859</v>
      </c>
      <c r="L297" s="5">
        <v>24861.178330969062</v>
      </c>
      <c r="M297" s="5"/>
      <c r="N297" s="12">
        <f>'Embedded emissions outputs'!L297-'Infield emissions outputs'!G297</f>
        <v>714436.12726616114</v>
      </c>
      <c r="O297" s="12">
        <f>'Embedded emissions outputs'!M297-'Infield emissions outputs'!H297</f>
        <v>383734.87639034557</v>
      </c>
      <c r="P297" s="12">
        <f>'Embedded emissions outputs'!N297-'Infield emissions outputs'!I297</f>
        <v>34240.915431074478</v>
      </c>
      <c r="Q297" s="12">
        <f>'Embedded emissions outputs'!O297-'Infield emissions outputs'!J297</f>
        <v>306738.21854335774</v>
      </c>
      <c r="R297" s="12">
        <f>'Embedded emissions outputs'!P297-'Infield emissions outputs'!K297</f>
        <v>113272.95952033182</v>
      </c>
      <c r="S297" s="12">
        <f>'Embedded emissions outputs'!Q297-'Infield emissions outputs'!L297</f>
        <v>64371.703400165308</v>
      </c>
      <c r="T297" s="5"/>
      <c r="U297" s="5">
        <v>730.42837630182271</v>
      </c>
      <c r="V297" s="5">
        <v>77.39348092010303</v>
      </c>
      <c r="W297" s="5">
        <v>41.91772231140002</v>
      </c>
      <c r="X297" s="5">
        <v>3933.0493421513092</v>
      </c>
      <c r="Y297" s="5">
        <v>12633.589161022672</v>
      </c>
      <c r="Z297" s="5">
        <v>1920.6029901341385</v>
      </c>
      <c r="AA297" s="5">
        <v>5716.5249507830531</v>
      </c>
      <c r="AB297" s="5">
        <v>102102.38299072266</v>
      </c>
      <c r="AC297" s="5">
        <f>H297*Parameters!$B$17+J297*Parameters!$B$18</f>
        <v>24274.761243294844</v>
      </c>
      <c r="AD297" s="5">
        <f>O297*Parameters!$B$17+Q297*Parameters!$B$18</f>
        <v>860893.82608773292</v>
      </c>
      <c r="AE297" s="12">
        <f t="shared" si="33"/>
        <v>849.7395795333257</v>
      </c>
      <c r="AF297" s="12">
        <f t="shared" si="34"/>
        <v>20270.717101939863</v>
      </c>
      <c r="AG297" s="12">
        <f t="shared" si="35"/>
        <v>21120.456681473188</v>
      </c>
      <c r="AH297" s="12">
        <f t="shared" si="36"/>
        <v>106035.43233287397</v>
      </c>
      <c r="AI297" s="12">
        <f t="shared" si="37"/>
        <v>885168.58733102772</v>
      </c>
      <c r="AJ297" s="5"/>
      <c r="AK297" s="9">
        <f>IF('Embedded emissions outputs'!Z297 &lt;&gt;0,'Infield emissions outputs'!AG297/'Embedded emissions outputs'!Z297,"")</f>
        <v>1.3526340520400104</v>
      </c>
      <c r="AL297" s="9">
        <f>IF('Embedded emissions outputs'!Z297 &lt;&gt;0,'Infield emissions outputs'!AH297/'Embedded emissions outputs'!Z297,"")</f>
        <v>6.7909107581960377</v>
      </c>
      <c r="AM297" s="9">
        <f>IF('Embedded emissions outputs'!Z297 &lt;&gt;0,'Infield emissions outputs'!AI297/'Embedded emissions outputs'!Z297,"")</f>
        <v>56.689549429600007</v>
      </c>
      <c r="AN297" s="9"/>
      <c r="AO297" s="9">
        <f>E297*'Field emission CFs'!P295</f>
        <v>133936.2616665322</v>
      </c>
      <c r="AP297" s="9">
        <f>D297*'Field emission CFs'!Q295</f>
        <v>3278.529605930823</v>
      </c>
      <c r="AQ297" s="9">
        <f t="shared" si="38"/>
        <v>137214.79127246302</v>
      </c>
      <c r="AR297" s="9">
        <f>IF('Embedded emissions outputs'!Z297 &lt;&gt; 0,'Infield emissions outputs'!AQ297/'Embedded emissions outputs'!Z297,"")</f>
        <v>8.787755014857467</v>
      </c>
      <c r="AS297" s="9"/>
      <c r="AT297" s="9"/>
      <c r="AU297" s="5"/>
      <c r="AV297" s="5"/>
      <c r="AW297" s="5"/>
      <c r="AX297" s="5"/>
      <c r="AY297" s="5"/>
      <c r="AZ297" s="5"/>
      <c r="BA297" s="5"/>
      <c r="CX297" s="5"/>
      <c r="CY297" s="5"/>
      <c r="CZ297" s="5"/>
    </row>
    <row r="298" spans="2:104" x14ac:dyDescent="0.3">
      <c r="B298">
        <v>3064</v>
      </c>
      <c r="C298">
        <v>2</v>
      </c>
      <c r="D298" s="5">
        <v>1617.0627023016998</v>
      </c>
      <c r="E298" s="5">
        <v>22677.669921875</v>
      </c>
      <c r="F298" s="5"/>
      <c r="G298" s="5">
        <v>603.0420701670223</v>
      </c>
      <c r="H298" s="5">
        <v>305.91298471348239</v>
      </c>
      <c r="I298" s="5">
        <v>31.691263294854721</v>
      </c>
      <c r="J298" s="5">
        <v>82.856351831165469</v>
      </c>
      <c r="K298" s="5">
        <v>28.109078071895166</v>
      </c>
      <c r="L298" s="5">
        <v>565.45095422327972</v>
      </c>
      <c r="M298" s="5"/>
      <c r="N298" s="12">
        <f>'Embedded emissions outputs'!L298-'Infield emissions outputs'!G298</f>
        <v>10131.480996299717</v>
      </c>
      <c r="O298" s="12">
        <f>'Embedded emissions outputs'!M298-'Infield emissions outputs'!H298</f>
        <v>4643.0569751777484</v>
      </c>
      <c r="P298" s="12">
        <f>'Embedded emissions outputs'!N298-'Infield emissions outputs'!I298</f>
        <v>558.27489617510867</v>
      </c>
      <c r="Q298" s="12">
        <f>'Embedded emissions outputs'!O298-'Infield emissions outputs'!J298</f>
        <v>3476.1361181582761</v>
      </c>
      <c r="R298" s="12">
        <f>'Embedded emissions outputs'!P298-'Infield emissions outputs'!K298</f>
        <v>2233.679353513865</v>
      </c>
      <c r="S298" s="12">
        <f>'Embedded emissions outputs'!Q298-'Infield emissions outputs'!L298</f>
        <v>1635.0419472186975</v>
      </c>
      <c r="T298" s="5"/>
      <c r="U298" s="5">
        <v>16.220217379675002</v>
      </c>
      <c r="V298" s="5">
        <v>1.8344827189036561</v>
      </c>
      <c r="W298" s="5">
        <v>0.93044863222356522</v>
      </c>
      <c r="X298" s="5">
        <v>93.737138934908131</v>
      </c>
      <c r="Y298" s="5">
        <v>185.97367059912364</v>
      </c>
      <c r="Z298" s="5">
        <v>25.167776075353935</v>
      </c>
      <c r="AA298" s="5">
        <v>80.181792651756183</v>
      </c>
      <c r="AB298" s="5">
        <v>1331.6488648852931</v>
      </c>
      <c r="AC298" s="5">
        <f>H298*Parameters!$B$17+J298*Parameters!$B$18</f>
        <v>552.11328786716956</v>
      </c>
      <c r="AD298" s="5">
        <f>O298*Parameters!$B$17+Q298*Parameters!$B$18</f>
        <v>10221.222998852212</v>
      </c>
      <c r="AE298" s="12">
        <f t="shared" si="33"/>
        <v>18.985148730802223</v>
      </c>
      <c r="AF298" s="12">
        <f t="shared" si="34"/>
        <v>291.32323932623376</v>
      </c>
      <c r="AG298" s="12">
        <f t="shared" si="35"/>
        <v>310.30838805703598</v>
      </c>
      <c r="AH298" s="12">
        <f t="shared" si="36"/>
        <v>1425.3860038202013</v>
      </c>
      <c r="AI298" s="12">
        <f t="shared" si="37"/>
        <v>10773.336286719381</v>
      </c>
      <c r="AJ298" s="5"/>
      <c r="AK298" s="9">
        <f>IF('Embedded emissions outputs'!Z298 &lt;&gt;0,'Infield emissions outputs'!AG298/'Embedded emissions outputs'!Z298,"")</f>
        <v>1.0666278448860431</v>
      </c>
      <c r="AL298" s="9">
        <f>IF('Embedded emissions outputs'!Z298 &lt;&gt;0,'Infield emissions outputs'!AH298/'Embedded emissions outputs'!Z298,"")</f>
        <v>4.8995014633830101</v>
      </c>
      <c r="AM298" s="9">
        <f>IF('Embedded emissions outputs'!Z298 &lt;&gt;0,'Infield emissions outputs'!AI298/'Embedded emissions outputs'!Z298,"")</f>
        <v>37.031356250750079</v>
      </c>
      <c r="AN298" s="9"/>
      <c r="AO298" s="9">
        <f>E298*'Field emission CFs'!P296</f>
        <v>2081.4906456909257</v>
      </c>
      <c r="AP298" s="9">
        <f>D298*'Field emission CFs'!Q296</f>
        <v>81.441754430280142</v>
      </c>
      <c r="AQ298" s="9">
        <f t="shared" si="38"/>
        <v>2162.9324001212058</v>
      </c>
      <c r="AR298" s="9">
        <f>IF('Embedded emissions outputs'!Z298 &lt;&gt; 0,'Infield emissions outputs'!AQ298/'Embedded emissions outputs'!Z298,"")</f>
        <v>7.4346811538701765</v>
      </c>
      <c r="AS298" s="9"/>
      <c r="AT298" s="9"/>
      <c r="AU298" s="5"/>
      <c r="AV298" s="5"/>
      <c r="AW298" s="5"/>
      <c r="AX298" s="5"/>
      <c r="AY298" s="5"/>
      <c r="AZ298" s="5"/>
      <c r="BA298" s="5"/>
      <c r="CX298" s="5"/>
      <c r="CY298" s="5"/>
      <c r="CZ298" s="5"/>
    </row>
    <row r="299" spans="2:104" x14ac:dyDescent="0.3">
      <c r="B299">
        <v>3064</v>
      </c>
      <c r="C299">
        <v>5</v>
      </c>
      <c r="D299" s="5">
        <v>7912.4600000000009</v>
      </c>
      <c r="E299" s="5">
        <v>10704.6396484375</v>
      </c>
      <c r="F299" s="5"/>
      <c r="G299" s="5">
        <v>2950.7490660207668</v>
      </c>
      <c r="H299" s="5">
        <v>1496.8648102393972</v>
      </c>
      <c r="I299" s="5">
        <v>155.06872603831908</v>
      </c>
      <c r="J299" s="5">
        <v>405.42495271015599</v>
      </c>
      <c r="K299" s="5">
        <v>137.54071228293759</v>
      </c>
      <c r="L299" s="5">
        <v>2766.8117327084237</v>
      </c>
      <c r="M299" s="5"/>
      <c r="N299" s="12">
        <f>'Embedded emissions outputs'!L299-'Infield emissions outputs'!G299</f>
        <v>5000.5239505062546</v>
      </c>
      <c r="O299" s="12">
        <f>'Embedded emissions outputs'!M299-'Infield emissions outputs'!H299</f>
        <v>2352.0017944554374</v>
      </c>
      <c r="P299" s="12">
        <f>'Embedded emissions outputs'!N299-'Infield emissions outputs'!I299</f>
        <v>157.91939980187357</v>
      </c>
      <c r="Q299" s="12">
        <f>'Embedded emissions outputs'!O299-'Infield emissions outputs'!J299</f>
        <v>1675.9041939162175</v>
      </c>
      <c r="R299" s="12">
        <f>'Embedded emissions outputs'!P299-'Infield emissions outputs'!K299</f>
        <v>958.46302543244428</v>
      </c>
      <c r="S299" s="12">
        <f>'Embedded emissions outputs'!Q299-'Infield emissions outputs'!L299</f>
        <v>559.82766518464678</v>
      </c>
      <c r="T299" s="5"/>
      <c r="U299" s="5">
        <v>98.388137286582435</v>
      </c>
      <c r="V299" s="5">
        <v>8.2813313781037294</v>
      </c>
      <c r="W299" s="5">
        <v>6.3757422213302455</v>
      </c>
      <c r="X299" s="5">
        <v>411.46940945223469</v>
      </c>
      <c r="Y299" s="5">
        <v>106.55922620126643</v>
      </c>
      <c r="Z299" s="5">
        <v>11.504380868212289</v>
      </c>
      <c r="AA299" s="5">
        <v>37.848561787255321</v>
      </c>
      <c r="AB299" s="5">
        <v>602.04528648759515</v>
      </c>
      <c r="AC299" s="5">
        <f>H299*Parameters!$B$17+J299*Parameters!$B$18</f>
        <v>2701.5491109276772</v>
      </c>
      <c r="AD299" s="5">
        <f>O299*Parameters!$B$17+Q299*Parameters!$B$18</f>
        <v>5107.1633161900518</v>
      </c>
      <c r="AE299" s="12">
        <f t="shared" si="33"/>
        <v>113.04521088601641</v>
      </c>
      <c r="AF299" s="12">
        <f t="shared" si="34"/>
        <v>155.91216885673404</v>
      </c>
      <c r="AG299" s="12">
        <f t="shared" si="35"/>
        <v>268.95737974275045</v>
      </c>
      <c r="AH299" s="12">
        <f t="shared" si="36"/>
        <v>1013.5146959398298</v>
      </c>
      <c r="AI299" s="12">
        <f t="shared" si="37"/>
        <v>7808.712427117729</v>
      </c>
      <c r="AJ299" s="5"/>
      <c r="AK299" s="9">
        <f>IF('Embedded emissions outputs'!Z299 &lt;&gt;0,'Infield emissions outputs'!AG299/'Embedded emissions outputs'!Z299,"")</f>
        <v>1.3056183482657788</v>
      </c>
      <c r="AL299" s="9">
        <f>IF('Embedded emissions outputs'!Z299 &lt;&gt;0,'Infield emissions outputs'!AH299/'Embedded emissions outputs'!Z299,"")</f>
        <v>4.9199742521350966</v>
      </c>
      <c r="AM299" s="9">
        <f>IF('Embedded emissions outputs'!Z299 &lt;&gt;0,'Infield emissions outputs'!AI299/'Embedded emissions outputs'!Z299,"")</f>
        <v>37.906371005425868</v>
      </c>
      <c r="AN299" s="9"/>
      <c r="AO299" s="9">
        <f>E299*'Field emission CFs'!P297</f>
        <v>865.45375619693073</v>
      </c>
      <c r="AP299" s="9">
        <f>D299*'Field emission CFs'!Q297</f>
        <v>262.27052357871361</v>
      </c>
      <c r="AQ299" s="9">
        <f t="shared" si="38"/>
        <v>1127.7242797756444</v>
      </c>
      <c r="AR299" s="9">
        <f>IF('Embedded emissions outputs'!Z299 &lt;&gt; 0,'Infield emissions outputs'!AQ299/'Embedded emissions outputs'!Z299,"")</f>
        <v>5.4743897076487595</v>
      </c>
      <c r="AS299" s="9"/>
      <c r="AT299" s="9"/>
      <c r="AU299" s="5"/>
      <c r="AV299" s="5"/>
      <c r="AW299" s="5"/>
      <c r="AX299" s="5"/>
      <c r="AY299" s="5"/>
      <c r="AZ299" s="5"/>
      <c r="BA299" s="5"/>
      <c r="CX299" s="5"/>
      <c r="CY299" s="5"/>
      <c r="CZ299" s="5"/>
    </row>
    <row r="300" spans="2:104" x14ac:dyDescent="0.3">
      <c r="B300">
        <v>3064</v>
      </c>
      <c r="C300">
        <v>7</v>
      </c>
      <c r="D300" s="5">
        <v>14802.100547674587</v>
      </c>
      <c r="E300" s="5">
        <v>758.6834716796875</v>
      </c>
      <c r="F300" s="5"/>
      <c r="G300" s="5">
        <v>5520.0638443917896</v>
      </c>
      <c r="H300" s="5">
        <v>2800.2344943847297</v>
      </c>
      <c r="I300" s="5">
        <v>290.09219315092946</v>
      </c>
      <c r="J300" s="5">
        <v>758.44186442041314</v>
      </c>
      <c r="K300" s="5">
        <v>257.30195825455326</v>
      </c>
      <c r="L300" s="5">
        <v>5175.9661930721704</v>
      </c>
      <c r="M300" s="5"/>
      <c r="N300" s="12">
        <f>'Embedded emissions outputs'!L300-'Infield emissions outputs'!G300</f>
        <v>344.52627836338979</v>
      </c>
      <c r="O300" s="12">
        <f>'Embedded emissions outputs'!M300-'Infield emissions outputs'!H300</f>
        <v>131.76031018415006</v>
      </c>
      <c r="P300" s="12">
        <f>'Embedded emissions outputs'!N300-'Infield emissions outputs'!I300</f>
        <v>13.045362338671509</v>
      </c>
      <c r="Q300" s="12">
        <f>'Embedded emissions outputs'!O300-'Infield emissions outputs'!J300</f>
        <v>94.919462968866924</v>
      </c>
      <c r="R300" s="12">
        <f>'Embedded emissions outputs'!P300-'Infield emissions outputs'!K300</f>
        <v>98.567550136581474</v>
      </c>
      <c r="S300" s="12">
        <f>'Embedded emissions outputs'!Q300-'Infield emissions outputs'!L300</f>
        <v>75.864483051474963</v>
      </c>
      <c r="T300" s="5"/>
      <c r="U300" s="5">
        <v>147.32306705731486</v>
      </c>
      <c r="V300" s="5">
        <v>16.115955356572513</v>
      </c>
      <c r="W300" s="5">
        <v>8.6426535490498662</v>
      </c>
      <c r="X300" s="5">
        <v>821.20991614028412</v>
      </c>
      <c r="Y300" s="5">
        <v>7.7956056981650663</v>
      </c>
      <c r="Z300" s="5">
        <v>0.72936515951292946</v>
      </c>
      <c r="AA300" s="5">
        <v>2.6824892978316321</v>
      </c>
      <c r="AB300" s="5">
        <v>37.847557832658275</v>
      </c>
      <c r="AC300" s="5">
        <f>H300*Parameters!$B$17+J300*Parameters!$B$18</f>
        <v>5053.8772485968166</v>
      </c>
      <c r="AD300" s="5">
        <f>O300*Parameters!$B$17+Q300*Parameters!$B$18</f>
        <v>286.96444435511665</v>
      </c>
      <c r="AE300" s="12">
        <f t="shared" si="33"/>
        <v>172.08167596293723</v>
      </c>
      <c r="AF300" s="12">
        <f t="shared" si="34"/>
        <v>11.207460155509628</v>
      </c>
      <c r="AG300" s="12">
        <f t="shared" si="35"/>
        <v>183.28913611844686</v>
      </c>
      <c r="AH300" s="12">
        <f t="shared" si="36"/>
        <v>859.05747397294238</v>
      </c>
      <c r="AI300" s="12">
        <f t="shared" si="37"/>
        <v>5340.8416929519335</v>
      </c>
      <c r="AJ300" s="5"/>
      <c r="AK300" s="9">
        <f>IF('Embedded emissions outputs'!Z300 &lt;&gt;0,'Infield emissions outputs'!AG300/'Embedded emissions outputs'!Z300,"")</f>
        <v>0.44244632171253317</v>
      </c>
      <c r="AL300" s="9">
        <f>IF('Embedded emissions outputs'!Z300 &lt;&gt;0,'Infield emissions outputs'!AH300/'Embedded emissions outputs'!Z300,"")</f>
        <v>2.0737007525277722</v>
      </c>
      <c r="AM300" s="9">
        <f>IF('Embedded emissions outputs'!Z300 &lt;&gt;0,'Infield emissions outputs'!AI300/'Embedded emissions outputs'!Z300,"")</f>
        <v>12.892394017114347</v>
      </c>
      <c r="AN300" s="9"/>
      <c r="AO300" s="9">
        <f>E300*'Field emission CFs'!P298</f>
        <v>86.711419512341905</v>
      </c>
      <c r="AP300" s="9">
        <f>D300*'Field emission CFs'!Q298</f>
        <v>612.67288896529055</v>
      </c>
      <c r="AQ300" s="9">
        <f t="shared" si="38"/>
        <v>699.38430847763243</v>
      </c>
      <c r="AR300" s="9">
        <f>IF('Embedded emissions outputs'!Z300 &lt;&gt; 0,'Infield emissions outputs'!AQ300/'Embedded emissions outputs'!Z300,"")</f>
        <v>1.6882616247884041</v>
      </c>
      <c r="AS300" s="9"/>
      <c r="AT300" s="9"/>
      <c r="AU300" s="5"/>
      <c r="AV300" s="5"/>
      <c r="AW300" s="5"/>
      <c r="AX300" s="5"/>
      <c r="AY300" s="5"/>
      <c r="AZ300" s="5"/>
      <c r="BA300" s="5"/>
      <c r="CX300" s="5"/>
      <c r="CY300" s="5"/>
      <c r="CZ300" s="5"/>
    </row>
    <row r="301" spans="2:104" x14ac:dyDescent="0.3">
      <c r="B301">
        <v>3064</v>
      </c>
      <c r="C301">
        <v>8</v>
      </c>
      <c r="D301" s="5">
        <v>13419.500626864801</v>
      </c>
      <c r="E301" s="5">
        <v>102216.2421875</v>
      </c>
      <c r="F301" s="5"/>
      <c r="G301" s="5">
        <v>5004.4586564970195</v>
      </c>
      <c r="H301" s="5">
        <v>2538.6767527847787</v>
      </c>
      <c r="I301" s="5">
        <v>262.99594137327063</v>
      </c>
      <c r="J301" s="5">
        <v>687.59910407642747</v>
      </c>
      <c r="K301" s="5">
        <v>233.26849989766924</v>
      </c>
      <c r="L301" s="5">
        <v>4692.5016722356349</v>
      </c>
      <c r="M301" s="5"/>
      <c r="N301" s="12">
        <f>'Embedded emissions outputs'!L301-'Infield emissions outputs'!G301</f>
        <v>47347.142881019885</v>
      </c>
      <c r="O301" s="12">
        <f>'Embedded emissions outputs'!M301-'Infield emissions outputs'!H301</f>
        <v>26396.679771676863</v>
      </c>
      <c r="P301" s="12">
        <f>'Embedded emissions outputs'!N301-'Infield emissions outputs'!I301</f>
        <v>1774.0411673504564</v>
      </c>
      <c r="Q301" s="12">
        <f>'Embedded emissions outputs'!O301-'Infield emissions outputs'!J301</f>
        <v>20619.60079134944</v>
      </c>
      <c r="R301" s="12">
        <f>'Embedded emissions outputs'!P301-'Infield emissions outputs'!K301</f>
        <v>2318.7051085131729</v>
      </c>
      <c r="S301" s="12">
        <f>'Embedded emissions outputs'!Q301-'Infield emissions outputs'!L301</f>
        <v>3760.0707501712668</v>
      </c>
      <c r="T301" s="5"/>
      <c r="U301" s="5">
        <v>128.56864868534637</v>
      </c>
      <c r="V301" s="5">
        <v>14.772990810340209</v>
      </c>
      <c r="W301" s="5">
        <v>7.3668253528904817</v>
      </c>
      <c r="X301" s="5">
        <v>755.7782646377874</v>
      </c>
      <c r="Y301" s="5">
        <v>861.2185306845015</v>
      </c>
      <c r="Z301" s="5">
        <v>121.63327995148921</v>
      </c>
      <c r="AA301" s="5">
        <v>361.4074385782003</v>
      </c>
      <c r="AB301" s="5">
        <v>6447.3318721593341</v>
      </c>
      <c r="AC301" s="5">
        <f>H301*Parameters!$B$17+J301*Parameters!$B$18</f>
        <v>4581.8165257833853</v>
      </c>
      <c r="AD301" s="5">
        <f>O301*Parameters!$B$17+Q301*Parameters!$B$18</f>
        <v>58821.022696069485</v>
      </c>
      <c r="AE301" s="12">
        <f t="shared" si="33"/>
        <v>150.70846484857708</v>
      </c>
      <c r="AF301" s="12">
        <f t="shared" si="34"/>
        <v>1344.259249214191</v>
      </c>
      <c r="AG301" s="12">
        <f t="shared" si="35"/>
        <v>1494.967714062768</v>
      </c>
      <c r="AH301" s="12">
        <f t="shared" si="36"/>
        <v>7203.1101367971214</v>
      </c>
      <c r="AI301" s="12">
        <f t="shared" si="37"/>
        <v>63402.839221852868</v>
      </c>
      <c r="AJ301" s="5"/>
      <c r="AK301" s="9">
        <f>IF('Embedded emissions outputs'!Z301 &lt;&gt;0,'Infield emissions outputs'!AG301/'Embedded emissions outputs'!Z301,"")</f>
        <v>1.3758813727307311</v>
      </c>
      <c r="AL301" s="9">
        <f>IF('Embedded emissions outputs'!Z301 &lt;&gt;0,'Infield emissions outputs'!AH301/'Embedded emissions outputs'!Z301,"")</f>
        <v>6.6293238106217451</v>
      </c>
      <c r="AM301" s="9">
        <f>IF('Embedded emissions outputs'!Z301 &lt;&gt;0,'Infield emissions outputs'!AI301/'Embedded emissions outputs'!Z301,"")</f>
        <v>58.352287238710304</v>
      </c>
      <c r="AN301" s="9"/>
      <c r="AO301" s="9">
        <f>E301*'Field emission CFs'!P299</f>
        <v>7311.1350112303244</v>
      </c>
      <c r="AP301" s="9">
        <f>D301*'Field emission CFs'!Q299</f>
        <v>532.58639203232667</v>
      </c>
      <c r="AQ301" s="9">
        <f t="shared" si="38"/>
        <v>7843.7214032626507</v>
      </c>
      <c r="AR301" s="9">
        <f>IF('Embedded emissions outputs'!Z301 &lt;&gt; 0,'Infield emissions outputs'!AQ301/'Embedded emissions outputs'!Z301,"")</f>
        <v>7.2189051777644719</v>
      </c>
      <c r="AS301" s="9"/>
      <c r="AT301" s="9"/>
      <c r="AU301" s="5"/>
      <c r="AV301" s="5"/>
      <c r="AW301" s="5"/>
      <c r="AX301" s="5"/>
      <c r="AY301" s="5"/>
      <c r="AZ301" s="5"/>
      <c r="BA301" s="5"/>
      <c r="CX301" s="5"/>
      <c r="CY301" s="5"/>
      <c r="CZ301" s="5"/>
    </row>
    <row r="302" spans="2:104" x14ac:dyDescent="0.3">
      <c r="B302">
        <v>3065</v>
      </c>
      <c r="C302">
        <v>0</v>
      </c>
      <c r="D302" s="5">
        <v>77414.66748316132</v>
      </c>
      <c r="E302" s="5">
        <v>1822695.125</v>
      </c>
      <c r="F302" s="5"/>
      <c r="G302" s="5">
        <v>28869.815174073101</v>
      </c>
      <c r="H302" s="5">
        <v>14645.166174859438</v>
      </c>
      <c r="I302" s="5">
        <v>1517.1759305315804</v>
      </c>
      <c r="J302" s="5">
        <v>3966.634637449431</v>
      </c>
      <c r="K302" s="5">
        <v>1345.6837073148897</v>
      </c>
      <c r="L302" s="5">
        <v>27070.191858932874</v>
      </c>
      <c r="M302" s="5"/>
      <c r="N302" s="12">
        <f>'Embedded emissions outputs'!L302-'Infield emissions outputs'!G302</f>
        <v>850695.96505766024</v>
      </c>
      <c r="O302" s="12">
        <f>'Embedded emissions outputs'!M302-'Infield emissions outputs'!H302</f>
        <v>466788.53937374905</v>
      </c>
      <c r="P302" s="12">
        <f>'Embedded emissions outputs'!N302-'Infield emissions outputs'!I302</f>
        <v>32590.661578176965</v>
      </c>
      <c r="Q302" s="12">
        <f>'Embedded emissions outputs'!O302-'Infield emissions outputs'!J302</f>
        <v>356156.40887805616</v>
      </c>
      <c r="R302" s="12">
        <f>'Embedded emissions outputs'!P302-'Infield emissions outputs'!K302</f>
        <v>48920.263721280506</v>
      </c>
      <c r="S302" s="12">
        <f>'Embedded emissions outputs'!Q302-'Infield emissions outputs'!L302</f>
        <v>67543.255277331147</v>
      </c>
      <c r="T302" s="5"/>
      <c r="U302" s="5">
        <v>652.84681807100367</v>
      </c>
      <c r="V302" s="5">
        <v>92.690936943806207</v>
      </c>
      <c r="W302" s="5">
        <v>36.726975665490812</v>
      </c>
      <c r="X302" s="5">
        <v>4813.3383075305992</v>
      </c>
      <c r="Y302" s="5">
        <v>14262.908952611175</v>
      </c>
      <c r="Z302" s="5">
        <v>2208.0301300403339</v>
      </c>
      <c r="AA302" s="5">
        <v>6444.5292647567348</v>
      </c>
      <c r="AB302" s="5">
        <v>117463.2569741762</v>
      </c>
      <c r="AC302" s="5">
        <f>H302*Parameters!$B$17+J302*Parameters!$B$18</f>
        <v>26431.669305360942</v>
      </c>
      <c r="AD302" s="5">
        <f>O302*Parameters!$B$17+Q302*Parameters!$B$18</f>
        <v>1033135.71157931</v>
      </c>
      <c r="AE302" s="12">
        <f t="shared" si="33"/>
        <v>782.26473068030066</v>
      </c>
      <c r="AF302" s="12">
        <f t="shared" si="34"/>
        <v>22915.468347408241</v>
      </c>
      <c r="AG302" s="12">
        <f t="shared" si="35"/>
        <v>23697.733078088542</v>
      </c>
      <c r="AH302" s="12">
        <f t="shared" si="36"/>
        <v>122276.5952817068</v>
      </c>
      <c r="AI302" s="12">
        <f t="shared" si="37"/>
        <v>1059567.3808846709</v>
      </c>
      <c r="AJ302" s="5"/>
      <c r="AK302" s="9">
        <f>IF('Embedded emissions outputs'!Z302 &lt;&gt;0,'Infield emissions outputs'!AG302/'Embedded emissions outputs'!Z302,"")</f>
        <v>1.676404791733012</v>
      </c>
      <c r="AL302" s="9">
        <f>IF('Embedded emissions outputs'!Z302 &lt;&gt;0,'Infield emissions outputs'!AH302/'Embedded emissions outputs'!Z302,"")</f>
        <v>8.6499864595312417</v>
      </c>
      <c r="AM302" s="9">
        <f>IF('Embedded emissions outputs'!Z302 &lt;&gt;0,'Infield emissions outputs'!AI302/'Embedded emissions outputs'!Z302,"")</f>
        <v>74.955010617510638</v>
      </c>
      <c r="AN302" s="9"/>
      <c r="AO302" s="9">
        <f>E302*'Field emission CFs'!P300</f>
        <v>125276.13127111034</v>
      </c>
      <c r="AP302" s="9">
        <f>D302*'Field emission CFs'!Q300</f>
        <v>2202.5190059181464</v>
      </c>
      <c r="AQ302" s="9">
        <f t="shared" si="38"/>
        <v>127478.65027702849</v>
      </c>
      <c r="AR302" s="9">
        <f>IF('Embedded emissions outputs'!Z302 &lt;&gt; 0,'Infield emissions outputs'!AQ302/'Embedded emissions outputs'!Z302,"")</f>
        <v>9.0179857906182868</v>
      </c>
      <c r="AS302" s="9"/>
      <c r="AT302" s="9"/>
      <c r="AU302" s="5"/>
      <c r="AV302" s="5"/>
      <c r="AW302" s="5"/>
      <c r="AX302" s="5"/>
      <c r="AY302" s="5"/>
      <c r="AZ302" s="5"/>
      <c r="BA302" s="5"/>
      <c r="CX302" s="5"/>
      <c r="CY302" s="5"/>
      <c r="CZ302" s="5"/>
    </row>
    <row r="303" spans="2:104" x14ac:dyDescent="0.3">
      <c r="B303">
        <v>3065</v>
      </c>
      <c r="C303">
        <v>1</v>
      </c>
      <c r="D303" s="5">
        <v>288829.1689110591</v>
      </c>
      <c r="E303" s="5">
        <v>2577931.25</v>
      </c>
      <c r="F303" s="5"/>
      <c r="G303" s="5">
        <v>107711.43239951441</v>
      </c>
      <c r="H303" s="5">
        <v>54640.177531849164</v>
      </c>
      <c r="I303" s="5">
        <v>5660.4862793296161</v>
      </c>
      <c r="J303" s="5">
        <v>14799.259920060229</v>
      </c>
      <c r="K303" s="5">
        <v>5020.6597720703749</v>
      </c>
      <c r="L303" s="5">
        <v>100997.15300823528</v>
      </c>
      <c r="M303" s="5"/>
      <c r="N303" s="12">
        <f>'Embedded emissions outputs'!L303-'Infield emissions outputs'!G303</f>
        <v>1156456.6935663091</v>
      </c>
      <c r="O303" s="12">
        <f>'Embedded emissions outputs'!M303-'Infield emissions outputs'!H303</f>
        <v>617016.33463324956</v>
      </c>
      <c r="P303" s="12">
        <f>'Embedded emissions outputs'!N303-'Infield emissions outputs'!I303</f>
        <v>55914.606004338013</v>
      </c>
      <c r="Q303" s="12">
        <f>'Embedded emissions outputs'!O303-'Infield emissions outputs'!J303</f>
        <v>481505.3892991555</v>
      </c>
      <c r="R303" s="12">
        <f>'Embedded emissions outputs'!P303-'Infield emissions outputs'!K303</f>
        <v>161057.40720720633</v>
      </c>
      <c r="S303" s="12">
        <f>'Embedded emissions outputs'!Q303-'Infield emissions outputs'!L303</f>
        <v>105980.75610662541</v>
      </c>
      <c r="T303" s="5"/>
      <c r="U303" s="5">
        <v>2967.3246175551053</v>
      </c>
      <c r="V303" s="5">
        <v>314.40670793108404</v>
      </c>
      <c r="W303" s="5">
        <v>170.28841343242021</v>
      </c>
      <c r="X303" s="5">
        <v>15977.794009199377</v>
      </c>
      <c r="Y303" s="5">
        <v>20145.618726505858</v>
      </c>
      <c r="Z303" s="5">
        <v>3068.6888155746333</v>
      </c>
      <c r="AA303" s="5">
        <v>9114.8289090950348</v>
      </c>
      <c r="AB303" s="5">
        <v>163148.85826036349</v>
      </c>
      <c r="AC303" s="5">
        <f>H303*Parameters!$B$17+J303*Parameters!$B$18</f>
        <v>98614.866233971668</v>
      </c>
      <c r="AD303" s="5">
        <f>O303*Parameters!$B$17+Q303*Parameters!$B$18</f>
        <v>1374535.2818388334</v>
      </c>
      <c r="AE303" s="12">
        <f t="shared" si="33"/>
        <v>3452.0197389186096</v>
      </c>
      <c r="AF303" s="12">
        <f t="shared" si="34"/>
        <v>32329.136451175527</v>
      </c>
      <c r="AG303" s="12">
        <f t="shared" si="35"/>
        <v>35781.156190094138</v>
      </c>
      <c r="AH303" s="12">
        <f t="shared" si="36"/>
        <v>179126.65226956285</v>
      </c>
      <c r="AI303" s="12">
        <f t="shared" si="37"/>
        <v>1473150.148072805</v>
      </c>
      <c r="AJ303" s="5"/>
      <c r="AK303" s="9">
        <f>IF('Embedded emissions outputs'!Z303 &lt;&gt;0,'Infield emissions outputs'!AG303/'Embedded emissions outputs'!Z303,"")</f>
        <v>1.2756125235994618</v>
      </c>
      <c r="AL303" s="9">
        <f>IF('Embedded emissions outputs'!Z303 &lt;&gt;0,'Infield emissions outputs'!AH303/'Embedded emissions outputs'!Z303,"")</f>
        <v>6.3859367688280164</v>
      </c>
      <c r="AM303" s="9">
        <f>IF('Embedded emissions outputs'!Z303 &lt;&gt;0,'Infield emissions outputs'!AI303/'Embedded emissions outputs'!Z303,"")</f>
        <v>52.518391749015407</v>
      </c>
      <c r="AN303" s="9"/>
      <c r="AO303" s="9">
        <f>E303*'Field emission CFs'!P301</f>
        <v>196450.62733368119</v>
      </c>
      <c r="AP303" s="9">
        <f>D303*'Field emission CFs'!Q301</f>
        <v>9531.6338997962193</v>
      </c>
      <c r="AQ303" s="9">
        <f t="shared" si="38"/>
        <v>205982.26123347742</v>
      </c>
      <c r="AR303" s="9">
        <f>IF('Embedded emissions outputs'!Z303 &lt;&gt; 0,'Infield emissions outputs'!AQ303/'Embedded emissions outputs'!Z303,"")</f>
        <v>7.3433499653513694</v>
      </c>
      <c r="AS303" s="9"/>
      <c r="AT303" s="9"/>
      <c r="AU303" s="5"/>
      <c r="AV303" s="5"/>
      <c r="AW303" s="5"/>
      <c r="AX303" s="5"/>
      <c r="AY303" s="5"/>
      <c r="AZ303" s="5"/>
      <c r="BA303" s="5"/>
      <c r="CX303" s="5"/>
      <c r="CY303" s="5"/>
      <c r="CZ303" s="5"/>
    </row>
    <row r="304" spans="2:104" x14ac:dyDescent="0.3">
      <c r="B304">
        <v>3065</v>
      </c>
      <c r="C304">
        <v>2</v>
      </c>
      <c r="D304" s="5">
        <v>1696.1582185628999</v>
      </c>
      <c r="E304" s="5">
        <v>6437.390625</v>
      </c>
      <c r="F304" s="5"/>
      <c r="G304" s="5">
        <v>632.53871479260863</v>
      </c>
      <c r="H304" s="5">
        <v>320.87613080699924</v>
      </c>
      <c r="I304" s="5">
        <v>33.24138057089371</v>
      </c>
      <c r="J304" s="5">
        <v>86.909111142401471</v>
      </c>
      <c r="K304" s="5">
        <v>29.483979637900191</v>
      </c>
      <c r="L304" s="5">
        <v>593.10890161209659</v>
      </c>
      <c r="M304" s="5"/>
      <c r="N304" s="12">
        <f>'Embedded emissions outputs'!L304-'Infield emissions outputs'!G304</f>
        <v>2920.2356270146042</v>
      </c>
      <c r="O304" s="12">
        <f>'Embedded emissions outputs'!M304-'Infield emissions outputs'!H304</f>
        <v>1210.790486826472</v>
      </c>
      <c r="P304" s="12">
        <f>'Embedded emissions outputs'!N304-'Infield emissions outputs'!I304</f>
        <v>102.83603721972941</v>
      </c>
      <c r="Q304" s="12">
        <f>'Embedded emissions outputs'!O304-'Infield emissions outputs'!J304</f>
        <v>882.56041827373053</v>
      </c>
      <c r="R304" s="12">
        <f>'Embedded emissions outputs'!P304-'Infield emissions outputs'!K304</f>
        <v>803.71550453139582</v>
      </c>
      <c r="S304" s="12">
        <f>'Embedded emissions outputs'!Q304-'Infield emissions outputs'!L304</f>
        <v>517.25257197180053</v>
      </c>
      <c r="T304" s="5"/>
      <c r="U304" s="5">
        <v>17.01359815933689</v>
      </c>
      <c r="V304" s="5">
        <v>1.9242129176877869</v>
      </c>
      <c r="W304" s="5">
        <v>0.97595973999662644</v>
      </c>
      <c r="X304" s="5">
        <v>98.322111049069917</v>
      </c>
      <c r="Y304" s="5">
        <v>53.468004890219966</v>
      </c>
      <c r="Z304" s="5">
        <v>6.8268252573016417</v>
      </c>
      <c r="AA304" s="5">
        <v>22.760783964772259</v>
      </c>
      <c r="AB304" s="5">
        <v>360.27886846096828</v>
      </c>
      <c r="AC304" s="5">
        <f>H304*Parameters!$B$17+J304*Parameters!$B$18</f>
        <v>579.11884892325202</v>
      </c>
      <c r="AD304" s="5">
        <f>O304*Parameters!$B$17+Q304*Parameters!$B$18</f>
        <v>2645.574116353022</v>
      </c>
      <c r="AE304" s="12">
        <f t="shared" si="33"/>
        <v>19.913770817021302</v>
      </c>
      <c r="AF304" s="12">
        <f t="shared" si="34"/>
        <v>83.055614112293867</v>
      </c>
      <c r="AG304" s="12">
        <f t="shared" si="35"/>
        <v>102.96938492931517</v>
      </c>
      <c r="AH304" s="12">
        <f t="shared" si="36"/>
        <v>458.6009795100382</v>
      </c>
      <c r="AI304" s="12">
        <f t="shared" si="37"/>
        <v>3224.6929652762738</v>
      </c>
      <c r="AJ304" s="5"/>
      <c r="AK304" s="9">
        <f>IF('Embedded emissions outputs'!Z304 &lt;&gt;0,'Infield emissions outputs'!AG304/'Embedded emissions outputs'!Z304,"")</f>
        <v>0.91177542133939504</v>
      </c>
      <c r="AL304" s="9">
        <f>IF('Embedded emissions outputs'!Z304 &lt;&gt;0,'Infield emissions outputs'!AH304/'Embedded emissions outputs'!Z304,"")</f>
        <v>4.0608293582258783</v>
      </c>
      <c r="AM304" s="9">
        <f>IF('Embedded emissions outputs'!Z304 &lt;&gt;0,'Infield emissions outputs'!AI304/'Embedded emissions outputs'!Z304,"")</f>
        <v>28.554077400028152</v>
      </c>
      <c r="AN304" s="9"/>
      <c r="AO304" s="9">
        <f>E304*'Field emission CFs'!P302</f>
        <v>476.47052975368325</v>
      </c>
      <c r="AP304" s="9">
        <f>D304*'Field emission CFs'!Q302</f>
        <v>30.756190318645046</v>
      </c>
      <c r="AQ304" s="9">
        <f t="shared" si="38"/>
        <v>507.22672007232831</v>
      </c>
      <c r="AR304" s="9">
        <f>IF('Embedded emissions outputs'!Z304 &lt;&gt; 0,'Infield emissions outputs'!AQ304/'Embedded emissions outputs'!Z304,"")</f>
        <v>4.4914015629599078</v>
      </c>
      <c r="AS304" s="9"/>
      <c r="AT304" s="9"/>
      <c r="AU304" s="5"/>
      <c r="AV304" s="5"/>
      <c r="AW304" s="5"/>
      <c r="AX304" s="5"/>
      <c r="AY304" s="5"/>
      <c r="AZ304" s="5"/>
      <c r="BA304" s="5"/>
      <c r="CX304" s="5"/>
      <c r="CY304" s="5"/>
      <c r="CZ304" s="5"/>
    </row>
    <row r="305" spans="2:104" x14ac:dyDescent="0.3">
      <c r="B305">
        <v>3065</v>
      </c>
      <c r="C305">
        <v>5</v>
      </c>
      <c r="D305" s="5">
        <v>40523.842047652601</v>
      </c>
      <c r="E305" s="5">
        <v>33291.41015625</v>
      </c>
      <c r="F305" s="5"/>
      <c r="G305" s="5">
        <v>15112.327780953581</v>
      </c>
      <c r="H305" s="5">
        <v>7666.2268291821783</v>
      </c>
      <c r="I305" s="5">
        <v>794.18797194646879</v>
      </c>
      <c r="J305" s="5">
        <v>2076.3930238893317</v>
      </c>
      <c r="K305" s="5">
        <v>704.41785483596675</v>
      </c>
      <c r="L305" s="5">
        <v>14170.288586845072</v>
      </c>
      <c r="M305" s="5"/>
      <c r="N305" s="12">
        <f>'Embedded emissions outputs'!L305-'Infield emissions outputs'!G305</f>
        <v>15568.612224855942</v>
      </c>
      <c r="O305" s="12">
        <f>'Embedded emissions outputs'!M305-'Infield emissions outputs'!H305</f>
        <v>7807.1076797106543</v>
      </c>
      <c r="P305" s="12">
        <f>'Embedded emissions outputs'!N305-'Infield emissions outputs'!I305</f>
        <v>638.4897004220287</v>
      </c>
      <c r="Q305" s="12">
        <f>'Embedded emissions outputs'!O305-'Infield emissions outputs'!J305</f>
        <v>5644.4985465946475</v>
      </c>
      <c r="R305" s="12">
        <f>'Embedded emissions outputs'!P305-'Infield emissions outputs'!K305</f>
        <v>2064.9704921238622</v>
      </c>
      <c r="S305" s="12">
        <f>'Embedded emissions outputs'!Q305-'Infield emissions outputs'!L305</f>
        <v>1567.7306161133147</v>
      </c>
      <c r="T305" s="5"/>
      <c r="U305" s="5">
        <v>503.8970604292756</v>
      </c>
      <c r="V305" s="5">
        <v>42.413025116151587</v>
      </c>
      <c r="W305" s="5">
        <v>32.653507343321365</v>
      </c>
      <c r="X305" s="5">
        <v>2107.3498451914138</v>
      </c>
      <c r="Y305" s="5">
        <v>326.11915740839328</v>
      </c>
      <c r="Z305" s="5">
        <v>37.181457986699535</v>
      </c>
      <c r="AA305" s="5">
        <v>117.70893749232798</v>
      </c>
      <c r="AB305" s="5">
        <v>1951.422023562528</v>
      </c>
      <c r="AC305" s="5">
        <f>H305*Parameters!$B$17+J305*Parameters!$B$18</f>
        <v>13836.044599935987</v>
      </c>
      <c r="AD305" s="5">
        <f>O305*Parameters!$B$17+Q305*Parameters!$B$18</f>
        <v>17020.163927616391</v>
      </c>
      <c r="AE305" s="12">
        <f t="shared" si="33"/>
        <v>578.96359288874862</v>
      </c>
      <c r="AF305" s="12">
        <f t="shared" si="34"/>
        <v>481.0095528874208</v>
      </c>
      <c r="AG305" s="12">
        <f t="shared" si="35"/>
        <v>1059.9731457761695</v>
      </c>
      <c r="AH305" s="12">
        <f t="shared" si="36"/>
        <v>4058.7718687539418</v>
      </c>
      <c r="AI305" s="12">
        <f t="shared" si="37"/>
        <v>30856.208527552379</v>
      </c>
      <c r="AJ305" s="5"/>
      <c r="AK305" s="9">
        <f>IF('Embedded emissions outputs'!Z305 &lt;&gt;0,'Infield emissions outputs'!AG305/'Embedded emissions outputs'!Z305,"")</f>
        <v>1.3637797929718087</v>
      </c>
      <c r="AL305" s="9">
        <f>IF('Embedded emissions outputs'!Z305 &lt;&gt;0,'Infield emissions outputs'!AH305/'Embedded emissions outputs'!Z305,"")</f>
        <v>5.2220861263761806</v>
      </c>
      <c r="AM305" s="9">
        <f>IF('Embedded emissions outputs'!Z305 &lt;&gt;0,'Infield emissions outputs'!AI305/'Embedded emissions outputs'!Z305,"")</f>
        <v>39.700131880969785</v>
      </c>
      <c r="AN305" s="9"/>
      <c r="AO305" s="9">
        <f>E305*'Field emission CFs'!P303</f>
        <v>2297.5533916723912</v>
      </c>
      <c r="AP305" s="9">
        <f>D305*'Field emission CFs'!Q303</f>
        <v>837.99474976264071</v>
      </c>
      <c r="AQ305" s="9">
        <f t="shared" si="38"/>
        <v>3135.548141435032</v>
      </c>
      <c r="AR305" s="9">
        <f>IF('Embedded emissions outputs'!Z305 &lt;&gt; 0,'Infield emissions outputs'!AQ305/'Embedded emissions outputs'!Z305,"")</f>
        <v>4.0342505017409147</v>
      </c>
      <c r="AS305" s="9"/>
      <c r="AT305" s="9"/>
      <c r="AU305" s="5"/>
      <c r="AV305" s="5"/>
      <c r="AW305" s="5"/>
      <c r="AX305" s="5"/>
      <c r="AY305" s="5"/>
      <c r="AZ305" s="5"/>
      <c r="BA305" s="5"/>
      <c r="CX305" s="5"/>
      <c r="CY305" s="5"/>
      <c r="CZ305" s="5"/>
    </row>
    <row r="306" spans="2:104" x14ac:dyDescent="0.3">
      <c r="B306">
        <v>3065</v>
      </c>
      <c r="C306">
        <v>7</v>
      </c>
      <c r="D306" s="5">
        <v>46730.063346800402</v>
      </c>
      <c r="E306" s="5">
        <v>1997.00341796875</v>
      </c>
      <c r="F306" s="5"/>
      <c r="G306" s="5">
        <v>17426.778874795265</v>
      </c>
      <c r="H306" s="5">
        <v>8840.3085012857428</v>
      </c>
      <c r="I306" s="5">
        <v>915.8177596952512</v>
      </c>
      <c r="J306" s="5">
        <v>2394.3923536446496</v>
      </c>
      <c r="K306" s="5">
        <v>812.29936047015974</v>
      </c>
      <c r="L306" s="5">
        <v>16340.46649690933</v>
      </c>
      <c r="M306" s="5"/>
      <c r="N306" s="12">
        <f>'Embedded emissions outputs'!L306-'Infield emissions outputs'!G306</f>
        <v>920.10997467964626</v>
      </c>
      <c r="O306" s="12">
        <f>'Embedded emissions outputs'!M306-'Infield emissions outputs'!H306</f>
        <v>413.23204921146134</v>
      </c>
      <c r="P306" s="12">
        <f>'Embedded emissions outputs'!N306-'Infield emissions outputs'!I306</f>
        <v>32.466715092860795</v>
      </c>
      <c r="Q306" s="12">
        <f>'Embedded emissions outputs'!O306-'Infield emissions outputs'!J306</f>
        <v>306.83973076650955</v>
      </c>
      <c r="R306" s="12">
        <f>'Embedded emissions outputs'!P306-'Infield emissions outputs'!K306</f>
        <v>171.9883188115482</v>
      </c>
      <c r="S306" s="12">
        <f>'Embedded emissions outputs'!Q306-'Infield emissions outputs'!L306</f>
        <v>152.36660565737293</v>
      </c>
      <c r="T306" s="5"/>
      <c r="U306" s="5">
        <v>465.0972498031565</v>
      </c>
      <c r="V306" s="5">
        <v>50.877888059283116</v>
      </c>
      <c r="W306" s="5">
        <v>27.28475911447568</v>
      </c>
      <c r="X306" s="5">
        <v>2592.5503801745808</v>
      </c>
      <c r="Y306" s="5">
        <v>19.810352395456736</v>
      </c>
      <c r="Z306" s="5">
        <v>2.1046901589896749</v>
      </c>
      <c r="AA306" s="5">
        <v>7.0608364767607243</v>
      </c>
      <c r="AB306" s="5">
        <v>110.04466023974966</v>
      </c>
      <c r="AC306" s="5">
        <f>H306*Parameters!$B$17+J306*Parameters!$B$18</f>
        <v>15955.033085556533</v>
      </c>
      <c r="AD306" s="5">
        <f>O306*Parameters!$B$17+Q306*Parameters!$B$18</f>
        <v>907.58361429031186</v>
      </c>
      <c r="AE306" s="12">
        <f t="shared" si="33"/>
        <v>543.25989697691534</v>
      </c>
      <c r="AF306" s="12">
        <f t="shared" si="34"/>
        <v>28.975879031207135</v>
      </c>
      <c r="AG306" s="12">
        <f t="shared" si="35"/>
        <v>572.23577600812246</v>
      </c>
      <c r="AH306" s="12">
        <f t="shared" si="36"/>
        <v>2702.5950404143305</v>
      </c>
      <c r="AI306" s="12">
        <f t="shared" si="37"/>
        <v>16862.616699846847</v>
      </c>
      <c r="AJ306" s="5"/>
      <c r="AK306" s="9">
        <f>IF('Embedded emissions outputs'!Z306 &lt;&gt;0,'Infield emissions outputs'!AG306/'Embedded emissions outputs'!Z306,"")</f>
        <v>0.46484680504116666</v>
      </c>
      <c r="AL306" s="9">
        <f>IF('Embedded emissions outputs'!Z306 &lt;&gt;0,'Infield emissions outputs'!AH306/'Embedded emissions outputs'!Z306,"")</f>
        <v>2.1954109171931115</v>
      </c>
      <c r="AM306" s="9">
        <f>IF('Embedded emissions outputs'!Z306 &lt;&gt;0,'Infield emissions outputs'!AI306/'Embedded emissions outputs'!Z306,"")</f>
        <v>13.698083598055858</v>
      </c>
      <c r="AN306" s="9"/>
      <c r="AO306" s="9">
        <f>E306*'Field emission CFs'!P304</f>
        <v>149.65652757322604</v>
      </c>
      <c r="AP306" s="9">
        <f>D306*'Field emission CFs'!Q304</f>
        <v>1282.4065989236142</v>
      </c>
      <c r="AQ306" s="9">
        <f t="shared" si="38"/>
        <v>1432.0631264968401</v>
      </c>
      <c r="AR306" s="9">
        <f>IF('Embedded emissions outputs'!Z306 &lt;&gt; 0,'Infield emissions outputs'!AQ306/'Embedded emissions outputs'!Z306,"")</f>
        <v>1.1633141388207633</v>
      </c>
      <c r="AS306" s="9"/>
      <c r="AT306" s="9"/>
      <c r="AU306" s="5"/>
      <c r="AV306" s="5"/>
      <c r="AW306" s="5"/>
      <c r="AX306" s="5"/>
      <c r="AY306" s="5"/>
      <c r="AZ306" s="5"/>
      <c r="BA306" s="5"/>
      <c r="CX306" s="5"/>
      <c r="CY306" s="5"/>
      <c r="CZ306" s="5"/>
    </row>
    <row r="307" spans="2:104" x14ac:dyDescent="0.3">
      <c r="B307">
        <v>3065</v>
      </c>
      <c r="C307">
        <v>8</v>
      </c>
      <c r="D307" s="5">
        <v>25993.747575989997</v>
      </c>
      <c r="E307" s="5">
        <v>82671.6953125</v>
      </c>
      <c r="F307" s="5"/>
      <c r="G307" s="5">
        <v>9693.7016278416631</v>
      </c>
      <c r="H307" s="5">
        <v>4917.4499501728997</v>
      </c>
      <c r="I307" s="5">
        <v>509.42656538806045</v>
      </c>
      <c r="J307" s="5">
        <v>1331.8884243023629</v>
      </c>
      <c r="K307" s="5">
        <v>451.84412388872056</v>
      </c>
      <c r="L307" s="5">
        <v>9089.4368843962893</v>
      </c>
      <c r="M307" s="5"/>
      <c r="N307" s="12">
        <f>'Embedded emissions outputs'!L307-'Infield emissions outputs'!G307</f>
        <v>38613.118375762089</v>
      </c>
      <c r="O307" s="12">
        <f>'Embedded emissions outputs'!M307-'Infield emissions outputs'!H307</f>
        <v>19965.985854097627</v>
      </c>
      <c r="P307" s="12">
        <f>'Embedded emissions outputs'!N307-'Infield emissions outputs'!I307</f>
        <v>1560.9161959490996</v>
      </c>
      <c r="Q307" s="12">
        <f>'Embedded emissions outputs'!O307-'Infield emissions outputs'!J307</f>
        <v>14928.73889844535</v>
      </c>
      <c r="R307" s="12">
        <f>'Embedded emissions outputs'!P307-'Infield emissions outputs'!K307</f>
        <v>3418.4875750213678</v>
      </c>
      <c r="S307" s="12">
        <f>'Embedded emissions outputs'!Q307-'Infield emissions outputs'!L307</f>
        <v>4184.4449842145204</v>
      </c>
      <c r="T307" s="5"/>
      <c r="U307" s="5">
        <v>249.0391478072325</v>
      </c>
      <c r="V307" s="5">
        <v>28.615475697929796</v>
      </c>
      <c r="W307" s="5">
        <v>14.269636701390191</v>
      </c>
      <c r="X307" s="5">
        <v>1463.9523467129338</v>
      </c>
      <c r="Y307" s="5">
        <v>709.24993275541033</v>
      </c>
      <c r="Z307" s="5">
        <v>94.247343998398165</v>
      </c>
      <c r="AA307" s="5">
        <v>292.3034912908397</v>
      </c>
      <c r="AB307" s="5">
        <v>4982.7426653225393</v>
      </c>
      <c r="AC307" s="5">
        <f>H307*Parameters!$B$17+J307*Parameters!$B$18</f>
        <v>8875.0383134441436</v>
      </c>
      <c r="AD307" s="5">
        <f>O307*Parameters!$B$17+Q307*Parameters!$B$18</f>
        <v>43937.110935183897</v>
      </c>
      <c r="AE307" s="12">
        <f t="shared" si="33"/>
        <v>291.9242602065525</v>
      </c>
      <c r="AF307" s="12">
        <f t="shared" si="34"/>
        <v>1095.8007680446481</v>
      </c>
      <c r="AG307" s="12">
        <f t="shared" si="35"/>
        <v>1387.7250282512005</v>
      </c>
      <c r="AH307" s="12">
        <f t="shared" si="36"/>
        <v>6446.6950120354732</v>
      </c>
      <c r="AI307" s="12">
        <f t="shared" si="37"/>
        <v>52812.14924862804</v>
      </c>
      <c r="AJ307" s="5"/>
      <c r="AK307" s="9">
        <f>IF('Embedded emissions outputs'!Z307 &lt;&gt;0,'Infield emissions outputs'!AG307/'Embedded emissions outputs'!Z307,"")</f>
        <v>1.121363303289636</v>
      </c>
      <c r="AL307" s="9">
        <f>IF('Embedded emissions outputs'!Z307 &lt;&gt;0,'Infield emissions outputs'!AH307/'Embedded emissions outputs'!Z307,"")</f>
        <v>5.209308088293942</v>
      </c>
      <c r="AM307" s="9">
        <f>IF('Embedded emissions outputs'!Z307 &lt;&gt;0,'Infield emissions outputs'!AI307/'Embedded emissions outputs'!Z307,"")</f>
        <v>42.675317465375244</v>
      </c>
      <c r="AN307" s="9"/>
      <c r="AO307" s="9">
        <f>E307*'Field emission CFs'!P305</f>
        <v>5399.1774136656559</v>
      </c>
      <c r="AP307" s="9">
        <f>D307*'Field emission CFs'!Q305</f>
        <v>705.01381836032783</v>
      </c>
      <c r="AQ307" s="9">
        <f t="shared" si="38"/>
        <v>6104.1912320259835</v>
      </c>
      <c r="AR307" s="9">
        <f>IF('Embedded emissions outputs'!Z307 &lt;&gt; 0,'Infield emissions outputs'!AQ307/'Embedded emissions outputs'!Z307,"")</f>
        <v>4.9325449238905215</v>
      </c>
      <c r="AS307" s="9"/>
      <c r="AT307" s="9"/>
      <c r="AU307" s="5"/>
      <c r="AV307" s="5"/>
      <c r="AW307" s="5"/>
      <c r="AX307" s="5"/>
      <c r="AY307" s="5"/>
      <c r="AZ307" s="5"/>
      <c r="BA307" s="5"/>
      <c r="CX307" s="5"/>
      <c r="CY307" s="5"/>
      <c r="CZ307" s="5"/>
    </row>
    <row r="308" spans="2:104" x14ac:dyDescent="0.3">
      <c r="B308">
        <v>3067</v>
      </c>
      <c r="C308">
        <v>0</v>
      </c>
      <c r="D308" s="5">
        <v>375218.98133345437</v>
      </c>
      <c r="E308" s="5">
        <v>4573855.5</v>
      </c>
      <c r="F308" s="5"/>
      <c r="G308" s="5">
        <v>139928.29773837136</v>
      </c>
      <c r="H308" s="5">
        <v>70983.245323441908</v>
      </c>
      <c r="I308" s="5">
        <v>7353.557480325283</v>
      </c>
      <c r="J308" s="5">
        <v>19225.770210916529</v>
      </c>
      <c r="K308" s="5">
        <v>6522.3566317784307</v>
      </c>
      <c r="L308" s="5">
        <v>131205.75394862084</v>
      </c>
      <c r="M308" s="5"/>
      <c r="N308" s="12">
        <f>'Embedded emissions outputs'!L308-'Infield emissions outputs'!G308</f>
        <v>2130229.8498910265</v>
      </c>
      <c r="O308" s="12">
        <f>'Embedded emissions outputs'!M308-'Infield emissions outputs'!H308</f>
        <v>1209943.4164065076</v>
      </c>
      <c r="P308" s="12">
        <f>'Embedded emissions outputs'!N308-'Infield emissions outputs'!I308</f>
        <v>63494.659777490873</v>
      </c>
      <c r="Q308" s="12">
        <f>'Embedded emissions outputs'!O308-'Infield emissions outputs'!J308</f>
        <v>945358.24889704434</v>
      </c>
      <c r="R308" s="12">
        <f>'Embedded emissions outputs'!P308-'Infield emissions outputs'!K308</f>
        <v>101763.92613038623</v>
      </c>
      <c r="S308" s="12">
        <f>'Embedded emissions outputs'!Q308-'Infield emissions outputs'!L308</f>
        <v>123065.44453697099</v>
      </c>
      <c r="T308" s="5"/>
      <c r="U308" s="5">
        <v>3164.2649385101477</v>
      </c>
      <c r="V308" s="5">
        <v>449.26110347839943</v>
      </c>
      <c r="W308" s="5">
        <v>178.01094863142697</v>
      </c>
      <c r="X308" s="5">
        <v>23329.634490231001</v>
      </c>
      <c r="Y308" s="5">
        <v>35545.751365643599</v>
      </c>
      <c r="Z308" s="5">
        <v>5651.3355484665362</v>
      </c>
      <c r="AA308" s="5">
        <v>16171.846764260054</v>
      </c>
      <c r="AB308" s="5">
        <v>300937.49430071178</v>
      </c>
      <c r="AC308" s="5">
        <f>H308*Parameters!$B$17+J308*Parameters!$B$18</f>
        <v>128110.91688609894</v>
      </c>
      <c r="AD308" s="5">
        <f>O308*Parameters!$B$17+Q308*Parameters!$B$18</f>
        <v>2696357.9445068287</v>
      </c>
      <c r="AE308" s="12">
        <f t="shared" si="33"/>
        <v>3791.5369906199739</v>
      </c>
      <c r="AF308" s="12">
        <f t="shared" si="34"/>
        <v>57368.933678370187</v>
      </c>
      <c r="AG308" s="12">
        <f t="shared" si="35"/>
        <v>61160.470668990165</v>
      </c>
      <c r="AH308" s="12">
        <f t="shared" si="36"/>
        <v>324267.12879094278</v>
      </c>
      <c r="AI308" s="12">
        <f t="shared" si="37"/>
        <v>2824468.8613929278</v>
      </c>
      <c r="AJ308" s="5"/>
      <c r="AK308" s="9">
        <f>IF('Embedded emissions outputs'!Z308 &lt;&gt;0,'Infield emissions outputs'!AG308/'Embedded emissions outputs'!Z308,"")</f>
        <v>1.7121388173990391</v>
      </c>
      <c r="AL308" s="9">
        <f>IF('Embedded emissions outputs'!Z308 &lt;&gt;0,'Infield emissions outputs'!AH308/'Embedded emissions outputs'!Z308,"")</f>
        <v>9.0776008153089904</v>
      </c>
      <c r="AM308" s="9">
        <f>IF('Embedded emissions outputs'!Z308 &lt;&gt;0,'Infield emissions outputs'!AI308/'Embedded emissions outputs'!Z308,"")</f>
        <v>79.068763258841429</v>
      </c>
      <c r="AN308" s="9"/>
      <c r="AO308" s="9">
        <f>E308*'Field emission CFs'!P306</f>
        <v>403584.30463097489</v>
      </c>
      <c r="AP308" s="9">
        <f>D308*'Field emission CFs'!Q306</f>
        <v>13327.650093229473</v>
      </c>
      <c r="AQ308" s="9">
        <f t="shared" si="38"/>
        <v>416911.95472420438</v>
      </c>
      <c r="AR308" s="9">
        <f>IF('Embedded emissions outputs'!Z308 &lt;&gt; 0,'Infield emissions outputs'!AQ308/'Embedded emissions outputs'!Z308,"")</f>
        <v>11.6711191610064</v>
      </c>
      <c r="AS308" s="9"/>
      <c r="AT308" s="9"/>
      <c r="AU308" s="5"/>
      <c r="AV308" s="5"/>
      <c r="AW308" s="5"/>
      <c r="AX308" s="5"/>
      <c r="AY308" s="5"/>
      <c r="AZ308" s="5"/>
      <c r="BA308" s="5"/>
      <c r="CX308" s="5"/>
      <c r="CY308" s="5"/>
      <c r="CZ308" s="5"/>
    </row>
    <row r="309" spans="2:104" x14ac:dyDescent="0.3">
      <c r="B309">
        <v>3067</v>
      </c>
      <c r="C309">
        <v>1</v>
      </c>
      <c r="D309" s="5">
        <v>266614.09572626039</v>
      </c>
      <c r="E309" s="5">
        <v>425297.09375</v>
      </c>
      <c r="F309" s="5"/>
      <c r="G309" s="5">
        <v>99426.89049325166</v>
      </c>
      <c r="H309" s="5">
        <v>50437.570339241807</v>
      </c>
      <c r="I309" s="5">
        <v>5225.1143346228164</v>
      </c>
      <c r="J309" s="5">
        <v>13660.986235845754</v>
      </c>
      <c r="K309" s="5">
        <v>4634.4995906280919</v>
      </c>
      <c r="L309" s="5">
        <v>93229.034732670247</v>
      </c>
      <c r="M309" s="5"/>
      <c r="N309" s="12">
        <f>'Embedded emissions outputs'!L309-'Infield emissions outputs'!G309</f>
        <v>190849.71356995049</v>
      </c>
      <c r="O309" s="12">
        <f>'Embedded emissions outputs'!M309-'Infield emissions outputs'!H309</f>
        <v>106723.98142618402</v>
      </c>
      <c r="P309" s="12">
        <f>'Embedded emissions outputs'!N309-'Infield emissions outputs'!I309</f>
        <v>5619.7151930618038</v>
      </c>
      <c r="Q309" s="12">
        <f>'Embedded emissions outputs'!O309-'Infield emissions outputs'!J309</f>
        <v>86530.238389304257</v>
      </c>
      <c r="R309" s="12">
        <f>'Embedded emissions outputs'!P309-'Infield emissions outputs'!K309</f>
        <v>24344.757971703224</v>
      </c>
      <c r="S309" s="12">
        <f>'Embedded emissions outputs'!Q309-'Infield emissions outputs'!L309</f>
        <v>11228.677753249576</v>
      </c>
      <c r="T309" s="5"/>
      <c r="U309" s="5">
        <v>2739.0951288557126</v>
      </c>
      <c r="V309" s="5">
        <v>290.22435802226488</v>
      </c>
      <c r="W309" s="5">
        <v>157.19081120205342</v>
      </c>
      <c r="X309" s="5">
        <v>14748.87428275962</v>
      </c>
      <c r="Y309" s="5">
        <v>3290.6728149034047</v>
      </c>
      <c r="Z309" s="5">
        <v>520.90963716657575</v>
      </c>
      <c r="AA309" s="5">
        <v>1503.7290628917672</v>
      </c>
      <c r="AB309" s="5">
        <v>27734.389259996602</v>
      </c>
      <c r="AC309" s="5">
        <f>H309*Parameters!$B$17+J309*Parameters!$B$18</f>
        <v>91029.979711754029</v>
      </c>
      <c r="AD309" s="5">
        <f>O309*Parameters!$B$17+Q309*Parameters!$B$18</f>
        <v>240443.98851649329</v>
      </c>
      <c r="AE309" s="12">
        <f t="shared" si="33"/>
        <v>3186.5102980800307</v>
      </c>
      <c r="AF309" s="12">
        <f t="shared" si="34"/>
        <v>5315.3115149617479</v>
      </c>
      <c r="AG309" s="12">
        <f t="shared" si="35"/>
        <v>8501.821813041779</v>
      </c>
      <c r="AH309" s="12">
        <f t="shared" si="36"/>
        <v>42483.26354275622</v>
      </c>
      <c r="AI309" s="12">
        <f t="shared" si="37"/>
        <v>331473.96822824731</v>
      </c>
      <c r="AJ309" s="5"/>
      <c r="AK309" s="9">
        <f>IF('Embedded emissions outputs'!Z309 &lt;&gt;0,'Infield emissions outputs'!AG309/'Embedded emissions outputs'!Z309,"")</f>
        <v>0.92913873599060015</v>
      </c>
      <c r="AL309" s="9">
        <f>IF('Embedded emissions outputs'!Z309 &lt;&gt;0,'Infield emissions outputs'!AH309/'Embedded emissions outputs'!Z309,"")</f>
        <v>4.6428690999287685</v>
      </c>
      <c r="AM309" s="9">
        <f>IF('Embedded emissions outputs'!Z309 &lt;&gt;0,'Infield emissions outputs'!AI309/'Embedded emissions outputs'!Z309,"")</f>
        <v>36.225800849052511</v>
      </c>
      <c r="AN309" s="9"/>
      <c r="AO309" s="9">
        <f>E309*'Field emission CFs'!P307</f>
        <v>43211.016713134646</v>
      </c>
      <c r="AP309" s="9">
        <f>D309*'Field emission CFs'!Q307</f>
        <v>10201.762544007324</v>
      </c>
      <c r="AQ309" s="9">
        <f t="shared" si="38"/>
        <v>53412.77925714197</v>
      </c>
      <c r="AR309" s="9">
        <f>IF('Embedded emissions outputs'!Z309 &lt;&gt; 0,'Infield emissions outputs'!AQ309/'Embedded emissions outputs'!Z309,"")</f>
        <v>5.8373232580100369</v>
      </c>
      <c r="AS309" s="9"/>
      <c r="AT309" s="9"/>
      <c r="AU309" s="5"/>
      <c r="AV309" s="5"/>
      <c r="AW309" s="5"/>
      <c r="AX309" s="5"/>
      <c r="AY309" s="5"/>
      <c r="AZ309" s="5"/>
      <c r="BA309" s="5"/>
      <c r="CX309" s="5"/>
      <c r="CY309" s="5"/>
      <c r="CZ309" s="5"/>
    </row>
    <row r="310" spans="2:104" x14ac:dyDescent="0.3">
      <c r="B310">
        <v>3067</v>
      </c>
      <c r="C310">
        <v>2</v>
      </c>
      <c r="D310" s="5">
        <v>3825.9476</v>
      </c>
      <c r="E310" s="5">
        <v>256.66860961914063</v>
      </c>
      <c r="F310" s="5"/>
      <c r="G310" s="5">
        <v>1426.7890526264136</v>
      </c>
      <c r="H310" s="5">
        <v>723.78581733871351</v>
      </c>
      <c r="I310" s="5">
        <v>74.981083028712234</v>
      </c>
      <c r="J310" s="5">
        <v>196.03696256303786</v>
      </c>
      <c r="K310" s="5">
        <v>66.505683196021906</v>
      </c>
      <c r="L310" s="5">
        <v>1337.8490012471004</v>
      </c>
      <c r="M310" s="5"/>
      <c r="N310" s="12">
        <f>'Embedded emissions outputs'!L310-'Infield emissions outputs'!G310</f>
        <v>112.43297476171711</v>
      </c>
      <c r="O310" s="12">
        <f>'Embedded emissions outputs'!M310-'Infield emissions outputs'!H310</f>
        <v>35.237716126889609</v>
      </c>
      <c r="P310" s="12">
        <f>'Embedded emissions outputs'!N310-'Infield emissions outputs'!I310</f>
        <v>3.9960153250231087</v>
      </c>
      <c r="Q310" s="12">
        <f>'Embedded emissions outputs'!O310-'Infield emissions outputs'!J310</f>
        <v>23.300686493981573</v>
      </c>
      <c r="R310" s="12">
        <f>'Embedded emissions outputs'!P310-'Infield emissions outputs'!K310</f>
        <v>57.325055210690579</v>
      </c>
      <c r="S310" s="12">
        <f>'Embedded emissions outputs'!Q310-'Infield emissions outputs'!L310</f>
        <v>24.376152081698365</v>
      </c>
      <c r="T310" s="5"/>
      <c r="U310" s="5">
        <v>38.376806086068257</v>
      </c>
      <c r="V310" s="5">
        <v>4.3403602999690198</v>
      </c>
      <c r="W310" s="5">
        <v>2.2014283715232592</v>
      </c>
      <c r="X310" s="5">
        <v>221.78075174723006</v>
      </c>
      <c r="Y310" s="5">
        <v>2.2111046782206674</v>
      </c>
      <c r="Z310" s="5">
        <v>0.23242725473340506</v>
      </c>
      <c r="AA310" s="5">
        <v>0.90750721527534473</v>
      </c>
      <c r="AB310" s="5">
        <v>12.145342893322727</v>
      </c>
      <c r="AC310" s="5">
        <f>H310*Parameters!$B$17+J310*Parameters!$B$18</f>
        <v>1306.2922703224888</v>
      </c>
      <c r="AD310" s="5">
        <f>O310*Parameters!$B$17+Q310*Parameters!$B$18</f>
        <v>75.015161270490296</v>
      </c>
      <c r="AE310" s="12">
        <f t="shared" si="33"/>
        <v>44.918594757560534</v>
      </c>
      <c r="AF310" s="12">
        <f t="shared" si="34"/>
        <v>3.3510391482294173</v>
      </c>
      <c r="AG310" s="12">
        <f t="shared" si="35"/>
        <v>48.269633905789952</v>
      </c>
      <c r="AH310" s="12">
        <f t="shared" si="36"/>
        <v>233.92609464055278</v>
      </c>
      <c r="AI310" s="12">
        <f t="shared" si="37"/>
        <v>1381.3074315929791</v>
      </c>
      <c r="AJ310" s="5"/>
      <c r="AK310" s="9">
        <f>IF('Embedded emissions outputs'!Z310 &lt;&gt;0,'Infield emissions outputs'!AG310/'Embedded emissions outputs'!Z310,"")</f>
        <v>0.40127719599127065</v>
      </c>
      <c r="AL310" s="9">
        <f>IF('Embedded emissions outputs'!Z310 &lt;&gt;0,'Infield emissions outputs'!AH310/'Embedded emissions outputs'!Z310,"")</f>
        <v>1.944684467873911</v>
      </c>
      <c r="AM310" s="9">
        <f>IF('Embedded emissions outputs'!Z310 &lt;&gt;0,'Infield emissions outputs'!AI310/'Embedded emissions outputs'!Z310,"")</f>
        <v>11.483144331141235</v>
      </c>
      <c r="AN310" s="9"/>
      <c r="AO310" s="9">
        <f>E310*'Field emission CFs'!P308</f>
        <v>26.886452627490975</v>
      </c>
      <c r="AP310" s="9">
        <f>D310*'Field emission CFs'!Q308</f>
        <v>125.64082926612308</v>
      </c>
      <c r="AQ310" s="9">
        <f t="shared" si="38"/>
        <v>152.52728189361406</v>
      </c>
      <c r="AR310" s="9">
        <f>IF('Embedded emissions outputs'!Z310 &lt;&gt; 0,'Infield emissions outputs'!AQ310/'Embedded emissions outputs'!Z310,"")</f>
        <v>1.2679963579151554</v>
      </c>
      <c r="AS310" s="9"/>
      <c r="AT310" s="9"/>
      <c r="AU310" s="5"/>
      <c r="AV310" s="5"/>
      <c r="AW310" s="5"/>
      <c r="AX310" s="5"/>
      <c r="AY310" s="5"/>
      <c r="AZ310" s="5"/>
      <c r="BA310" s="5"/>
      <c r="CX310" s="5"/>
      <c r="CY310" s="5"/>
      <c r="CZ310" s="5"/>
    </row>
    <row r="311" spans="2:104" x14ac:dyDescent="0.3">
      <c r="B311">
        <v>3067</v>
      </c>
      <c r="C311">
        <v>5</v>
      </c>
      <c r="D311" s="5">
        <v>84591.360172893008</v>
      </c>
      <c r="E311" s="5">
        <v>71000.890625</v>
      </c>
      <c r="F311" s="5"/>
      <c r="G311" s="5">
        <v>31546.178688244909</v>
      </c>
      <c r="H311" s="5">
        <v>16002.839861824261</v>
      </c>
      <c r="I311" s="5">
        <v>1657.8250576760099</v>
      </c>
      <c r="J311" s="5">
        <v>4334.3597563567982</v>
      </c>
      <c r="K311" s="5">
        <v>1470.4347233555961</v>
      </c>
      <c r="L311" s="5">
        <v>29579.722085435427</v>
      </c>
      <c r="M311" s="5"/>
      <c r="N311" s="12">
        <f>'Embedded emissions outputs'!L311-'Infield emissions outputs'!G311</f>
        <v>32584.212140849224</v>
      </c>
      <c r="O311" s="12">
        <f>'Embedded emissions outputs'!M311-'Infield emissions outputs'!H311</f>
        <v>14651.702785330723</v>
      </c>
      <c r="P311" s="12">
        <f>'Embedded emissions outputs'!N311-'Infield emissions outputs'!I311</f>
        <v>1070.8500437817277</v>
      </c>
      <c r="Q311" s="12">
        <f>'Embedded emissions outputs'!O311-'Infield emissions outputs'!J311</f>
        <v>10682.481577976179</v>
      </c>
      <c r="R311" s="12">
        <f>'Embedded emissions outputs'!P311-'Infield emissions outputs'!K311</f>
        <v>7602.5956162808161</v>
      </c>
      <c r="S311" s="12">
        <f>'Embedded emissions outputs'!Q311-'Infield emissions outputs'!L311</f>
        <v>4409.0498832199119</v>
      </c>
      <c r="T311" s="5"/>
      <c r="U311" s="5">
        <v>1051.8582536846111</v>
      </c>
      <c r="V311" s="5">
        <v>88.534929126498326</v>
      </c>
      <c r="W311" s="5">
        <v>68.162456001555483</v>
      </c>
      <c r="X311" s="5">
        <v>4398.9804706882014</v>
      </c>
      <c r="Y311" s="5">
        <v>714.59025820170632</v>
      </c>
      <c r="Z311" s="5">
        <v>74.08502988222061</v>
      </c>
      <c r="AA311" s="5">
        <v>251.03897443784123</v>
      </c>
      <c r="AB311" s="5">
        <v>3868.2334721922075</v>
      </c>
      <c r="AC311" s="5">
        <f>H311*Parameters!$B$17+J311*Parameters!$B$18</f>
        <v>28882.005579458477</v>
      </c>
      <c r="AD311" s="5">
        <f>O311*Parameters!$B$17+Q311*Parameters!$B$18</f>
        <v>32016.150110542771</v>
      </c>
      <c r="AE311" s="12">
        <f t="shared" si="33"/>
        <v>1208.5556388126649</v>
      </c>
      <c r="AF311" s="12">
        <f t="shared" si="34"/>
        <v>1039.7142625217682</v>
      </c>
      <c r="AG311" s="12">
        <f t="shared" si="35"/>
        <v>2248.2699013344331</v>
      </c>
      <c r="AH311" s="12">
        <f t="shared" si="36"/>
        <v>8267.2139428804094</v>
      </c>
      <c r="AI311" s="12">
        <f t="shared" si="37"/>
        <v>60898.155690001251</v>
      </c>
      <c r="AJ311" s="5"/>
      <c r="AK311" s="9">
        <f>IF('Embedded emissions outputs'!Z311 &lt;&gt;0,'Infield emissions outputs'!AG311/'Embedded emissions outputs'!Z311,"")</f>
        <v>1.2804522521354016</v>
      </c>
      <c r="AL311" s="9">
        <f>IF('Embedded emissions outputs'!Z311 &lt;&gt;0,'Infield emissions outputs'!AH311/'Embedded emissions outputs'!Z311,"")</f>
        <v>4.7084083213333763</v>
      </c>
      <c r="AM311" s="9">
        <f>IF('Embedded emissions outputs'!Z311 &lt;&gt;0,'Infield emissions outputs'!AI311/'Embedded emissions outputs'!Z311,"")</f>
        <v>34.683193756173146</v>
      </c>
      <c r="AN311" s="9"/>
      <c r="AO311" s="9">
        <f>E311*'Field emission CFs'!P309</f>
        <v>6326.4365866890257</v>
      </c>
      <c r="AP311" s="9">
        <f>D311*'Field emission CFs'!Q309</f>
        <v>3086.0377881928312</v>
      </c>
      <c r="AQ311" s="9">
        <f t="shared" si="38"/>
        <v>9412.4743748818564</v>
      </c>
      <c r="AR311" s="9">
        <f>IF('Embedded emissions outputs'!Z311 &lt;&gt; 0,'Infield emissions outputs'!AQ311/'Embedded emissions outputs'!Z311,"")</f>
        <v>5.3606659966985184</v>
      </c>
      <c r="AS311" s="9"/>
      <c r="AT311" s="9"/>
      <c r="AU311" s="5"/>
      <c r="AV311" s="5"/>
      <c r="AW311" s="5"/>
      <c r="AX311" s="5"/>
      <c r="AY311" s="5"/>
      <c r="AZ311" s="5"/>
      <c r="BA311" s="5"/>
      <c r="CX311" s="5"/>
      <c r="CY311" s="5"/>
      <c r="CZ311" s="5"/>
    </row>
    <row r="312" spans="2:104" x14ac:dyDescent="0.3">
      <c r="B312">
        <v>3067</v>
      </c>
      <c r="C312">
        <v>7</v>
      </c>
      <c r="D312" s="5">
        <v>583558.83747311786</v>
      </c>
      <c r="E312" s="5">
        <v>214429.5</v>
      </c>
      <c r="F312" s="5"/>
      <c r="G312" s="5">
        <v>217623.30484349577</v>
      </c>
      <c r="H312" s="5">
        <v>110396.60086973227</v>
      </c>
      <c r="I312" s="5">
        <v>11436.610800605486</v>
      </c>
      <c r="J312" s="5">
        <v>29900.854359596433</v>
      </c>
      <c r="K312" s="5">
        <v>10143.886751409249</v>
      </c>
      <c r="L312" s="5">
        <v>204057.5798482786</v>
      </c>
      <c r="M312" s="5"/>
      <c r="N312" s="12">
        <f>'Embedded emissions outputs'!L312-'Infield emissions outputs'!G312</f>
        <v>100586.72834853461</v>
      </c>
      <c r="O312" s="12">
        <f>'Embedded emissions outputs'!M312-'Infield emissions outputs'!H312</f>
        <v>53012.141265571641</v>
      </c>
      <c r="P312" s="12">
        <f>'Embedded emissions outputs'!N312-'Infield emissions outputs'!I312</f>
        <v>3103.6788159397765</v>
      </c>
      <c r="Q312" s="12">
        <f>'Embedded emissions outputs'!O312-'Infield emissions outputs'!J312</f>
        <v>39782.766607768019</v>
      </c>
      <c r="R312" s="12">
        <f>'Embedded emissions outputs'!P312-'Infield emissions outputs'!K312</f>
        <v>9485.6681886437837</v>
      </c>
      <c r="S312" s="12">
        <f>'Embedded emissions outputs'!Q312-'Infield emissions outputs'!L312</f>
        <v>8458.5108729629719</v>
      </c>
      <c r="T312" s="5"/>
      <c r="U312" s="5">
        <v>5808.0728115609927</v>
      </c>
      <c r="V312" s="5">
        <v>635.3563227299918</v>
      </c>
      <c r="W312" s="5">
        <v>340.72845550010743</v>
      </c>
      <c r="X312" s="5">
        <v>32375.425531041074</v>
      </c>
      <c r="Y312" s="5">
        <v>2038.2045947990432</v>
      </c>
      <c r="Z312" s="5">
        <v>249.0358649218324</v>
      </c>
      <c r="AA312" s="5">
        <v>758.16160899051613</v>
      </c>
      <c r="AB312" s="5">
        <v>13115.490333122376</v>
      </c>
      <c r="AC312" s="5">
        <f>H312*Parameters!$B$17+J312*Parameters!$B$18</f>
        <v>199244.33849264204</v>
      </c>
      <c r="AD312" s="5">
        <f>O312*Parameters!$B$17+Q312*Parameters!$B$18</f>
        <v>116778.87948405065</v>
      </c>
      <c r="AE312" s="12">
        <f t="shared" si="33"/>
        <v>6784.1575897910916</v>
      </c>
      <c r="AF312" s="12">
        <f t="shared" si="34"/>
        <v>3045.4020687113916</v>
      </c>
      <c r="AG312" s="12">
        <f t="shared" si="35"/>
        <v>9829.5596585024832</v>
      </c>
      <c r="AH312" s="12">
        <f t="shared" si="36"/>
        <v>45490.915864163449</v>
      </c>
      <c r="AI312" s="12">
        <f t="shared" si="37"/>
        <v>316023.21797669271</v>
      </c>
      <c r="AJ312" s="5"/>
      <c r="AK312" s="9">
        <f>IF('Embedded emissions outputs'!Z312 &lt;&gt;0,'Infield emissions outputs'!AG312/'Embedded emissions outputs'!Z312,"")</f>
        <v>0.5858205203610134</v>
      </c>
      <c r="AL312" s="9">
        <f>IF('Embedded emissions outputs'!Z312 &lt;&gt;0,'Infield emissions outputs'!AH312/'Embedded emissions outputs'!Z312,"")</f>
        <v>2.7111603092201304</v>
      </c>
      <c r="AM312" s="9">
        <f>IF('Embedded emissions outputs'!Z312 &lt;&gt;0,'Infield emissions outputs'!AI312/'Embedded emissions outputs'!Z312,"")</f>
        <v>18.834301070763608</v>
      </c>
      <c r="AN312" s="9"/>
      <c r="AO312" s="9">
        <f>E312*'Field emission CFs'!P310</f>
        <v>19252.183758566694</v>
      </c>
      <c r="AP312" s="9">
        <f>D312*'Field emission CFs'!Q310</f>
        <v>20258.053136247578</v>
      </c>
      <c r="AQ312" s="9">
        <f t="shared" si="38"/>
        <v>39510.236894814268</v>
      </c>
      <c r="AR312" s="9">
        <f>IF('Embedded emissions outputs'!Z312 &lt;&gt; 0,'Infield emissions outputs'!AQ312/'Embedded emissions outputs'!Z312,"")</f>
        <v>2.3547247630046173</v>
      </c>
      <c r="AS312" s="9"/>
      <c r="AT312" s="9"/>
      <c r="AU312" s="5"/>
      <c r="AV312" s="5"/>
      <c r="AW312" s="5"/>
      <c r="AX312" s="5"/>
      <c r="AY312" s="5"/>
      <c r="AZ312" s="5"/>
      <c r="BA312" s="5"/>
      <c r="CX312" s="5"/>
      <c r="CY312" s="5"/>
      <c r="CZ312" s="5"/>
    </row>
    <row r="313" spans="2:104" x14ac:dyDescent="0.3">
      <c r="B313">
        <v>3067</v>
      </c>
      <c r="C313">
        <v>8</v>
      </c>
      <c r="D313" s="5">
        <v>813820.26456471975</v>
      </c>
      <c r="E313" s="5">
        <v>1465568.625</v>
      </c>
      <c r="F313" s="5"/>
      <c r="G313" s="5">
        <v>303493.39972311014</v>
      </c>
      <c r="H313" s="5">
        <v>153957.03938934862</v>
      </c>
      <c r="I313" s="5">
        <v>15949.283996408054</v>
      </c>
      <c r="J313" s="5">
        <v>41699.173490383284</v>
      </c>
      <c r="K313" s="5">
        <v>14146.475161772729</v>
      </c>
      <c r="L313" s="5">
        <v>284574.89280369692</v>
      </c>
      <c r="M313" s="5"/>
      <c r="N313" s="12">
        <f>'Embedded emissions outputs'!L313-'Infield emissions outputs'!G313</f>
        <v>682973.21832857782</v>
      </c>
      <c r="O313" s="12">
        <f>'Embedded emissions outputs'!M313-'Infield emissions outputs'!H313</f>
        <v>383101.86342441302</v>
      </c>
      <c r="P313" s="12">
        <f>'Embedded emissions outputs'!N313-'Infield emissions outputs'!I313</f>
        <v>20724.255612288332</v>
      </c>
      <c r="Q313" s="12">
        <f>'Embedded emissions outputs'!O313-'Infield emissions outputs'!J313</f>
        <v>298166.69405977265</v>
      </c>
      <c r="R313" s="12">
        <f>'Embedded emissions outputs'!P313-'Infield emissions outputs'!K313</f>
        <v>36067.451828854857</v>
      </c>
      <c r="S313" s="12">
        <f>'Embedded emissions outputs'!Q313-'Infield emissions outputs'!L313</f>
        <v>44535.16480980796</v>
      </c>
      <c r="T313" s="5"/>
      <c r="U313" s="5">
        <v>7796.9944334867723</v>
      </c>
      <c r="V313" s="5">
        <v>895.90213704487701</v>
      </c>
      <c r="W313" s="5">
        <v>446.75818604526518</v>
      </c>
      <c r="X313" s="5">
        <v>45833.871496564563</v>
      </c>
      <c r="Y313" s="5">
        <v>12319.404292327317</v>
      </c>
      <c r="Z313" s="5">
        <v>1752.4284962744907</v>
      </c>
      <c r="AA313" s="5">
        <v>5181.8322668158635</v>
      </c>
      <c r="AB313" s="5">
        <v>92917.152776551215</v>
      </c>
      <c r="AC313" s="5">
        <f>H313*Parameters!$B$17+J313*Parameters!$B$18</f>
        <v>277862.43623218895</v>
      </c>
      <c r="AD313" s="5">
        <f>O313*Parameters!$B$17+Q313*Parameters!$B$18</f>
        <v>852779.3002801839</v>
      </c>
      <c r="AE313" s="12">
        <f t="shared" si="33"/>
        <v>9139.6547565769142</v>
      </c>
      <c r="AF313" s="12">
        <f t="shared" si="34"/>
        <v>19253.665055417674</v>
      </c>
      <c r="AG313" s="12">
        <f t="shared" si="35"/>
        <v>28393.319811994588</v>
      </c>
      <c r="AH313" s="12">
        <f t="shared" si="36"/>
        <v>138751.02427311579</v>
      </c>
      <c r="AI313" s="12">
        <f t="shared" si="37"/>
        <v>1130641.7365123727</v>
      </c>
      <c r="AJ313" s="5"/>
      <c r="AK313" s="9">
        <f>IF('Embedded emissions outputs'!Z313 &lt;&gt;0,'Infield emissions outputs'!AG313/'Embedded emissions outputs'!Z313,"")</f>
        <v>1.1379115714724897</v>
      </c>
      <c r="AL313" s="9">
        <f>IF('Embedded emissions outputs'!Z313 &lt;&gt;0,'Infield emissions outputs'!AH313/'Embedded emissions outputs'!Z313,"")</f>
        <v>5.5606881167640214</v>
      </c>
      <c r="AM313" s="9">
        <f>IF('Embedded emissions outputs'!Z313 &lt;&gt;0,'Infield emissions outputs'!AI313/'Embedded emissions outputs'!Z313,"")</f>
        <v>45.312429954868286</v>
      </c>
      <c r="AN313" s="9"/>
      <c r="AO313" s="9">
        <f>E313*'Field emission CFs'!P311</f>
        <v>140386.16423445218</v>
      </c>
      <c r="AP313" s="9">
        <f>D313*'Field emission CFs'!Q311</f>
        <v>31613.173012076</v>
      </c>
      <c r="AQ313" s="9">
        <f t="shared" si="38"/>
        <v>171999.33724652819</v>
      </c>
      <c r="AR313" s="9">
        <f>IF('Embedded emissions outputs'!Z313 &lt;&gt; 0,'Infield emissions outputs'!AQ313/'Embedded emissions outputs'!Z313,"")</f>
        <v>6.8931719656023764</v>
      </c>
      <c r="AS313" s="9"/>
      <c r="AT313" s="9"/>
      <c r="AU313" s="5"/>
      <c r="AV313" s="5"/>
      <c r="AW313" s="5"/>
      <c r="AX313" s="5"/>
      <c r="AY313" s="5"/>
      <c r="AZ313" s="5"/>
      <c r="BA313" s="5"/>
      <c r="CX313" s="5"/>
      <c r="CY313" s="5"/>
      <c r="CZ313" s="5"/>
    </row>
    <row r="314" spans="2:104" x14ac:dyDescent="0.3">
      <c r="B314">
        <v>3069</v>
      </c>
      <c r="C314">
        <v>0</v>
      </c>
      <c r="D314" s="5">
        <v>56641.841561612004</v>
      </c>
      <c r="E314" s="5">
        <v>4195686</v>
      </c>
      <c r="F314" s="5"/>
      <c r="G314" s="5">
        <v>21123.122402593232</v>
      </c>
      <c r="H314" s="5">
        <v>10715.400699748543</v>
      </c>
      <c r="I314" s="5">
        <v>1110.0692087446239</v>
      </c>
      <c r="J314" s="5">
        <v>2902.259971808096</v>
      </c>
      <c r="K314" s="5">
        <v>984.59382207321255</v>
      </c>
      <c r="L314" s="5">
        <v>19806.395456644292</v>
      </c>
      <c r="M314" s="5"/>
      <c r="N314" s="12">
        <f>'Embedded emissions outputs'!L314-'Infield emissions outputs'!G314</f>
        <v>1970922.5962088727</v>
      </c>
      <c r="O314" s="12">
        <f>'Embedded emissions outputs'!M314-'Infield emissions outputs'!H314</f>
        <v>1118886.1625069238</v>
      </c>
      <c r="P314" s="12">
        <f>'Embedded emissions outputs'!N314-'Infield emissions outputs'!I314</f>
        <v>63313.573039896502</v>
      </c>
      <c r="Q314" s="12">
        <f>'Embedded emissions outputs'!O314-'Infield emissions outputs'!J314</f>
        <v>857391.15979569836</v>
      </c>
      <c r="R314" s="12">
        <f>'Embedded emissions outputs'!P314-'Infield emissions outputs'!K314</f>
        <v>75174.521906106849</v>
      </c>
      <c r="S314" s="12">
        <f>'Embedded emissions outputs'!Q314-'Infield emissions outputs'!L314</f>
        <v>109998.03271018036</v>
      </c>
      <c r="T314" s="5"/>
      <c r="U314" s="5">
        <v>477.66718162580241</v>
      </c>
      <c r="V314" s="5">
        <v>67.819000394342879</v>
      </c>
      <c r="W314" s="5">
        <v>26.871955978295695</v>
      </c>
      <c r="X314" s="5">
        <v>3521.7660252417636</v>
      </c>
      <c r="Y314" s="5">
        <v>32609.796264829161</v>
      </c>
      <c r="Z314" s="5">
        <v>5193.2577559631418</v>
      </c>
      <c r="AA314" s="5">
        <v>14834.747429125369</v>
      </c>
      <c r="AB314" s="5">
        <v>276561.45640880964</v>
      </c>
      <c r="AC314" s="5">
        <f>H314*Parameters!$B$17+J314*Parameters!$B$18</f>
        <v>19339.208882203417</v>
      </c>
      <c r="AD314" s="5">
        <f>O314*Parameters!$B$17+Q314*Parameters!$B$18</f>
        <v>2479474.7993913693</v>
      </c>
      <c r="AE314" s="12">
        <f t="shared" si="33"/>
        <v>572.35813799844095</v>
      </c>
      <c r="AF314" s="12">
        <f t="shared" si="34"/>
        <v>52637.801449917672</v>
      </c>
      <c r="AG314" s="12">
        <f t="shared" si="35"/>
        <v>53210.15958791611</v>
      </c>
      <c r="AH314" s="12">
        <f t="shared" si="36"/>
        <v>280083.22243405139</v>
      </c>
      <c r="AI314" s="12">
        <f t="shared" si="37"/>
        <v>2498814.0082735727</v>
      </c>
      <c r="AJ314" s="5"/>
      <c r="AK314" s="9">
        <f>IF('Embedded emissions outputs'!Z314 &lt;&gt;0,'Infield emissions outputs'!AG314/'Embedded emissions outputs'!Z314,"")</f>
        <v>2.0623575811926553</v>
      </c>
      <c r="AL314" s="9">
        <f>IF('Embedded emissions outputs'!Z314 &lt;&gt;0,'Infield emissions outputs'!AH314/'Embedded emissions outputs'!Z314,"")</f>
        <v>10.855666692698914</v>
      </c>
      <c r="AM314" s="9">
        <f>IF('Embedded emissions outputs'!Z314 &lt;&gt;0,'Infield emissions outputs'!AI314/'Embedded emissions outputs'!Z314,"")</f>
        <v>96.85082799721097</v>
      </c>
      <c r="AN314" s="9"/>
      <c r="AO314" s="9">
        <f>E314*'Field emission CFs'!P312</f>
        <v>233392.00828438066</v>
      </c>
      <c r="AP314" s="9">
        <f>D314*'Field emission CFs'!Q312</f>
        <v>798.49712718913361</v>
      </c>
      <c r="AQ314" s="9">
        <f t="shared" si="38"/>
        <v>234190.50541156979</v>
      </c>
      <c r="AR314" s="9">
        <f>IF('Embedded emissions outputs'!Z314 &lt;&gt; 0,'Infield emissions outputs'!AQ314/'Embedded emissions outputs'!Z314,"")</f>
        <v>9.0769238058924202</v>
      </c>
      <c r="AS314" s="9"/>
      <c r="AT314" s="9"/>
      <c r="AU314" s="5"/>
      <c r="AV314" s="5"/>
      <c r="AW314" s="5"/>
      <c r="AX314" s="5"/>
      <c r="AY314" s="5"/>
      <c r="AZ314" s="5"/>
      <c r="BA314" s="5"/>
      <c r="CX314" s="5"/>
      <c r="CY314" s="5"/>
      <c r="CZ314" s="5"/>
    </row>
    <row r="315" spans="2:104" x14ac:dyDescent="0.3">
      <c r="B315">
        <v>3069</v>
      </c>
      <c r="C315">
        <v>1</v>
      </c>
      <c r="D315" s="5">
        <v>117584.10920405462</v>
      </c>
      <c r="E315" s="5">
        <v>4009071.5</v>
      </c>
      <c r="F315" s="5"/>
      <c r="G315" s="5">
        <v>43849.978440680643</v>
      </c>
      <c r="H315" s="5">
        <v>22244.348193974536</v>
      </c>
      <c r="I315" s="5">
        <v>2304.4183498713846</v>
      </c>
      <c r="J315" s="5">
        <v>6024.8686139986376</v>
      </c>
      <c r="K315" s="5">
        <v>2043.9410920346374</v>
      </c>
      <c r="L315" s="5">
        <v>41116.554513494775</v>
      </c>
      <c r="M315" s="5"/>
      <c r="N315" s="12">
        <f>'Embedded emissions outputs'!L315-'Infield emissions outputs'!G315</f>
        <v>1741628.0196304894</v>
      </c>
      <c r="O315" s="12">
        <f>'Embedded emissions outputs'!M315-'Infield emissions outputs'!H315</f>
        <v>944249.76851176983</v>
      </c>
      <c r="P315" s="12">
        <f>'Embedded emissions outputs'!N315-'Infield emissions outputs'!I315</f>
        <v>69719.069991047829</v>
      </c>
      <c r="Q315" s="12">
        <f>'Embedded emissions outputs'!O315-'Infield emissions outputs'!J315</f>
        <v>768113.05900038313</v>
      </c>
      <c r="R315" s="12">
        <f>'Embedded emissions outputs'!P315-'Infield emissions outputs'!K315</f>
        <v>370683.93944917986</v>
      </c>
      <c r="S315" s="12">
        <f>'Embedded emissions outputs'!Q315-'Infield emissions outputs'!L315</f>
        <v>114677.75074989695</v>
      </c>
      <c r="T315" s="5"/>
      <c r="U315" s="5">
        <v>1208.0158773088501</v>
      </c>
      <c r="V315" s="5">
        <v>127.99688071408067</v>
      </c>
      <c r="W315" s="5">
        <v>69.325447553355545</v>
      </c>
      <c r="X315" s="5">
        <v>6504.6570008866365</v>
      </c>
      <c r="Y315" s="5">
        <v>31341.523111385108</v>
      </c>
      <c r="Z315" s="5">
        <v>4725.1135668179331</v>
      </c>
      <c r="AA315" s="5">
        <v>14174.932632101336</v>
      </c>
      <c r="AB315" s="5">
        <v>251114.34861764504</v>
      </c>
      <c r="AC315" s="5">
        <f>H315*Parameters!$B$17+J315*Parameters!$B$18</f>
        <v>40146.711096098639</v>
      </c>
      <c r="AD315" s="5">
        <f>O315*Parameters!$B$17+Q315*Parameters!$B$18</f>
        <v>2129448.4732189141</v>
      </c>
      <c r="AE315" s="12">
        <f t="shared" si="33"/>
        <v>1405.3382055762863</v>
      </c>
      <c r="AF315" s="12">
        <f t="shared" si="34"/>
        <v>50241.569310304374</v>
      </c>
      <c r="AG315" s="12">
        <f t="shared" si="35"/>
        <v>51646.907515880659</v>
      </c>
      <c r="AH315" s="12">
        <f t="shared" si="36"/>
        <v>257619.00561853166</v>
      </c>
      <c r="AI315" s="12">
        <f t="shared" si="37"/>
        <v>2169595.1843150128</v>
      </c>
      <c r="AJ315" s="5"/>
      <c r="AK315" s="9">
        <f>IF('Embedded emissions outputs'!Z315 &lt;&gt;0,'Infield emissions outputs'!AG315/'Embedded emissions outputs'!Z315,"")</f>
        <v>1.5068697938877198</v>
      </c>
      <c r="AL315" s="9">
        <f>IF('Embedded emissions outputs'!Z315 &lt;&gt;0,'Infield emissions outputs'!AH315/'Embedded emissions outputs'!Z315,"")</f>
        <v>7.5163899751130492</v>
      </c>
      <c r="AM315" s="9">
        <f>IF('Embedded emissions outputs'!Z315 &lt;&gt;0,'Infield emissions outputs'!AI315/'Embedded emissions outputs'!Z315,"")</f>
        <v>63.300933307638843</v>
      </c>
      <c r="AN315" s="9"/>
      <c r="AO315" s="9">
        <f>E315*'Field emission CFs'!P313</f>
        <v>249063.11181006031</v>
      </c>
      <c r="AP315" s="9">
        <f>D315*'Field emission CFs'!Q313</f>
        <v>1590.8355360477335</v>
      </c>
      <c r="AQ315" s="9">
        <f t="shared" si="38"/>
        <v>250653.94734610803</v>
      </c>
      <c r="AR315" s="9">
        <f>IF('Embedded emissions outputs'!Z315 &lt;&gt; 0,'Infield emissions outputs'!AQ315/'Embedded emissions outputs'!Z315,"")</f>
        <v>7.3131747889926455</v>
      </c>
      <c r="AS315" s="9"/>
      <c r="AT315" s="9"/>
      <c r="AU315" s="5"/>
      <c r="AV315" s="5"/>
      <c r="AW315" s="5"/>
      <c r="AX315" s="5"/>
      <c r="AY315" s="5"/>
      <c r="AZ315" s="5"/>
      <c r="BA315" s="5"/>
      <c r="CX315" s="5"/>
      <c r="CY315" s="5"/>
      <c r="CZ315" s="5"/>
    </row>
    <row r="316" spans="2:104" x14ac:dyDescent="0.3">
      <c r="B316">
        <v>3069</v>
      </c>
      <c r="C316">
        <v>2</v>
      </c>
      <c r="D316" s="5">
        <v>2554.9930997760998</v>
      </c>
      <c r="E316" s="5">
        <v>109938.953125</v>
      </c>
      <c r="F316" s="5"/>
      <c r="G316" s="5">
        <v>952.81916153179031</v>
      </c>
      <c r="H316" s="5">
        <v>483.34895360726262</v>
      </c>
      <c r="I316" s="5">
        <v>50.072862929983295</v>
      </c>
      <c r="J316" s="5">
        <v>130.91477955673707</v>
      </c>
      <c r="K316" s="5">
        <v>44.412934892712926</v>
      </c>
      <c r="L316" s="5">
        <v>893.42440725761344</v>
      </c>
      <c r="M316" s="5"/>
      <c r="N316" s="12">
        <f>'Embedded emissions outputs'!L316-'Infield emissions outputs'!G316</f>
        <v>48719.386135545486</v>
      </c>
      <c r="O316" s="12">
        <f>'Embedded emissions outputs'!M316-'Infield emissions outputs'!H316</f>
        <v>26282.775795765501</v>
      </c>
      <c r="P316" s="12">
        <f>'Embedded emissions outputs'!N316-'Infield emissions outputs'!I316</f>
        <v>1816.3397690846814</v>
      </c>
      <c r="Q316" s="12">
        <f>'Embedded emissions outputs'!O316-'Infield emissions outputs'!J316</f>
        <v>21074.787005421702</v>
      </c>
      <c r="R316" s="12">
        <f>'Embedded emissions outputs'!P316-'Infield emissions outputs'!K316</f>
        <v>8492.8698827671433</v>
      </c>
      <c r="S316" s="12">
        <f>'Embedded emissions outputs'!Q316-'Infield emissions outputs'!L316</f>
        <v>3552.7940533746219</v>
      </c>
      <c r="T316" s="5"/>
      <c r="U316" s="5">
        <v>25.628284804880714</v>
      </c>
      <c r="V316" s="5">
        <v>2.8985213014843612</v>
      </c>
      <c r="W316" s="5">
        <v>1.4701284196608606</v>
      </c>
      <c r="X316" s="5">
        <v>148.10665216045535</v>
      </c>
      <c r="Y316" s="5">
        <v>876.67006889821766</v>
      </c>
      <c r="Z316" s="5">
        <v>131.942253294799</v>
      </c>
      <c r="AA316" s="5">
        <v>388.71277048156941</v>
      </c>
      <c r="AB316" s="5">
        <v>7011.5585300131761</v>
      </c>
      <c r="AC316" s="5">
        <f>H316*Parameters!$B$17+J316*Parameters!$B$18</f>
        <v>872.35061373156668</v>
      </c>
      <c r="AD316" s="5">
        <f>O316*Parameters!$B$17+Q316*Parameters!$B$18</f>
        <v>59018.858971809503</v>
      </c>
      <c r="AE316" s="12">
        <f t="shared" si="33"/>
        <v>29.996934526025935</v>
      </c>
      <c r="AF316" s="12">
        <f t="shared" si="34"/>
        <v>1397.3250926745861</v>
      </c>
      <c r="AG316" s="12">
        <f t="shared" si="35"/>
        <v>1427.322027200612</v>
      </c>
      <c r="AH316" s="12">
        <f t="shared" si="36"/>
        <v>7159.6651821736314</v>
      </c>
      <c r="AI316" s="12">
        <f t="shared" si="37"/>
        <v>59891.209585541066</v>
      </c>
      <c r="AJ316" s="5"/>
      <c r="AK316" s="9">
        <f>IF('Embedded emissions outputs'!Z316 &lt;&gt;0,'Infield emissions outputs'!AG316/'Embedded emissions outputs'!Z316,"")</f>
        <v>1.5117586670825867</v>
      </c>
      <c r="AL316" s="9">
        <f>IF('Embedded emissions outputs'!Z316 &lt;&gt;0,'Infield emissions outputs'!AH316/'Embedded emissions outputs'!Z316,"")</f>
        <v>7.5832122578453918</v>
      </c>
      <c r="AM316" s="9">
        <f>IF('Embedded emissions outputs'!Z316 &lt;&gt;0,'Infield emissions outputs'!AI316/'Embedded emissions outputs'!Z316,"")</f>
        <v>63.434216979456551</v>
      </c>
      <c r="AN316" s="9"/>
      <c r="AO316" s="9">
        <f>E316*'Field emission CFs'!P314</f>
        <v>6511.4861110967522</v>
      </c>
      <c r="AP316" s="9">
        <f>D316*'Field emission CFs'!Q314</f>
        <v>32.586379785298291</v>
      </c>
      <c r="AQ316" s="9">
        <f t="shared" si="38"/>
        <v>6544.0724908820503</v>
      </c>
      <c r="AR316" s="9">
        <f>IF('Embedded emissions outputs'!Z316 &lt;&gt; 0,'Infield emissions outputs'!AQ316/'Embedded emissions outputs'!Z316,"")</f>
        <v>6.931202712194386</v>
      </c>
      <c r="AS316" s="9"/>
      <c r="AT316" s="9"/>
      <c r="AU316" s="5"/>
      <c r="AV316" s="5"/>
      <c r="AW316" s="5"/>
      <c r="AX316" s="5"/>
      <c r="AY316" s="5"/>
      <c r="AZ316" s="5"/>
      <c r="BA316" s="5"/>
      <c r="CX316" s="5"/>
      <c r="CY316" s="5"/>
      <c r="CZ316" s="5"/>
    </row>
    <row r="317" spans="2:104" hidden="1" x14ac:dyDescent="0.3">
      <c r="B317">
        <v>3069</v>
      </c>
      <c r="C317">
        <v>5</v>
      </c>
      <c r="D317" s="5">
        <v>0</v>
      </c>
      <c r="E317" s="5">
        <v>0</v>
      </c>
      <c r="F317" s="5"/>
      <c r="G317" s="5">
        <v>0</v>
      </c>
      <c r="H317" s="5">
        <v>0</v>
      </c>
      <c r="I317" s="5">
        <v>0</v>
      </c>
      <c r="J317" s="5">
        <v>0</v>
      </c>
      <c r="K317" s="5">
        <v>0</v>
      </c>
      <c r="L317" s="5">
        <v>0</v>
      </c>
      <c r="M317" s="5"/>
      <c r="N317" s="12">
        <f>'Embedded emissions outputs'!L317-'Infield emissions outputs'!G317</f>
        <v>0</v>
      </c>
      <c r="O317" s="12">
        <f>'Embedded emissions outputs'!M317-'Infield emissions outputs'!H317</f>
        <v>0</v>
      </c>
      <c r="P317" s="12">
        <f>'Embedded emissions outputs'!N317-'Infield emissions outputs'!I317</f>
        <v>0</v>
      </c>
      <c r="Q317" s="12">
        <f>'Embedded emissions outputs'!O317-'Infield emissions outputs'!J317</f>
        <v>0</v>
      </c>
      <c r="R317" s="12">
        <f>'Embedded emissions outputs'!P317-'Infield emissions outputs'!K317</f>
        <v>0</v>
      </c>
      <c r="S317" s="12">
        <f>'Embedded emissions outputs'!Q317-'Infield emissions outputs'!L317</f>
        <v>0</v>
      </c>
      <c r="T317" s="5"/>
      <c r="U317" s="5">
        <v>0</v>
      </c>
      <c r="V317" s="5">
        <v>0</v>
      </c>
      <c r="W317" s="5">
        <v>0</v>
      </c>
      <c r="X317" s="5">
        <v>0</v>
      </c>
      <c r="Y317" s="5">
        <v>0</v>
      </c>
      <c r="Z317" s="5">
        <v>0</v>
      </c>
      <c r="AA317" s="5">
        <v>0</v>
      </c>
      <c r="AB317" s="5">
        <v>0</v>
      </c>
      <c r="AC317" s="5">
        <f>H317*Parameters!$B$17+J317*Parameters!$B$18</f>
        <v>0</v>
      </c>
      <c r="AD317" s="5">
        <f>O317*Parameters!$B$17+Q317*Parameters!$B$18</f>
        <v>0</v>
      </c>
      <c r="AE317" s="12">
        <f t="shared" si="33"/>
        <v>0</v>
      </c>
      <c r="AF317" s="12">
        <f t="shared" si="34"/>
        <v>0</v>
      </c>
      <c r="AG317" s="12">
        <f t="shared" si="35"/>
        <v>0</v>
      </c>
      <c r="AH317" s="12">
        <f t="shared" si="36"/>
        <v>0</v>
      </c>
      <c r="AI317" s="12">
        <f t="shared" si="37"/>
        <v>0</v>
      </c>
      <c r="AJ317" s="5"/>
      <c r="AK317" s="9" t="str">
        <f>IF('Embedded emissions outputs'!Z317 &lt;&gt;0,'Infield emissions outputs'!AG317/'Embedded emissions outputs'!Z317,"")</f>
        <v/>
      </c>
      <c r="AL317" s="9" t="str">
        <f>IF('Embedded emissions outputs'!Z317 &lt;&gt;0,'Infield emissions outputs'!AH317/'Embedded emissions outputs'!Z317,"")</f>
        <v/>
      </c>
      <c r="AM317" s="9" t="str">
        <f>IF('Embedded emissions outputs'!Z317 &lt;&gt;0,'Infield emissions outputs'!AI317/'Embedded emissions outputs'!Z317,"")</f>
        <v/>
      </c>
      <c r="AN317" s="9"/>
      <c r="AO317" s="9">
        <f>E317*'Field emission CFs'!P315</f>
        <v>0</v>
      </c>
      <c r="AP317" s="9">
        <f>D317*'Field emission CFs'!Q315</f>
        <v>0</v>
      </c>
      <c r="AQ317" s="9">
        <f t="shared" si="38"/>
        <v>0</v>
      </c>
      <c r="AR317" s="9" t="str">
        <f>IF('Embedded emissions outputs'!Z317 &lt;&gt; 0,'Infield emissions outputs'!AQ317/'Embedded emissions outputs'!Z317,"")</f>
        <v/>
      </c>
      <c r="AS317" s="9"/>
      <c r="AT317" s="9"/>
      <c r="AU317" s="5"/>
      <c r="AV317" s="5"/>
      <c r="AW317" s="5"/>
      <c r="AX317" s="5"/>
      <c r="AY317" s="5"/>
      <c r="AZ317" s="5"/>
      <c r="BA317" s="5"/>
      <c r="CX317" s="5"/>
      <c r="CY317" s="5"/>
      <c r="CZ317" s="5"/>
    </row>
    <row r="318" spans="2:104" x14ac:dyDescent="0.3">
      <c r="B318">
        <v>3069</v>
      </c>
      <c r="C318">
        <v>7</v>
      </c>
      <c r="D318" s="5">
        <v>107660.47738449778</v>
      </c>
      <c r="E318" s="5">
        <v>17174.943359375</v>
      </c>
      <c r="F318" s="5"/>
      <c r="G318" s="5">
        <v>40149.214414942588</v>
      </c>
      <c r="H318" s="5">
        <v>20367.013552097473</v>
      </c>
      <c r="I318" s="5">
        <v>2109.9345933744162</v>
      </c>
      <c r="J318" s="5">
        <v>5516.39363135647</v>
      </c>
      <c r="K318" s="5">
        <v>1871.4405815871316</v>
      </c>
      <c r="L318" s="5">
        <v>37646.480611139683</v>
      </c>
      <c r="M318" s="5"/>
      <c r="N318" s="12">
        <f>'Embedded emissions outputs'!L318-'Infield emissions outputs'!G318</f>
        <v>8133.8830374214158</v>
      </c>
      <c r="O318" s="12">
        <f>'Embedded emissions outputs'!M318-'Infield emissions outputs'!H318</f>
        <v>4506.5035924756849</v>
      </c>
      <c r="P318" s="12">
        <f>'Embedded emissions outputs'!N318-'Infield emissions outputs'!I318</f>
        <v>243.26829621901743</v>
      </c>
      <c r="Q318" s="12">
        <f>'Embedded emissions outputs'!O318-'Infield emissions outputs'!J318</f>
        <v>3392.1179942560611</v>
      </c>
      <c r="R318" s="12">
        <f>'Embedded emissions outputs'!P318-'Infield emissions outputs'!K318</f>
        <v>386.0703903343167</v>
      </c>
      <c r="S318" s="12">
        <f>'Embedded emissions outputs'!Q318-'Infield emissions outputs'!L318</f>
        <v>513.10020177852857</v>
      </c>
      <c r="T318" s="5"/>
      <c r="U318" s="5">
        <v>1071.5284413893974</v>
      </c>
      <c r="V318" s="5">
        <v>117.2165694732041</v>
      </c>
      <c r="W318" s="5">
        <v>62.860821946362876</v>
      </c>
      <c r="X318" s="5">
        <v>5972.9260262615826</v>
      </c>
      <c r="Y318" s="5">
        <v>160.57619254028637</v>
      </c>
      <c r="Z318" s="5">
        <v>20.66100050339017</v>
      </c>
      <c r="AA318" s="5">
        <v>60.725706081233497</v>
      </c>
      <c r="AB318" s="5">
        <v>1090.7470552246216</v>
      </c>
      <c r="AC318" s="5">
        <f>H318*Parameters!$B$17+J318*Parameters!$B$18</f>
        <v>36758.488126339878</v>
      </c>
      <c r="AD318" s="5">
        <f>O318*Parameters!$B$17+Q318*Parameters!$B$18</f>
        <v>9935.7336113441124</v>
      </c>
      <c r="AE318" s="12">
        <f t="shared" si="33"/>
        <v>1251.6058328089644</v>
      </c>
      <c r="AF318" s="12">
        <f t="shared" si="34"/>
        <v>241.96289912491005</v>
      </c>
      <c r="AG318" s="12">
        <f t="shared" si="35"/>
        <v>1493.5687319338745</v>
      </c>
      <c r="AH318" s="12">
        <f t="shared" si="36"/>
        <v>7063.673081486204</v>
      </c>
      <c r="AI318" s="12">
        <f t="shared" si="37"/>
        <v>46694.221737683991</v>
      </c>
      <c r="AJ318" s="5"/>
      <c r="AK318" s="9">
        <f>IF('Embedded emissions outputs'!Z318 &lt;&gt;0,'Infield emissions outputs'!AG318/'Embedded emissions outputs'!Z318,"")</f>
        <v>0.51830426851811273</v>
      </c>
      <c r="AL318" s="9">
        <f>IF('Embedded emissions outputs'!Z318 &lt;&gt;0,'Infield emissions outputs'!AH318/'Embedded emissions outputs'!Z318,"")</f>
        <v>2.4512644321432413</v>
      </c>
      <c r="AM318" s="9">
        <f>IF('Embedded emissions outputs'!Z318 &lt;&gt;0,'Infield emissions outputs'!AI318/'Embedded emissions outputs'!Z318,"")</f>
        <v>16.20401788301789</v>
      </c>
      <c r="AN318" s="9"/>
      <c r="AO318" s="9">
        <f>E318*'Field emission CFs'!P316</f>
        <v>1114.117299147367</v>
      </c>
      <c r="AP318" s="9">
        <f>D318*'Field emission CFs'!Q316</f>
        <v>1644.9328759215302</v>
      </c>
      <c r="AQ318" s="9">
        <f t="shared" si="38"/>
        <v>2759.0501750688973</v>
      </c>
      <c r="AR318" s="9">
        <f>IF('Embedded emissions outputs'!Z318 &lt;&gt; 0,'Infield emissions outputs'!AQ318/'Embedded emissions outputs'!Z318,"")</f>
        <v>0.95745676259722867</v>
      </c>
      <c r="AS318" s="9"/>
      <c r="AT318" s="9"/>
      <c r="AU318" s="5"/>
      <c r="AV318" s="5"/>
      <c r="AW318" s="5"/>
      <c r="AX318" s="5"/>
      <c r="AY318" s="5"/>
      <c r="AZ318" s="5"/>
      <c r="BA318" s="5"/>
      <c r="CX318" s="5"/>
      <c r="CY318" s="5"/>
      <c r="CZ318" s="5"/>
    </row>
    <row r="319" spans="2:104" x14ac:dyDescent="0.3">
      <c r="B319">
        <v>3069</v>
      </c>
      <c r="C319">
        <v>8</v>
      </c>
      <c r="D319" s="5">
        <v>20583.226209257999</v>
      </c>
      <c r="E319" s="5">
        <v>184367.015625</v>
      </c>
      <c r="F319" s="5"/>
      <c r="G319" s="5">
        <v>7675.9864204889755</v>
      </c>
      <c r="H319" s="5">
        <v>3893.8973459373647</v>
      </c>
      <c r="I319" s="5">
        <v>403.39093859914328</v>
      </c>
      <c r="J319" s="5">
        <v>1054.6598039687867</v>
      </c>
      <c r="K319" s="5">
        <v>357.79411130067945</v>
      </c>
      <c r="L319" s="5">
        <v>7197.4975889630477</v>
      </c>
      <c r="M319" s="5"/>
      <c r="N319" s="12">
        <f>'Embedded emissions outputs'!L319-'Infield emissions outputs'!G319</f>
        <v>86350.124102614805</v>
      </c>
      <c r="O319" s="12">
        <f>'Embedded emissions outputs'!M319-'Infield emissions outputs'!H319</f>
        <v>47899.688672517485</v>
      </c>
      <c r="P319" s="12">
        <f>'Embedded emissions outputs'!N319-'Infield emissions outputs'!I319</f>
        <v>2557.2447918639946</v>
      </c>
      <c r="Q319" s="12">
        <f>'Embedded emissions outputs'!O319-'Infield emissions outputs'!J319</f>
        <v>36538.451755442016</v>
      </c>
      <c r="R319" s="12">
        <f>'Embedded emissions outputs'!P319-'Infield emissions outputs'!K319</f>
        <v>5851.469867295823</v>
      </c>
      <c r="S319" s="12">
        <f>'Embedded emissions outputs'!Q319-'Infield emissions outputs'!L319</f>
        <v>5170.0343060934829</v>
      </c>
      <c r="T319" s="5"/>
      <c r="U319" s="5">
        <v>197.20238873951109</v>
      </c>
      <c r="V319" s="5">
        <v>22.659249408117766</v>
      </c>
      <c r="W319" s="5">
        <v>11.299454197206421</v>
      </c>
      <c r="X319" s="5">
        <v>1159.2350131075232</v>
      </c>
      <c r="Y319" s="5">
        <v>1554.9127862653547</v>
      </c>
      <c r="Z319" s="5">
        <v>218.74594129766024</v>
      </c>
      <c r="AA319" s="5">
        <v>651.8691134403341</v>
      </c>
      <c r="AB319" s="5">
        <v>11593.032649068844</v>
      </c>
      <c r="AC319" s="5">
        <f>H319*Parameters!$B$17+J319*Parameters!$B$18</f>
        <v>7027.7254438751288</v>
      </c>
      <c r="AD319" s="5">
        <f>O319*Parameters!$B$17+Q319*Parameters!$B$18</f>
        <v>106008.4230595945</v>
      </c>
      <c r="AE319" s="12">
        <f t="shared" si="33"/>
        <v>231.16109234483528</v>
      </c>
      <c r="AF319" s="12">
        <f t="shared" si="34"/>
        <v>2425.5278410033488</v>
      </c>
      <c r="AG319" s="12">
        <f t="shared" si="35"/>
        <v>2656.688933348184</v>
      </c>
      <c r="AH319" s="12">
        <f t="shared" si="36"/>
        <v>12752.267662176368</v>
      </c>
      <c r="AI319" s="12">
        <f t="shared" si="37"/>
        <v>113036.14850346962</v>
      </c>
      <c r="AJ319" s="5"/>
      <c r="AK319" s="9">
        <f>IF('Embedded emissions outputs'!Z319 &lt;&gt;0,'Infield emissions outputs'!AG319/'Embedded emissions outputs'!Z319,"")</f>
        <v>1.6743763949436643</v>
      </c>
      <c r="AL319" s="9">
        <f>IF('Embedded emissions outputs'!Z319 &lt;&gt;0,'Infield emissions outputs'!AH319/'Embedded emissions outputs'!Z319,"")</f>
        <v>8.0371080285420611</v>
      </c>
      <c r="AM319" s="9">
        <f>IF('Embedded emissions outputs'!Z319 &lt;&gt;0,'Infield emissions outputs'!AI319/'Embedded emissions outputs'!Z319,"")</f>
        <v>71.240955782891874</v>
      </c>
      <c r="AN319" s="9"/>
      <c r="AO319" s="9">
        <f>E319*'Field emission CFs'!P317</f>
        <v>10707.538847730659</v>
      </c>
      <c r="AP319" s="9">
        <f>D319*'Field emission CFs'!Q317</f>
        <v>297.70642478621551</v>
      </c>
      <c r="AQ319" s="9">
        <f t="shared" si="38"/>
        <v>11005.245272516875</v>
      </c>
      <c r="AR319" s="9">
        <f>IF('Embedded emissions outputs'!Z319 &lt;&gt; 0,'Infield emissions outputs'!AQ319/'Embedded emissions outputs'!Z319,"")</f>
        <v>6.9360483546127636</v>
      </c>
      <c r="AS319" s="9"/>
      <c r="AT319" s="9"/>
      <c r="AU319" s="5"/>
      <c r="AV319" s="5"/>
      <c r="AW319" s="5"/>
      <c r="AX319" s="5"/>
      <c r="AY319" s="5"/>
      <c r="AZ319" s="5"/>
      <c r="BA319" s="5"/>
      <c r="CX319" s="5"/>
      <c r="CY319" s="5"/>
      <c r="CZ319" s="5"/>
    </row>
    <row r="320" spans="2:104" x14ac:dyDescent="0.3">
      <c r="B320">
        <v>3070</v>
      </c>
      <c r="C320">
        <v>0</v>
      </c>
      <c r="D320" s="5">
        <v>38756.162069246799</v>
      </c>
      <c r="E320" s="5">
        <v>141821.109375</v>
      </c>
      <c r="F320" s="5"/>
      <c r="G320" s="5">
        <v>14453.116859785636</v>
      </c>
      <c r="H320" s="5">
        <v>7331.8203417635523</v>
      </c>
      <c r="I320" s="5">
        <v>759.5449048984417</v>
      </c>
      <c r="J320" s="5">
        <v>1985.8192236234397</v>
      </c>
      <c r="K320" s="5">
        <v>673.69062672761345</v>
      </c>
      <c r="L320" s="5">
        <v>13552.170112448115</v>
      </c>
      <c r="M320" s="5"/>
      <c r="N320" s="12">
        <f>'Embedded emissions outputs'!L320-'Infield emissions outputs'!G320</f>
        <v>66544.79483272614</v>
      </c>
      <c r="O320" s="12">
        <f>'Embedded emissions outputs'!M320-'Infield emissions outputs'!H320</f>
        <v>35367.440047746531</v>
      </c>
      <c r="P320" s="12">
        <f>'Embedded emissions outputs'!N320-'Infield emissions outputs'!I320</f>
        <v>2061.0039694963743</v>
      </c>
      <c r="Q320" s="12">
        <f>'Embedded emissions outputs'!O320-'Infield emissions outputs'!J320</f>
        <v>26677.13404706517</v>
      </c>
      <c r="R320" s="12">
        <f>'Embedded emissions outputs'!P320-'Infield emissions outputs'!K320</f>
        <v>5575.9158248416315</v>
      </c>
      <c r="S320" s="12">
        <f>'Embedded emissions outputs'!Q320-'Infield emissions outputs'!L320</f>
        <v>5594.827729228251</v>
      </c>
      <c r="T320" s="5"/>
      <c r="U320" s="5">
        <v>326.83518395342031</v>
      </c>
      <c r="V320" s="5">
        <v>46.403932114361531</v>
      </c>
      <c r="W320" s="5">
        <v>18.386652910634179</v>
      </c>
      <c r="X320" s="5">
        <v>2409.7051063526978</v>
      </c>
      <c r="Y320" s="5">
        <v>1115.1766601645229</v>
      </c>
      <c r="Z320" s="5">
        <v>168.84548953128652</v>
      </c>
      <c r="AA320" s="5">
        <v>501.43896178584527</v>
      </c>
      <c r="AB320" s="5">
        <v>8974.7029540776439</v>
      </c>
      <c r="AC320" s="5">
        <f>H320*Parameters!$B$17+J320*Parameters!$B$18</f>
        <v>13232.506095593868</v>
      </c>
      <c r="AD320" s="5">
        <f>O320*Parameters!$B$17+Q320*Parameters!$B$18</f>
        <v>78022.57653450362</v>
      </c>
      <c r="AE320" s="12">
        <f t="shared" si="33"/>
        <v>391.62576897841598</v>
      </c>
      <c r="AF320" s="12">
        <f t="shared" si="34"/>
        <v>1785.4611114816548</v>
      </c>
      <c r="AG320" s="12">
        <f t="shared" si="35"/>
        <v>2177.0868804600709</v>
      </c>
      <c r="AH320" s="12">
        <f t="shared" si="36"/>
        <v>11384.408060430342</v>
      </c>
      <c r="AI320" s="12">
        <f t="shared" si="37"/>
        <v>91255.082630097488</v>
      </c>
      <c r="AJ320" s="5"/>
      <c r="AK320" s="9">
        <f>IF('Embedded emissions outputs'!Z320 &lt;&gt;0,'Infield emissions outputs'!AG320/'Embedded emissions outputs'!Z320,"")</f>
        <v>1.4339572367355673</v>
      </c>
      <c r="AL320" s="9">
        <f>IF('Embedded emissions outputs'!Z320 &lt;&gt;0,'Infield emissions outputs'!AH320/'Embedded emissions outputs'!Z320,"")</f>
        <v>7.4984395297788939</v>
      </c>
      <c r="AM320" s="9">
        <f>IF('Embedded emissions outputs'!Z320 &lt;&gt;0,'Infield emissions outputs'!AI320/'Embedded emissions outputs'!Z320,"")</f>
        <v>60.105955026782148</v>
      </c>
      <c r="AN320" s="9"/>
      <c r="AO320" s="9">
        <f>E320*'Field emission CFs'!P318</f>
        <v>18415.616224941543</v>
      </c>
      <c r="AP320" s="9">
        <f>D320*'Field emission CFs'!Q318</f>
        <v>2981.9467153444821</v>
      </c>
      <c r="AQ320" s="9">
        <f t="shared" si="38"/>
        <v>21397.562940286025</v>
      </c>
      <c r="AR320" s="9">
        <f>IF('Embedded emissions outputs'!Z320 &lt;&gt; 0,'Infield emissions outputs'!AQ320/'Embedded emissions outputs'!Z320,"")</f>
        <v>14.093691208246055</v>
      </c>
      <c r="AS320" s="9"/>
      <c r="AT320" s="9"/>
      <c r="AU320" s="5"/>
      <c r="AV320" s="5"/>
      <c r="AW320" s="5"/>
      <c r="AX320" s="5"/>
      <c r="AY320" s="5"/>
      <c r="AZ320" s="5"/>
      <c r="BA320" s="5"/>
      <c r="CX320" s="5"/>
      <c r="CY320" s="5"/>
      <c r="CZ320" s="5"/>
    </row>
    <row r="321" spans="2:104" x14ac:dyDescent="0.3">
      <c r="B321">
        <v>3070</v>
      </c>
      <c r="C321">
        <v>1</v>
      </c>
      <c r="D321" s="5">
        <v>224428.20088956723</v>
      </c>
      <c r="E321" s="5">
        <v>54332.68359375</v>
      </c>
      <c r="F321" s="5"/>
      <c r="G321" s="5">
        <v>83694.742742915783</v>
      </c>
      <c r="H321" s="5">
        <v>42456.919382458982</v>
      </c>
      <c r="I321" s="5">
        <v>4398.3533817570187</v>
      </c>
      <c r="J321" s="5">
        <v>11499.43162208443</v>
      </c>
      <c r="K321" s="5">
        <v>3901.1906040257109</v>
      </c>
      <c r="L321" s="5">
        <v>78477.563156325297</v>
      </c>
      <c r="M321" s="5"/>
      <c r="N321" s="12">
        <f>'Embedded emissions outputs'!L321-'Infield emissions outputs'!G321</f>
        <v>22294.323731466255</v>
      </c>
      <c r="O321" s="12">
        <f>'Embedded emissions outputs'!M321-'Infield emissions outputs'!H321</f>
        <v>10972.622313933542</v>
      </c>
      <c r="P321" s="12">
        <f>'Embedded emissions outputs'!N321-'Infield emissions outputs'!I321</f>
        <v>664.97461212729468</v>
      </c>
      <c r="Q321" s="12">
        <f>'Embedded emissions outputs'!O321-'Infield emissions outputs'!J321</f>
        <v>9569.4361252960007</v>
      </c>
      <c r="R321" s="12">
        <f>'Embedded emissions outputs'!P321-'Infield emissions outputs'!K321</f>
        <v>8751.8615535515346</v>
      </c>
      <c r="S321" s="12">
        <f>'Embedded emissions outputs'!Q321-'Infield emissions outputs'!L321</f>
        <v>2079.4660788022884</v>
      </c>
      <c r="T321" s="5"/>
      <c r="U321" s="5">
        <v>2305.6927660179845</v>
      </c>
      <c r="V321" s="5">
        <v>244.30265154525762</v>
      </c>
      <c r="W321" s="5">
        <v>132.31877653861696</v>
      </c>
      <c r="X321" s="5">
        <v>12415.184993912231</v>
      </c>
      <c r="Y321" s="5">
        <v>432.84921821491002</v>
      </c>
      <c r="Z321" s="5">
        <v>59.303460081498791</v>
      </c>
      <c r="AA321" s="5">
        <v>192.10486117919939</v>
      </c>
      <c r="AB321" s="5">
        <v>3139.4532843329148</v>
      </c>
      <c r="AC321" s="5">
        <f>H321*Parameters!$B$17+J321*Parameters!$B$18</f>
        <v>76626.460870615279</v>
      </c>
      <c r="AD321" s="5">
        <f>O321*Parameters!$B$17+Q321*Parameters!$B$18</f>
        <v>25279.375240010679</v>
      </c>
      <c r="AE321" s="12">
        <f t="shared" si="33"/>
        <v>2682.3141941018589</v>
      </c>
      <c r="AF321" s="12">
        <f t="shared" si="34"/>
        <v>684.25753947560816</v>
      </c>
      <c r="AG321" s="12">
        <f t="shared" si="35"/>
        <v>3366.5717335774671</v>
      </c>
      <c r="AH321" s="12">
        <f t="shared" si="36"/>
        <v>15554.638278245146</v>
      </c>
      <c r="AI321" s="12">
        <f t="shared" si="37"/>
        <v>101905.83611062595</v>
      </c>
      <c r="AJ321" s="5"/>
      <c r="AK321" s="9">
        <f>IF('Embedded emissions outputs'!Z321 &lt;&gt;0,'Infield emissions outputs'!AG321/'Embedded emissions outputs'!Z321,"")</f>
        <v>0.47990220774396741</v>
      </c>
      <c r="AL321" s="9">
        <f>IF('Embedded emissions outputs'!Z321 &lt;&gt;0,'Infield emissions outputs'!AH321/'Embedded emissions outputs'!Z321,"")</f>
        <v>2.2173017066404066</v>
      </c>
      <c r="AM321" s="9">
        <f>IF('Embedded emissions outputs'!Z321 &lt;&gt;0,'Infield emissions outputs'!AI321/'Embedded emissions outputs'!Z321,"")</f>
        <v>14.526598451391347</v>
      </c>
      <c r="AN321" s="9"/>
      <c r="AO321" s="9">
        <f>E321*'Field emission CFs'!P319</f>
        <v>8728.6561947635892</v>
      </c>
      <c r="AP321" s="9">
        <f>D321*'Field emission CFs'!Q319</f>
        <v>18536.058663955046</v>
      </c>
      <c r="AQ321" s="9">
        <f t="shared" si="38"/>
        <v>27264.714858718635</v>
      </c>
      <c r="AR321" s="9">
        <f>IF('Embedded emissions outputs'!Z321 &lt;&gt; 0,'Infield emissions outputs'!AQ321/'Embedded emissions outputs'!Z321,"")</f>
        <v>3.8865641042808767</v>
      </c>
      <c r="AS321" s="9"/>
      <c r="AT321" s="9"/>
      <c r="AU321" s="5"/>
      <c r="AV321" s="5"/>
      <c r="AW321" s="5"/>
      <c r="AX321" s="5"/>
      <c r="AY321" s="5"/>
      <c r="AZ321" s="5"/>
      <c r="BA321" s="5"/>
      <c r="CX321" s="5"/>
      <c r="CY321" s="5"/>
      <c r="CZ321" s="5"/>
    </row>
    <row r="322" spans="2:104" x14ac:dyDescent="0.3">
      <c r="B322">
        <v>3070</v>
      </c>
      <c r="C322">
        <v>2</v>
      </c>
      <c r="D322" s="5">
        <v>8996.3878843169005</v>
      </c>
      <c r="E322" s="5">
        <v>8148.14501953125</v>
      </c>
      <c r="F322" s="5"/>
      <c r="G322" s="5">
        <v>3354.9721764417936</v>
      </c>
      <c r="H322" s="5">
        <v>1701.9203184974115</v>
      </c>
      <c r="I322" s="5">
        <v>176.31159060110133</v>
      </c>
      <c r="J322" s="5">
        <v>460.96411641403546</v>
      </c>
      <c r="K322" s="5">
        <v>156.38241426592188</v>
      </c>
      <c r="L322" s="5">
        <v>3145.8372680966363</v>
      </c>
      <c r="M322" s="5"/>
      <c r="N322" s="12">
        <f>'Embedded emissions outputs'!L322-'Infield emissions outputs'!G322</f>
        <v>3822.6588274774476</v>
      </c>
      <c r="O322" s="12">
        <f>'Embedded emissions outputs'!M322-'Infield emissions outputs'!H322</f>
        <v>2003.9663407633486</v>
      </c>
      <c r="P322" s="12">
        <f>'Embedded emissions outputs'!N322-'Infield emissions outputs'!I322</f>
        <v>122.01661525006671</v>
      </c>
      <c r="Q322" s="12">
        <f>'Embedded emissions outputs'!O322-'Infield emissions outputs'!J322</f>
        <v>1514.227628404979</v>
      </c>
      <c r="R322" s="12">
        <f>'Embedded emissions outputs'!P322-'Infield emissions outputs'!K322</f>
        <v>309.57403390017146</v>
      </c>
      <c r="S322" s="12">
        <f>'Embedded emissions outputs'!Q322-'Infield emissions outputs'!L322</f>
        <v>375.70157756921435</v>
      </c>
      <c r="T322" s="5"/>
      <c r="U322" s="5">
        <v>90.239770484960005</v>
      </c>
      <c r="V322" s="5">
        <v>10.205985261327507</v>
      </c>
      <c r="W322" s="5">
        <v>5.1764701455303079</v>
      </c>
      <c r="X322" s="5">
        <v>521.49843034794162</v>
      </c>
      <c r="Y322" s="5">
        <v>64.921685237647011</v>
      </c>
      <c r="Z322" s="5">
        <v>9.9422942882453089</v>
      </c>
      <c r="AA322" s="5">
        <v>28.809521148694525</v>
      </c>
      <c r="AB322" s="5">
        <v>528.69644981192152</v>
      </c>
      <c r="AC322" s="5">
        <f>H322*Parameters!$B$17+J322*Parameters!$B$18</f>
        <v>3071.6343198495597</v>
      </c>
      <c r="AD322" s="5">
        <f>O322*Parameters!$B$17+Q322*Parameters!$B$18</f>
        <v>4423.075749982223</v>
      </c>
      <c r="AE322" s="12">
        <f t="shared" si="33"/>
        <v>105.62222589181782</v>
      </c>
      <c r="AF322" s="12">
        <f t="shared" si="34"/>
        <v>103.67350067458685</v>
      </c>
      <c r="AG322" s="12">
        <f t="shared" si="35"/>
        <v>209.29572656640465</v>
      </c>
      <c r="AH322" s="12">
        <f t="shared" si="36"/>
        <v>1050.1948801598633</v>
      </c>
      <c r="AI322" s="12">
        <f t="shared" si="37"/>
        <v>7494.7100698317827</v>
      </c>
      <c r="AJ322" s="5"/>
      <c r="AK322" s="9">
        <f>IF('Embedded emissions outputs'!Z322 &lt;&gt;0,'Infield emissions outputs'!AG322/'Embedded emissions outputs'!Z322,"")</f>
        <v>0.69182987072647018</v>
      </c>
      <c r="AL322" s="9">
        <f>IF('Embedded emissions outputs'!Z322 &lt;&gt;0,'Infield emissions outputs'!AH322/'Embedded emissions outputs'!Z322,"")</f>
        <v>3.4714334597179635</v>
      </c>
      <c r="AM322" s="9">
        <f>IF('Embedded emissions outputs'!Z322 &lt;&gt;0,'Infield emissions outputs'!AI322/'Embedded emissions outputs'!Z322,"")</f>
        <v>24.773866068875495</v>
      </c>
      <c r="AN322" s="9"/>
      <c r="AO322" s="9">
        <f>E322*'Field emission CFs'!P320</f>
        <v>1082.9791758530516</v>
      </c>
      <c r="AP322" s="9">
        <f>D322*'Field emission CFs'!Q320</f>
        <v>754.82662573063692</v>
      </c>
      <c r="AQ322" s="9">
        <f t="shared" si="38"/>
        <v>1837.8058015836887</v>
      </c>
      <c r="AR322" s="9">
        <f>IF('Embedded emissions outputs'!Z322 &lt;&gt; 0,'Infield emissions outputs'!AQ322/'Embedded emissions outputs'!Z322,"")</f>
        <v>6.0748920725172999</v>
      </c>
      <c r="AS322" s="9"/>
      <c r="AT322" s="9"/>
      <c r="AU322" s="5"/>
      <c r="AV322" s="5"/>
      <c r="AW322" s="5"/>
      <c r="AX322" s="5"/>
      <c r="AY322" s="5"/>
      <c r="AZ322" s="5"/>
      <c r="BA322" s="5"/>
      <c r="CX322" s="5"/>
      <c r="CY322" s="5"/>
      <c r="CZ322" s="5"/>
    </row>
    <row r="323" spans="2:104" x14ac:dyDescent="0.3">
      <c r="B323">
        <v>3070</v>
      </c>
      <c r="C323">
        <v>5</v>
      </c>
      <c r="D323" s="5">
        <v>1486722.3999339573</v>
      </c>
      <c r="E323" s="5">
        <v>68515.7421875</v>
      </c>
      <c r="F323" s="5"/>
      <c r="G323" s="5">
        <v>554434.99657973333</v>
      </c>
      <c r="H323" s="5">
        <v>281255.44306774432</v>
      </c>
      <c r="I323" s="5">
        <v>29136.848531353215</v>
      </c>
      <c r="J323" s="5">
        <v>76177.871191305123</v>
      </c>
      <c r="K323" s="5">
        <v>25843.398621151304</v>
      </c>
      <c r="L323" s="5">
        <v>519873.84194266988</v>
      </c>
      <c r="M323" s="5"/>
      <c r="N323" s="12">
        <f>'Embedded emissions outputs'!L323-'Infield emissions outputs'!G323</f>
        <v>32337.334359830129</v>
      </c>
      <c r="O323" s="12">
        <f>'Embedded emissions outputs'!M323-'Infield emissions outputs'!H323</f>
        <v>17380.049129330029</v>
      </c>
      <c r="P323" s="12">
        <f>'Embedded emissions outputs'!N323-'Infield emissions outputs'!I323</f>
        <v>984.8627198086906</v>
      </c>
      <c r="Q323" s="12">
        <f>'Embedded emissions outputs'!O323-'Infield emissions outputs'!J323</f>
        <v>13001.998400837503</v>
      </c>
      <c r="R323" s="12">
        <f>'Embedded emissions outputs'!P323-'Infield emissions outputs'!K323</f>
        <v>2370.4834352173239</v>
      </c>
      <c r="S323" s="12">
        <f>'Embedded emissions outputs'!Q323-'Infield emissions outputs'!L323</f>
        <v>2441.0137617347646</v>
      </c>
      <c r="T323" s="5"/>
      <c r="U323" s="5">
        <v>18486.77245657349</v>
      </c>
      <c r="V323" s="5">
        <v>1556.0319876628459</v>
      </c>
      <c r="W323" s="5">
        <v>1197.9787293277136</v>
      </c>
      <c r="X323" s="5">
        <v>77313.602586330235</v>
      </c>
      <c r="Y323" s="5">
        <v>655.63723877333177</v>
      </c>
      <c r="Z323" s="5">
        <v>80.368307011715444</v>
      </c>
      <c r="AA323" s="5">
        <v>242.25212468723424</v>
      </c>
      <c r="AB323" s="5">
        <v>4233.2598289696634</v>
      </c>
      <c r="AC323" s="5">
        <f>H323*Parameters!$B$17+J323*Parameters!$B$18</f>
        <v>507611.23313581926</v>
      </c>
      <c r="AD323" s="5">
        <f>O323*Parameters!$B$17+Q323*Parameters!$B$18</f>
        <v>38252.136297036574</v>
      </c>
      <c r="AE323" s="12">
        <f t="shared" si="33"/>
        <v>21240.78317356405</v>
      </c>
      <c r="AF323" s="12">
        <f t="shared" si="34"/>
        <v>978.25767047228146</v>
      </c>
      <c r="AG323" s="12">
        <f t="shared" si="35"/>
        <v>22219.040844036332</v>
      </c>
      <c r="AH323" s="12">
        <f t="shared" si="36"/>
        <v>81546.862415299896</v>
      </c>
      <c r="AI323" s="12">
        <f t="shared" si="37"/>
        <v>545863.36943285586</v>
      </c>
      <c r="AJ323" s="5"/>
      <c r="AK323" s="9">
        <f>IF('Embedded emissions outputs'!Z323 &lt;&gt;0,'Infield emissions outputs'!AG323/'Embedded emissions outputs'!Z323,"")</f>
        <v>1.4395804914535442</v>
      </c>
      <c r="AL323" s="9">
        <f>IF('Embedded emissions outputs'!Z323 &lt;&gt;0,'Infield emissions outputs'!AH323/'Embedded emissions outputs'!Z323,"")</f>
        <v>5.283453642141386</v>
      </c>
      <c r="AM323" s="9">
        <f>IF('Embedded emissions outputs'!Z323 &lt;&gt;0,'Infield emissions outputs'!AI323/'Embedded emissions outputs'!Z323,"")</f>
        <v>35.366704762395422</v>
      </c>
      <c r="AN323" s="9"/>
      <c r="AO323" s="9">
        <f>E323*'Field emission CFs'!P321</f>
        <v>7928.4554555711757</v>
      </c>
      <c r="AP323" s="9">
        <f>D323*'Field emission CFs'!Q321</f>
        <v>105327.86404818793</v>
      </c>
      <c r="AQ323" s="9">
        <f t="shared" si="38"/>
        <v>113256.31950375911</v>
      </c>
      <c r="AR323" s="9">
        <f>IF('Embedded emissions outputs'!Z323 &lt;&gt; 0,'Infield emissions outputs'!AQ323/'Embedded emissions outputs'!Z323,"")</f>
        <v>7.3379219758355179</v>
      </c>
      <c r="AS323" s="9"/>
      <c r="AT323" s="9"/>
      <c r="AU323" s="5"/>
      <c r="AV323" s="5"/>
      <c r="AW323" s="5"/>
      <c r="AX323" s="5"/>
      <c r="AY323" s="5"/>
      <c r="AZ323" s="5"/>
      <c r="BA323" s="5"/>
      <c r="CX323" s="5"/>
      <c r="CY323" s="5"/>
      <c r="CZ323" s="5"/>
    </row>
    <row r="324" spans="2:104" x14ac:dyDescent="0.3">
      <c r="B324">
        <v>3070</v>
      </c>
      <c r="C324">
        <v>7</v>
      </c>
      <c r="D324" s="5">
        <v>256541.93202366092</v>
      </c>
      <c r="E324" s="5">
        <v>3517.673095703125</v>
      </c>
      <c r="F324" s="5"/>
      <c r="G324" s="5">
        <v>95670.735310381409</v>
      </c>
      <c r="H324" s="5">
        <v>48532.136705530967</v>
      </c>
      <c r="I324" s="5">
        <v>5027.7196439941754</v>
      </c>
      <c r="J324" s="5">
        <v>13144.900657806138</v>
      </c>
      <c r="K324" s="5">
        <v>4459.4171801153207</v>
      </c>
      <c r="L324" s="5">
        <v>89707.022525832916</v>
      </c>
      <c r="M324" s="5"/>
      <c r="N324" s="12">
        <f>'Embedded emissions outputs'!L324-'Infield emissions outputs'!G324</f>
        <v>1655.6168760527362</v>
      </c>
      <c r="O324" s="12">
        <f>'Embedded emissions outputs'!M324-'Infield emissions outputs'!H324</f>
        <v>844.2863415755055</v>
      </c>
      <c r="P324" s="12">
        <f>'Embedded emissions outputs'!N324-'Infield emissions outputs'!I324</f>
        <v>50.436729573073535</v>
      </c>
      <c r="Q324" s="12">
        <f>'Embedded emissions outputs'!O324-'Infield emissions outputs'!J324</f>
        <v>615.8910650300204</v>
      </c>
      <c r="R324" s="12">
        <f>'Embedded emissions outputs'!P324-'Infield emissions outputs'!K324</f>
        <v>211.14351190684647</v>
      </c>
      <c r="S324" s="12">
        <f>'Embedded emissions outputs'!Q324-'Infield emissions outputs'!L324</f>
        <v>140.29856661501981</v>
      </c>
      <c r="T324" s="5"/>
      <c r="U324" s="5">
        <v>2553.3230322822287</v>
      </c>
      <c r="V324" s="5">
        <v>279.31294685278289</v>
      </c>
      <c r="W324" s="5">
        <v>149.78975667292883</v>
      </c>
      <c r="X324" s="5">
        <v>14232.762289722055</v>
      </c>
      <c r="Y324" s="5">
        <v>33.794364219242929</v>
      </c>
      <c r="Z324" s="5">
        <v>3.9964674577576726</v>
      </c>
      <c r="AA324" s="5">
        <v>12.437489642316292</v>
      </c>
      <c r="AB324" s="5">
        <v>210.13859650361917</v>
      </c>
      <c r="AC324" s="5">
        <f>H324*Parameters!$B$17+J324*Parameters!$B$18</f>
        <v>87591.043540718019</v>
      </c>
      <c r="AD324" s="5">
        <f>O324*Parameters!$B$17+Q324*Parameters!$B$18</f>
        <v>1845.1620036642157</v>
      </c>
      <c r="AE324" s="12">
        <f t="shared" si="33"/>
        <v>2982.4257358079403</v>
      </c>
      <c r="AF324" s="12">
        <f t="shared" si="34"/>
        <v>50.228321319316898</v>
      </c>
      <c r="AG324" s="12">
        <f t="shared" si="35"/>
        <v>3032.6540571272571</v>
      </c>
      <c r="AH324" s="12">
        <f t="shared" si="36"/>
        <v>14442.900886225674</v>
      </c>
      <c r="AI324" s="12">
        <f t="shared" si="37"/>
        <v>89436.205544382232</v>
      </c>
      <c r="AJ324" s="5"/>
      <c r="AK324" s="9">
        <f>IF('Embedded emissions outputs'!Z324 &lt;&gt;0,'Infield emissions outputs'!AG324/'Embedded emissions outputs'!Z324,"")</f>
        <v>0.43642514241940072</v>
      </c>
      <c r="AL324" s="9">
        <f>IF('Embedded emissions outputs'!Z324 &lt;&gt;0,'Infield emissions outputs'!AH324/'Embedded emissions outputs'!Z324,"")</f>
        <v>2.0784583264308112</v>
      </c>
      <c r="AM324" s="9">
        <f>IF('Embedded emissions outputs'!Z324 &lt;&gt;0,'Infield emissions outputs'!AI324/'Embedded emissions outputs'!Z324,"")</f>
        <v>12.870643339758924</v>
      </c>
      <c r="AN324" s="9"/>
      <c r="AO324" s="9">
        <f>E324*'Field emission CFs'!P322</f>
        <v>443.18032009841806</v>
      </c>
      <c r="AP324" s="9">
        <f>D324*'Field emission CFs'!Q322</f>
        <v>18087.329138114401</v>
      </c>
      <c r="AQ324" s="9">
        <f t="shared" si="38"/>
        <v>18530.509458212819</v>
      </c>
      <c r="AR324" s="9">
        <f>IF('Embedded emissions outputs'!Z324 &lt;&gt; 0,'Infield emissions outputs'!AQ324/'Embedded emissions outputs'!Z324,"")</f>
        <v>2.6667005458134341</v>
      </c>
      <c r="AS324" s="9"/>
      <c r="AT324" s="9"/>
      <c r="AU324" s="5"/>
      <c r="AV324" s="5"/>
      <c r="AW324" s="5"/>
      <c r="AX324" s="5"/>
      <c r="AY324" s="5"/>
      <c r="AZ324" s="5"/>
      <c r="BA324" s="5"/>
      <c r="CX324" s="5"/>
      <c r="CY324" s="5"/>
      <c r="CZ324" s="5"/>
    </row>
    <row r="325" spans="2:104" x14ac:dyDescent="0.3">
      <c r="B325">
        <v>3070</v>
      </c>
      <c r="C325">
        <v>8</v>
      </c>
      <c r="D325" s="5">
        <v>27220.927132976394</v>
      </c>
      <c r="E325" s="5">
        <v>11138.349609375</v>
      </c>
      <c r="F325" s="5"/>
      <c r="G325" s="5">
        <v>10151.346776331184</v>
      </c>
      <c r="H325" s="5">
        <v>5149.6055496575236</v>
      </c>
      <c r="I325" s="5">
        <v>533.47688229609537</v>
      </c>
      <c r="J325" s="5">
        <v>1394.7676317622527</v>
      </c>
      <c r="K325" s="5">
        <v>473.17594109436436</v>
      </c>
      <c r="L325" s="5">
        <v>9518.5543518349732</v>
      </c>
      <c r="M325" s="5"/>
      <c r="N325" s="12">
        <f>'Embedded emissions outputs'!L325-'Infield emissions outputs'!G325</f>
        <v>5234.3572174137207</v>
      </c>
      <c r="O325" s="12">
        <f>'Embedded emissions outputs'!M325-'Infield emissions outputs'!H325</f>
        <v>2800.4251609016565</v>
      </c>
      <c r="P325" s="12">
        <f>'Embedded emissions outputs'!N325-'Infield emissions outputs'!I325</f>
        <v>166.06398549019229</v>
      </c>
      <c r="Q325" s="12">
        <f>'Embedded emissions outputs'!O325-'Infield emissions outputs'!J325</f>
        <v>2129.2789610684526</v>
      </c>
      <c r="R325" s="12">
        <f>'Embedded emissions outputs'!P325-'Infield emissions outputs'!K325</f>
        <v>325.27840220652001</v>
      </c>
      <c r="S325" s="12">
        <f>'Embedded emissions outputs'!Q325-'Infield emissions outputs'!L325</f>
        <v>482.94619950075867</v>
      </c>
      <c r="T325" s="5"/>
      <c r="U325" s="5">
        <v>260.79642713699877</v>
      </c>
      <c r="V325" s="5">
        <v>29.966428525615818</v>
      </c>
      <c r="W325" s="5">
        <v>14.943314338459494</v>
      </c>
      <c r="X325" s="5">
        <v>1533.0663668070506</v>
      </c>
      <c r="Y325" s="5">
        <v>94.629999403181699</v>
      </c>
      <c r="Z325" s="5">
        <v>13.011936668773272</v>
      </c>
      <c r="AA325" s="5">
        <v>39.382024756032273</v>
      </c>
      <c r="AB325" s="5">
        <v>688.94221693775376</v>
      </c>
      <c r="AC325" s="5">
        <f>H325*Parameters!$B$17+J325*Parameters!$B$18</f>
        <v>9294.0339028215567</v>
      </c>
      <c r="AD325" s="5">
        <f>O325*Parameters!$B$17+Q325*Parameters!$B$18</f>
        <v>6191.9732919114322</v>
      </c>
      <c r="AE325" s="12">
        <f t="shared" si="33"/>
        <v>305.7061700010741</v>
      </c>
      <c r="AF325" s="12">
        <f t="shared" si="34"/>
        <v>147.02396082798725</v>
      </c>
      <c r="AG325" s="12">
        <f t="shared" si="35"/>
        <v>452.73013082906135</v>
      </c>
      <c r="AH325" s="12">
        <f t="shared" si="36"/>
        <v>2222.0085837448041</v>
      </c>
      <c r="AI325" s="12">
        <f t="shared" si="37"/>
        <v>15486.007194732989</v>
      </c>
      <c r="AJ325" s="5"/>
      <c r="AK325" s="9">
        <f>IF('Embedded emissions outputs'!Z325 &lt;&gt;0,'Infield emissions outputs'!AG325/'Embedded emissions outputs'!Z325,"")</f>
        <v>0.67591041615418213</v>
      </c>
      <c r="AL325" s="9">
        <f>IF('Embedded emissions outputs'!Z325 &lt;&gt;0,'Infield emissions outputs'!AH325/'Embedded emissions outputs'!Z325,"")</f>
        <v>3.3173819109119207</v>
      </c>
      <c r="AM325" s="9">
        <f>IF('Embedded emissions outputs'!Z325 &lt;&gt;0,'Infield emissions outputs'!AI325/'Embedded emissions outputs'!Z325,"")</f>
        <v>23.12007276474105</v>
      </c>
      <c r="AN325" s="9"/>
      <c r="AO325" s="9">
        <f>E325*'Field emission CFs'!P323</f>
        <v>1365.5528520909743</v>
      </c>
      <c r="AP325" s="9">
        <f>D325*'Field emission CFs'!Q323</f>
        <v>2134.5057561634699</v>
      </c>
      <c r="AQ325" s="9">
        <f t="shared" si="38"/>
        <v>3500.0586082544442</v>
      </c>
      <c r="AR325" s="9">
        <f>IF('Embedded emissions outputs'!Z325 &lt;&gt; 0,'Infield emissions outputs'!AQ325/'Embedded emissions outputs'!Z325,"")</f>
        <v>5.2254663636746619</v>
      </c>
      <c r="AS325" s="9"/>
      <c r="AT325" s="9"/>
      <c r="AU325" s="5"/>
      <c r="AV325" s="5"/>
      <c r="AW325" s="5"/>
      <c r="AX325" s="5"/>
      <c r="AY325" s="5"/>
      <c r="AZ325" s="5"/>
      <c r="BA325" s="5"/>
      <c r="CX325" s="5"/>
      <c r="CY325" s="5"/>
      <c r="CZ325" s="5"/>
    </row>
    <row r="326" spans="2:104" x14ac:dyDescent="0.3">
      <c r="B326">
        <v>3071</v>
      </c>
      <c r="C326">
        <v>0</v>
      </c>
      <c r="D326" s="5">
        <v>71474.753539570986</v>
      </c>
      <c r="E326" s="5">
        <v>1812904.375</v>
      </c>
      <c r="F326" s="5"/>
      <c r="G326" s="5">
        <v>26654.676579844141</v>
      </c>
      <c r="H326" s="5">
        <v>13521.464044547158</v>
      </c>
      <c r="I326" s="5">
        <v>1400.7652456106077</v>
      </c>
      <c r="J326" s="5">
        <v>3662.2805769319039</v>
      </c>
      <c r="K326" s="5">
        <v>1242.4313692682183</v>
      </c>
      <c r="L326" s="5">
        <v>24993.135723368952</v>
      </c>
      <c r="M326" s="5"/>
      <c r="N326" s="12">
        <f>'Embedded emissions outputs'!L326-'Infield emissions outputs'!G326</f>
        <v>847088.4383055697</v>
      </c>
      <c r="O326" s="12">
        <f>'Embedded emissions outputs'!M326-'Infield emissions outputs'!H326</f>
        <v>478557.56594123511</v>
      </c>
      <c r="P326" s="12">
        <f>'Embedded emissions outputs'!N326-'Infield emissions outputs'!I326</f>
        <v>25369.045773047779</v>
      </c>
      <c r="Q326" s="12">
        <f>'Embedded emissions outputs'!O326-'Infield emissions outputs'!J326</f>
        <v>370626.43952132057</v>
      </c>
      <c r="R326" s="12">
        <f>'Embedded emissions outputs'!P326-'Infield emissions outputs'!K326</f>
        <v>41185.281557916358</v>
      </c>
      <c r="S326" s="12">
        <f>'Embedded emissions outputs'!Q326-'Infield emissions outputs'!L326</f>
        <v>50077.599896804721</v>
      </c>
      <c r="T326" s="5"/>
      <c r="U326" s="5">
        <v>602.75483881485013</v>
      </c>
      <c r="V326" s="5">
        <v>85.578897240002988</v>
      </c>
      <c r="W326" s="5">
        <v>33.908968665605379</v>
      </c>
      <c r="X326" s="5">
        <v>4444.0179157025595</v>
      </c>
      <c r="Y326" s="5">
        <v>14102.956026119269</v>
      </c>
      <c r="Z326" s="5">
        <v>2234.480129472382</v>
      </c>
      <c r="AA326" s="5">
        <v>6409.9120321314504</v>
      </c>
      <c r="AB326" s="5">
        <v>118972.59927707148</v>
      </c>
      <c r="AC326" s="5">
        <f>H326*Parameters!$B$17+J326*Parameters!$B$18</f>
        <v>24403.606069237991</v>
      </c>
      <c r="AD326" s="5">
        <f>O326*Parameters!$B$17+Q326*Parameters!$B$18</f>
        <v>1063740.8989898476</v>
      </c>
      <c r="AE326" s="12">
        <f t="shared" si="33"/>
        <v>722.24270472045851</v>
      </c>
      <c r="AF326" s="12">
        <f t="shared" si="34"/>
        <v>22747.348187723102</v>
      </c>
      <c r="AG326" s="12">
        <f t="shared" si="35"/>
        <v>23469.590892443561</v>
      </c>
      <c r="AH326" s="12">
        <f t="shared" si="36"/>
        <v>123416.61719277404</v>
      </c>
      <c r="AI326" s="12">
        <f t="shared" si="37"/>
        <v>1088144.5050590856</v>
      </c>
      <c r="AJ326" s="5"/>
      <c r="AK326" s="9">
        <f>IF('Embedded emissions outputs'!Z326 &lt;&gt;0,'Infield emissions outputs'!AG326/'Embedded emissions outputs'!Z326,"")</f>
        <v>1.9439638137908584</v>
      </c>
      <c r="AL326" s="9">
        <f>IF('Embedded emissions outputs'!Z326 &lt;&gt;0,'Infield emissions outputs'!AH326/'Embedded emissions outputs'!Z326,"")</f>
        <v>10.222480610877499</v>
      </c>
      <c r="AM326" s="9">
        <f>IF('Embedded emissions outputs'!Z326 &lt;&gt;0,'Infield emissions outputs'!AI326/'Embedded emissions outputs'!Z326,"")</f>
        <v>90.129970807939713</v>
      </c>
      <c r="AN326" s="9"/>
      <c r="AO326" s="9">
        <f>E326*'Field emission CFs'!P324</f>
        <v>119271.46681842019</v>
      </c>
      <c r="AP326" s="9">
        <f>D326*'Field emission CFs'!Q324</f>
        <v>1546.195381330323</v>
      </c>
      <c r="AQ326" s="9">
        <f t="shared" si="38"/>
        <v>120817.66219975051</v>
      </c>
      <c r="AR326" s="9">
        <f>IF('Embedded emissions outputs'!Z326 &lt;&gt; 0,'Infield emissions outputs'!AQ326/'Embedded emissions outputs'!Z326,"")</f>
        <v>10.007211649298135</v>
      </c>
      <c r="AS326" s="9"/>
      <c r="AT326" s="9"/>
      <c r="AU326" s="5"/>
      <c r="AV326" s="5"/>
      <c r="AW326" s="5"/>
      <c r="AX326" s="5"/>
      <c r="AY326" s="5"/>
      <c r="AZ326" s="5"/>
      <c r="BA326" s="5"/>
      <c r="CX326" s="5"/>
      <c r="CY326" s="5"/>
      <c r="CZ326" s="5"/>
    </row>
    <row r="327" spans="2:104" x14ac:dyDescent="0.3">
      <c r="B327">
        <v>3071</v>
      </c>
      <c r="C327">
        <v>1</v>
      </c>
      <c r="D327" s="5">
        <v>44187.589321853287</v>
      </c>
      <c r="E327" s="5">
        <v>198421.765625</v>
      </c>
      <c r="F327" s="5"/>
      <c r="G327" s="5">
        <v>16478.628381207334</v>
      </c>
      <c r="H327" s="5">
        <v>8359.3278835143992</v>
      </c>
      <c r="I327" s="5">
        <v>865.9902461237366</v>
      </c>
      <c r="J327" s="5">
        <v>2264.1190364549279</v>
      </c>
      <c r="K327" s="5">
        <v>768.10404215548988</v>
      </c>
      <c r="L327" s="5">
        <v>15451.419732397399</v>
      </c>
      <c r="M327" s="5"/>
      <c r="N327" s="12">
        <f>'Embedded emissions outputs'!L327-'Infield emissions outputs'!G327</f>
        <v>82588.145382469156</v>
      </c>
      <c r="O327" s="12">
        <f>'Embedded emissions outputs'!M327-'Infield emissions outputs'!H327</f>
        <v>45634.835826605369</v>
      </c>
      <c r="P327" s="12">
        <f>'Embedded emissions outputs'!N327-'Infield emissions outputs'!I327</f>
        <v>2380.0447888933945</v>
      </c>
      <c r="Q327" s="12">
        <f>'Embedded emissions outputs'!O327-'Infield emissions outputs'!J327</f>
        <v>39730.943818198168</v>
      </c>
      <c r="R327" s="12">
        <f>'Embedded emissions outputs'!P327-'Infield emissions outputs'!K327</f>
        <v>23960.13971194136</v>
      </c>
      <c r="S327" s="12">
        <f>'Embedded emissions outputs'!Q327-'Infield emissions outputs'!L327</f>
        <v>4127.6586342372702</v>
      </c>
      <c r="T327" s="5"/>
      <c r="U327" s="5">
        <v>453.96703553001117</v>
      </c>
      <c r="V327" s="5">
        <v>48.100662902134836</v>
      </c>
      <c r="W327" s="5">
        <v>26.052197246528294</v>
      </c>
      <c r="X327" s="5">
        <v>2444.4213948663855</v>
      </c>
      <c r="Y327" s="5">
        <v>1550.8619890924317</v>
      </c>
      <c r="Z327" s="5">
        <v>232.08990064090557</v>
      </c>
      <c r="AA327" s="5">
        <v>701.56271133464168</v>
      </c>
      <c r="AB327" s="5">
        <v>12330.799708451665</v>
      </c>
      <c r="AC327" s="5">
        <f>H327*Parameters!$B$17+J327*Parameters!$B$18</f>
        <v>15086.956856210341</v>
      </c>
      <c r="AD327" s="5">
        <f>O327*Parameters!$B$17+Q327*Parameters!$B$18</f>
        <v>105079.72397514098</v>
      </c>
      <c r="AE327" s="12">
        <f t="shared" si="33"/>
        <v>528.11989567867431</v>
      </c>
      <c r="AF327" s="12">
        <f t="shared" si="34"/>
        <v>2484.5146010679791</v>
      </c>
      <c r="AG327" s="12">
        <f t="shared" si="35"/>
        <v>3012.6344967466534</v>
      </c>
      <c r="AH327" s="12">
        <f t="shared" si="36"/>
        <v>14775.22110331805</v>
      </c>
      <c r="AI327" s="12">
        <f t="shared" si="37"/>
        <v>120166.68083135132</v>
      </c>
      <c r="AJ327" s="5"/>
      <c r="AK327" s="9">
        <f>IF('Embedded emissions outputs'!Z327 &lt;&gt;0,'Infield emissions outputs'!AG327/'Embedded emissions outputs'!Z327,"")</f>
        <v>1.3171037736736</v>
      </c>
      <c r="AL327" s="9">
        <f>IF('Embedded emissions outputs'!Z327 &lt;&gt;0,'Infield emissions outputs'!AH327/'Embedded emissions outputs'!Z327,"")</f>
        <v>6.4596284391808645</v>
      </c>
      <c r="AM327" s="9">
        <f>IF('Embedded emissions outputs'!Z327 &lt;&gt;0,'Infield emissions outputs'!AI327/'Embedded emissions outputs'!Z327,"")</f>
        <v>52.53607397901137</v>
      </c>
      <c r="AN327" s="9"/>
      <c r="AO327" s="9">
        <f>E327*'Field emission CFs'!P325</f>
        <v>15039.204935589745</v>
      </c>
      <c r="AP327" s="9">
        <f>D327*'Field emission CFs'!Q325</f>
        <v>975.70796197497612</v>
      </c>
      <c r="AQ327" s="9">
        <f t="shared" si="38"/>
        <v>16014.912897564722</v>
      </c>
      <c r="AR327" s="9">
        <f>IF('Embedded emissions outputs'!Z327 &lt;&gt; 0,'Infield emissions outputs'!AQ327/'Embedded emissions outputs'!Z327,"")</f>
        <v>7.0016134500269374</v>
      </c>
      <c r="AS327" s="9"/>
      <c r="AT327" s="9"/>
      <c r="AU327" s="5"/>
      <c r="AV327" s="5"/>
      <c r="AW327" s="5"/>
      <c r="AX327" s="5"/>
      <c r="AY327" s="5"/>
      <c r="AZ327" s="5"/>
      <c r="BA327" s="5"/>
      <c r="CX327" s="5"/>
      <c r="CY327" s="5"/>
      <c r="CZ327" s="5"/>
    </row>
    <row r="328" spans="2:104" x14ac:dyDescent="0.3">
      <c r="B328">
        <v>3071</v>
      </c>
      <c r="C328">
        <v>2</v>
      </c>
      <c r="D328" s="5">
        <v>95.173468634399995</v>
      </c>
      <c r="E328" s="5">
        <v>23466.318359375</v>
      </c>
      <c r="F328" s="5"/>
      <c r="G328" s="5">
        <v>35.492504692966854</v>
      </c>
      <c r="H328" s="5">
        <v>18.004743918737837</v>
      </c>
      <c r="I328" s="5">
        <v>1.8652136672772217</v>
      </c>
      <c r="J328" s="5">
        <v>4.8765742917326751</v>
      </c>
      <c r="K328" s="5">
        <v>1.6543814017907443</v>
      </c>
      <c r="L328" s="5">
        <v>33.280050661894663</v>
      </c>
      <c r="M328" s="5"/>
      <c r="N328" s="12">
        <f>'Embedded emissions outputs'!L328-'Infield emissions outputs'!G328</f>
        <v>11004.086291557012</v>
      </c>
      <c r="O328" s="12">
        <f>'Embedded emissions outputs'!M328-'Infield emissions outputs'!H328</f>
        <v>5905.0151572786071</v>
      </c>
      <c r="P328" s="12">
        <f>'Embedded emissions outputs'!N328-'Infield emissions outputs'!I328</f>
        <v>357.08445046998162</v>
      </c>
      <c r="Q328" s="12">
        <f>'Embedded emissions outputs'!O328-'Infield emissions outputs'!J328</f>
        <v>4542.21663948279</v>
      </c>
      <c r="R328" s="12">
        <f>'Embedded emissions outputs'!P328-'Infield emissions outputs'!K328</f>
        <v>548.3249113460937</v>
      </c>
      <c r="S328" s="12">
        <f>'Embedded emissions outputs'!Q328-'Infield emissions outputs'!L328</f>
        <v>1109.5906344733783</v>
      </c>
      <c r="T328" s="5"/>
      <c r="U328" s="5">
        <v>0.95465336491301356</v>
      </c>
      <c r="V328" s="5">
        <v>0.1079698908764711</v>
      </c>
      <c r="W328" s="5">
        <v>5.4762269631723953E-2</v>
      </c>
      <c r="X328" s="5">
        <v>5.5169713824958428</v>
      </c>
      <c r="Y328" s="5">
        <v>185.97652355510593</v>
      </c>
      <c r="Z328" s="5">
        <v>29.149081224309828</v>
      </c>
      <c r="AA328" s="5">
        <v>82.970222389733635</v>
      </c>
      <c r="AB328" s="5">
        <v>1551.3947063979738</v>
      </c>
      <c r="AC328" s="5">
        <f>H328*Parameters!$B$17+J328*Parameters!$B$18</f>
        <v>32.495052053743905</v>
      </c>
      <c r="AD328" s="5">
        <f>O328*Parameters!$B$17+Q328*Parameters!$B$18</f>
        <v>13099.963759270915</v>
      </c>
      <c r="AE328" s="12">
        <f t="shared" si="33"/>
        <v>1.1173855254212086</v>
      </c>
      <c r="AF328" s="12">
        <f t="shared" si="34"/>
        <v>298.0958271691494</v>
      </c>
      <c r="AG328" s="12">
        <f t="shared" si="35"/>
        <v>299.21321269457059</v>
      </c>
      <c r="AH328" s="12">
        <f t="shared" si="36"/>
        <v>1556.9116777804695</v>
      </c>
      <c r="AI328" s="12">
        <f t="shared" si="37"/>
        <v>13132.458811324659</v>
      </c>
      <c r="AJ328" s="5"/>
      <c r="AK328" s="9">
        <f>IF('Embedded emissions outputs'!Z328 &lt;&gt;0,'Infield emissions outputs'!AG328/'Embedded emissions outputs'!Z328,"")</f>
        <v>1.6145522421547052</v>
      </c>
      <c r="AL328" s="9">
        <f>IF('Embedded emissions outputs'!Z328 &lt;&gt;0,'Infield emissions outputs'!AH328/'Embedded emissions outputs'!Z328,"")</f>
        <v>8.4010836873144346</v>
      </c>
      <c r="AM328" s="9">
        <f>IF('Embedded emissions outputs'!Z328 &lt;&gt;0,'Infield emissions outputs'!AI328/'Embedded emissions outputs'!Z328,"")</f>
        <v>70.862648837877629</v>
      </c>
      <c r="AN328" s="9"/>
      <c r="AO328" s="9">
        <f>E328*'Field emission CFs'!P326</f>
        <v>1592.1662504714052</v>
      </c>
      <c r="AP328" s="9">
        <f>D328*'Field emission CFs'!Q326</f>
        <v>2.0069381858238051</v>
      </c>
      <c r="AQ328" s="9">
        <f t="shared" si="38"/>
        <v>1594.173188657229</v>
      </c>
      <c r="AR328" s="9">
        <f>IF('Embedded emissions outputs'!Z328 &lt;&gt; 0,'Infield emissions outputs'!AQ328/'Embedded emissions outputs'!Z328,"")</f>
        <v>8.6021465193677589</v>
      </c>
      <c r="AS328" s="9"/>
      <c r="AT328" s="9"/>
      <c r="AU328" s="5"/>
      <c r="AV328" s="5"/>
      <c r="AW328" s="5"/>
      <c r="AX328" s="5"/>
      <c r="AY328" s="5"/>
      <c r="AZ328" s="5"/>
      <c r="BA328" s="5"/>
      <c r="CX328" s="5"/>
      <c r="CY328" s="5"/>
      <c r="CZ328" s="5"/>
    </row>
    <row r="329" spans="2:104" x14ac:dyDescent="0.3">
      <c r="B329">
        <v>3071</v>
      </c>
      <c r="C329">
        <v>5</v>
      </c>
      <c r="D329" s="5">
        <v>35993.571734231802</v>
      </c>
      <c r="E329" s="5">
        <v>25335.037109375</v>
      </c>
      <c r="F329" s="5"/>
      <c r="G329" s="5">
        <v>13422.879632571407</v>
      </c>
      <c r="H329" s="5">
        <v>6809.1985202830747</v>
      </c>
      <c r="I329" s="5">
        <v>705.40354256402895</v>
      </c>
      <c r="J329" s="5">
        <v>1844.2674109215761</v>
      </c>
      <c r="K329" s="5">
        <v>625.66907054610704</v>
      </c>
      <c r="L329" s="5">
        <v>12586.153557345606</v>
      </c>
      <c r="M329" s="5"/>
      <c r="N329" s="12">
        <f>'Embedded emissions outputs'!L329-'Infield emissions outputs'!G329</f>
        <v>12069.735101344566</v>
      </c>
      <c r="O329" s="12">
        <f>'Embedded emissions outputs'!M329-'Infield emissions outputs'!H329</f>
        <v>6920.1805410907546</v>
      </c>
      <c r="P329" s="12">
        <f>'Embedded emissions outputs'!N329-'Infield emissions outputs'!I329</f>
        <v>346.11827146185908</v>
      </c>
      <c r="Q329" s="12">
        <f>'Embedded emissions outputs'!O329-'Infield emissions outputs'!J329</f>
        <v>5202.0727595812723</v>
      </c>
      <c r="R329" s="12">
        <f>'Embedded emissions outputs'!P329-'Infield emissions outputs'!K329</f>
        <v>299.93773678957598</v>
      </c>
      <c r="S329" s="12">
        <f>'Embedded emissions outputs'!Q329-'Infield emissions outputs'!L329</f>
        <v>496.99241940209322</v>
      </c>
      <c r="T329" s="5"/>
      <c r="U329" s="5">
        <v>447.56504010409549</v>
      </c>
      <c r="V329" s="5">
        <v>37.671557898898854</v>
      </c>
      <c r="W329" s="5">
        <v>29.003083112258466</v>
      </c>
      <c r="X329" s="5">
        <v>1871.7634851311736</v>
      </c>
      <c r="Y329" s="5">
        <v>237.34150410574313</v>
      </c>
      <c r="Z329" s="5">
        <v>31.013009143018198</v>
      </c>
      <c r="AA329" s="5">
        <v>89.57745526140674</v>
      </c>
      <c r="AB329" s="5">
        <v>1638.3962935149086</v>
      </c>
      <c r="AC329" s="5">
        <f>H329*Parameters!$B$17+J329*Parameters!$B$18</f>
        <v>12289.275613112168</v>
      </c>
      <c r="AD329" s="5">
        <f>O329*Parameters!$B$17+Q329*Parameters!$B$18</f>
        <v>15251.605645375848</v>
      </c>
      <c r="AE329" s="12">
        <f t="shared" si="33"/>
        <v>514.23968111525278</v>
      </c>
      <c r="AF329" s="12">
        <f t="shared" si="34"/>
        <v>357.93196851016808</v>
      </c>
      <c r="AG329" s="12">
        <f t="shared" si="35"/>
        <v>872.17164962542086</v>
      </c>
      <c r="AH329" s="12">
        <f t="shared" si="36"/>
        <v>3510.1597786460825</v>
      </c>
      <c r="AI329" s="12">
        <f t="shared" si="37"/>
        <v>27540.881258488014</v>
      </c>
      <c r="AJ329" s="5"/>
      <c r="AK329" s="9">
        <f>IF('Embedded emissions outputs'!Z329 &lt;&gt;0,'Infield emissions outputs'!AG329/'Embedded emissions outputs'!Z329,"")</f>
        <v>2.0320104339590555</v>
      </c>
      <c r="AL329" s="9">
        <f>IF('Embedded emissions outputs'!Z329 &lt;&gt;0,'Infield emissions outputs'!AH329/'Embedded emissions outputs'!Z329,"")</f>
        <v>8.1780705645907918</v>
      </c>
      <c r="AM329" s="9">
        <f>IF('Embedded emissions outputs'!Z329 &lt;&gt;0,'Infield emissions outputs'!AI329/'Embedded emissions outputs'!Z329,"")</f>
        <v>64.165532211130824</v>
      </c>
      <c r="AN329" s="9"/>
      <c r="AO329" s="9">
        <f>E329*'Field emission CFs'!P327</f>
        <v>1689.4463209546645</v>
      </c>
      <c r="AP329" s="9">
        <f>D329*'Field emission CFs'!Q327</f>
        <v>854.53995103867612</v>
      </c>
      <c r="AQ329" s="9">
        <f t="shared" si="38"/>
        <v>2543.9862719933408</v>
      </c>
      <c r="AR329" s="9">
        <f>IF('Embedded emissions outputs'!Z329 &lt;&gt; 0,'Infield emissions outputs'!AQ329/'Embedded emissions outputs'!Z329,"")</f>
        <v>5.9270519177723999</v>
      </c>
      <c r="AS329" s="9"/>
      <c r="AT329" s="9"/>
      <c r="AU329" s="5"/>
      <c r="AV329" s="5"/>
      <c r="AW329" s="5"/>
      <c r="AX329" s="5"/>
      <c r="AY329" s="5"/>
      <c r="AZ329" s="5"/>
      <c r="BA329" s="5"/>
      <c r="CX329" s="5"/>
      <c r="CY329" s="5"/>
      <c r="CZ329" s="5"/>
    </row>
    <row r="330" spans="2:104" x14ac:dyDescent="0.3">
      <c r="B330">
        <v>3071</v>
      </c>
      <c r="C330">
        <v>7</v>
      </c>
      <c r="D330" s="5">
        <v>42156.751868449501</v>
      </c>
      <c r="E330" s="5">
        <v>7635.775390625</v>
      </c>
      <c r="F330" s="5"/>
      <c r="G330" s="5">
        <v>15721.279627612217</v>
      </c>
      <c r="H330" s="5">
        <v>7975.1377429871391</v>
      </c>
      <c r="I330" s="5">
        <v>826.18980774044871</v>
      </c>
      <c r="J330" s="5">
        <v>2160.0613630501657</v>
      </c>
      <c r="K330" s="5">
        <v>732.80240020443739</v>
      </c>
      <c r="L330" s="5">
        <v>14741.28092685509</v>
      </c>
      <c r="M330" s="5"/>
      <c r="N330" s="12">
        <f>'Embedded emissions outputs'!L330-'Infield emissions outputs'!G330</f>
        <v>3620.6666198360872</v>
      </c>
      <c r="O330" s="12">
        <f>'Embedded emissions outputs'!M330-'Infield emissions outputs'!H330</f>
        <v>1987.381151877822</v>
      </c>
      <c r="P330" s="12">
        <f>'Embedded emissions outputs'!N330-'Infield emissions outputs'!I330</f>
        <v>106.32421232692786</v>
      </c>
      <c r="Q330" s="12">
        <f>'Embedded emissions outputs'!O330-'Infield emissions outputs'!J330</f>
        <v>1478.1244324261911</v>
      </c>
      <c r="R330" s="12">
        <f>'Embedded emissions outputs'!P330-'Infield emissions outputs'!K330</f>
        <v>233.35862252479012</v>
      </c>
      <c r="S330" s="12">
        <f>'Embedded emissions outputs'!Q330-'Infield emissions outputs'!L330</f>
        <v>209.92014899646165</v>
      </c>
      <c r="T330" s="5"/>
      <c r="U330" s="5">
        <v>419.57977264313786</v>
      </c>
      <c r="V330" s="5">
        <v>45.89864316228892</v>
      </c>
      <c r="W330" s="5">
        <v>24.61449305649451</v>
      </c>
      <c r="X330" s="5">
        <v>2338.8263412435012</v>
      </c>
      <c r="Y330" s="5">
        <v>71.656080144961408</v>
      </c>
      <c r="Z330" s="5">
        <v>9.1177310215218075</v>
      </c>
      <c r="AA330" s="5">
        <v>26.99792425361419</v>
      </c>
      <c r="AB330" s="5">
        <v>481.10302527040272</v>
      </c>
      <c r="AC330" s="5">
        <f>H330*Parameters!$B$17+J330*Parameters!$B$18</f>
        <v>14393.568565251317</v>
      </c>
      <c r="AD330" s="5">
        <f>O330*Parameters!$B$17+Q330*Parameters!$B$18</f>
        <v>4366.9054988806975</v>
      </c>
      <c r="AE330" s="12">
        <f t="shared" si="33"/>
        <v>490.09290886192127</v>
      </c>
      <c r="AF330" s="12">
        <f t="shared" si="34"/>
        <v>107.7717354200974</v>
      </c>
      <c r="AG330" s="12">
        <f t="shared" si="35"/>
        <v>597.86464428201862</v>
      </c>
      <c r="AH330" s="12">
        <f t="shared" si="36"/>
        <v>2819.9293665139039</v>
      </c>
      <c r="AI330" s="12">
        <f t="shared" si="37"/>
        <v>18760.474064132013</v>
      </c>
      <c r="AJ330" s="5"/>
      <c r="AK330" s="9">
        <f>IF('Embedded emissions outputs'!Z330 &lt;&gt;0,'Infield emissions outputs'!AG330/'Embedded emissions outputs'!Z330,"")</f>
        <v>0.63410858032035078</v>
      </c>
      <c r="AL330" s="9">
        <f>IF('Embedded emissions outputs'!Z330 &lt;&gt;0,'Infield emissions outputs'!AH330/'Embedded emissions outputs'!Z330,"")</f>
        <v>2.9908799998554754</v>
      </c>
      <c r="AM330" s="9">
        <f>IF('Embedded emissions outputs'!Z330 &lt;&gt;0,'Infield emissions outputs'!AI330/'Embedded emissions outputs'!Z330,"")</f>
        <v>19.897777345957202</v>
      </c>
      <c r="AN330" s="9"/>
      <c r="AO330" s="9">
        <f>E330*'Field emission CFs'!P328</f>
        <v>520.2497141308354</v>
      </c>
      <c r="AP330" s="9">
        <f>D330*'Field emission CFs'!Q328</f>
        <v>928.91798419636109</v>
      </c>
      <c r="AQ330" s="9">
        <f t="shared" si="38"/>
        <v>1449.1676983271964</v>
      </c>
      <c r="AR330" s="9">
        <f>IF('Embedded emissions outputs'!Z330 &lt;&gt; 0,'Infield emissions outputs'!AQ330/'Embedded emissions outputs'!Z330,"")</f>
        <v>1.53701959234589</v>
      </c>
      <c r="AS330" s="9"/>
      <c r="AT330" s="9"/>
      <c r="AU330" s="5"/>
      <c r="AV330" s="5"/>
      <c r="AW330" s="5"/>
      <c r="AX330" s="5"/>
      <c r="AY330" s="5"/>
      <c r="AZ330" s="5"/>
      <c r="BA330" s="5"/>
      <c r="CX330" s="5"/>
      <c r="CY330" s="5"/>
      <c r="CZ330" s="5"/>
    </row>
    <row r="331" spans="2:104" x14ac:dyDescent="0.3">
      <c r="B331">
        <v>3071</v>
      </c>
      <c r="C331">
        <v>8</v>
      </c>
      <c r="D331" s="5">
        <v>4483.6848</v>
      </c>
      <c r="E331" s="5">
        <v>10921.1279296875</v>
      </c>
      <c r="F331" s="5"/>
      <c r="G331" s="5">
        <v>1672.075275695739</v>
      </c>
      <c r="H331" s="5">
        <v>848.21534609025127</v>
      </c>
      <c r="I331" s="5">
        <v>87.871444518313581</v>
      </c>
      <c r="J331" s="5">
        <v>229.73862717880974</v>
      </c>
      <c r="K331" s="5">
        <v>77.93899761189067</v>
      </c>
      <c r="L331" s="5">
        <v>1567.8451089049954</v>
      </c>
      <c r="M331" s="5"/>
      <c r="N331" s="12">
        <f>'Embedded emissions outputs'!L331-'Infield emissions outputs'!G331</f>
        <v>5081.6310507978169</v>
      </c>
      <c r="O331" s="12">
        <f>'Embedded emissions outputs'!M331-'Infield emissions outputs'!H331</f>
        <v>2284.1531983809937</v>
      </c>
      <c r="P331" s="12">
        <f>'Embedded emissions outputs'!N331-'Infield emissions outputs'!I331</f>
        <v>163.46938276930601</v>
      </c>
      <c r="Q331" s="12">
        <f>'Embedded emissions outputs'!O331-'Infield emissions outputs'!J331</f>
        <v>1604.4405164477719</v>
      </c>
      <c r="R331" s="12">
        <f>'Embedded emissions outputs'!P331-'Infield emissions outputs'!K331</f>
        <v>1145.687917848423</v>
      </c>
      <c r="S331" s="12">
        <f>'Embedded emissions outputs'!Q331-'Infield emissions outputs'!L331</f>
        <v>641.74553375568939</v>
      </c>
      <c r="T331" s="5"/>
      <c r="U331" s="5">
        <v>42.956985650643119</v>
      </c>
      <c r="V331" s="5">
        <v>4.9359090318353482</v>
      </c>
      <c r="W331" s="5">
        <v>2.4613824148482202</v>
      </c>
      <c r="X331" s="5">
        <v>252.51845143499355</v>
      </c>
      <c r="Y331" s="5">
        <v>96.642898425459379</v>
      </c>
      <c r="Z331" s="5">
        <v>11.38394416269136</v>
      </c>
      <c r="AA331" s="5">
        <v>38.613986723938154</v>
      </c>
      <c r="AB331" s="5">
        <v>598.46340947707677</v>
      </c>
      <c r="AC331" s="5">
        <f>H331*Parameters!$B$17+J331*Parameters!$B$18</f>
        <v>1530.8633073810092</v>
      </c>
      <c r="AD331" s="5">
        <f>O331*Parameters!$B$17+Q331*Parameters!$B$18</f>
        <v>4940.6476820936205</v>
      </c>
      <c r="AE331" s="12">
        <f t="shared" ref="AE331:AE394" si="39">SUM(U331:W331)</f>
        <v>50.354277097326687</v>
      </c>
      <c r="AF331" s="12">
        <f t="shared" ref="AF331:AF394" si="40">SUM(Y331:AA331)</f>
        <v>146.6408293120889</v>
      </c>
      <c r="AG331" s="12">
        <f t="shared" ref="AG331:AG394" si="41">AE331+AF331</f>
        <v>196.9951064094156</v>
      </c>
      <c r="AH331" s="12">
        <f t="shared" ref="AH331:AH394" si="42">X331+AB331</f>
        <v>850.98186091207026</v>
      </c>
      <c r="AI331" s="12">
        <f t="shared" ref="AI331:AI394" si="43">AC331+AD331</f>
        <v>6471.5109894746292</v>
      </c>
      <c r="AJ331" s="5"/>
      <c r="AK331" s="9">
        <f>IF('Embedded emissions outputs'!Z331 &lt;&gt;0,'Infield emissions outputs'!AG331/'Embedded emissions outputs'!Z331,"")</f>
        <v>0.94722847722948311</v>
      </c>
      <c r="AL331" s="9">
        <f>IF('Embedded emissions outputs'!Z331 &lt;&gt;0,'Infield emissions outputs'!AH331/'Embedded emissions outputs'!Z331,"")</f>
        <v>4.0918491172384011</v>
      </c>
      <c r="AM331" s="9">
        <f>IF('Embedded emissions outputs'!Z331 &lt;&gt;0,'Infield emissions outputs'!AI331/'Embedded emissions outputs'!Z331,"")</f>
        <v>31.117521707335815</v>
      </c>
      <c r="AN331" s="9"/>
      <c r="AO331" s="9">
        <f>E331*'Field emission CFs'!P329</f>
        <v>883.43663217046412</v>
      </c>
      <c r="AP331" s="9">
        <f>D331*'Field emission CFs'!Q329</f>
        <v>110.6403845696257</v>
      </c>
      <c r="AQ331" s="9">
        <f t="shared" ref="AQ331:AQ394" si="44">AO331+AP331</f>
        <v>994.07701674008979</v>
      </c>
      <c r="AR331" s="9">
        <f>IF('Embedded emissions outputs'!Z331 &lt;&gt; 0,'Infield emissions outputs'!AQ331/'Embedded emissions outputs'!Z331,"")</f>
        <v>4.7799058361306432</v>
      </c>
      <c r="AS331" s="9"/>
      <c r="AT331" s="9"/>
      <c r="AU331" s="5"/>
      <c r="AV331" s="5"/>
      <c r="AW331" s="5"/>
      <c r="AX331" s="5"/>
      <c r="AY331" s="5"/>
      <c r="AZ331" s="5"/>
      <c r="BA331" s="5"/>
      <c r="CX331" s="5"/>
      <c r="CY331" s="5"/>
      <c r="CZ331" s="5"/>
    </row>
    <row r="332" spans="2:104" x14ac:dyDescent="0.3">
      <c r="B332">
        <v>3072</v>
      </c>
      <c r="C332">
        <v>0</v>
      </c>
      <c r="D332" s="5">
        <v>166828.85590524599</v>
      </c>
      <c r="E332" s="5">
        <v>2001048.875</v>
      </c>
      <c r="F332" s="5"/>
      <c r="G332" s="5">
        <v>62214.543991087172</v>
      </c>
      <c r="H332" s="5">
        <v>31560.37992445608</v>
      </c>
      <c r="I332" s="5">
        <v>3269.5189804001279</v>
      </c>
      <c r="J332" s="5">
        <v>8548.1103242321315</v>
      </c>
      <c r="K332" s="5">
        <v>2899.9526911422099</v>
      </c>
      <c r="L332" s="5">
        <v>58336.349993928248</v>
      </c>
      <c r="M332" s="5"/>
      <c r="N332" s="12">
        <f>'Embedded emissions outputs'!L332-'Infield emissions outputs'!G332</f>
        <v>933979.32940947183</v>
      </c>
      <c r="O332" s="12">
        <f>'Embedded emissions outputs'!M332-'Infield emissions outputs'!H332</f>
        <v>523491.39458811883</v>
      </c>
      <c r="P332" s="12">
        <f>'Embedded emissions outputs'!N332-'Infield emissions outputs'!I332</f>
        <v>27880.232454215016</v>
      </c>
      <c r="Q332" s="12">
        <f>'Embedded emissions outputs'!O332-'Infield emissions outputs'!J332</f>
        <v>405052.80727237946</v>
      </c>
      <c r="R332" s="12">
        <f>'Embedded emissions outputs'!P332-'Infield emissions outputs'!K332</f>
        <v>53879.853874031389</v>
      </c>
      <c r="S332" s="12">
        <f>'Embedded emissions outputs'!Q332-'Infield emissions outputs'!L332</f>
        <v>56765.217312784618</v>
      </c>
      <c r="T332" s="5"/>
      <c r="U332" s="5">
        <v>1406.8869799622394</v>
      </c>
      <c r="V332" s="5">
        <v>199.74926542807927</v>
      </c>
      <c r="W332" s="5">
        <v>79.146749967845167</v>
      </c>
      <c r="X332" s="5">
        <v>10372.759439997419</v>
      </c>
      <c r="Y332" s="5">
        <v>15590.269084089141</v>
      </c>
      <c r="Z332" s="5">
        <v>2452.6378724105607</v>
      </c>
      <c r="AA332" s="5">
        <v>7075.1371170650154</v>
      </c>
      <c r="AB332" s="5">
        <v>130554.0586268054</v>
      </c>
      <c r="AC332" s="5">
        <f>H332*Parameters!$B$17+J332*Parameters!$B$18</f>
        <v>56960.331849753275</v>
      </c>
      <c r="AD332" s="5">
        <f>O332*Parameters!$B$17+Q332*Parameters!$B$18</f>
        <v>1163310.2334853027</v>
      </c>
      <c r="AE332" s="12">
        <f t="shared" si="39"/>
        <v>1685.7829953581638</v>
      </c>
      <c r="AF332" s="12">
        <f t="shared" si="40"/>
        <v>25118.044073564717</v>
      </c>
      <c r="AG332" s="12">
        <f t="shared" si="41"/>
        <v>26803.827068922881</v>
      </c>
      <c r="AH332" s="12">
        <f t="shared" si="42"/>
        <v>140926.81806680281</v>
      </c>
      <c r="AI332" s="12">
        <f t="shared" si="43"/>
        <v>1220270.5653350558</v>
      </c>
      <c r="AJ332" s="5"/>
      <c r="AK332" s="9">
        <f>IF('Embedded emissions outputs'!Z332 &lt;&gt;0,'Infield emissions outputs'!AG332/'Embedded emissions outputs'!Z332,"")</f>
        <v>1.820565683412122</v>
      </c>
      <c r="AL332" s="9">
        <f>IF('Embedded emissions outputs'!Z332 &lt;&gt;0,'Infield emissions outputs'!AH332/'Embedded emissions outputs'!Z332,"")</f>
        <v>9.5720110484653578</v>
      </c>
      <c r="AM332" s="9">
        <f>IF('Embedded emissions outputs'!Z332 &lt;&gt;0,'Infield emissions outputs'!AI332/'Embedded emissions outputs'!Z332,"")</f>
        <v>82.883041664698638</v>
      </c>
      <c r="AN332" s="9"/>
      <c r="AO332" s="9">
        <f>E332*'Field emission CFs'!P330</f>
        <v>177071.31221141675</v>
      </c>
      <c r="AP332" s="9">
        <f>D332*'Field emission CFs'!Q330</f>
        <v>7537.9450592652565</v>
      </c>
      <c r="AQ332" s="9">
        <f t="shared" si="44"/>
        <v>184609.25727068199</v>
      </c>
      <c r="AR332" s="9">
        <f>IF('Embedded emissions outputs'!Z332 &lt;&gt; 0,'Infield emissions outputs'!AQ332/'Embedded emissions outputs'!Z332,"")</f>
        <v>12.539003395409887</v>
      </c>
      <c r="AS332" s="9"/>
      <c r="AT332" s="9"/>
      <c r="AU332" s="5"/>
      <c r="AV332" s="5"/>
      <c r="AW332" s="5"/>
      <c r="AX332" s="5"/>
      <c r="AY332" s="5"/>
      <c r="AZ332" s="5"/>
      <c r="BA332" s="5"/>
      <c r="CX332" s="5"/>
      <c r="CY332" s="5"/>
      <c r="CZ332" s="5"/>
    </row>
    <row r="333" spans="2:104" x14ac:dyDescent="0.3">
      <c r="B333">
        <v>3072</v>
      </c>
      <c r="C333">
        <v>1</v>
      </c>
      <c r="D333" s="5">
        <v>159439.63005023019</v>
      </c>
      <c r="E333" s="5">
        <v>444316.90625</v>
      </c>
      <c r="F333" s="5"/>
      <c r="G333" s="5">
        <v>59458.921682689484</v>
      </c>
      <c r="H333" s="5">
        <v>30162.499599337942</v>
      </c>
      <c r="I333" s="5">
        <v>3124.7046192852904</v>
      </c>
      <c r="J333" s="5">
        <v>8169.4952610489436</v>
      </c>
      <c r="K333" s="5">
        <v>2771.5072535263007</v>
      </c>
      <c r="L333" s="5">
        <v>55752.501634342218</v>
      </c>
      <c r="M333" s="5"/>
      <c r="N333" s="12">
        <f>'Embedded emissions outputs'!L333-'Infield emissions outputs'!G333</f>
        <v>200760.80038762756</v>
      </c>
      <c r="O333" s="12">
        <f>'Embedded emissions outputs'!M333-'Infield emissions outputs'!H333</f>
        <v>113291.01104025038</v>
      </c>
      <c r="P333" s="12">
        <f>'Embedded emissions outputs'!N333-'Infield emissions outputs'!I333</f>
        <v>5851.894930384311</v>
      </c>
      <c r="Q333" s="12">
        <f>'Embedded emissions outputs'!O333-'Infield emissions outputs'!J333</f>
        <v>91001.747452407901</v>
      </c>
      <c r="R333" s="12">
        <f>'Embedded emissions outputs'!P333-'Infield emissions outputs'!K333</f>
        <v>22711.736265899322</v>
      </c>
      <c r="S333" s="12">
        <f>'Embedded emissions outputs'!Q333-'Infield emissions outputs'!L333</f>
        <v>10699.731461610194</v>
      </c>
      <c r="T333" s="5"/>
      <c r="U333" s="5">
        <v>1638.0240993166938</v>
      </c>
      <c r="V333" s="5">
        <v>173.55895662075358</v>
      </c>
      <c r="W333" s="5">
        <v>94.002699733787665</v>
      </c>
      <c r="X333" s="5">
        <v>8820.0702700841066</v>
      </c>
      <c r="Y333" s="5">
        <v>3430.6316152156655</v>
      </c>
      <c r="Z333" s="5">
        <v>548.31222212988234</v>
      </c>
      <c r="AA333" s="5">
        <v>1570.9777721479231</v>
      </c>
      <c r="AB333" s="5">
        <v>29203.609577134128</v>
      </c>
      <c r="AC333" s="5">
        <f>H333*Parameters!$B$17+J333*Parameters!$B$18</f>
        <v>54437.43043362457</v>
      </c>
      <c r="AD333" s="5">
        <f>O333*Parameters!$B$17+Q333*Parameters!$B$18</f>
        <v>254531.24782909415</v>
      </c>
      <c r="AE333" s="12">
        <f t="shared" si="39"/>
        <v>1905.5857556712351</v>
      </c>
      <c r="AF333" s="12">
        <f t="shared" si="40"/>
        <v>5549.9216094934709</v>
      </c>
      <c r="AG333" s="12">
        <f t="shared" si="41"/>
        <v>7455.5073651647062</v>
      </c>
      <c r="AH333" s="12">
        <f t="shared" si="42"/>
        <v>38023.679847218234</v>
      </c>
      <c r="AI333" s="12">
        <f t="shared" si="43"/>
        <v>308968.67826271872</v>
      </c>
      <c r="AJ333" s="5"/>
      <c r="AK333" s="9">
        <f>IF('Embedded emissions outputs'!Z333 &lt;&gt;0,'Infield emissions outputs'!AG333/'Embedded emissions outputs'!Z333,"")</f>
        <v>1.0498182633990956</v>
      </c>
      <c r="AL333" s="9">
        <f>IF('Embedded emissions outputs'!Z333 &lt;&gt;0,'Infield emissions outputs'!AH333/'Embedded emissions outputs'!Z333,"")</f>
        <v>5.3541565436261855</v>
      </c>
      <c r="AM333" s="9">
        <f>IF('Embedded emissions outputs'!Z333 &lt;&gt;0,'Infield emissions outputs'!AI333/'Embedded emissions outputs'!Z333,"")</f>
        <v>43.506222363086017</v>
      </c>
      <c r="AN333" s="9"/>
      <c r="AO333" s="9">
        <f>E333*'Field emission CFs'!P331</f>
        <v>46389.346774070997</v>
      </c>
      <c r="AP333" s="9">
        <f>D333*'Field emission CFs'!Q331</f>
        <v>8288.2531746612076</v>
      </c>
      <c r="AQ333" s="9">
        <f t="shared" si="44"/>
        <v>54677.599948732204</v>
      </c>
      <c r="AR333" s="9">
        <f>IF('Embedded emissions outputs'!Z333 &lt;&gt; 0,'Infield emissions outputs'!AQ333/'Embedded emissions outputs'!Z333,"")</f>
        <v>7.6992135093599243</v>
      </c>
      <c r="AS333" s="9"/>
      <c r="AT333" s="9"/>
      <c r="AU333" s="5"/>
      <c r="AV333" s="5"/>
      <c r="AW333" s="5"/>
      <c r="AX333" s="5"/>
      <c r="AY333" s="5"/>
      <c r="AZ333" s="5"/>
      <c r="BA333" s="5"/>
      <c r="CX333" s="5"/>
      <c r="CY333" s="5"/>
      <c r="CZ333" s="5"/>
    </row>
    <row r="334" spans="2:104" x14ac:dyDescent="0.3">
      <c r="B334">
        <v>3072</v>
      </c>
      <c r="C334">
        <v>2</v>
      </c>
      <c r="D334" s="5">
        <v>20815.4338233159</v>
      </c>
      <c r="E334" s="5">
        <v>138292.3125</v>
      </c>
      <c r="F334" s="5"/>
      <c r="G334" s="5">
        <v>7762.5822958936242</v>
      </c>
      <c r="H334" s="5">
        <v>3937.8259605721209</v>
      </c>
      <c r="I334" s="5">
        <v>407.94175324949936</v>
      </c>
      <c r="J334" s="5">
        <v>1066.557843383629</v>
      </c>
      <c r="K334" s="5">
        <v>361.83052989047894</v>
      </c>
      <c r="L334" s="5">
        <v>7278.6954403265463</v>
      </c>
      <c r="M334" s="5"/>
      <c r="N334" s="12">
        <f>'Embedded emissions outputs'!L334-'Infield emissions outputs'!G334</f>
        <v>63967.222759130462</v>
      </c>
      <c r="O334" s="12">
        <f>'Embedded emissions outputs'!M334-'Infield emissions outputs'!H334</f>
        <v>28609.190731656421</v>
      </c>
      <c r="P334" s="12">
        <f>'Embedded emissions outputs'!N334-'Infield emissions outputs'!I334</f>
        <v>2085.2030509047627</v>
      </c>
      <c r="Q334" s="12">
        <f>'Embedded emissions outputs'!O334-'Infield emissions outputs'!J334</f>
        <v>20377.550719841158</v>
      </c>
      <c r="R334" s="12">
        <f>'Embedded emissions outputs'!P334-'Infield emissions outputs'!K334</f>
        <v>14799.48365024005</v>
      </c>
      <c r="S334" s="12">
        <f>'Embedded emissions outputs'!Q334-'Infield emissions outputs'!L334</f>
        <v>8453.6669936813396</v>
      </c>
      <c r="T334" s="5"/>
      <c r="U334" s="5">
        <v>208.79268378761401</v>
      </c>
      <c r="V334" s="5">
        <v>23.614145314837213</v>
      </c>
      <c r="W334" s="5">
        <v>11.977081595213821</v>
      </c>
      <c r="X334" s="5">
        <v>1206.6193905216369</v>
      </c>
      <c r="Y334" s="5">
        <v>1135.8331132081751</v>
      </c>
      <c r="Z334" s="5">
        <v>152.23925616279149</v>
      </c>
      <c r="AA334" s="5">
        <v>488.96227930503585</v>
      </c>
      <c r="AB334" s="5">
        <v>8051.7418081750366</v>
      </c>
      <c r="AC334" s="5">
        <f>H334*Parameters!$B$17+J334*Parameters!$B$18</f>
        <v>7107.0080277123634</v>
      </c>
      <c r="AD334" s="5">
        <f>O334*Parameters!$B$17+Q334*Parameters!$B$18</f>
        <v>62115.888453485306</v>
      </c>
      <c r="AE334" s="12">
        <f t="shared" si="39"/>
        <v>244.38391069766504</v>
      </c>
      <c r="AF334" s="12">
        <f t="shared" si="40"/>
        <v>1777.0346486760022</v>
      </c>
      <c r="AG334" s="12">
        <f t="shared" si="41"/>
        <v>2021.4185593736672</v>
      </c>
      <c r="AH334" s="12">
        <f t="shared" si="42"/>
        <v>9258.3611986966735</v>
      </c>
      <c r="AI334" s="12">
        <f t="shared" si="43"/>
        <v>69222.896481197677</v>
      </c>
      <c r="AJ334" s="5"/>
      <c r="AK334" s="9">
        <f>IF('Embedded emissions outputs'!Z334 &lt;&gt;0,'Infield emissions outputs'!AG334/'Embedded emissions outputs'!Z334,"")</f>
        <v>0.96040589800791853</v>
      </c>
      <c r="AL334" s="9">
        <f>IF('Embedded emissions outputs'!Z334 &lt;&gt;0,'Infield emissions outputs'!AH334/'Embedded emissions outputs'!Z334,"")</f>
        <v>4.3987845366726281</v>
      </c>
      <c r="AM334" s="9">
        <f>IF('Embedded emissions outputs'!Z334 &lt;&gt;0,'Infield emissions outputs'!AI334/'Embedded emissions outputs'!Z334,"")</f>
        <v>32.888823420288169</v>
      </c>
      <c r="AN334" s="9"/>
      <c r="AO334" s="9">
        <f>E334*'Field emission CFs'!P332</f>
        <v>11265.403793871681</v>
      </c>
      <c r="AP334" s="9">
        <f>D334*'Field emission CFs'!Q332</f>
        <v>999.77323821868765</v>
      </c>
      <c r="AQ334" s="9">
        <f t="shared" si="44"/>
        <v>12265.177032090369</v>
      </c>
      <c r="AR334" s="9">
        <f>IF('Embedded emissions outputs'!Z334 &lt;&gt; 0,'Infield emissions outputs'!AQ334/'Embedded emissions outputs'!Z334,"")</f>
        <v>5.8273672748808236</v>
      </c>
      <c r="AS334" s="9"/>
      <c r="AT334" s="9"/>
      <c r="AU334" s="5"/>
      <c r="AV334" s="5"/>
      <c r="AW334" s="5"/>
      <c r="AX334" s="5"/>
      <c r="AY334" s="5"/>
      <c r="AZ334" s="5"/>
      <c r="BA334" s="5"/>
      <c r="CX334" s="5"/>
      <c r="CY334" s="5"/>
      <c r="CZ334" s="5"/>
    </row>
    <row r="335" spans="2:104" x14ac:dyDescent="0.3">
      <c r="B335">
        <v>3072</v>
      </c>
      <c r="C335">
        <v>5</v>
      </c>
      <c r="D335" s="5">
        <v>84546.260055725405</v>
      </c>
      <c r="E335" s="5">
        <v>25911.376953125</v>
      </c>
      <c r="F335" s="5"/>
      <c r="G335" s="5">
        <v>31529.359756002632</v>
      </c>
      <c r="H335" s="5">
        <v>15994.307903580448</v>
      </c>
      <c r="I335" s="5">
        <v>1656.9411836705351</v>
      </c>
      <c r="J335" s="5">
        <v>4332.0488804888764</v>
      </c>
      <c r="K335" s="5">
        <v>1469.6507570241042</v>
      </c>
      <c r="L335" s="5">
        <v>29563.95157495881</v>
      </c>
      <c r="M335" s="5"/>
      <c r="N335" s="12">
        <f>'Embedded emissions outputs'!L335-'Infield emissions outputs'!G335</f>
        <v>12042.770423502465</v>
      </c>
      <c r="O335" s="12">
        <f>'Embedded emissions outputs'!M335-'Infield emissions outputs'!H335</f>
        <v>5464.440966278813</v>
      </c>
      <c r="P335" s="12">
        <f>'Embedded emissions outputs'!N335-'Infield emissions outputs'!I335</f>
        <v>393.39309353140766</v>
      </c>
      <c r="Q335" s="12">
        <f>'Embedded emissions outputs'!O335-'Infield emissions outputs'!J335</f>
        <v>3893.4126420256953</v>
      </c>
      <c r="R335" s="12">
        <f>'Embedded emissions outputs'!P335-'Infield emissions outputs'!K335</f>
        <v>2538.2484500392929</v>
      </c>
      <c r="S335" s="12">
        <f>'Embedded emissions outputs'!Q335-'Infield emissions outputs'!L335</f>
        <v>1579.1108471611806</v>
      </c>
      <c r="T335" s="5"/>
      <c r="U335" s="5">
        <v>1051.2974525532909</v>
      </c>
      <c r="V335" s="5">
        <v>88.487726484657969</v>
      </c>
      <c r="W335" s="5">
        <v>68.126114999994343</v>
      </c>
      <c r="X335" s="5">
        <v>4396.6351421080662</v>
      </c>
      <c r="Y335" s="5">
        <v>260.18269224523385</v>
      </c>
      <c r="Z335" s="5">
        <v>27.276386923129419</v>
      </c>
      <c r="AA335" s="5">
        <v>91.61526038455581</v>
      </c>
      <c r="AB335" s="5">
        <v>1425.0940505836666</v>
      </c>
      <c r="AC335" s="5">
        <f>H335*Parameters!$B$17+J335*Parameters!$B$18</f>
        <v>28866.607058462876</v>
      </c>
      <c r="AD335" s="5">
        <f>O335*Parameters!$B$17+Q335*Parameters!$B$18</f>
        <v>11865.349219601852</v>
      </c>
      <c r="AE335" s="12">
        <f t="shared" si="39"/>
        <v>1207.9112940379432</v>
      </c>
      <c r="AF335" s="12">
        <f t="shared" si="40"/>
        <v>379.07433955291907</v>
      </c>
      <c r="AG335" s="12">
        <f t="shared" si="41"/>
        <v>1586.9856335908623</v>
      </c>
      <c r="AH335" s="12">
        <f t="shared" si="42"/>
        <v>5821.7291926917333</v>
      </c>
      <c r="AI335" s="12">
        <f t="shared" si="43"/>
        <v>40731.956278064725</v>
      </c>
      <c r="AJ335" s="5"/>
      <c r="AK335" s="9">
        <f>IF('Embedded emissions outputs'!Z335 &lt;&gt;0,'Infield emissions outputs'!AG335/'Embedded emissions outputs'!Z335,"")</f>
        <v>1.5132343334823655</v>
      </c>
      <c r="AL335" s="9">
        <f>IF('Embedded emissions outputs'!Z335 &lt;&gt;0,'Infield emissions outputs'!AH335/'Embedded emissions outputs'!Z335,"")</f>
        <v>5.5511784783358031</v>
      </c>
      <c r="AM335" s="9">
        <f>IF('Embedded emissions outputs'!Z335 &lt;&gt;0,'Infield emissions outputs'!AI335/'Embedded emissions outputs'!Z335,"")</f>
        <v>38.83903761019215</v>
      </c>
      <c r="AN335" s="9"/>
      <c r="AO335" s="9">
        <f>E335*'Field emission CFs'!P333</f>
        <v>2494.4843405817746</v>
      </c>
      <c r="AP335" s="9">
        <f>D335*'Field emission CFs'!Q333</f>
        <v>3375.6272568456748</v>
      </c>
      <c r="AQ335" s="9">
        <f t="shared" si="44"/>
        <v>5870.1115974274489</v>
      </c>
      <c r="AR335" s="9">
        <f>IF('Embedded emissions outputs'!Z335 &lt;&gt; 0,'Infield emissions outputs'!AQ335/'Embedded emissions outputs'!Z335,"")</f>
        <v>5.5973124284062044</v>
      </c>
      <c r="AS335" s="9"/>
      <c r="AT335" s="9"/>
      <c r="AU335" s="5"/>
      <c r="AV335" s="5"/>
      <c r="AW335" s="5"/>
      <c r="AX335" s="5"/>
      <c r="AY335" s="5"/>
      <c r="AZ335" s="5"/>
      <c r="BA335" s="5"/>
      <c r="CX335" s="5"/>
      <c r="CY335" s="5"/>
      <c r="CZ335" s="5"/>
    </row>
    <row r="336" spans="2:104" x14ac:dyDescent="0.3">
      <c r="B336">
        <v>3072</v>
      </c>
      <c r="C336">
        <v>7</v>
      </c>
      <c r="D336" s="5">
        <v>622458.44580490235</v>
      </c>
      <c r="E336" s="5">
        <v>64319.74609375</v>
      </c>
      <c r="F336" s="5"/>
      <c r="G336" s="5">
        <v>232129.91630865159</v>
      </c>
      <c r="H336" s="5">
        <v>117755.55811488023</v>
      </c>
      <c r="I336" s="5">
        <v>12198.966971429654</v>
      </c>
      <c r="J336" s="5">
        <v>31894.02359752715</v>
      </c>
      <c r="K336" s="5">
        <v>10820.070875876345</v>
      </c>
      <c r="L336" s="5">
        <v>217659.90993653733</v>
      </c>
      <c r="M336" s="5"/>
      <c r="N336" s="12">
        <f>'Embedded emissions outputs'!L336-'Infield emissions outputs'!G336</f>
        <v>30031.642471092549</v>
      </c>
      <c r="O336" s="12">
        <f>'Embedded emissions outputs'!M336-'Infield emissions outputs'!H336</f>
        <v>15289.512837113463</v>
      </c>
      <c r="P336" s="12">
        <f>'Embedded emissions outputs'!N336-'Infield emissions outputs'!I336</f>
        <v>941.232796231252</v>
      </c>
      <c r="Q336" s="12">
        <f>'Embedded emissions outputs'!O336-'Infield emissions outputs'!J336</f>
        <v>11386.785446842339</v>
      </c>
      <c r="R336" s="12">
        <f>'Embedded emissions outputs'!P336-'Infield emissions outputs'!K336</f>
        <v>3776.7394726532002</v>
      </c>
      <c r="S336" s="12">
        <f>'Embedded emissions outputs'!Q336-'Infield emissions outputs'!L336</f>
        <v>2893.8329104810255</v>
      </c>
      <c r="T336" s="5"/>
      <c r="U336" s="5">
        <v>6195.2347274194199</v>
      </c>
      <c r="V336" s="5">
        <v>677.7087138142208</v>
      </c>
      <c r="W336" s="5">
        <v>363.44116691039193</v>
      </c>
      <c r="X336" s="5">
        <v>34533.547886253218</v>
      </c>
      <c r="Y336" s="5">
        <v>618.0289612932238</v>
      </c>
      <c r="Z336" s="5">
        <v>72.955869924999874</v>
      </c>
      <c r="AA336" s="5">
        <v>227.41630244264138</v>
      </c>
      <c r="AB336" s="5">
        <v>3835.7557969210152</v>
      </c>
      <c r="AC336" s="5">
        <f>H336*Parameters!$B$17+J336*Parameters!$B$18</f>
        <v>212525.82140745831</v>
      </c>
      <c r="AD336" s="5">
        <f>O336*Parameters!$B$17+Q336*Parameters!$B$18</f>
        <v>33608.462203518415</v>
      </c>
      <c r="AE336" s="12">
        <f t="shared" si="39"/>
        <v>7236.3846081440324</v>
      </c>
      <c r="AF336" s="12">
        <f t="shared" si="40"/>
        <v>918.40113366086507</v>
      </c>
      <c r="AG336" s="12">
        <f t="shared" si="41"/>
        <v>8154.785741804897</v>
      </c>
      <c r="AH336" s="12">
        <f t="shared" si="42"/>
        <v>38369.303683174236</v>
      </c>
      <c r="AI336" s="12">
        <f t="shared" si="43"/>
        <v>246134.28361097671</v>
      </c>
      <c r="AJ336" s="5"/>
      <c r="AK336" s="9">
        <f>IF('Embedded emissions outputs'!Z336 &lt;&gt;0,'Infield emissions outputs'!AG336/'Embedded emissions outputs'!Z336,"")</f>
        <v>0.4822781406662372</v>
      </c>
      <c r="AL336" s="9">
        <f>IF('Embedded emissions outputs'!Z336 &lt;&gt;0,'Infield emissions outputs'!AH336/'Embedded emissions outputs'!Z336,"")</f>
        <v>2.2691799668158836</v>
      </c>
      <c r="AM336" s="9">
        <f>IF('Embedded emissions outputs'!Z336 &lt;&gt;0,'Infield emissions outputs'!AI336/'Embedded emissions outputs'!Z336,"")</f>
        <v>14.556505641292931</v>
      </c>
      <c r="AN336" s="9"/>
      <c r="AO336" s="9">
        <f>E336*'Field emission CFs'!P334</f>
        <v>7333.7004301761226</v>
      </c>
      <c r="AP336" s="9">
        <f>D336*'Field emission CFs'!Q334</f>
        <v>30598.663073409101</v>
      </c>
      <c r="AQ336" s="9">
        <f t="shared" si="44"/>
        <v>37932.36350358522</v>
      </c>
      <c r="AR336" s="9">
        <f>IF('Embedded emissions outputs'!Z336 &lt;&gt; 0,'Infield emissions outputs'!AQ336/'Embedded emissions outputs'!Z336,"")</f>
        <v>2.243339104276199</v>
      </c>
      <c r="AS336" s="9"/>
      <c r="AT336" s="9"/>
      <c r="AU336" s="5"/>
      <c r="AV336" s="5"/>
      <c r="AW336" s="5"/>
      <c r="AX336" s="5"/>
      <c r="AY336" s="5"/>
      <c r="AZ336" s="5"/>
      <c r="BA336" s="5"/>
      <c r="CX336" s="5"/>
      <c r="CY336" s="5"/>
      <c r="CZ336" s="5"/>
    </row>
    <row r="337" spans="2:104" x14ac:dyDescent="0.3">
      <c r="B337">
        <v>3072</v>
      </c>
      <c r="C337">
        <v>8</v>
      </c>
      <c r="D337" s="5">
        <v>265028.1801395904</v>
      </c>
      <c r="E337" s="5">
        <v>328659.9375</v>
      </c>
      <c r="F337" s="5"/>
      <c r="G337" s="5">
        <v>98835.463941186405</v>
      </c>
      <c r="H337" s="5">
        <v>50137.549709286468</v>
      </c>
      <c r="I337" s="5">
        <v>5194.0334938186634</v>
      </c>
      <c r="J337" s="5">
        <v>13579.725824832241</v>
      </c>
      <c r="K337" s="5">
        <v>4606.9319366480149</v>
      </c>
      <c r="L337" s="5">
        <v>92674.475233818594</v>
      </c>
      <c r="M337" s="5"/>
      <c r="N337" s="12">
        <f>'Embedded emissions outputs'!L337-'Infield emissions outputs'!G337</f>
        <v>154029.25478627821</v>
      </c>
      <c r="O337" s="12">
        <f>'Embedded emissions outputs'!M337-'Infield emissions outputs'!H337</f>
        <v>85081.023375578938</v>
      </c>
      <c r="P337" s="12">
        <f>'Embedded emissions outputs'!N337-'Infield emissions outputs'!I337</f>
        <v>4601.8731456225878</v>
      </c>
      <c r="Q337" s="12">
        <f>'Embedded emissions outputs'!O337-'Infield emissions outputs'!J337</f>
        <v>64828.149997540044</v>
      </c>
      <c r="R337" s="12">
        <f>'Embedded emissions outputs'!P337-'Infield emissions outputs'!K337</f>
        <v>10337.98661845598</v>
      </c>
      <c r="S337" s="12">
        <f>'Embedded emissions outputs'!Q337-'Infield emissions outputs'!L337</f>
        <v>9781.6487662129075</v>
      </c>
      <c r="T337" s="5"/>
      <c r="U337" s="5">
        <v>2539.1641560692315</v>
      </c>
      <c r="V337" s="5">
        <v>291.75890955624038</v>
      </c>
      <c r="W337" s="5">
        <v>145.49098144339098</v>
      </c>
      <c r="X337" s="5">
        <v>14926.22889893685</v>
      </c>
      <c r="Y337" s="5">
        <v>2774.3204014932671</v>
      </c>
      <c r="Z337" s="5">
        <v>389.23300355037759</v>
      </c>
      <c r="AA337" s="5">
        <v>1162.0476867172313</v>
      </c>
      <c r="AB337" s="5">
        <v>20626.127048777966</v>
      </c>
      <c r="AC337" s="5">
        <f>H337*Parameters!$B$17+J337*Parameters!$B$18</f>
        <v>90488.500975283387</v>
      </c>
      <c r="AD337" s="5">
        <f>O337*Parameters!$B$17+Q337*Parameters!$B$18</f>
        <v>188235.38143137295</v>
      </c>
      <c r="AE337" s="12">
        <f t="shared" si="39"/>
        <v>2976.4140470688626</v>
      </c>
      <c r="AF337" s="12">
        <f t="shared" si="40"/>
        <v>4325.6010917608755</v>
      </c>
      <c r="AG337" s="12">
        <f t="shared" si="41"/>
        <v>7302.0151388297381</v>
      </c>
      <c r="AH337" s="12">
        <f t="shared" si="42"/>
        <v>35552.355947714816</v>
      </c>
      <c r="AI337" s="12">
        <f t="shared" si="43"/>
        <v>278723.88240665634</v>
      </c>
      <c r="AJ337" s="5"/>
      <c r="AK337" s="9">
        <f>IF('Embedded emissions outputs'!Z337 &lt;&gt;0,'Infield emissions outputs'!AG337/'Embedded emissions outputs'!Z337,"")</f>
        <v>1.1185780518532729</v>
      </c>
      <c r="AL337" s="9">
        <f>IF('Embedded emissions outputs'!Z337 &lt;&gt;0,'Infield emissions outputs'!AH337/'Embedded emissions outputs'!Z337,"")</f>
        <v>5.4461794858949606</v>
      </c>
      <c r="AM337" s="9">
        <f>IF('Embedded emissions outputs'!Z337 &lt;&gt;0,'Infield emissions outputs'!AI337/'Embedded emissions outputs'!Z337,"")</f>
        <v>42.697037935391776</v>
      </c>
      <c r="AN337" s="9"/>
      <c r="AO337" s="9">
        <f>E337*'Field emission CFs'!P335</f>
        <v>31638.273296523774</v>
      </c>
      <c r="AP337" s="9">
        <f>D337*'Field emission CFs'!Q335</f>
        <v>13293.188484894274</v>
      </c>
      <c r="AQ337" s="9">
        <f t="shared" si="44"/>
        <v>44931.461781418046</v>
      </c>
      <c r="AR337" s="9">
        <f>IF('Embedded emissions outputs'!Z337 &lt;&gt; 0,'Infield emissions outputs'!AQ337/'Embedded emissions outputs'!Z337,"")</f>
        <v>6.8829420414531253</v>
      </c>
      <c r="AS337" s="9"/>
      <c r="AT337" s="9"/>
      <c r="AU337" s="5"/>
      <c r="AV337" s="5"/>
      <c r="AW337" s="5"/>
      <c r="AX337" s="5"/>
      <c r="AY337" s="5"/>
      <c r="AZ337" s="5"/>
      <c r="BA337" s="5"/>
      <c r="CX337" s="5"/>
      <c r="CY337" s="5"/>
      <c r="CZ337" s="5"/>
    </row>
    <row r="338" spans="2:104" x14ac:dyDescent="0.3">
      <c r="B338">
        <v>3074</v>
      </c>
      <c r="C338">
        <v>0</v>
      </c>
      <c r="D338" s="5">
        <v>174755.84053533859</v>
      </c>
      <c r="E338" s="5">
        <v>1751931.25</v>
      </c>
      <c r="F338" s="5"/>
      <c r="G338" s="5">
        <v>65170.709645461</v>
      </c>
      <c r="H338" s="5">
        <v>33059.992477833184</v>
      </c>
      <c r="I338" s="5">
        <v>3424.8723607538732</v>
      </c>
      <c r="J338" s="5">
        <v>8954.2795015536503</v>
      </c>
      <c r="K338" s="5">
        <v>3037.7458821698842</v>
      </c>
      <c r="L338" s="5">
        <v>61108.240667566992</v>
      </c>
      <c r="M338" s="5"/>
      <c r="N338" s="12">
        <f>'Embedded emissions outputs'!L338-'Infield emissions outputs'!G338</f>
        <v>813833.19253635546</v>
      </c>
      <c r="O338" s="12">
        <f>'Embedded emissions outputs'!M338-'Infield emissions outputs'!H338</f>
        <v>451945.2849574961</v>
      </c>
      <c r="P338" s="12">
        <f>'Embedded emissions outputs'!N338-'Infield emissions outputs'!I338</f>
        <v>25019.301549341333</v>
      </c>
      <c r="Q338" s="12">
        <f>'Embedded emissions outputs'!O338-'Infield emissions outputs'!J338</f>
        <v>351637.00953630061</v>
      </c>
      <c r="R338" s="12">
        <f>'Embedded emissions outputs'!P338-'Infield emissions outputs'!K338</f>
        <v>54220.249470978379</v>
      </c>
      <c r="S338" s="12">
        <f>'Embedded emissions outputs'!Q338-'Infield emissions outputs'!L338</f>
        <v>55276.251924262062</v>
      </c>
      <c r="T338" s="5"/>
      <c r="U338" s="5">
        <v>1473.7361554596264</v>
      </c>
      <c r="V338" s="5">
        <v>209.24048532723151</v>
      </c>
      <c r="W338" s="5">
        <v>82.907460710075711</v>
      </c>
      <c r="X338" s="5">
        <v>10865.628040014726</v>
      </c>
      <c r="Y338" s="5">
        <v>13674.665218487786</v>
      </c>
      <c r="Z338" s="5">
        <v>2133.1945571768997</v>
      </c>
      <c r="AA338" s="5">
        <v>6194.328643881674</v>
      </c>
      <c r="AB338" s="5">
        <v>113514.54309680183</v>
      </c>
      <c r="AC338" s="5">
        <f>H338*Parameters!$B$17+J338*Parameters!$B$18</f>
        <v>59666.840101265967</v>
      </c>
      <c r="AD338" s="5">
        <f>O338*Parameters!$B$17+Q338*Parameters!$B$18</f>
        <v>1005932.2681479733</v>
      </c>
      <c r="AE338" s="12">
        <f t="shared" si="39"/>
        <v>1765.8841014969335</v>
      </c>
      <c r="AF338" s="12">
        <f t="shared" si="40"/>
        <v>22002.188419546357</v>
      </c>
      <c r="AG338" s="12">
        <f t="shared" si="41"/>
        <v>23768.07252104329</v>
      </c>
      <c r="AH338" s="12">
        <f t="shared" si="42"/>
        <v>124380.17113681656</v>
      </c>
      <c r="AI338" s="12">
        <f t="shared" si="43"/>
        <v>1065599.1082492394</v>
      </c>
      <c r="AJ338" s="5"/>
      <c r="AK338" s="9">
        <f>IF('Embedded emissions outputs'!Z338 &lt;&gt;0,'Infield emissions outputs'!AG338/'Embedded emissions outputs'!Z338,"")</f>
        <v>1.6957730875086543</v>
      </c>
      <c r="AL338" s="9">
        <f>IF('Embedded emissions outputs'!Z338 &lt;&gt;0,'Infield emissions outputs'!AH338/'Embedded emissions outputs'!Z338,"")</f>
        <v>8.8741123895003984</v>
      </c>
      <c r="AM338" s="9">
        <f>IF('Embedded emissions outputs'!Z338 &lt;&gt;0,'Infield emissions outputs'!AI338/'Embedded emissions outputs'!Z338,"")</f>
        <v>76.02695962166996</v>
      </c>
      <c r="AN338" s="9"/>
      <c r="AO338" s="9">
        <f>E338*'Field emission CFs'!P336</f>
        <v>153907.9344658975</v>
      </c>
      <c r="AP338" s="9">
        <f>D338*'Field emission CFs'!Q336</f>
        <v>8591.2885038052082</v>
      </c>
      <c r="AQ338" s="9">
        <f t="shared" si="44"/>
        <v>162499.22296970271</v>
      </c>
      <c r="AR338" s="9">
        <f>IF('Embedded emissions outputs'!Z338 &lt;&gt; 0,'Infield emissions outputs'!AQ338/'Embedded emissions outputs'!Z338,"")</f>
        <v>11.593780219625243</v>
      </c>
      <c r="AS338" s="9"/>
      <c r="AT338" s="9"/>
      <c r="AU338" s="5"/>
      <c r="AV338" s="5"/>
      <c r="AW338" s="5"/>
      <c r="AX338" s="5"/>
      <c r="AY338" s="5"/>
      <c r="AZ338" s="5"/>
      <c r="BA338" s="5"/>
      <c r="CX338" s="5"/>
      <c r="CY338" s="5"/>
      <c r="CZ338" s="5"/>
    </row>
    <row r="339" spans="2:104" x14ac:dyDescent="0.3">
      <c r="B339">
        <v>3074</v>
      </c>
      <c r="C339">
        <v>1</v>
      </c>
      <c r="D339" s="5">
        <v>281038.04904629907</v>
      </c>
      <c r="E339" s="5">
        <v>1452069.625</v>
      </c>
      <c r="F339" s="5"/>
      <c r="G339" s="5">
        <v>104805.93402553257</v>
      </c>
      <c r="H339" s="5">
        <v>53166.267627986606</v>
      </c>
      <c r="I339" s="5">
        <v>5507.795582398423</v>
      </c>
      <c r="J339" s="5">
        <v>14400.052290229623</v>
      </c>
      <c r="K339" s="5">
        <v>4885.2282911300808</v>
      </c>
      <c r="L339" s="5">
        <v>98272.771229021775</v>
      </c>
      <c r="M339" s="5"/>
      <c r="N339" s="12">
        <f>'Embedded emissions outputs'!L339-'Infield emissions outputs'!G339</f>
        <v>596421.35369886039</v>
      </c>
      <c r="O339" s="12">
        <f>'Embedded emissions outputs'!M339-'Infield emissions outputs'!H339</f>
        <v>305070.46537705656</v>
      </c>
      <c r="P339" s="12">
        <f>'Embedded emissions outputs'!N339-'Infield emissions outputs'!I339</f>
        <v>19558.423171673556</v>
      </c>
      <c r="Q339" s="12">
        <f>'Embedded emissions outputs'!O339-'Infield emissions outputs'!J339</f>
        <v>268583.86822795391</v>
      </c>
      <c r="R339" s="12">
        <f>'Embedded emissions outputs'!P339-'Infield emissions outputs'!K339</f>
        <v>209969.82602271441</v>
      </c>
      <c r="S339" s="12">
        <f>'Embedded emissions outputs'!Q339-'Infield emissions outputs'!L339</f>
        <v>52465.750081660051</v>
      </c>
      <c r="T339" s="5"/>
      <c r="U339" s="5">
        <v>2887.2815185142881</v>
      </c>
      <c r="V339" s="5">
        <v>305.92563811043175</v>
      </c>
      <c r="W339" s="5">
        <v>165.69491117074128</v>
      </c>
      <c r="X339" s="5">
        <v>15546.795613956099</v>
      </c>
      <c r="Y339" s="5">
        <v>11496.533224801628</v>
      </c>
      <c r="Z339" s="5">
        <v>1623.2454544102613</v>
      </c>
      <c r="AA339" s="5">
        <v>5134.103873274742</v>
      </c>
      <c r="AB339" s="5">
        <v>86041.245360476183</v>
      </c>
      <c r="AC339" s="5">
        <f>H339*Parameters!$B$17+J339*Parameters!$B$18</f>
        <v>95954.746253109435</v>
      </c>
      <c r="AD339" s="5">
        <f>O339*Parameters!$B$17+Q339*Parameters!$B$18</f>
        <v>704935.94592495111</v>
      </c>
      <c r="AE339" s="12">
        <f t="shared" si="39"/>
        <v>3358.9020677954613</v>
      </c>
      <c r="AF339" s="12">
        <f t="shared" si="40"/>
        <v>18253.882552486633</v>
      </c>
      <c r="AG339" s="12">
        <f t="shared" si="41"/>
        <v>21612.784620282095</v>
      </c>
      <c r="AH339" s="12">
        <f t="shared" si="42"/>
        <v>101588.04097443228</v>
      </c>
      <c r="AI339" s="12">
        <f t="shared" si="43"/>
        <v>800890.69217806053</v>
      </c>
      <c r="AJ339" s="5"/>
      <c r="AK339" s="9">
        <f>IF('Embedded emissions outputs'!Z339 &lt;&gt;0,'Infield emissions outputs'!AG339/'Embedded emissions outputs'!Z339,"")</f>
        <v>1.1702506877734813</v>
      </c>
      <c r="AL339" s="9">
        <f>IF('Embedded emissions outputs'!Z339 &lt;&gt;0,'Infield emissions outputs'!AH339/'Embedded emissions outputs'!Z339,"")</f>
        <v>5.5006088714883177</v>
      </c>
      <c r="AM339" s="9">
        <f>IF('Embedded emissions outputs'!Z339 &lt;&gt;0,'Infield emissions outputs'!AI339/'Embedded emissions outputs'!Z339,"")</f>
        <v>43.365207205795109</v>
      </c>
      <c r="AN339" s="9"/>
      <c r="AO339" s="9">
        <f>E339*'Field emission CFs'!P337</f>
        <v>152856.36393254538</v>
      </c>
      <c r="AP339" s="9">
        <f>D339*'Field emission CFs'!Q337</f>
        <v>13140.266275106549</v>
      </c>
      <c r="AQ339" s="9">
        <f t="shared" si="44"/>
        <v>165996.63020765194</v>
      </c>
      <c r="AR339" s="9">
        <f>IF('Embedded emissions outputs'!Z339 &lt;&gt; 0,'Infield emissions outputs'!AQ339/'Embedded emissions outputs'!Z339,"")</f>
        <v>8.9880908028060205</v>
      </c>
      <c r="AS339" s="9"/>
      <c r="AT339" s="9"/>
      <c r="AU339" s="5"/>
      <c r="AV339" s="5"/>
      <c r="AW339" s="5"/>
      <c r="AX339" s="5"/>
      <c r="AY339" s="5"/>
      <c r="AZ339" s="5"/>
      <c r="BA339" s="5"/>
      <c r="CX339" s="5"/>
      <c r="CY339" s="5"/>
      <c r="CZ339" s="5"/>
    </row>
    <row r="340" spans="2:104" x14ac:dyDescent="0.3">
      <c r="B340">
        <v>3074</v>
      </c>
      <c r="C340">
        <v>2</v>
      </c>
      <c r="D340" s="5">
        <v>8890.8715725824986</v>
      </c>
      <c r="E340" s="5">
        <v>228947.921875</v>
      </c>
      <c r="F340" s="5"/>
      <c r="G340" s="5">
        <v>3315.6225736254455</v>
      </c>
      <c r="H340" s="5">
        <v>1681.9589343082368</v>
      </c>
      <c r="I340" s="5">
        <v>174.24367745690651</v>
      </c>
      <c r="J340" s="5">
        <v>455.55758725684922</v>
      </c>
      <c r="K340" s="5">
        <v>154.54824528770041</v>
      </c>
      <c r="L340" s="5">
        <v>3108.9405546473595</v>
      </c>
      <c r="M340" s="5"/>
      <c r="N340" s="12">
        <f>'Embedded emissions outputs'!L340-'Infield emissions outputs'!G340</f>
        <v>96286.375499383459</v>
      </c>
      <c r="O340" s="12">
        <f>'Embedded emissions outputs'!M340-'Infield emissions outputs'!H340</f>
        <v>50034.513314767704</v>
      </c>
      <c r="P340" s="12">
        <f>'Embedded emissions outputs'!N340-'Infield emissions outputs'!I340</f>
        <v>2818.5328102562789</v>
      </c>
      <c r="Q340" s="12">
        <f>'Embedded emissions outputs'!O340-'Infield emissions outputs'!J340</f>
        <v>42805.275033493723</v>
      </c>
      <c r="R340" s="12">
        <f>'Embedded emissions outputs'!P340-'Infield emissions outputs'!K340</f>
        <v>29780.088695675615</v>
      </c>
      <c r="S340" s="12">
        <f>'Embedded emissions outputs'!Q340-'Infield emissions outputs'!L340</f>
        <v>7223.1431619760897</v>
      </c>
      <c r="T340" s="5"/>
      <c r="U340" s="5">
        <v>89.181371505750718</v>
      </c>
      <c r="V340" s="5">
        <v>10.086281894127405</v>
      </c>
      <c r="W340" s="5">
        <v>5.1157566631212426</v>
      </c>
      <c r="X340" s="5">
        <v>515.38190984513847</v>
      </c>
      <c r="Y340" s="5">
        <v>1844.9210811714279</v>
      </c>
      <c r="Z340" s="5">
        <v>262.58247896203335</v>
      </c>
      <c r="AA340" s="5">
        <v>809.49449743533808</v>
      </c>
      <c r="AB340" s="5">
        <v>13922.939017651352</v>
      </c>
      <c r="AC340" s="5">
        <f>H340*Parameters!$B$17+J340*Parameters!$B$18</f>
        <v>3035.6079136301992</v>
      </c>
      <c r="AD340" s="5">
        <f>O340*Parameters!$B$17+Q340*Parameters!$B$18</f>
        <v>114582.90931513277</v>
      </c>
      <c r="AE340" s="12">
        <f t="shared" si="39"/>
        <v>104.38341006299937</v>
      </c>
      <c r="AF340" s="12">
        <f t="shared" si="40"/>
        <v>2916.9980575687991</v>
      </c>
      <c r="AG340" s="12">
        <f t="shared" si="41"/>
        <v>3021.3814676317984</v>
      </c>
      <c r="AH340" s="12">
        <f t="shared" si="42"/>
        <v>14438.32092749649</v>
      </c>
      <c r="AI340" s="12">
        <f t="shared" si="43"/>
        <v>117618.51722876297</v>
      </c>
      <c r="AJ340" s="5"/>
      <c r="AK340" s="9">
        <f>IF('Embedded emissions outputs'!Z340 &lt;&gt;0,'Infield emissions outputs'!AG340/'Embedded emissions outputs'!Z340,"")</f>
        <v>1.521142123640236</v>
      </c>
      <c r="AL340" s="9">
        <f>IF('Embedded emissions outputs'!Z340 &lt;&gt;0,'Infield emissions outputs'!AH340/'Embedded emissions outputs'!Z340,"")</f>
        <v>7.2691046770290741</v>
      </c>
      <c r="AM340" s="9">
        <f>IF('Embedded emissions outputs'!Z340 &lt;&gt;0,'Infield emissions outputs'!AI340/'Embedded emissions outputs'!Z340,"")</f>
        <v>59.216117856515446</v>
      </c>
      <c r="AN340" s="9"/>
      <c r="AO340" s="9">
        <f>E340*'Field emission CFs'!P338</f>
        <v>22849.458981093194</v>
      </c>
      <c r="AP340" s="9">
        <f>D340*'Field emission CFs'!Q338</f>
        <v>453.834721363911</v>
      </c>
      <c r="AQ340" s="9">
        <f t="shared" si="44"/>
        <v>23303.293702457104</v>
      </c>
      <c r="AR340" s="9">
        <f>IF('Embedded emissions outputs'!Z340 &lt;&gt; 0,'Infield emissions outputs'!AQ340/'Embedded emissions outputs'!Z340,"")</f>
        <v>11.732256270887929</v>
      </c>
      <c r="AS340" s="9"/>
      <c r="AT340" s="9"/>
      <c r="AU340" s="5"/>
      <c r="AV340" s="5"/>
      <c r="AW340" s="5"/>
      <c r="AX340" s="5"/>
      <c r="AY340" s="5"/>
      <c r="AZ340" s="5"/>
      <c r="BA340" s="5"/>
      <c r="CX340" s="5"/>
      <c r="CY340" s="5"/>
      <c r="CZ340" s="5"/>
    </row>
    <row r="341" spans="2:104" x14ac:dyDescent="0.3">
      <c r="B341">
        <v>3074</v>
      </c>
      <c r="C341">
        <v>5</v>
      </c>
      <c r="D341" s="5">
        <v>1666478.1882381416</v>
      </c>
      <c r="E341" s="5">
        <v>379023.53125</v>
      </c>
      <c r="F341" s="5"/>
      <c r="G341" s="5">
        <v>621470.30853712698</v>
      </c>
      <c r="H341" s="5">
        <v>315261.31658234989</v>
      </c>
      <c r="I341" s="5">
        <v>32659.71008014381</v>
      </c>
      <c r="J341" s="5">
        <v>85388.342014867056</v>
      </c>
      <c r="K341" s="5">
        <v>28968.057597037241</v>
      </c>
      <c r="L341" s="5">
        <v>582730.45342661662</v>
      </c>
      <c r="M341" s="5"/>
      <c r="N341" s="12">
        <f>'Embedded emissions outputs'!L341-'Infield emissions outputs'!G341</f>
        <v>176298.92951997323</v>
      </c>
      <c r="O341" s="12">
        <f>'Embedded emissions outputs'!M341-'Infield emissions outputs'!H341</f>
        <v>86676.790502051357</v>
      </c>
      <c r="P341" s="12">
        <f>'Embedded emissions outputs'!N341-'Infield emissions outputs'!I341</f>
        <v>5551.6028592124967</v>
      </c>
      <c r="Q341" s="12">
        <f>'Embedded emissions outputs'!O341-'Infield emissions outputs'!J341</f>
        <v>63567.656916322216</v>
      </c>
      <c r="R341" s="12">
        <f>'Embedded emissions outputs'!P341-'Infield emissions outputs'!K341</f>
        <v>29048.235686607299</v>
      </c>
      <c r="S341" s="12">
        <f>'Embedded emissions outputs'!Q341-'Infield emissions outputs'!L341</f>
        <v>17880.316469792859</v>
      </c>
      <c r="T341" s="5"/>
      <c r="U341" s="5">
        <v>20721.960650602901</v>
      </c>
      <c r="V341" s="5">
        <v>1744.167820271063</v>
      </c>
      <c r="W341" s="5">
        <v>1342.823261751194</v>
      </c>
      <c r="X341" s="5">
        <v>86661.39177694144</v>
      </c>
      <c r="Y341" s="5">
        <v>3728.852246298728</v>
      </c>
      <c r="Z341" s="5">
        <v>417.9146205192809</v>
      </c>
      <c r="AA341" s="5">
        <v>1340.1193114153075</v>
      </c>
      <c r="AB341" s="5">
        <v>21914.151739592609</v>
      </c>
      <c r="AC341" s="5">
        <f>H341*Parameters!$B$17+J341*Parameters!$B$18</f>
        <v>568985.2040724525</v>
      </c>
      <c r="AD341" s="5">
        <f>O341*Parameters!$B$17+Q341*Parameters!$B$18</f>
        <v>189710.48423378859</v>
      </c>
      <c r="AE341" s="12">
        <f t="shared" si="39"/>
        <v>23808.951732625159</v>
      </c>
      <c r="AF341" s="12">
        <f t="shared" si="40"/>
        <v>5486.8861782333161</v>
      </c>
      <c r="AG341" s="12">
        <f t="shared" si="41"/>
        <v>29295.837910858474</v>
      </c>
      <c r="AH341" s="12">
        <f t="shared" si="42"/>
        <v>108575.54351653405</v>
      </c>
      <c r="AI341" s="12">
        <f t="shared" si="43"/>
        <v>758695.68830624106</v>
      </c>
      <c r="AJ341" s="5"/>
      <c r="AK341" s="9">
        <f>IF('Embedded emissions outputs'!Z341 &lt;&gt;0,'Infield emissions outputs'!AG341/'Embedded emissions outputs'!Z341,"")</f>
        <v>1.5643061291194029</v>
      </c>
      <c r="AL341" s="9">
        <f>IF('Embedded emissions outputs'!Z341 &lt;&gt;0,'Infield emissions outputs'!AH341/'Embedded emissions outputs'!Z341,"")</f>
        <v>5.7975944812430722</v>
      </c>
      <c r="AM341" s="9">
        <f>IF('Embedded emissions outputs'!Z341 &lt;&gt;0,'Infield emissions outputs'!AI341/'Embedded emissions outputs'!Z341,"")</f>
        <v>40.511977126758296</v>
      </c>
      <c r="AN341" s="9"/>
      <c r="AO341" s="9">
        <f>E341*'Field emission CFs'!P339</f>
        <v>32134.319494207197</v>
      </c>
      <c r="AP341" s="9">
        <f>D341*'Field emission CFs'!Q339</f>
        <v>70034.38125017217</v>
      </c>
      <c r="AQ341" s="9">
        <f t="shared" si="44"/>
        <v>102168.70074437937</v>
      </c>
      <c r="AR341" s="9">
        <f>IF('Embedded emissions outputs'!Z341 &lt;&gt; 0,'Infield emissions outputs'!AQ341/'Embedded emissions outputs'!Z341,"")</f>
        <v>5.4554891129896808</v>
      </c>
      <c r="AS341" s="9"/>
      <c r="AT341" s="9"/>
      <c r="AU341" s="5"/>
      <c r="AV341" s="5"/>
      <c r="AW341" s="5"/>
      <c r="AX341" s="5"/>
      <c r="AY341" s="5"/>
      <c r="AZ341" s="5"/>
      <c r="BA341" s="5"/>
      <c r="CX341" s="5"/>
      <c r="CY341" s="5"/>
      <c r="CZ341" s="5"/>
    </row>
    <row r="342" spans="2:104" x14ac:dyDescent="0.3">
      <c r="B342">
        <v>3074</v>
      </c>
      <c r="C342">
        <v>7</v>
      </c>
      <c r="D342" s="5">
        <v>445134.25429921609</v>
      </c>
      <c r="E342" s="5">
        <v>107179.546875</v>
      </c>
      <c r="F342" s="5"/>
      <c r="G342" s="5">
        <v>166001.40602635112</v>
      </c>
      <c r="H342" s="5">
        <v>84209.689665748927</v>
      </c>
      <c r="I342" s="5">
        <v>8723.7599596328564</v>
      </c>
      <c r="J342" s="5">
        <v>22808.144875162743</v>
      </c>
      <c r="K342" s="5">
        <v>7737.6798616167971</v>
      </c>
      <c r="L342" s="5">
        <v>155653.57391070362</v>
      </c>
      <c r="M342" s="5"/>
      <c r="N342" s="12">
        <f>'Embedded emissions outputs'!L342-'Infield emissions outputs'!G342</f>
        <v>49107.31629924546</v>
      </c>
      <c r="O342" s="12">
        <f>'Embedded emissions outputs'!M342-'Infield emissions outputs'!H342</f>
        <v>24306.669637912157</v>
      </c>
      <c r="P342" s="12">
        <f>'Embedded emissions outputs'!N342-'Infield emissions outputs'!I342</f>
        <v>1615.4989793125515</v>
      </c>
      <c r="Q342" s="12">
        <f>'Embedded emissions outputs'!O342-'Infield emissions outputs'!J342</f>
        <v>18479.252413745056</v>
      </c>
      <c r="R342" s="12">
        <f>'Embedded emissions outputs'!P342-'Infield emissions outputs'!K342</f>
        <v>8091.4496496107449</v>
      </c>
      <c r="S342" s="12">
        <f>'Embedded emissions outputs'!Q342-'Infield emissions outputs'!L342</f>
        <v>5579.3632566120941</v>
      </c>
      <c r="T342" s="5"/>
      <c r="U342" s="5">
        <v>4430.3538801412651</v>
      </c>
      <c r="V342" s="5">
        <v>484.64498311318147</v>
      </c>
      <c r="W342" s="5">
        <v>259.90508106142897</v>
      </c>
      <c r="X342" s="5">
        <v>24695.728992440534</v>
      </c>
      <c r="Y342" s="5">
        <v>1039.3559518362165</v>
      </c>
      <c r="Z342" s="5">
        <v>118.76039952379845</v>
      </c>
      <c r="AA342" s="5">
        <v>378.95637042503398</v>
      </c>
      <c r="AB342" s="5">
        <v>6233.6971824469774</v>
      </c>
      <c r="AC342" s="5">
        <f>H342*Parameters!$B$17+J342*Parameters!$B$18</f>
        <v>151982.06991826836</v>
      </c>
      <c r="AD342" s="5">
        <f>O342*Parameters!$B$17+Q342*Parameters!$B$18</f>
        <v>53742.317531309607</v>
      </c>
      <c r="AE342" s="12">
        <f t="shared" si="39"/>
        <v>5174.9039443158754</v>
      </c>
      <c r="AF342" s="12">
        <f t="shared" si="40"/>
        <v>1537.072721785049</v>
      </c>
      <c r="AG342" s="12">
        <f t="shared" si="41"/>
        <v>6711.9766661009244</v>
      </c>
      <c r="AH342" s="12">
        <f t="shared" si="42"/>
        <v>30929.426174887511</v>
      </c>
      <c r="AI342" s="12">
        <f t="shared" si="43"/>
        <v>205724.38744957797</v>
      </c>
      <c r="AJ342" s="5"/>
      <c r="AK342" s="9">
        <f>IF('Embedded emissions outputs'!Z342 &lt;&gt;0,'Infield emissions outputs'!AG342/'Embedded emissions outputs'!Z342,"")</f>
        <v>0.56921167387390803</v>
      </c>
      <c r="AL342" s="9">
        <f>IF('Embedded emissions outputs'!Z342 &lt;&gt;0,'Infield emissions outputs'!AH342/'Embedded emissions outputs'!Z342,"")</f>
        <v>2.6229814733838142</v>
      </c>
      <c r="AM342" s="9">
        <f>IF('Embedded emissions outputs'!Z342 &lt;&gt;0,'Infield emissions outputs'!AI342/'Embedded emissions outputs'!Z342,"")</f>
        <v>17.446533079931584</v>
      </c>
      <c r="AN342" s="9"/>
      <c r="AO342" s="9">
        <f>E342*'Field emission CFs'!P340</f>
        <v>11208.881652636293</v>
      </c>
      <c r="AP342" s="9">
        <f>D342*'Field emission CFs'!Q340</f>
        <v>20313.486171907374</v>
      </c>
      <c r="AQ342" s="9">
        <f t="shared" si="44"/>
        <v>31522.367824543668</v>
      </c>
      <c r="AR342" s="9">
        <f>IF('Embedded emissions outputs'!Z342 &lt;&gt; 0,'Infield emissions outputs'!AQ342/'Embedded emissions outputs'!Z342,"")</f>
        <v>2.6732661101905753</v>
      </c>
      <c r="AS342" s="9"/>
      <c r="AT342" s="9"/>
      <c r="AU342" s="5"/>
      <c r="AV342" s="5"/>
      <c r="AW342" s="5"/>
      <c r="AX342" s="5"/>
      <c r="AY342" s="5"/>
      <c r="AZ342" s="5"/>
      <c r="BA342" s="5"/>
      <c r="CX342" s="5"/>
      <c r="CY342" s="5"/>
      <c r="CZ342" s="5"/>
    </row>
    <row r="343" spans="2:104" x14ac:dyDescent="0.3">
      <c r="B343">
        <v>3074</v>
      </c>
      <c r="C343">
        <v>8</v>
      </c>
      <c r="D343" s="5">
        <v>234743.83897790516</v>
      </c>
      <c r="E343" s="5">
        <v>579762</v>
      </c>
      <c r="F343" s="5"/>
      <c r="G343" s="5">
        <v>87541.695454786866</v>
      </c>
      <c r="H343" s="5">
        <v>44408.413058205617</v>
      </c>
      <c r="I343" s="5">
        <v>4600.5196937043684</v>
      </c>
      <c r="J343" s="5">
        <v>12027.992535395775</v>
      </c>
      <c r="K343" s="5">
        <v>4080.5052811707455</v>
      </c>
      <c r="L343" s="5">
        <v>82084.712954641785</v>
      </c>
      <c r="M343" s="5"/>
      <c r="N343" s="12">
        <f>'Embedded emissions outputs'!L343-'Infield emissions outputs'!G343</f>
        <v>260149.02792728908</v>
      </c>
      <c r="O343" s="12">
        <f>'Embedded emissions outputs'!M343-'Infield emissions outputs'!H343</f>
        <v>142070.73657538521</v>
      </c>
      <c r="P343" s="12">
        <f>'Embedded emissions outputs'!N343-'Infield emissions outputs'!I343</f>
        <v>8017.5842428840469</v>
      </c>
      <c r="Q343" s="12">
        <f>'Embedded emissions outputs'!O343-'Infield emissions outputs'!J343</f>
        <v>114513.93817729615</v>
      </c>
      <c r="R343" s="12">
        <f>'Embedded emissions outputs'!P343-'Infield emissions outputs'!K343</f>
        <v>36124.368285620039</v>
      </c>
      <c r="S343" s="12">
        <f>'Embedded emissions outputs'!Q343-'Infield emissions outputs'!L343</f>
        <v>18886.351555361485</v>
      </c>
      <c r="T343" s="5"/>
      <c r="U343" s="5">
        <v>2249.0179779253772</v>
      </c>
      <c r="V343" s="5">
        <v>258.42009121130559</v>
      </c>
      <c r="W343" s="5">
        <v>128.86596249008807</v>
      </c>
      <c r="X343" s="5">
        <v>13220.632882714255</v>
      </c>
      <c r="Y343" s="5">
        <v>4927.1275118527865</v>
      </c>
      <c r="Z343" s="5">
        <v>670.07441846257075</v>
      </c>
      <c r="AA343" s="5">
        <v>2049.8728664923474</v>
      </c>
      <c r="AB343" s="5">
        <v>35461.705880092799</v>
      </c>
      <c r="AC343" s="5">
        <f>H343*Parameters!$B$17+J343*Parameters!$B$18</f>
        <v>80148.526436343382</v>
      </c>
      <c r="AD343" s="5">
        <f>O343*Parameters!$B$17+Q343*Parameters!$B$18</f>
        <v>319518.33247626445</v>
      </c>
      <c r="AE343" s="12">
        <f t="shared" si="39"/>
        <v>2636.3040316267707</v>
      </c>
      <c r="AF343" s="12">
        <f t="shared" si="40"/>
        <v>7647.0747968077048</v>
      </c>
      <c r="AG343" s="12">
        <f t="shared" si="41"/>
        <v>10283.378828434476</v>
      </c>
      <c r="AH343" s="12">
        <f t="shared" si="42"/>
        <v>48682.338762807056</v>
      </c>
      <c r="AI343" s="12">
        <f t="shared" si="43"/>
        <v>399666.85891260783</v>
      </c>
      <c r="AJ343" s="5"/>
      <c r="AK343" s="9">
        <f>IF('Embedded emissions outputs'!Z343 &lt;&gt;0,'Infield emissions outputs'!AG343/'Embedded emissions outputs'!Z343,"")</f>
        <v>1.2844945288726839</v>
      </c>
      <c r="AL343" s="9">
        <f>IF('Embedded emissions outputs'!Z343 &lt;&gt;0,'Infield emissions outputs'!AH343/'Embedded emissions outputs'!Z343,"")</f>
        <v>6.0808999490172475</v>
      </c>
      <c r="AM343" s="9">
        <f>IF('Embedded emissions outputs'!Z343 &lt;&gt;0,'Infield emissions outputs'!AI343/'Embedded emissions outputs'!Z343,"")</f>
        <v>49.922297156403616</v>
      </c>
      <c r="AN343" s="9"/>
      <c r="AO343" s="9">
        <f>E343*'Field emission CFs'!P341</f>
        <v>53838.158975167309</v>
      </c>
      <c r="AP343" s="9">
        <f>D343*'Field emission CFs'!Q341</f>
        <v>10344.229105461407</v>
      </c>
      <c r="AQ343" s="9">
        <f t="shared" si="44"/>
        <v>64182.38808062872</v>
      </c>
      <c r="AR343" s="9">
        <f>IF('Embedded emissions outputs'!Z343 &lt;&gt; 0,'Infield emissions outputs'!AQ343/'Embedded emissions outputs'!Z343,"")</f>
        <v>8.0170076115052318</v>
      </c>
      <c r="AS343" s="9"/>
      <c r="AT343" s="9"/>
      <c r="AU343" s="5"/>
      <c r="AV343" s="5"/>
      <c r="AW343" s="5"/>
      <c r="AX343" s="5"/>
      <c r="AY343" s="5"/>
      <c r="AZ343" s="5"/>
      <c r="BA343" s="5"/>
      <c r="CX343" s="5"/>
      <c r="CY343" s="5"/>
      <c r="CZ343" s="5"/>
    </row>
    <row r="344" spans="2:104" x14ac:dyDescent="0.3">
      <c r="B344">
        <v>3075</v>
      </c>
      <c r="C344">
        <v>0</v>
      </c>
      <c r="D344" s="5">
        <v>229722.544828474</v>
      </c>
      <c r="E344" s="5">
        <v>3065121.75</v>
      </c>
      <c r="F344" s="5"/>
      <c r="G344" s="5">
        <v>85669.132557577963</v>
      </c>
      <c r="H344" s="5">
        <v>43458.493751928618</v>
      </c>
      <c r="I344" s="5">
        <v>4502.1121583972754</v>
      </c>
      <c r="J344" s="5">
        <v>11770.707450469352</v>
      </c>
      <c r="K344" s="5">
        <v>3993.2211275832506</v>
      </c>
      <c r="L344" s="5">
        <v>80328.87778251752</v>
      </c>
      <c r="M344" s="5"/>
      <c r="N344" s="12">
        <f>'Embedded emissions outputs'!L344-'Infield emissions outputs'!G344</f>
        <v>1421910.6427038144</v>
      </c>
      <c r="O344" s="12">
        <f>'Embedded emissions outputs'!M344-'Infield emissions outputs'!H344</f>
        <v>799277.24341122806</v>
      </c>
      <c r="P344" s="12">
        <f>'Embedded emissions outputs'!N344-'Infield emissions outputs'!I344</f>
        <v>42811.530240935746</v>
      </c>
      <c r="Q344" s="12">
        <f>'Embedded emissions outputs'!O344-'Infield emissions outputs'!J344</f>
        <v>624487.25470226165</v>
      </c>
      <c r="R344" s="12">
        <f>'Embedded emissions outputs'!P344-'Infield emissions outputs'!K344</f>
        <v>89655.849274678767</v>
      </c>
      <c r="S344" s="12">
        <f>'Embedded emissions outputs'!Q344-'Infield emissions outputs'!L344</f>
        <v>86979.261791112425</v>
      </c>
      <c r="T344" s="5"/>
      <c r="U344" s="5">
        <v>1937.2767113294635</v>
      </c>
      <c r="V344" s="5">
        <v>275.0537928991082</v>
      </c>
      <c r="W344" s="5">
        <v>108.98470003200808</v>
      </c>
      <c r="X344" s="5">
        <v>14283.240645150609</v>
      </c>
      <c r="Y344" s="5">
        <v>23876.124399116776</v>
      </c>
      <c r="Z344" s="5">
        <v>3754.926536142134</v>
      </c>
      <c r="AA344" s="5">
        <v>10837.395124440811</v>
      </c>
      <c r="AB344" s="5">
        <v>199872.54510779484</v>
      </c>
      <c r="AC344" s="5">
        <f>H344*Parameters!$B$17+J344*Parameters!$B$18</f>
        <v>78434.107311936779</v>
      </c>
      <c r="AD344" s="5">
        <f>O344*Parameters!$B$17+Q344*Parameters!$B$18</f>
        <v>1781182.4659926177</v>
      </c>
      <c r="AE344" s="12">
        <f t="shared" si="39"/>
        <v>2321.3152042605802</v>
      </c>
      <c r="AF344" s="12">
        <f t="shared" si="40"/>
        <v>38468.446059699723</v>
      </c>
      <c r="AG344" s="12">
        <f t="shared" si="41"/>
        <v>40789.761263960303</v>
      </c>
      <c r="AH344" s="12">
        <f t="shared" si="42"/>
        <v>214155.78575294543</v>
      </c>
      <c r="AI344" s="12">
        <f t="shared" si="43"/>
        <v>1859616.5733045544</v>
      </c>
      <c r="AJ344" s="5"/>
      <c r="AK344" s="9">
        <f>IF('Embedded emissions outputs'!Z344 &lt;&gt;0,'Infield emissions outputs'!AG344/'Embedded emissions outputs'!Z344,"")</f>
        <v>1.7515384789881114</v>
      </c>
      <c r="AL344" s="9">
        <f>IF('Embedded emissions outputs'!Z344 &lt;&gt;0,'Infield emissions outputs'!AH344/'Embedded emissions outputs'!Z344,"")</f>
        <v>9.1959866304890205</v>
      </c>
      <c r="AM344" s="9">
        <f>IF('Embedded emissions outputs'!Z344 &lt;&gt;0,'Infield emissions outputs'!AI344/'Embedded emissions outputs'!Z344,"")</f>
        <v>79.853126945972733</v>
      </c>
      <c r="AN344" s="9"/>
      <c r="AO344" s="9">
        <f>E344*'Field emission CFs'!P342</f>
        <v>252630.19294209927</v>
      </c>
      <c r="AP344" s="9">
        <f>D344*'Field emission CFs'!Q342</f>
        <v>10273.793986579583</v>
      </c>
      <c r="AQ344" s="9">
        <f t="shared" si="44"/>
        <v>262903.98692867887</v>
      </c>
      <c r="AR344" s="9">
        <f>IF('Embedded emissions outputs'!Z344 &lt;&gt; 0,'Infield emissions outputs'!AQ344/'Embedded emissions outputs'!Z344,"")</f>
        <v>11.289265617541876</v>
      </c>
      <c r="AS344" s="9"/>
      <c r="AT344" s="9"/>
      <c r="AU344" s="5"/>
      <c r="AV344" s="5"/>
      <c r="AW344" s="5"/>
      <c r="AX344" s="5"/>
      <c r="AY344" s="5"/>
      <c r="AZ344" s="5"/>
      <c r="BA344" s="5"/>
      <c r="CX344" s="5"/>
      <c r="CY344" s="5"/>
      <c r="CZ344" s="5"/>
    </row>
    <row r="345" spans="2:104" x14ac:dyDescent="0.3">
      <c r="B345">
        <v>3075</v>
      </c>
      <c r="C345">
        <v>1</v>
      </c>
      <c r="D345" s="5">
        <v>345945.11813358334</v>
      </c>
      <c r="E345" s="5">
        <v>2038650.375</v>
      </c>
      <c r="F345" s="5"/>
      <c r="G345" s="5">
        <v>129011.3610971954</v>
      </c>
      <c r="H345" s="5">
        <v>65445.269057697871</v>
      </c>
      <c r="I345" s="5">
        <v>6779.8470700832058</v>
      </c>
      <c r="J345" s="5">
        <v>17725.812599320227</v>
      </c>
      <c r="K345" s="5">
        <v>6013.4949129471788</v>
      </c>
      <c r="L345" s="5">
        <v>120969.33339633944</v>
      </c>
      <c r="M345" s="5"/>
      <c r="N345" s="12">
        <f>'Embedded emissions outputs'!L345-'Infield emissions outputs'!G345</f>
        <v>843764.88889424747</v>
      </c>
      <c r="O345" s="12">
        <f>'Embedded emissions outputs'!M345-'Infield emissions outputs'!H345</f>
        <v>457330.31845934183</v>
      </c>
      <c r="P345" s="12">
        <f>'Embedded emissions outputs'!N345-'Infield emissions outputs'!I345</f>
        <v>25885.881983093292</v>
      </c>
      <c r="Q345" s="12">
        <f>'Embedded emissions outputs'!O345-'Infield emissions outputs'!J345</f>
        <v>404089.03402455524</v>
      </c>
      <c r="R345" s="12">
        <f>'Embedded emissions outputs'!P345-'Infield emissions outputs'!K345</f>
        <v>249668.64564206591</v>
      </c>
      <c r="S345" s="12">
        <f>'Embedded emissions outputs'!Q345-'Infield emissions outputs'!L345</f>
        <v>57911.577190610929</v>
      </c>
      <c r="T345" s="5"/>
      <c r="U345" s="5">
        <v>3554.112866200494</v>
      </c>
      <c r="V345" s="5">
        <v>376.58061381848631</v>
      </c>
      <c r="W345" s="5">
        <v>203.96293602811198</v>
      </c>
      <c r="X345" s="5">
        <v>19137.401727346441</v>
      </c>
      <c r="Y345" s="5">
        <v>15979.240357514296</v>
      </c>
      <c r="Z345" s="5">
        <v>2363.45427261025</v>
      </c>
      <c r="AA345" s="5">
        <v>7208.0855568075003</v>
      </c>
      <c r="AB345" s="5">
        <v>125511.36267940572</v>
      </c>
      <c r="AC345" s="5">
        <f>H345*Parameters!$B$17+J345*Parameters!$B$18</f>
        <v>118115.94956859843</v>
      </c>
      <c r="AD345" s="5">
        <f>O345*Parameters!$B$17+Q345*Parameters!$B$18</f>
        <v>1057975.8014061409</v>
      </c>
      <c r="AE345" s="12">
        <f t="shared" si="39"/>
        <v>4134.6564160470925</v>
      </c>
      <c r="AF345" s="12">
        <f t="shared" si="40"/>
        <v>25550.780186932046</v>
      </c>
      <c r="AG345" s="12">
        <f t="shared" si="41"/>
        <v>29685.436602979138</v>
      </c>
      <c r="AH345" s="12">
        <f t="shared" si="42"/>
        <v>144648.76440675216</v>
      </c>
      <c r="AI345" s="12">
        <f t="shared" si="43"/>
        <v>1176091.7509747394</v>
      </c>
      <c r="AJ345" s="5"/>
      <c r="AK345" s="9">
        <f>IF('Embedded emissions outputs'!Z345 &lt;&gt;0,'Infield emissions outputs'!AG345/'Embedded emissions outputs'!Z345,"")</f>
        <v>1.2503176475596747</v>
      </c>
      <c r="AL345" s="9">
        <f>IF('Embedded emissions outputs'!Z345 &lt;&gt;0,'Infield emissions outputs'!AH345/'Embedded emissions outputs'!Z345,"")</f>
        <v>6.0924454389636207</v>
      </c>
      <c r="AM345" s="9">
        <f>IF('Embedded emissions outputs'!Z345 &lt;&gt;0,'Infield emissions outputs'!AI345/'Embedded emissions outputs'!Z345,"")</f>
        <v>49.535679432974931</v>
      </c>
      <c r="AN345" s="9"/>
      <c r="AO345" s="9">
        <f>E345*'Field emission CFs'!P343</f>
        <v>195188.00424076323</v>
      </c>
      <c r="AP345" s="9">
        <f>D345*'Field emission CFs'!Q343</f>
        <v>16298.448618045695</v>
      </c>
      <c r="AQ345" s="9">
        <f t="shared" si="44"/>
        <v>211486.45285880892</v>
      </c>
      <c r="AR345" s="9">
        <f>IF('Embedded emissions outputs'!Z345 &lt;&gt; 0,'Infield emissions outputs'!AQ345/'Embedded emissions outputs'!Z345,"")</f>
        <v>8.9075747062662067</v>
      </c>
      <c r="AS345" s="9"/>
      <c r="AT345" s="9"/>
      <c r="AU345" s="5"/>
      <c r="AV345" s="5"/>
      <c r="AW345" s="5"/>
      <c r="AX345" s="5"/>
      <c r="AY345" s="5"/>
      <c r="AZ345" s="5"/>
      <c r="BA345" s="5"/>
      <c r="CX345" s="5"/>
      <c r="CY345" s="5"/>
      <c r="CZ345" s="5"/>
    </row>
    <row r="346" spans="2:104" x14ac:dyDescent="0.3">
      <c r="B346">
        <v>3075</v>
      </c>
      <c r="C346">
        <v>2</v>
      </c>
      <c r="D346" s="5">
        <v>20380.331520811604</v>
      </c>
      <c r="E346" s="5">
        <v>38855.328125</v>
      </c>
      <c r="F346" s="5"/>
      <c r="G346" s="5">
        <v>7600.3220490502854</v>
      </c>
      <c r="H346" s="5">
        <v>3855.5140973244311</v>
      </c>
      <c r="I346" s="5">
        <v>399.41459990582621</v>
      </c>
      <c r="J346" s="5">
        <v>1044.2637236766245</v>
      </c>
      <c r="K346" s="5">
        <v>354.26723344381293</v>
      </c>
      <c r="L346" s="5">
        <v>7126.5498174106224</v>
      </c>
      <c r="M346" s="5"/>
      <c r="N346" s="12">
        <f>'Embedded emissions outputs'!L346-'Infield emissions outputs'!G346</f>
        <v>16968.650154198527</v>
      </c>
      <c r="O346" s="12">
        <f>'Embedded emissions outputs'!M346-'Infield emissions outputs'!H346</f>
        <v>8376.0642212257462</v>
      </c>
      <c r="P346" s="12">
        <f>'Embedded emissions outputs'!N346-'Infield emissions outputs'!I346</f>
        <v>551.73327877578015</v>
      </c>
      <c r="Q346" s="12">
        <f>'Embedded emissions outputs'!O346-'Infield emissions outputs'!J346</f>
        <v>6886.1674214006543</v>
      </c>
      <c r="R346" s="12">
        <f>'Embedded emissions outputs'!P346-'Infield emissions outputs'!K346</f>
        <v>4031.0974971876758</v>
      </c>
      <c r="S346" s="12">
        <f>'Embedded emissions outputs'!Q346-'Infield emissions outputs'!L346</f>
        <v>2041.6138118376521</v>
      </c>
      <c r="T346" s="5"/>
      <c r="U346" s="5">
        <v>204.42831750857528</v>
      </c>
      <c r="V346" s="5">
        <v>23.120541910489813</v>
      </c>
      <c r="W346" s="5">
        <v>11.726726218352923</v>
      </c>
      <c r="X346" s="5">
        <v>1181.3975825344201</v>
      </c>
      <c r="Y346" s="5">
        <v>314.55183348324425</v>
      </c>
      <c r="Z346" s="5">
        <v>44.499063822199801</v>
      </c>
      <c r="AA346" s="5">
        <v>137.38136576563232</v>
      </c>
      <c r="AB346" s="5">
        <v>2358.8921929232492</v>
      </c>
      <c r="AC346" s="5">
        <f>H346*Parameters!$B$17+J346*Parameters!$B$18</f>
        <v>6958.4511644241993</v>
      </c>
      <c r="AD346" s="5">
        <f>O346*Parameters!$B$17+Q346*Parameters!$B$18</f>
        <v>18949.700429299221</v>
      </c>
      <c r="AE346" s="12">
        <f t="shared" si="39"/>
        <v>239.275585637418</v>
      </c>
      <c r="AF346" s="12">
        <f t="shared" si="40"/>
        <v>496.43226307107636</v>
      </c>
      <c r="AG346" s="12">
        <f t="shared" si="41"/>
        <v>735.70784870849434</v>
      </c>
      <c r="AH346" s="12">
        <f t="shared" si="42"/>
        <v>3540.2897754576693</v>
      </c>
      <c r="AI346" s="12">
        <f t="shared" si="43"/>
        <v>25908.151593723422</v>
      </c>
      <c r="AJ346" s="5"/>
      <c r="AK346" s="9">
        <f>IF('Embedded emissions outputs'!Z346 &lt;&gt;0,'Infield emissions outputs'!AG346/'Embedded emissions outputs'!Z346,"")</f>
        <v>0.95182451340801022</v>
      </c>
      <c r="AL346" s="9">
        <f>IF('Embedded emissions outputs'!Z346 &lt;&gt;0,'Infield emissions outputs'!AH346/'Embedded emissions outputs'!Z346,"")</f>
        <v>4.580261850901528</v>
      </c>
      <c r="AM346" s="9">
        <f>IF('Embedded emissions outputs'!Z346 &lt;&gt;0,'Infield emissions outputs'!AI346/'Embedded emissions outputs'!Z346,"")</f>
        <v>33.518758604093222</v>
      </c>
      <c r="AN346" s="9"/>
      <c r="AO346" s="9">
        <f>E346*'Field emission CFs'!P344</f>
        <v>3361.6219984790882</v>
      </c>
      <c r="AP346" s="9">
        <f>D346*'Field emission CFs'!Q344</f>
        <v>1009.7696731934121</v>
      </c>
      <c r="AQ346" s="9">
        <f t="shared" si="44"/>
        <v>4371.3916716725007</v>
      </c>
      <c r="AR346" s="9">
        <f>IF('Embedded emissions outputs'!Z346 &lt;&gt; 0,'Infield emissions outputs'!AQ346/'Embedded emissions outputs'!Z346,"")</f>
        <v>5.6555027353719556</v>
      </c>
      <c r="AS346" s="9"/>
      <c r="AT346" s="9"/>
      <c r="AU346" s="5"/>
      <c r="AV346" s="5"/>
      <c r="AW346" s="5"/>
      <c r="AX346" s="5"/>
      <c r="AY346" s="5"/>
      <c r="AZ346" s="5"/>
      <c r="BA346" s="5"/>
      <c r="CX346" s="5"/>
      <c r="CY346" s="5"/>
      <c r="CZ346" s="5"/>
    </row>
    <row r="347" spans="2:104" x14ac:dyDescent="0.3">
      <c r="B347">
        <v>3075</v>
      </c>
      <c r="C347">
        <v>5</v>
      </c>
      <c r="D347" s="5">
        <v>337134.92972788983</v>
      </c>
      <c r="E347" s="5">
        <v>132469.625</v>
      </c>
      <c r="F347" s="5"/>
      <c r="G347" s="5">
        <v>125725.8272417867</v>
      </c>
      <c r="H347" s="5">
        <v>63778.573618345028</v>
      </c>
      <c r="I347" s="5">
        <v>6607.184624746551</v>
      </c>
      <c r="J347" s="5">
        <v>17274.389120687054</v>
      </c>
      <c r="K347" s="5">
        <v>5860.349167039336</v>
      </c>
      <c r="L347" s="5">
        <v>117888.60595528514</v>
      </c>
      <c r="M347" s="5"/>
      <c r="N347" s="12">
        <f>'Embedded emissions outputs'!L347-'Infield emissions outputs'!G347</f>
        <v>61641.39689414014</v>
      </c>
      <c r="O347" s="12">
        <f>'Embedded emissions outputs'!M347-'Infield emissions outputs'!H347</f>
        <v>32826.394853944752</v>
      </c>
      <c r="P347" s="12">
        <f>'Embedded emissions outputs'!N347-'Infield emissions outputs'!I347</f>
        <v>1891.0314452912007</v>
      </c>
      <c r="Q347" s="12">
        <f>'Embedded emissions outputs'!O347-'Infield emissions outputs'!J347</f>
        <v>24909.184345122165</v>
      </c>
      <c r="R347" s="12">
        <f>'Embedded emissions outputs'!P347-'Infield emissions outputs'!K347</f>
        <v>6484.2553138109652</v>
      </c>
      <c r="S347" s="12">
        <f>'Embedded emissions outputs'!Q347-'Infield emissions outputs'!L347</f>
        <v>4717.3556801208761</v>
      </c>
      <c r="T347" s="5"/>
      <c r="U347" s="5">
        <v>4192.1321245440658</v>
      </c>
      <c r="V347" s="5">
        <v>352.85184028865478</v>
      </c>
      <c r="W347" s="5">
        <v>271.65829662978547</v>
      </c>
      <c r="X347" s="5">
        <v>17531.931970696278</v>
      </c>
      <c r="Y347" s="5">
        <v>1273.1466216519184</v>
      </c>
      <c r="Z347" s="5">
        <v>153.49663392025394</v>
      </c>
      <c r="AA347" s="5">
        <v>468.37480894740798</v>
      </c>
      <c r="AB347" s="5">
        <v>8078.695391131685</v>
      </c>
      <c r="AC347" s="5">
        <f>H347*Parameters!$B$17+J347*Parameters!$B$18</f>
        <v>115107.8892871554</v>
      </c>
      <c r="AD347" s="5">
        <f>O347*Parameters!$B$17+Q347*Parameters!$B$18</f>
        <v>72540.326875684113</v>
      </c>
      <c r="AE347" s="12">
        <f t="shared" si="39"/>
        <v>4816.6422614625062</v>
      </c>
      <c r="AF347" s="12">
        <f t="shared" si="40"/>
        <v>1895.0180645195803</v>
      </c>
      <c r="AG347" s="12">
        <f t="shared" si="41"/>
        <v>6711.6603259820868</v>
      </c>
      <c r="AH347" s="12">
        <f t="shared" si="42"/>
        <v>25610.627361827963</v>
      </c>
      <c r="AI347" s="12">
        <f t="shared" si="43"/>
        <v>187648.2161628395</v>
      </c>
      <c r="AJ347" s="5"/>
      <c r="AK347" s="9">
        <f>IF('Embedded emissions outputs'!Z347 &lt;&gt;0,'Infield emissions outputs'!AG347/'Embedded emissions outputs'!Z347,"")</f>
        <v>1.6152332817822852</v>
      </c>
      <c r="AL347" s="9">
        <f>IF('Embedded emissions outputs'!Z347 &lt;&gt;0,'Infield emissions outputs'!AH347/'Embedded emissions outputs'!Z347,"")</f>
        <v>6.1634730711875685</v>
      </c>
      <c r="AM347" s="9">
        <f>IF('Embedded emissions outputs'!Z347 &lt;&gt;0,'Infield emissions outputs'!AI347/'Embedded emissions outputs'!Z347,"")</f>
        <v>45.159562506456894</v>
      </c>
      <c r="AN347" s="9"/>
      <c r="AO347" s="9">
        <f>E347*'Field emission CFs'!P345</f>
        <v>9916.0267187166937</v>
      </c>
      <c r="AP347" s="9">
        <f>D347*'Field emission CFs'!Q345</f>
        <v>14056.876435616607</v>
      </c>
      <c r="AQ347" s="9">
        <f t="shared" si="44"/>
        <v>23972.9031543333</v>
      </c>
      <c r="AR347" s="9">
        <f>IF('Embedded emissions outputs'!Z347 &lt;&gt; 0,'Infield emissions outputs'!AQ347/'Embedded emissions outputs'!Z347,"")</f>
        <v>5.7693371170652448</v>
      </c>
      <c r="AS347" s="9"/>
      <c r="AT347" s="9"/>
      <c r="AU347" s="5"/>
      <c r="AV347" s="5"/>
      <c r="AW347" s="5"/>
      <c r="AX347" s="5"/>
      <c r="AY347" s="5"/>
      <c r="AZ347" s="5"/>
      <c r="BA347" s="5"/>
      <c r="CX347" s="5"/>
      <c r="CY347" s="5"/>
      <c r="CZ347" s="5"/>
    </row>
    <row r="348" spans="2:104" x14ac:dyDescent="0.3">
      <c r="B348">
        <v>3075</v>
      </c>
      <c r="C348">
        <v>7</v>
      </c>
      <c r="D348" s="5">
        <v>631167.66625759192</v>
      </c>
      <c r="E348" s="5">
        <v>191596.828125</v>
      </c>
      <c r="F348" s="5"/>
      <c r="G348" s="5">
        <v>235377.79675500366</v>
      </c>
      <c r="H348" s="5">
        <v>119403.15262028668</v>
      </c>
      <c r="I348" s="5">
        <v>12369.650642549059</v>
      </c>
      <c r="J348" s="5">
        <v>32340.273599444885</v>
      </c>
      <c r="K348" s="5">
        <v>10971.4615160176</v>
      </c>
      <c r="L348" s="5">
        <v>220705.33112429001</v>
      </c>
      <c r="M348" s="5"/>
      <c r="N348" s="12">
        <f>'Embedded emissions outputs'!L348-'Infield emissions outputs'!G348</f>
        <v>89891.198258273333</v>
      </c>
      <c r="O348" s="12">
        <f>'Embedded emissions outputs'!M348-'Infield emissions outputs'!H348</f>
        <v>47513.729884131724</v>
      </c>
      <c r="P348" s="12">
        <f>'Embedded emissions outputs'!N348-'Infield emissions outputs'!I348</f>
        <v>2807.2945190243572</v>
      </c>
      <c r="Q348" s="12">
        <f>'Embedded emissions outputs'!O348-'Infield emissions outputs'!J348</f>
        <v>35759.125808523211</v>
      </c>
      <c r="R348" s="12">
        <f>'Embedded emissions outputs'!P348-'Infield emissions outputs'!K348</f>
        <v>7872.0516320403185</v>
      </c>
      <c r="S348" s="12">
        <f>'Embedded emissions outputs'!Q348-'Infield emissions outputs'!L348</f>
        <v>7753.4265671078756</v>
      </c>
      <c r="T348" s="5"/>
      <c r="U348" s="5">
        <v>6281.9162808000374</v>
      </c>
      <c r="V348" s="5">
        <v>687.19097665617574</v>
      </c>
      <c r="W348" s="5">
        <v>368.52630836125991</v>
      </c>
      <c r="X348" s="5">
        <v>35016.729187080433</v>
      </c>
      <c r="Y348" s="5">
        <v>1819.1130305648044</v>
      </c>
      <c r="Z348" s="5">
        <v>223.0872621690161</v>
      </c>
      <c r="AA348" s="5">
        <v>677.431809627657</v>
      </c>
      <c r="AB348" s="5">
        <v>11750.982310727164</v>
      </c>
      <c r="AC348" s="5">
        <f>H348*Parameters!$B$17+J348*Parameters!$B$18</f>
        <v>215499.40822759221</v>
      </c>
      <c r="AD348" s="5">
        <f>O348*Parameters!$B$17+Q348*Parameters!$B$18</f>
        <v>104751.76763800238</v>
      </c>
      <c r="AE348" s="12">
        <f t="shared" si="39"/>
        <v>7337.633565817473</v>
      </c>
      <c r="AF348" s="12">
        <f t="shared" si="40"/>
        <v>2719.6321023614773</v>
      </c>
      <c r="AG348" s="12">
        <f t="shared" si="41"/>
        <v>10057.26566817895</v>
      </c>
      <c r="AH348" s="12">
        <f t="shared" si="42"/>
        <v>46767.711497807599</v>
      </c>
      <c r="AI348" s="12">
        <f t="shared" si="43"/>
        <v>320251.17586559459</v>
      </c>
      <c r="AJ348" s="5"/>
      <c r="AK348" s="9">
        <f>IF('Embedded emissions outputs'!Z348 &lt;&gt;0,'Infield emissions outputs'!AG348/'Embedded emissions outputs'!Z348,"")</f>
        <v>0.5860860266647403</v>
      </c>
      <c r="AL348" s="9">
        <f>IF('Embedded emissions outputs'!Z348 &lt;&gt;0,'Infield emissions outputs'!AH348/'Embedded emissions outputs'!Z348,"")</f>
        <v>2.7253831321844761</v>
      </c>
      <c r="AM348" s="9">
        <f>IF('Embedded emissions outputs'!Z348 &lt;&gt;0,'Infield emissions outputs'!AI348/'Embedded emissions outputs'!Z348,"")</f>
        <v>18.662601286514768</v>
      </c>
      <c r="AN348" s="9"/>
      <c r="AO348" s="9">
        <f>E348*'Field emission CFs'!P346</f>
        <v>19194.358176069083</v>
      </c>
      <c r="AP348" s="9">
        <f>D348*'Field emission CFs'!Q346</f>
        <v>30181.021151434896</v>
      </c>
      <c r="AQ348" s="9">
        <f t="shared" si="44"/>
        <v>49375.379327503979</v>
      </c>
      <c r="AR348" s="9">
        <f>IF('Embedded emissions outputs'!Z348 &lt;&gt; 0,'Infield emissions outputs'!AQ348/'Embedded emissions outputs'!Z348,"")</f>
        <v>2.8773446819329127</v>
      </c>
      <c r="AS348" s="9"/>
      <c r="AT348" s="9"/>
      <c r="AU348" s="5"/>
      <c r="AV348" s="5"/>
      <c r="AW348" s="5"/>
      <c r="AX348" s="5"/>
      <c r="AY348" s="5"/>
      <c r="AZ348" s="5"/>
      <c r="BA348" s="5"/>
      <c r="CX348" s="5"/>
      <c r="CY348" s="5"/>
      <c r="CZ348" s="5"/>
    </row>
    <row r="349" spans="2:104" x14ac:dyDescent="0.3">
      <c r="B349">
        <v>3075</v>
      </c>
      <c r="C349">
        <v>8</v>
      </c>
      <c r="D349" s="5">
        <v>313873.75856898003</v>
      </c>
      <c r="E349" s="5">
        <v>697574</v>
      </c>
      <c r="F349" s="5"/>
      <c r="G349" s="5">
        <v>117051.16992008116</v>
      </c>
      <c r="H349" s="5">
        <v>59378.067511176385</v>
      </c>
      <c r="I349" s="5">
        <v>6151.3112076586376</v>
      </c>
      <c r="J349" s="5">
        <v>16082.51463195866</v>
      </c>
      <c r="K349" s="5">
        <v>5456.0048733896019</v>
      </c>
      <c r="L349" s="5">
        <v>109754.69042471558</v>
      </c>
      <c r="M349" s="5"/>
      <c r="N349" s="12">
        <f>'Embedded emissions outputs'!L349-'Infield emissions outputs'!G349</f>
        <v>319177.27075612318</v>
      </c>
      <c r="O349" s="12">
        <f>'Embedded emissions outputs'!M349-'Infield emissions outputs'!H349</f>
        <v>173259.17038263183</v>
      </c>
      <c r="P349" s="12">
        <f>'Embedded emissions outputs'!N349-'Infield emissions outputs'!I349</f>
        <v>9756.9533262289988</v>
      </c>
      <c r="Q349" s="12">
        <f>'Embedded emissions outputs'!O349-'Infield emissions outputs'!J349</f>
        <v>135822.06350702071</v>
      </c>
      <c r="R349" s="12">
        <f>'Embedded emissions outputs'!P349-'Infield emissions outputs'!K349</f>
        <v>35835.649817582336</v>
      </c>
      <c r="S349" s="12">
        <f>'Embedded emissions outputs'!Q349-'Infield emissions outputs'!L349</f>
        <v>23722.882330220571</v>
      </c>
      <c r="T349" s="5"/>
      <c r="U349" s="5">
        <v>3007.1405873492927</v>
      </c>
      <c r="V349" s="5">
        <v>345.53105066099562</v>
      </c>
      <c r="W349" s="5">
        <v>172.30545506321124</v>
      </c>
      <c r="X349" s="5">
        <v>17677.182718089345</v>
      </c>
      <c r="Y349" s="5">
        <v>5926.2500311757967</v>
      </c>
      <c r="Z349" s="5">
        <v>809.87273591768337</v>
      </c>
      <c r="AA349" s="5">
        <v>2466.4224057514507</v>
      </c>
      <c r="AB349" s="5">
        <v>42869.028754600862</v>
      </c>
      <c r="AC349" s="5">
        <f>H349*Parameters!$B$17+J349*Parameters!$B$18</f>
        <v>107165.83381218438</v>
      </c>
      <c r="AD349" s="5">
        <f>O349*Parameters!$B$17+Q349*Parameters!$B$18</f>
        <v>386481.80191538553</v>
      </c>
      <c r="AE349" s="12">
        <f t="shared" si="39"/>
        <v>3524.9770930734999</v>
      </c>
      <c r="AF349" s="12">
        <f t="shared" si="40"/>
        <v>9202.5451728449316</v>
      </c>
      <c r="AG349" s="12">
        <f t="shared" si="41"/>
        <v>12727.522265918431</v>
      </c>
      <c r="AH349" s="12">
        <f t="shared" si="42"/>
        <v>60546.211472690207</v>
      </c>
      <c r="AI349" s="12">
        <f t="shared" si="43"/>
        <v>493647.63572756993</v>
      </c>
      <c r="AJ349" s="5"/>
      <c r="AK349" s="9">
        <f>IF('Embedded emissions outputs'!Z349 &lt;&gt;0,'Infield emissions outputs'!AG349/'Embedded emissions outputs'!Z349,"")</f>
        <v>1.2411700637913869</v>
      </c>
      <c r="AL349" s="9">
        <f>IF('Embedded emissions outputs'!Z349 &lt;&gt;0,'Infield emissions outputs'!AH349/'Embedded emissions outputs'!Z349,"")</f>
        <v>5.904381354501048</v>
      </c>
      <c r="AM349" s="9">
        <f>IF('Embedded emissions outputs'!Z349 &lt;&gt;0,'Infield emissions outputs'!AI349/'Embedded emissions outputs'!Z349,"")</f>
        <v>48.139822875591115</v>
      </c>
      <c r="AN349" s="9"/>
      <c r="AO349" s="9">
        <f>E349*'Field emission CFs'!P347</f>
        <v>63256.917589827935</v>
      </c>
      <c r="AP349" s="9">
        <f>D349*'Field emission CFs'!Q347</f>
        <v>16054.935406988472</v>
      </c>
      <c r="AQ349" s="9">
        <f t="shared" si="44"/>
        <v>79311.852996816408</v>
      </c>
      <c r="AR349" s="9">
        <f>IF('Embedded emissions outputs'!Z349 &lt;&gt; 0,'Infield emissions outputs'!AQ349/'Embedded emissions outputs'!Z349,"")</f>
        <v>7.7343803127393889</v>
      </c>
      <c r="AS349" s="9"/>
      <c r="AT349" s="9"/>
      <c r="AU349" s="5"/>
      <c r="AV349" s="5"/>
      <c r="AW349" s="5"/>
      <c r="AX349" s="5"/>
      <c r="AY349" s="5"/>
      <c r="AZ349" s="5"/>
      <c r="BA349" s="5"/>
      <c r="CX349" s="5"/>
      <c r="CY349" s="5"/>
      <c r="CZ349" s="5"/>
    </row>
    <row r="350" spans="2:104" x14ac:dyDescent="0.3">
      <c r="B350">
        <v>3076</v>
      </c>
      <c r="C350">
        <v>0</v>
      </c>
      <c r="D350" s="5">
        <v>63612.099383612614</v>
      </c>
      <c r="E350" s="5">
        <v>1266111.375</v>
      </c>
      <c r="F350" s="5"/>
      <c r="G350" s="5">
        <v>23722.501326239257</v>
      </c>
      <c r="H350" s="5">
        <v>12034.021413413902</v>
      </c>
      <c r="I350" s="5">
        <v>1246.6726166122482</v>
      </c>
      <c r="J350" s="5">
        <v>3259.4076158861949</v>
      </c>
      <c r="K350" s="5">
        <v>1105.7564220274216</v>
      </c>
      <c r="L350" s="5">
        <v>22243.739989433583</v>
      </c>
      <c r="M350" s="5"/>
      <c r="N350" s="12">
        <f>'Embedded emissions outputs'!L350-'Infield emissions outputs'!G350</f>
        <v>587322.59719294473</v>
      </c>
      <c r="O350" s="12">
        <f>'Embedded emissions outputs'!M350-'Infield emissions outputs'!H350</f>
        <v>334158.5178883248</v>
      </c>
      <c r="P350" s="12">
        <f>'Embedded emissions outputs'!N350-'Infield emissions outputs'!I350</f>
        <v>17442.079183941089</v>
      </c>
      <c r="Q350" s="12">
        <f>'Embedded emissions outputs'!O350-'Infield emissions outputs'!J350</f>
        <v>261951.51586771419</v>
      </c>
      <c r="R350" s="12">
        <f>'Embedded emissions outputs'!P350-'Infield emissions outputs'!K350</f>
        <v>33786.529249181149</v>
      </c>
      <c r="S350" s="12">
        <f>'Embedded emissions outputs'!Q350-'Infield emissions outputs'!L350</f>
        <v>31450.172392634326</v>
      </c>
      <c r="T350" s="5"/>
      <c r="U350" s="5">
        <v>536.44816962419975</v>
      </c>
      <c r="V350" s="5">
        <v>76.164702174973286</v>
      </c>
      <c r="W350" s="5">
        <v>30.178777511392067</v>
      </c>
      <c r="X350" s="5">
        <v>3955.1491305208492</v>
      </c>
      <c r="Y350" s="5">
        <v>9840.7754731630612</v>
      </c>
      <c r="Z350" s="5">
        <v>1561.3882442305899</v>
      </c>
      <c r="AA350" s="5">
        <v>4476.6083018015752</v>
      </c>
      <c r="AB350" s="5">
        <v>83138.825388871861</v>
      </c>
      <c r="AC350" s="5">
        <f>H350*Parameters!$B$17+J350*Parameters!$B$18</f>
        <v>21719.062154379506</v>
      </c>
      <c r="AD350" s="5">
        <f>O350*Parameters!$B$17+Q350*Parameters!$B$18</f>
        <v>745390.21643375594</v>
      </c>
      <c r="AE350" s="12">
        <f t="shared" si="39"/>
        <v>642.79164931056505</v>
      </c>
      <c r="AF350" s="12">
        <f t="shared" si="40"/>
        <v>15878.772019195225</v>
      </c>
      <c r="AG350" s="12">
        <f t="shared" si="41"/>
        <v>16521.563668505791</v>
      </c>
      <c r="AH350" s="12">
        <f t="shared" si="42"/>
        <v>87093.974519392708</v>
      </c>
      <c r="AI350" s="12">
        <f t="shared" si="43"/>
        <v>767109.27858813549</v>
      </c>
      <c r="AJ350" s="5"/>
      <c r="AK350" s="9">
        <f>IF('Embedded emissions outputs'!Z350 &lt;&gt;0,'Infield emissions outputs'!AG350/'Embedded emissions outputs'!Z350,"")</f>
        <v>1.850439801855682</v>
      </c>
      <c r="AL350" s="9">
        <f>IF('Embedded emissions outputs'!Z350 &lt;&gt;0,'Infield emissions outputs'!AH350/'Embedded emissions outputs'!Z350,"")</f>
        <v>9.7546552000827873</v>
      </c>
      <c r="AM350" s="9">
        <f>IF('Embedded emissions outputs'!Z350 &lt;&gt;0,'Infield emissions outputs'!AI350/'Embedded emissions outputs'!Z350,"")</f>
        <v>85.917384695141465</v>
      </c>
      <c r="AN350" s="9"/>
      <c r="AO350" s="9">
        <f>E350*'Field emission CFs'!P348</f>
        <v>116391.89893768168</v>
      </c>
      <c r="AP350" s="9">
        <f>D350*'Field emission CFs'!Q348</f>
        <v>2786.3150969681565</v>
      </c>
      <c r="AQ350" s="9">
        <f t="shared" si="44"/>
        <v>119178.21403464983</v>
      </c>
      <c r="AR350" s="9">
        <f>IF('Embedded emissions outputs'!Z350 &lt;&gt; 0,'Infield emissions outputs'!AQ350/'Embedded emissions outputs'!Z350,"")</f>
        <v>13.348137935889238</v>
      </c>
      <c r="AS350" s="9"/>
      <c r="AT350" s="9"/>
      <c r="AU350" s="5"/>
      <c r="AV350" s="5"/>
      <c r="AW350" s="5"/>
      <c r="AX350" s="5"/>
      <c r="AY350" s="5"/>
      <c r="AZ350" s="5"/>
      <c r="BA350" s="5"/>
      <c r="CX350" s="5"/>
      <c r="CY350" s="5"/>
      <c r="CZ350" s="5"/>
    </row>
    <row r="351" spans="2:104" x14ac:dyDescent="0.3">
      <c r="B351">
        <v>3076</v>
      </c>
      <c r="C351">
        <v>1</v>
      </c>
      <c r="D351" s="5">
        <v>111981.32368435401</v>
      </c>
      <c r="E351" s="5">
        <v>644589.875</v>
      </c>
      <c r="F351" s="5"/>
      <c r="G351" s="5">
        <v>41760.563247507947</v>
      </c>
      <c r="H351" s="5">
        <v>21184.423406517959</v>
      </c>
      <c r="I351" s="5">
        <v>2194.6147220734665</v>
      </c>
      <c r="J351" s="5">
        <v>5737.7886092504596</v>
      </c>
      <c r="K351" s="5">
        <v>1946.5489900653192</v>
      </c>
      <c r="L351" s="5">
        <v>39157.384708938858</v>
      </c>
      <c r="M351" s="5"/>
      <c r="N351" s="12">
        <f>'Embedded emissions outputs'!L351-'Infield emissions outputs'!G351</f>
        <v>261962.95921155112</v>
      </c>
      <c r="O351" s="12">
        <f>'Embedded emissions outputs'!M351-'Infield emissions outputs'!H351</f>
        <v>144412.7597815714</v>
      </c>
      <c r="P351" s="12">
        <f>'Embedded emissions outputs'!N351-'Infield emissions outputs'!I351</f>
        <v>7876.5364385681341</v>
      </c>
      <c r="Q351" s="12">
        <f>'Embedded emissions outputs'!O351-'Infield emissions outputs'!J351</f>
        <v>130112.00459200657</v>
      </c>
      <c r="R351" s="12">
        <f>'Embedded emissions outputs'!P351-'Infield emissions outputs'!K351</f>
        <v>85934.305579857202</v>
      </c>
      <c r="S351" s="12">
        <f>'Embedded emissions outputs'!Q351-'Infield emissions outputs'!L351</f>
        <v>14291.324166642757</v>
      </c>
      <c r="T351" s="5"/>
      <c r="U351" s="5">
        <v>1150.4549202137987</v>
      </c>
      <c r="V351" s="5">
        <v>121.89793524699229</v>
      </c>
      <c r="W351" s="5">
        <v>66.022147334236223</v>
      </c>
      <c r="X351" s="5">
        <v>6194.7154764588604</v>
      </c>
      <c r="Y351" s="5">
        <v>5047.7109172991895</v>
      </c>
      <c r="Z351" s="5">
        <v>746.71181230477407</v>
      </c>
      <c r="AA351" s="5">
        <v>2279.0857866634301</v>
      </c>
      <c r="AB351" s="5">
        <v>39654.412114034159</v>
      </c>
      <c r="AC351" s="5">
        <f>H351*Parameters!$B$17+J351*Parameters!$B$18</f>
        <v>38233.75352797626</v>
      </c>
      <c r="AD351" s="5">
        <f>O351*Parameters!$B$17+Q351*Parameters!$B$18</f>
        <v>336165.12426624825</v>
      </c>
      <c r="AE351" s="12">
        <f t="shared" si="39"/>
        <v>1338.3750027950273</v>
      </c>
      <c r="AF351" s="12">
        <f t="shared" si="40"/>
        <v>8073.5085162673931</v>
      </c>
      <c r="AG351" s="12">
        <f t="shared" si="41"/>
        <v>9411.8835190624195</v>
      </c>
      <c r="AH351" s="12">
        <f t="shared" si="42"/>
        <v>45849.127590493023</v>
      </c>
      <c r="AI351" s="12">
        <f t="shared" si="43"/>
        <v>374398.87779422454</v>
      </c>
      <c r="AJ351" s="5"/>
      <c r="AK351" s="9">
        <f>IF('Embedded emissions outputs'!Z351 &lt;&gt;0,'Infield emissions outputs'!AG351/'Embedded emissions outputs'!Z351,"")</f>
        <v>1.2340740609187342</v>
      </c>
      <c r="AL351" s="9">
        <f>IF('Embedded emissions outputs'!Z351 &lt;&gt;0,'Infield emissions outputs'!AH351/'Embedded emissions outputs'!Z351,"")</f>
        <v>6.0116786359057413</v>
      </c>
      <c r="AM351" s="9">
        <f>IF('Embedded emissions outputs'!Z351 &lt;&gt;0,'Infield emissions outputs'!AI351/'Embedded emissions outputs'!Z351,"")</f>
        <v>49.090699283214462</v>
      </c>
      <c r="AN351" s="9"/>
      <c r="AO351" s="9">
        <f>E351*'Field emission CFs'!P349</f>
        <v>71682.379735390932</v>
      </c>
      <c r="AP351" s="9">
        <f>D351*'Field emission CFs'!Q349</f>
        <v>5991.0161964258905</v>
      </c>
      <c r="AQ351" s="9">
        <f t="shared" si="44"/>
        <v>77673.39593181682</v>
      </c>
      <c r="AR351" s="9">
        <f>IF('Embedded emissions outputs'!Z351 &lt;&gt; 0,'Infield emissions outputs'!AQ351/'Embedded emissions outputs'!Z351,"")</f>
        <v>10.184435766633307</v>
      </c>
      <c r="AS351" s="9"/>
      <c r="AT351" s="9"/>
      <c r="AU351" s="5"/>
      <c r="AV351" s="5"/>
      <c r="AW351" s="5"/>
      <c r="AX351" s="5"/>
      <c r="AY351" s="5"/>
      <c r="AZ351" s="5"/>
      <c r="BA351" s="5"/>
      <c r="CX351" s="5"/>
      <c r="CY351" s="5"/>
      <c r="CZ351" s="5"/>
    </row>
    <row r="352" spans="2:104" x14ac:dyDescent="0.3">
      <c r="B352">
        <v>3076</v>
      </c>
      <c r="C352">
        <v>2</v>
      </c>
      <c r="D352" s="5">
        <v>11094.993475681</v>
      </c>
      <c r="E352" s="5">
        <v>18294.958984375</v>
      </c>
      <c r="F352" s="5"/>
      <c r="G352" s="5">
        <v>4137.5933193813571</v>
      </c>
      <c r="H352" s="5">
        <v>2098.9307122668033</v>
      </c>
      <c r="I352" s="5">
        <v>217.44015182096521</v>
      </c>
      <c r="J352" s="5">
        <v>568.49414786266948</v>
      </c>
      <c r="K352" s="5">
        <v>192.86205622773574</v>
      </c>
      <c r="L352" s="5">
        <v>3879.6730881214689</v>
      </c>
      <c r="M352" s="5"/>
      <c r="N352" s="12">
        <f>'Embedded emissions outputs'!L352-'Infield emissions outputs'!G352</f>
        <v>8343.8372530679299</v>
      </c>
      <c r="O352" s="12">
        <f>'Embedded emissions outputs'!M352-'Infield emissions outputs'!H352</f>
        <v>4567.7711192978877</v>
      </c>
      <c r="P352" s="12">
        <f>'Embedded emissions outputs'!N352-'Infield emissions outputs'!I352</f>
        <v>252.87645231721282</v>
      </c>
      <c r="Q352" s="12">
        <f>'Embedded emissions outputs'!O352-'Infield emissions outputs'!J352</f>
        <v>3639.812257926169</v>
      </c>
      <c r="R352" s="12">
        <f>'Embedded emissions outputs'!P352-'Infield emissions outputs'!K352</f>
        <v>895.5153800504014</v>
      </c>
      <c r="S352" s="12">
        <f>'Embedded emissions outputs'!Q352-'Infield emissions outputs'!L352</f>
        <v>595.14661595783582</v>
      </c>
      <c r="T352" s="5"/>
      <c r="U352" s="5">
        <v>111.29018419970055</v>
      </c>
      <c r="V352" s="5">
        <v>12.586756078483955</v>
      </c>
      <c r="W352" s="5">
        <v>6.3839958025639483</v>
      </c>
      <c r="X352" s="5">
        <v>643.14942360087343</v>
      </c>
      <c r="Y352" s="5">
        <v>144.83594612749712</v>
      </c>
      <c r="Z352" s="5">
        <v>22.546740819230997</v>
      </c>
      <c r="AA352" s="5">
        <v>64.68575903410084</v>
      </c>
      <c r="AB352" s="5">
        <v>1199.6957331881815</v>
      </c>
      <c r="AC352" s="5">
        <f>H352*Parameters!$B$17+J352*Parameters!$B$18</f>
        <v>3788.160668107565</v>
      </c>
      <c r="AD352" s="5">
        <f>O352*Parameters!$B$17+Q352*Parameters!$B$18</f>
        <v>10238.122542569383</v>
      </c>
      <c r="AE352" s="12">
        <f t="shared" si="39"/>
        <v>130.26093608074845</v>
      </c>
      <c r="AF352" s="12">
        <f t="shared" si="40"/>
        <v>232.06844598082895</v>
      </c>
      <c r="AG352" s="12">
        <f t="shared" si="41"/>
        <v>362.32938206157741</v>
      </c>
      <c r="AH352" s="12">
        <f t="shared" si="42"/>
        <v>1842.845156789055</v>
      </c>
      <c r="AI352" s="12">
        <f t="shared" si="43"/>
        <v>14026.283210676947</v>
      </c>
      <c r="AJ352" s="5"/>
      <c r="AK352" s="9">
        <f>IF('Embedded emissions outputs'!Z352 &lt;&gt;0,'Infield emissions outputs'!AG352/'Embedded emissions outputs'!Z352,"")</f>
        <v>0.89566708189775102</v>
      </c>
      <c r="AL352" s="9">
        <f>IF('Embedded emissions outputs'!Z352 &lt;&gt;0,'Infield emissions outputs'!AH352/'Embedded emissions outputs'!Z352,"")</f>
        <v>4.5554565146752104</v>
      </c>
      <c r="AM352" s="9">
        <f>IF('Embedded emissions outputs'!Z352 &lt;&gt;0,'Infield emissions outputs'!AI352/'Embedded emissions outputs'!Z352,"")</f>
        <v>34.67254044289291</v>
      </c>
      <c r="AN352" s="9"/>
      <c r="AO352" s="9">
        <f>E352*'Field emission CFs'!P350</f>
        <v>1909.0132435055268</v>
      </c>
      <c r="AP352" s="9">
        <f>D352*'Field emission CFs'!Q350</f>
        <v>550.3646467426064</v>
      </c>
      <c r="AQ352" s="9">
        <f t="shared" si="44"/>
        <v>2459.3778902481331</v>
      </c>
      <c r="AR352" s="9">
        <f>IF('Embedded emissions outputs'!Z352 &lt;&gt; 0,'Infield emissions outputs'!AQ352/'Embedded emissions outputs'!Z352,"")</f>
        <v>6.0795064582094325</v>
      </c>
      <c r="AS352" s="9"/>
      <c r="AT352" s="9"/>
      <c r="AU352" s="5"/>
      <c r="AV352" s="5"/>
      <c r="AW352" s="5"/>
      <c r="AX352" s="5"/>
      <c r="AY352" s="5"/>
      <c r="AZ352" s="5"/>
      <c r="BA352" s="5"/>
      <c r="CX352" s="5"/>
      <c r="CY352" s="5"/>
      <c r="CZ352" s="5"/>
    </row>
    <row r="353" spans="2:104" x14ac:dyDescent="0.3">
      <c r="B353">
        <v>3076</v>
      </c>
      <c r="C353">
        <v>5</v>
      </c>
      <c r="D353" s="5">
        <v>800230.36612959544</v>
      </c>
      <c r="E353" s="5">
        <v>177162.8125</v>
      </c>
      <c r="F353" s="5"/>
      <c r="G353" s="5">
        <v>298425.39557335642</v>
      </c>
      <c r="H353" s="5">
        <v>151386.12708871582</v>
      </c>
      <c r="I353" s="5">
        <v>15682.948591575059</v>
      </c>
      <c r="J353" s="5">
        <v>41002.843407147964</v>
      </c>
      <c r="K353" s="5">
        <v>13910.244670797763</v>
      </c>
      <c r="L353" s="5">
        <v>279822.80679800239</v>
      </c>
      <c r="M353" s="5"/>
      <c r="N353" s="12">
        <f>'Embedded emissions outputs'!L353-'Infield emissions outputs'!G353</f>
        <v>82749.18251396378</v>
      </c>
      <c r="O353" s="12">
        <f>'Embedded emissions outputs'!M353-'Infield emissions outputs'!H353</f>
        <v>40746.51380679282</v>
      </c>
      <c r="P353" s="12">
        <f>'Embedded emissions outputs'!N353-'Infield emissions outputs'!I353</f>
        <v>2610.8511842212793</v>
      </c>
      <c r="Q353" s="12">
        <f>'Embedded emissions outputs'!O353-'Infield emissions outputs'!J353</f>
        <v>29851.008823279109</v>
      </c>
      <c r="R353" s="12">
        <f>'Embedded emissions outputs'!P353-'Infield emissions outputs'!K353</f>
        <v>12573.169247240405</v>
      </c>
      <c r="S353" s="12">
        <f>'Embedded emissions outputs'!Q353-'Infield emissions outputs'!L353</f>
        <v>8632.0840524481027</v>
      </c>
      <c r="T353" s="5"/>
      <c r="U353" s="5">
        <v>9950.5305712320514</v>
      </c>
      <c r="V353" s="5">
        <v>837.53634656484257</v>
      </c>
      <c r="W353" s="5">
        <v>644.81369032172324</v>
      </c>
      <c r="X353" s="5">
        <v>41614.152384604808</v>
      </c>
      <c r="Y353" s="5">
        <v>1740.9223846320269</v>
      </c>
      <c r="Z353" s="5">
        <v>196.05854173946184</v>
      </c>
      <c r="AA353" s="5">
        <v>626.39725815845861</v>
      </c>
      <c r="AB353" s="5">
        <v>10283.305080503824</v>
      </c>
      <c r="AC353" s="5">
        <f>H353*Parameters!$B$17+J353*Parameters!$B$18</f>
        <v>273222.4408281038</v>
      </c>
      <c r="AD353" s="5">
        <f>O353*Parameters!$B$17+Q353*Parameters!$B$18</f>
        <v>89155.829138054323</v>
      </c>
      <c r="AE353" s="12">
        <f t="shared" si="39"/>
        <v>11432.880608118618</v>
      </c>
      <c r="AF353" s="12">
        <f t="shared" si="40"/>
        <v>2563.3781845299472</v>
      </c>
      <c r="AG353" s="12">
        <f t="shared" si="41"/>
        <v>13996.258792648565</v>
      </c>
      <c r="AH353" s="12">
        <f t="shared" si="42"/>
        <v>51897.45746510863</v>
      </c>
      <c r="AI353" s="12">
        <f t="shared" si="43"/>
        <v>362378.26996615814</v>
      </c>
      <c r="AJ353" s="5"/>
      <c r="AK353" s="9">
        <f>IF('Embedded emissions outputs'!Z353 &lt;&gt;0,'Infield emissions outputs'!AG353/'Embedded emissions outputs'!Z353,"")</f>
        <v>1.5167562890474908</v>
      </c>
      <c r="AL353" s="9">
        <f>IF('Embedded emissions outputs'!Z353 &lt;&gt;0,'Infield emissions outputs'!AH353/'Embedded emissions outputs'!Z353,"")</f>
        <v>5.6240596978046078</v>
      </c>
      <c r="AM353" s="9">
        <f>IF('Embedded emissions outputs'!Z353 &lt;&gt;0,'Infield emissions outputs'!AI353/'Embedded emissions outputs'!Z353,"")</f>
        <v>39.270459922762655</v>
      </c>
      <c r="AN353" s="9"/>
      <c r="AO353" s="9">
        <f>E353*'Field emission CFs'!P351</f>
        <v>15571.828243117341</v>
      </c>
      <c r="AP353" s="9">
        <f>D353*'Field emission CFs'!Q351</f>
        <v>33043.360378233898</v>
      </c>
      <c r="AQ353" s="9">
        <f t="shared" si="44"/>
        <v>48615.188621351241</v>
      </c>
      <c r="AR353" s="9">
        <f>IF('Embedded emissions outputs'!Z353 &lt;&gt; 0,'Infield emissions outputs'!AQ353/'Embedded emissions outputs'!Z353,"")</f>
        <v>5.2683645091925957</v>
      </c>
      <c r="AS353" s="9"/>
      <c r="AT353" s="9"/>
      <c r="AU353" s="5"/>
      <c r="AV353" s="5"/>
      <c r="AW353" s="5"/>
      <c r="AX353" s="5"/>
      <c r="AY353" s="5"/>
      <c r="AZ353" s="5"/>
      <c r="BA353" s="5"/>
      <c r="CX353" s="5"/>
      <c r="CY353" s="5"/>
      <c r="CZ353" s="5"/>
    </row>
    <row r="354" spans="2:104" x14ac:dyDescent="0.3">
      <c r="B354">
        <v>3076</v>
      </c>
      <c r="C354">
        <v>7</v>
      </c>
      <c r="D354" s="5">
        <v>230091.09173804015</v>
      </c>
      <c r="E354" s="5">
        <v>84370.25</v>
      </c>
      <c r="F354" s="5"/>
      <c r="G354" s="5">
        <v>85806.572677235716</v>
      </c>
      <c r="H354" s="5">
        <v>43528.214786834586</v>
      </c>
      <c r="I354" s="5">
        <v>4509.3349563326565</v>
      </c>
      <c r="J354" s="5">
        <v>11789.591351731708</v>
      </c>
      <c r="K354" s="5">
        <v>3999.6275049237242</v>
      </c>
      <c r="L354" s="5">
        <v>80457.750460981755</v>
      </c>
      <c r="M354" s="5"/>
      <c r="N354" s="12">
        <f>'Embedded emissions outputs'!L354-'Infield emissions outputs'!G354</f>
        <v>39684.742110343766</v>
      </c>
      <c r="O354" s="12">
        <f>'Embedded emissions outputs'!M354-'Infield emissions outputs'!H354</f>
        <v>21421.942010776664</v>
      </c>
      <c r="P354" s="12">
        <f>'Embedded emissions outputs'!N354-'Infield emissions outputs'!I354</f>
        <v>1236.1746574740419</v>
      </c>
      <c r="Q354" s="12">
        <f>'Embedded emissions outputs'!O354-'Infield emissions outputs'!J354</f>
        <v>16201.490414825659</v>
      </c>
      <c r="R354" s="12">
        <f>'Embedded emissions outputs'!P354-'Infield emissions outputs'!K354</f>
        <v>2646.9004745826264</v>
      </c>
      <c r="S354" s="12">
        <f>'Embedded emissions outputs'!Q354-'Infield emissions outputs'!L354</f>
        <v>3178.9990649513638</v>
      </c>
      <c r="T354" s="5"/>
      <c r="U354" s="5">
        <v>2290.0618211743886</v>
      </c>
      <c r="V354" s="5">
        <v>250.51429359313704</v>
      </c>
      <c r="W354" s="5">
        <v>134.34563454083147</v>
      </c>
      <c r="X354" s="5">
        <v>12765.288652258678</v>
      </c>
      <c r="Y354" s="5">
        <v>795.57057833260683</v>
      </c>
      <c r="Z354" s="5">
        <v>99.683609057814138</v>
      </c>
      <c r="AA354" s="5">
        <v>298.30916900848035</v>
      </c>
      <c r="AB354" s="5">
        <v>5256.1122880520879</v>
      </c>
      <c r="AC354" s="5">
        <f>H354*Parameters!$B$17+J354*Parameters!$B$18</f>
        <v>78559.940185135958</v>
      </c>
      <c r="AD354" s="5">
        <f>O354*Parameters!$B$17+Q354*Parameters!$B$18</f>
        <v>47293.905421332427</v>
      </c>
      <c r="AE354" s="12">
        <f t="shared" si="39"/>
        <v>2674.921749308357</v>
      </c>
      <c r="AF354" s="12">
        <f t="shared" si="40"/>
        <v>1193.5633563989013</v>
      </c>
      <c r="AG354" s="12">
        <f t="shared" si="41"/>
        <v>3868.4851057072583</v>
      </c>
      <c r="AH354" s="12">
        <f t="shared" si="42"/>
        <v>18021.400940310767</v>
      </c>
      <c r="AI354" s="12">
        <f t="shared" si="43"/>
        <v>125853.84560646839</v>
      </c>
      <c r="AJ354" s="5"/>
      <c r="AK354" s="9">
        <f>IF('Embedded emissions outputs'!Z354 &lt;&gt;0,'Infield emissions outputs'!AG354/'Embedded emissions outputs'!Z354,"")</f>
        <v>0.61006095867686505</v>
      </c>
      <c r="AL354" s="9">
        <f>IF('Embedded emissions outputs'!Z354 &lt;&gt;0,'Infield emissions outputs'!AH354/'Embedded emissions outputs'!Z354,"")</f>
        <v>2.8419789229965593</v>
      </c>
      <c r="AM354" s="9">
        <f>IF('Embedded emissions outputs'!Z354 &lt;&gt;0,'Infield emissions outputs'!AI354/'Embedded emissions outputs'!Z354,"")</f>
        <v>19.847179349502802</v>
      </c>
      <c r="AN354" s="9"/>
      <c r="AO354" s="9">
        <f>E354*'Field emission CFs'!P352</f>
        <v>8207.1431195332261</v>
      </c>
      <c r="AP354" s="9">
        <f>D354*'Field emission CFs'!Q352</f>
        <v>10100.102805681625</v>
      </c>
      <c r="AQ354" s="9">
        <f t="shared" si="44"/>
        <v>18307.245925214851</v>
      </c>
      <c r="AR354" s="9">
        <f>IF('Embedded emissions outputs'!Z354 &lt;&gt; 0,'Infield emissions outputs'!AQ354/'Embedded emissions outputs'!Z354,"")</f>
        <v>2.8870567404776937</v>
      </c>
      <c r="AS354" s="9"/>
      <c r="AT354" s="9"/>
      <c r="AU354" s="5"/>
      <c r="AV354" s="5"/>
      <c r="AW354" s="5"/>
      <c r="AX354" s="5"/>
      <c r="AY354" s="5"/>
      <c r="AZ354" s="5"/>
      <c r="BA354" s="5"/>
      <c r="CX354" s="5"/>
      <c r="CY354" s="5"/>
      <c r="CZ354" s="5"/>
    </row>
    <row r="355" spans="2:104" x14ac:dyDescent="0.3">
      <c r="B355">
        <v>3076</v>
      </c>
      <c r="C355">
        <v>8</v>
      </c>
      <c r="D355" s="5">
        <v>146456.54462883601</v>
      </c>
      <c r="E355" s="5">
        <v>533722.9375</v>
      </c>
      <c r="F355" s="5"/>
      <c r="G355" s="5">
        <v>54617.212886531699</v>
      </c>
      <c r="H355" s="5">
        <v>27706.383082399207</v>
      </c>
      <c r="I355" s="5">
        <v>2870.2615615836066</v>
      </c>
      <c r="J355" s="5">
        <v>7504.2575482515786</v>
      </c>
      <c r="K355" s="5">
        <v>2545.8248720054116</v>
      </c>
      <c r="L355" s="5">
        <v>51212.604678064512</v>
      </c>
      <c r="M355" s="5"/>
      <c r="N355" s="12">
        <f>'Embedded emissions outputs'!L355-'Infield emissions outputs'!G355</f>
        <v>242471.39201414553</v>
      </c>
      <c r="O355" s="12">
        <f>'Embedded emissions outputs'!M355-'Infield emissions outputs'!H355</f>
        <v>134342.70542538198</v>
      </c>
      <c r="P355" s="12">
        <f>'Embedded emissions outputs'!N355-'Infield emissions outputs'!I355</f>
        <v>7266.2019983670989</v>
      </c>
      <c r="Q355" s="12">
        <f>'Embedded emissions outputs'!O355-'Infield emissions outputs'!J355</f>
        <v>106729.48270576839</v>
      </c>
      <c r="R355" s="12">
        <f>'Embedded emissions outputs'!P355-'Infield emissions outputs'!K355</f>
        <v>27494.578364709181</v>
      </c>
      <c r="S355" s="12">
        <f>'Embedded emissions outputs'!Q355-'Infield emissions outputs'!L355</f>
        <v>15418.568896543424</v>
      </c>
      <c r="T355" s="5"/>
      <c r="U355" s="5">
        <v>1403.1610085668112</v>
      </c>
      <c r="V355" s="5">
        <v>161.22814462891512</v>
      </c>
      <c r="W355" s="5">
        <v>80.399399058749736</v>
      </c>
      <c r="X355" s="5">
        <v>8248.345167393054</v>
      </c>
      <c r="Y355" s="5">
        <v>4515.7939358412978</v>
      </c>
      <c r="Z355" s="5">
        <v>624.94873291928252</v>
      </c>
      <c r="AA355" s="5">
        <v>1887.0918516371194</v>
      </c>
      <c r="AB355" s="5">
        <v>33098.140444474426</v>
      </c>
      <c r="AC355" s="5">
        <f>H355*Parameters!$B$17+J355*Parameters!$B$18</f>
        <v>50004.619035239557</v>
      </c>
      <c r="AD355" s="5">
        <f>O355*Parameters!$B$17+Q355*Parameters!$B$18</f>
        <v>300846.94521789131</v>
      </c>
      <c r="AE355" s="12">
        <f t="shared" si="39"/>
        <v>1644.7885522544761</v>
      </c>
      <c r="AF355" s="12">
        <f t="shared" si="40"/>
        <v>7027.8345203976996</v>
      </c>
      <c r="AG355" s="12">
        <f t="shared" si="41"/>
        <v>8672.6230726521753</v>
      </c>
      <c r="AH355" s="12">
        <f t="shared" si="42"/>
        <v>41346.48561186748</v>
      </c>
      <c r="AI355" s="12">
        <f t="shared" si="43"/>
        <v>350851.56425313087</v>
      </c>
      <c r="AJ355" s="5"/>
      <c r="AK355" s="9">
        <f>IF('Embedded emissions outputs'!Z355 &lt;&gt;0,'Infield emissions outputs'!AG355/'Embedded emissions outputs'!Z355,"")</f>
        <v>1.3785481837631517</v>
      </c>
      <c r="AL355" s="9">
        <f>IF('Embedded emissions outputs'!Z355 &lt;&gt;0,'Infield emissions outputs'!AH355/'Embedded emissions outputs'!Z355,"")</f>
        <v>6.5721895403207693</v>
      </c>
      <c r="AM355" s="9">
        <f>IF('Embedded emissions outputs'!Z355 &lt;&gt;0,'Infield emissions outputs'!AI355/'Embedded emissions outputs'!Z355,"")</f>
        <v>55.769261804630055</v>
      </c>
      <c r="AN355" s="9"/>
      <c r="AO355" s="9">
        <f>E355*'Field emission CFs'!P353</f>
        <v>49678.760544782723</v>
      </c>
      <c r="AP355" s="9">
        <f>D355*'Field emission CFs'!Q353</f>
        <v>7130.0173679237241</v>
      </c>
      <c r="AQ355" s="9">
        <f t="shared" si="44"/>
        <v>56808.77791270645</v>
      </c>
      <c r="AR355" s="9">
        <f>IF('Embedded emissions outputs'!Z355 &lt;&gt; 0,'Infield emissions outputs'!AQ355/'Embedded emissions outputs'!Z355,"")</f>
        <v>9.0299828503231172</v>
      </c>
      <c r="AS355" s="9"/>
      <c r="AT355" s="9"/>
      <c r="AU355" s="5"/>
      <c r="AV355" s="5"/>
      <c r="AW355" s="5"/>
      <c r="AX355" s="5"/>
      <c r="AY355" s="5"/>
      <c r="AZ355" s="5"/>
      <c r="BA355" s="5"/>
      <c r="CX355" s="5"/>
      <c r="CY355" s="5"/>
      <c r="CZ355" s="5"/>
    </row>
    <row r="356" spans="2:104" x14ac:dyDescent="0.3">
      <c r="B356">
        <v>3077</v>
      </c>
      <c r="C356">
        <v>0</v>
      </c>
      <c r="D356" s="5">
        <v>229763.1559586956</v>
      </c>
      <c r="E356" s="5">
        <v>1899349.125</v>
      </c>
      <c r="F356" s="5"/>
      <c r="G356" s="5">
        <v>85684.277437245153</v>
      </c>
      <c r="H356" s="5">
        <v>43466.176491775994</v>
      </c>
      <c r="I356" s="5">
        <v>4502.9080570465503</v>
      </c>
      <c r="J356" s="5">
        <v>11772.788316034501</v>
      </c>
      <c r="K356" s="5">
        <v>3993.9270627509854</v>
      </c>
      <c r="L356" s="5">
        <v>80343.078593842409</v>
      </c>
      <c r="M356" s="5"/>
      <c r="N356" s="12">
        <f>'Embedded emissions outputs'!L356-'Infield emissions outputs'!G356</f>
        <v>889908.66206053633</v>
      </c>
      <c r="O356" s="12">
        <f>'Embedded emissions outputs'!M356-'Infield emissions outputs'!H356</f>
        <v>494156.85489712108</v>
      </c>
      <c r="P356" s="12">
        <f>'Embedded emissions outputs'!N356-'Infield emissions outputs'!I356</f>
        <v>26691.488513203607</v>
      </c>
      <c r="Q356" s="12">
        <f>'Embedded emissions outputs'!O356-'Infield emissions outputs'!J356</f>
        <v>378945.23741797626</v>
      </c>
      <c r="R356" s="12">
        <f>'Embedded emissions outputs'!P356-'Infield emissions outputs'!K356</f>
        <v>52705.38998149395</v>
      </c>
      <c r="S356" s="12">
        <f>'Embedded emissions outputs'!Q356-'Infield emissions outputs'!L356</f>
        <v>56941.500538534936</v>
      </c>
      <c r="T356" s="5"/>
      <c r="U356" s="5">
        <v>1937.6191896737541</v>
      </c>
      <c r="V356" s="5">
        <v>275.1024178410342</v>
      </c>
      <c r="W356" s="5">
        <v>109.0039667167319</v>
      </c>
      <c r="X356" s="5">
        <v>14285.765684851263</v>
      </c>
      <c r="Y356" s="5">
        <v>14820.489814001223</v>
      </c>
      <c r="Z356" s="5">
        <v>2318.2379852385402</v>
      </c>
      <c r="AA356" s="5">
        <v>6715.5560265431113</v>
      </c>
      <c r="AB356" s="5">
        <v>123373.81489065487</v>
      </c>
      <c r="AC356" s="5">
        <f>H356*Parameters!$B$17+J356*Parameters!$B$18</f>
        <v>78447.973159314715</v>
      </c>
      <c r="AD356" s="5">
        <f>O356*Parameters!$B$17+Q356*Parameters!$B$18</f>
        <v>1095292.3777943717</v>
      </c>
      <c r="AE356" s="12">
        <f t="shared" si="39"/>
        <v>2321.7255742315206</v>
      </c>
      <c r="AF356" s="12">
        <f t="shared" si="40"/>
        <v>23854.283825782877</v>
      </c>
      <c r="AG356" s="12">
        <f t="shared" si="41"/>
        <v>26176.009400014398</v>
      </c>
      <c r="AH356" s="12">
        <f t="shared" si="42"/>
        <v>137659.58057550614</v>
      </c>
      <c r="AI356" s="12">
        <f t="shared" si="43"/>
        <v>1173740.3509536865</v>
      </c>
      <c r="AJ356" s="5"/>
      <c r="AK356" s="9">
        <f>IF('Embedded emissions outputs'!Z356 &lt;&gt;0,'Infield emissions outputs'!AG356/'Embedded emissions outputs'!Z356,"")</f>
        <v>1.687664495161227</v>
      </c>
      <c r="AL356" s="9">
        <f>IF('Embedded emissions outputs'!Z356 &lt;&gt;0,'Infield emissions outputs'!AH356/'Embedded emissions outputs'!Z356,"")</f>
        <v>8.8754241720260083</v>
      </c>
      <c r="AM356" s="9">
        <f>IF('Embedded emissions outputs'!Z356 &lt;&gt;0,'Infield emissions outputs'!AI356/'Embedded emissions outputs'!Z356,"")</f>
        <v>75.675397520354082</v>
      </c>
      <c r="AN356" s="9"/>
      <c r="AO356" s="9">
        <f>E356*'Field emission CFs'!P354</f>
        <v>161244.75095087491</v>
      </c>
      <c r="AP356" s="9">
        <f>D356*'Field emission CFs'!Q354</f>
        <v>10802.420942682289</v>
      </c>
      <c r="AQ356" s="9">
        <f t="shared" si="44"/>
        <v>172047.17189355718</v>
      </c>
      <c r="AR356" s="9">
        <f>IF('Embedded emissions outputs'!Z356 &lt;&gt; 0,'Infield emissions outputs'!AQ356/'Embedded emissions outputs'!Z356,"")</f>
        <v>11.092519836025781</v>
      </c>
      <c r="AS356" s="9"/>
      <c r="AT356" s="9"/>
      <c r="AU356" s="5"/>
      <c r="AV356" s="5"/>
      <c r="AW356" s="5"/>
      <c r="AX356" s="5"/>
      <c r="AY356" s="5"/>
      <c r="AZ356" s="5"/>
      <c r="BA356" s="5"/>
      <c r="CX356" s="5"/>
      <c r="CY356" s="5"/>
      <c r="CZ356" s="5"/>
    </row>
    <row r="357" spans="2:104" x14ac:dyDescent="0.3">
      <c r="B357">
        <v>3077</v>
      </c>
      <c r="C357">
        <v>1</v>
      </c>
      <c r="D357" s="5">
        <v>270996.87766302878</v>
      </c>
      <c r="E357" s="5">
        <v>453573.0625</v>
      </c>
      <c r="F357" s="5"/>
      <c r="G357" s="5">
        <v>101061.3366334523</v>
      </c>
      <c r="H357" s="5">
        <v>51266.69706495056</v>
      </c>
      <c r="I357" s="5">
        <v>5311.0082805559932</v>
      </c>
      <c r="J357" s="5">
        <v>13885.554721430926</v>
      </c>
      <c r="K357" s="5">
        <v>4710.6846139159079</v>
      </c>
      <c r="L357" s="5">
        <v>94761.596348723062</v>
      </c>
      <c r="M357" s="5"/>
      <c r="N357" s="12">
        <f>'Embedded emissions outputs'!L357-'Infield emissions outputs'!G357</f>
        <v>193435.32720299516</v>
      </c>
      <c r="O357" s="12">
        <f>'Embedded emissions outputs'!M357-'Infield emissions outputs'!H357</f>
        <v>100464.64142381467</v>
      </c>
      <c r="P357" s="12">
        <f>'Embedded emissions outputs'!N357-'Infield emissions outputs'!I357</f>
        <v>7196.9457915719913</v>
      </c>
      <c r="Q357" s="12">
        <f>'Embedded emissions outputs'!O357-'Infield emissions outputs'!J357</f>
        <v>83593.513471379702</v>
      </c>
      <c r="R357" s="12">
        <f>'Embedded emissions outputs'!P357-'Infield emissions outputs'!K357</f>
        <v>52828.741138849335</v>
      </c>
      <c r="S357" s="12">
        <f>'Embedded emissions outputs'!Q357-'Infield emissions outputs'!L357</f>
        <v>16053.908351643127</v>
      </c>
      <c r="T357" s="5"/>
      <c r="U357" s="5">
        <v>2784.1222179941833</v>
      </c>
      <c r="V357" s="5">
        <v>294.99526134035563</v>
      </c>
      <c r="W357" s="5">
        <v>159.77481954596959</v>
      </c>
      <c r="X357" s="5">
        <v>14991.326204208344</v>
      </c>
      <c r="Y357" s="5">
        <v>3574.7935341547222</v>
      </c>
      <c r="Z357" s="5">
        <v>518.46842941755324</v>
      </c>
      <c r="AA357" s="5">
        <v>1603.7049193177977</v>
      </c>
      <c r="AB357" s="5">
        <v>27511.828586847318</v>
      </c>
      <c r="AC357" s="5">
        <f>H357*Parameters!$B$17+J357*Parameters!$B$18</f>
        <v>92526.391781409562</v>
      </c>
      <c r="AD357" s="5">
        <f>O357*Parameters!$B$17+Q357*Parameters!$B$18</f>
        <v>228116.74963087233</v>
      </c>
      <c r="AE357" s="12">
        <f t="shared" si="39"/>
        <v>3238.8922988805084</v>
      </c>
      <c r="AF357" s="12">
        <f t="shared" si="40"/>
        <v>5696.9668828900731</v>
      </c>
      <c r="AG357" s="12">
        <f t="shared" si="41"/>
        <v>8935.8591817705819</v>
      </c>
      <c r="AH357" s="12">
        <f t="shared" si="42"/>
        <v>42503.154791055662</v>
      </c>
      <c r="AI357" s="12">
        <f t="shared" si="43"/>
        <v>320643.1414122819</v>
      </c>
      <c r="AJ357" s="5"/>
      <c r="AK357" s="9">
        <f>IF('Embedded emissions outputs'!Z357 &lt;&gt;0,'Infield emissions outputs'!AG357/'Embedded emissions outputs'!Z357,"")</f>
        <v>0.85331326714443256</v>
      </c>
      <c r="AL357" s="9">
        <f>IF('Embedded emissions outputs'!Z357 &lt;&gt;0,'Infield emissions outputs'!AH357/'Embedded emissions outputs'!Z357,"")</f>
        <v>4.0587597835796334</v>
      </c>
      <c r="AM357" s="9">
        <f>IF('Embedded emissions outputs'!Z357 &lt;&gt;0,'Infield emissions outputs'!AI357/'Embedded emissions outputs'!Z357,"")</f>
        <v>30.61922094118707</v>
      </c>
      <c r="AN357" s="9"/>
      <c r="AO357" s="9">
        <f>E357*'Field emission CFs'!P355</f>
        <v>47940.670434472442</v>
      </c>
      <c r="AP357" s="9">
        <f>D357*'Field emission CFs'!Q355</f>
        <v>13118.468702225779</v>
      </c>
      <c r="AQ357" s="9">
        <f t="shared" si="44"/>
        <v>61059.139136698221</v>
      </c>
      <c r="AR357" s="9">
        <f>IF('Embedded emissions outputs'!Z357 &lt;&gt; 0,'Infield emissions outputs'!AQ357/'Embedded emissions outputs'!Z357,"")</f>
        <v>5.8307290262645637</v>
      </c>
      <c r="AS357" s="9"/>
      <c r="AT357" s="9"/>
      <c r="AU357" s="5"/>
      <c r="AV357" s="5"/>
      <c r="AW357" s="5"/>
      <c r="AX357" s="5"/>
      <c r="AY357" s="5"/>
      <c r="AZ357" s="5"/>
      <c r="BA357" s="5"/>
      <c r="CX357" s="5"/>
      <c r="CY357" s="5"/>
      <c r="CZ357" s="5"/>
    </row>
    <row r="358" spans="2:104" x14ac:dyDescent="0.3">
      <c r="B358">
        <v>3077</v>
      </c>
      <c r="C358">
        <v>2</v>
      </c>
      <c r="D358" s="5">
        <v>56716.215458590494</v>
      </c>
      <c r="E358" s="5">
        <v>234699.203125</v>
      </c>
      <c r="F358" s="5"/>
      <c r="G358" s="5">
        <v>21150.858240378904</v>
      </c>
      <c r="H358" s="5">
        <v>10729.470618482726</v>
      </c>
      <c r="I358" s="5">
        <v>1111.5267915260799</v>
      </c>
      <c r="J358" s="5">
        <v>2906.0708010148628</v>
      </c>
      <c r="K358" s="5">
        <v>985.88664867400166</v>
      </c>
      <c r="L358" s="5">
        <v>19832.402358513918</v>
      </c>
      <c r="M358" s="5"/>
      <c r="N358" s="12">
        <f>'Embedded emissions outputs'!L358-'Infield emissions outputs'!G358</f>
        <v>106748.01049300861</v>
      </c>
      <c r="O358" s="12">
        <f>'Embedded emissions outputs'!M358-'Infield emissions outputs'!H358</f>
        <v>47524.97542807943</v>
      </c>
      <c r="P358" s="12">
        <f>'Embedded emissions outputs'!N358-'Infield emissions outputs'!I358</f>
        <v>3499.0302330938748</v>
      </c>
      <c r="Q358" s="12">
        <f>'Embedded emissions outputs'!O358-'Infield emissions outputs'!J358</f>
        <v>34916.832534767134</v>
      </c>
      <c r="R358" s="12">
        <f>'Embedded emissions outputs'!P358-'Infield emissions outputs'!K358</f>
        <v>27504.499124341437</v>
      </c>
      <c r="S358" s="12">
        <f>'Embedded emissions outputs'!Q358-'Infield emissions outputs'!L358</f>
        <v>14505.847751646481</v>
      </c>
      <c r="T358" s="5"/>
      <c r="U358" s="5">
        <v>568.90146707445615</v>
      </c>
      <c r="V358" s="5">
        <v>64.341918833638857</v>
      </c>
      <c r="W358" s="5">
        <v>32.634186060459157</v>
      </c>
      <c r="X358" s="5">
        <v>3287.6992096452318</v>
      </c>
      <c r="Y358" s="5">
        <v>1930.1079938446219</v>
      </c>
      <c r="Z358" s="5">
        <v>256.42303137279305</v>
      </c>
      <c r="AA358" s="5">
        <v>829.82955234015185</v>
      </c>
      <c r="AB358" s="5">
        <v>13556.642122472225</v>
      </c>
      <c r="AC358" s="5">
        <f>H358*Parameters!$B$17+J358*Parameters!$B$18</f>
        <v>19364.602342045044</v>
      </c>
      <c r="AD358" s="5">
        <f>O358*Parameters!$B$17+Q358*Parameters!$B$18</f>
        <v>104070.43218022221</v>
      </c>
      <c r="AE358" s="12">
        <f t="shared" si="39"/>
        <v>665.87757196855409</v>
      </c>
      <c r="AF358" s="12">
        <f t="shared" si="40"/>
        <v>3016.360577557567</v>
      </c>
      <c r="AG358" s="12">
        <f t="shared" si="41"/>
        <v>3682.2381495261211</v>
      </c>
      <c r="AH358" s="12">
        <f t="shared" si="42"/>
        <v>16844.341332117456</v>
      </c>
      <c r="AI358" s="12">
        <f t="shared" si="43"/>
        <v>123435.03452226726</v>
      </c>
      <c r="AJ358" s="5"/>
      <c r="AK358" s="9">
        <f>IF('Embedded emissions outputs'!Z358 &lt;&gt;0,'Infield emissions outputs'!AG358/'Embedded emissions outputs'!Z358,"")</f>
        <v>0.92789676051865833</v>
      </c>
      <c r="AL358" s="9">
        <f>IF('Embedded emissions outputs'!Z358 &lt;&gt;0,'Infield emissions outputs'!AH358/'Embedded emissions outputs'!Z358,"")</f>
        <v>4.2446493465268613</v>
      </c>
      <c r="AM358" s="9">
        <f>IF('Embedded emissions outputs'!Z358 &lt;&gt;0,'Infield emissions outputs'!AI358/'Embedded emissions outputs'!Z358,"")</f>
        <v>31.104715126168692</v>
      </c>
      <c r="AN358" s="9"/>
      <c r="AO358" s="9">
        <f>E358*'Field emission CFs'!P356</f>
        <v>17657.183082850253</v>
      </c>
      <c r="AP358" s="9">
        <f>D358*'Field emission CFs'!Q356</f>
        <v>2612.1145559763982</v>
      </c>
      <c r="AQ358" s="9">
        <f t="shared" si="44"/>
        <v>20269.297638826651</v>
      </c>
      <c r="AR358" s="9">
        <f>IF('Embedded emissions outputs'!Z358 &lt;&gt; 0,'Infield emissions outputs'!AQ358/'Embedded emissions outputs'!Z358,"")</f>
        <v>5.1077129868626718</v>
      </c>
      <c r="AS358" s="9"/>
      <c r="AT358" s="9"/>
      <c r="AU358" s="5"/>
      <c r="AV358" s="5"/>
      <c r="AW358" s="5"/>
      <c r="AX358" s="5"/>
      <c r="AY358" s="5"/>
      <c r="AZ358" s="5"/>
      <c r="BA358" s="5"/>
      <c r="CX358" s="5"/>
      <c r="CY358" s="5"/>
      <c r="CZ358" s="5"/>
    </row>
    <row r="359" spans="2:104" x14ac:dyDescent="0.3">
      <c r="B359">
        <v>3077</v>
      </c>
      <c r="C359">
        <v>5</v>
      </c>
      <c r="D359" s="5">
        <v>886667.96653100918</v>
      </c>
      <c r="E359" s="5">
        <v>238394.296875</v>
      </c>
      <c r="F359" s="5"/>
      <c r="G359" s="5">
        <v>330660.08221361088</v>
      </c>
      <c r="H359" s="5">
        <v>167738.23532337495</v>
      </c>
      <c r="I359" s="5">
        <v>17376.956343406542</v>
      </c>
      <c r="J359" s="5">
        <v>45431.802296687056</v>
      </c>
      <c r="K359" s="5">
        <v>15412.772219403174</v>
      </c>
      <c r="L359" s="5">
        <v>310048.11813452654</v>
      </c>
      <c r="M359" s="5"/>
      <c r="N359" s="12">
        <f>'Embedded emissions outputs'!L359-'Infield emissions outputs'!G359</f>
        <v>110239.19814117462</v>
      </c>
      <c r="O359" s="12">
        <f>'Embedded emissions outputs'!M359-'Infield emissions outputs'!H359</f>
        <v>51221.981788830046</v>
      </c>
      <c r="P359" s="12">
        <f>'Embedded emissions outputs'!N359-'Infield emissions outputs'!I359</f>
        <v>3554.4682691837079</v>
      </c>
      <c r="Q359" s="12">
        <f>'Embedded emissions outputs'!O359-'Infield emissions outputs'!J359</f>
        <v>37018.844686842196</v>
      </c>
      <c r="R359" s="12">
        <f>'Embedded emissions outputs'!P359-'Infield emissions outputs'!K359</f>
        <v>23119.223194636113</v>
      </c>
      <c r="S359" s="12">
        <f>'Embedded emissions outputs'!Q359-'Infield emissions outputs'!L359</f>
        <v>13240.580109879666</v>
      </c>
      <c r="T359" s="5"/>
      <c r="U359" s="5">
        <v>11025.346051502038</v>
      </c>
      <c r="V359" s="5">
        <v>928.00358588765982</v>
      </c>
      <c r="W359" s="5">
        <v>714.46381915520419</v>
      </c>
      <c r="X359" s="5">
        <v>46109.142361380422</v>
      </c>
      <c r="Y359" s="5">
        <v>2381.2181928477967</v>
      </c>
      <c r="Z359" s="5">
        <v>253.67518935429021</v>
      </c>
      <c r="AA359" s="5">
        <v>842.89443391138514</v>
      </c>
      <c r="AB359" s="5">
        <v>13265.53329114468</v>
      </c>
      <c r="AC359" s="5">
        <f>H359*Parameters!$B$17+J359*Parameters!$B$18</f>
        <v>302734.80771718267</v>
      </c>
      <c r="AD359" s="5">
        <f>O359*Parameters!$B$17+Q359*Parameters!$B$18</f>
        <v>111656.3723164305</v>
      </c>
      <c r="AE359" s="12">
        <f t="shared" si="39"/>
        <v>12667.813456544902</v>
      </c>
      <c r="AF359" s="12">
        <f t="shared" si="40"/>
        <v>3477.7878161134718</v>
      </c>
      <c r="AG359" s="12">
        <f t="shared" si="41"/>
        <v>16145.601272658374</v>
      </c>
      <c r="AH359" s="12">
        <f t="shared" si="42"/>
        <v>59374.675652525104</v>
      </c>
      <c r="AI359" s="12">
        <f t="shared" si="43"/>
        <v>414391.18003361317</v>
      </c>
      <c r="AJ359" s="5"/>
      <c r="AK359" s="9">
        <f>IF('Embedded emissions outputs'!Z359 &lt;&gt;0,'Infield emissions outputs'!AG359/'Embedded emissions outputs'!Z359,"")</f>
        <v>1.5307781729144319</v>
      </c>
      <c r="AL359" s="9">
        <f>IF('Embedded emissions outputs'!Z359 &lt;&gt;0,'Infield emissions outputs'!AH359/'Embedded emissions outputs'!Z359,"")</f>
        <v>5.6293634394821419</v>
      </c>
      <c r="AM359" s="9">
        <f>IF('Embedded emissions outputs'!Z359 &lt;&gt;0,'Infield emissions outputs'!AI359/'Embedded emissions outputs'!Z359,"")</f>
        <v>39.288779818806063</v>
      </c>
      <c r="AN359" s="9"/>
      <c r="AO359" s="9">
        <f>E359*'Field emission CFs'!P357</f>
        <v>20313.788460039752</v>
      </c>
      <c r="AP359" s="9">
        <f>D359*'Field emission CFs'!Q357</f>
        <v>31328.004081343202</v>
      </c>
      <c r="AQ359" s="9">
        <f t="shared" si="44"/>
        <v>51641.792541382951</v>
      </c>
      <c r="AR359" s="9">
        <f>IF('Embedded emissions outputs'!Z359 &lt;&gt; 0,'Infield emissions outputs'!AQ359/'Embedded emissions outputs'!Z359,"")</f>
        <v>4.8962022223597499</v>
      </c>
      <c r="AS359" s="9"/>
      <c r="AT359" s="9"/>
      <c r="AU359" s="5"/>
      <c r="AV359" s="5"/>
      <c r="AW359" s="5"/>
      <c r="AX359" s="5"/>
      <c r="AY359" s="5"/>
      <c r="AZ359" s="5"/>
      <c r="BA359" s="5"/>
      <c r="CX359" s="5"/>
      <c r="CY359" s="5"/>
      <c r="CZ359" s="5"/>
    </row>
    <row r="360" spans="2:104" x14ac:dyDescent="0.3">
      <c r="B360">
        <v>3077</v>
      </c>
      <c r="C360">
        <v>7</v>
      </c>
      <c r="D360" s="5">
        <v>860254.68236494227</v>
      </c>
      <c r="E360" s="5">
        <v>148107.59375</v>
      </c>
      <c r="F360" s="5"/>
      <c r="G360" s="5">
        <v>320809.9251722403</v>
      </c>
      <c r="H360" s="5">
        <v>162741.41820315708</v>
      </c>
      <c r="I360" s="5">
        <v>16859.307682165905</v>
      </c>
      <c r="J360" s="5">
        <v>44078.417321098234</v>
      </c>
      <c r="K360" s="5">
        <v>14953.635374738877</v>
      </c>
      <c r="L360" s="5">
        <v>300811.97861154185</v>
      </c>
      <c r="M360" s="5"/>
      <c r="N360" s="12">
        <f>'Embedded emissions outputs'!L360-'Infield emissions outputs'!G360</f>
        <v>69271.992497818079</v>
      </c>
      <c r="O360" s="12">
        <f>'Embedded emissions outputs'!M360-'Infield emissions outputs'!H360</f>
        <v>35598.309272251878</v>
      </c>
      <c r="P360" s="12">
        <f>'Embedded emissions outputs'!N360-'Infield emissions outputs'!I360</f>
        <v>2188.7460446532896</v>
      </c>
      <c r="Q360" s="12">
        <f>'Embedded emissions outputs'!O360-'Infield emissions outputs'!J360</f>
        <v>26545.103267223189</v>
      </c>
      <c r="R360" s="12">
        <f>'Embedded emissions outputs'!P360-'Infield emissions outputs'!K360</f>
        <v>7983.9465408096057</v>
      </c>
      <c r="S360" s="12">
        <f>'Embedded emissions outputs'!Q360-'Infield emissions outputs'!L360</f>
        <v>6519.4955444512307</v>
      </c>
      <c r="T360" s="5"/>
      <c r="U360" s="5">
        <v>8561.9846891480302</v>
      </c>
      <c r="V360" s="5">
        <v>936.61207148426581</v>
      </c>
      <c r="W360" s="5">
        <v>502.2856830138312</v>
      </c>
      <c r="X360" s="5">
        <v>47726.312443890565</v>
      </c>
      <c r="Y360" s="5">
        <v>1419.009730637669</v>
      </c>
      <c r="Z360" s="5">
        <v>169.11001052670653</v>
      </c>
      <c r="AA360" s="5">
        <v>523.66626633621945</v>
      </c>
      <c r="AB360" s="5">
        <v>8895.3866427200537</v>
      </c>
      <c r="AC360" s="5">
        <f>H360*Parameters!$B$17+J360*Parameters!$B$18</f>
        <v>293716.52713749971</v>
      </c>
      <c r="AD360" s="5">
        <f>O360*Parameters!$B$17+Q360*Parameters!$B$18</f>
        <v>78277.764361953217</v>
      </c>
      <c r="AE360" s="12">
        <f t="shared" si="39"/>
        <v>10000.882443646127</v>
      </c>
      <c r="AF360" s="12">
        <f t="shared" si="40"/>
        <v>2111.7860075005947</v>
      </c>
      <c r="AG360" s="12">
        <f t="shared" si="41"/>
        <v>12112.668451146721</v>
      </c>
      <c r="AH360" s="12">
        <f t="shared" si="42"/>
        <v>56621.699086610621</v>
      </c>
      <c r="AI360" s="12">
        <f t="shared" si="43"/>
        <v>371994.2914994529</v>
      </c>
      <c r="AJ360" s="5"/>
      <c r="AK360" s="9">
        <f>IF('Embedded emissions outputs'!Z360 &lt;&gt;0,'Infield emissions outputs'!AG360/'Embedded emissions outputs'!Z360,"")</f>
        <v>0.52734783718161948</v>
      </c>
      <c r="AL360" s="9">
        <f>IF('Embedded emissions outputs'!Z360 &lt;&gt;0,'Infield emissions outputs'!AH360/'Embedded emissions outputs'!Z360,"")</f>
        <v>2.4651323258208864</v>
      </c>
      <c r="AM360" s="9">
        <f>IF('Embedded emissions outputs'!Z360 &lt;&gt;0,'Infield emissions outputs'!AI360/'Embedded emissions outputs'!Z360,"")</f>
        <v>16.195472191561034</v>
      </c>
      <c r="AN360" s="9"/>
      <c r="AO360" s="9">
        <f>E360*'Field emission CFs'!P358</f>
        <v>16153.70099364039</v>
      </c>
      <c r="AP360" s="9">
        <f>D360*'Field emission CFs'!Q358</f>
        <v>42114.115081603719</v>
      </c>
      <c r="AQ360" s="9">
        <f t="shared" si="44"/>
        <v>58267.816075244111</v>
      </c>
      <c r="AR360" s="9">
        <f>IF('Embedded emissions outputs'!Z360 &lt;&gt; 0,'Infield emissions outputs'!AQ360/'Embedded emissions outputs'!Z360,"")</f>
        <v>2.5367991296473882</v>
      </c>
      <c r="AS360" s="9"/>
      <c r="AT360" s="9"/>
      <c r="AU360" s="5"/>
      <c r="AV360" s="5"/>
      <c r="AW360" s="5"/>
      <c r="AX360" s="5"/>
      <c r="AY360" s="5"/>
      <c r="AZ360" s="5"/>
      <c r="BA360" s="5"/>
      <c r="CX360" s="5"/>
      <c r="CY360" s="5"/>
      <c r="CZ360" s="5"/>
    </row>
    <row r="361" spans="2:104" x14ac:dyDescent="0.3">
      <c r="B361">
        <v>3077</v>
      </c>
      <c r="C361">
        <v>8</v>
      </c>
      <c r="D361" s="5">
        <v>381444.4795140035</v>
      </c>
      <c r="E361" s="5">
        <v>584468.8125</v>
      </c>
      <c r="F361" s="5"/>
      <c r="G361" s="5">
        <v>142249.93765083465</v>
      </c>
      <c r="H361" s="5">
        <v>72160.973760953551</v>
      </c>
      <c r="I361" s="5">
        <v>7475.5650572118175</v>
      </c>
      <c r="J361" s="5">
        <v>19544.757264935924</v>
      </c>
      <c r="K361" s="5">
        <v>6630.57322359297</v>
      </c>
      <c r="L361" s="5">
        <v>133382.67255647457</v>
      </c>
      <c r="M361" s="5"/>
      <c r="N361" s="12">
        <f>'Embedded emissions outputs'!L361-'Infield emissions outputs'!G361</f>
        <v>271665.18328688561</v>
      </c>
      <c r="O361" s="12">
        <f>'Embedded emissions outputs'!M361-'Infield emissions outputs'!H361</f>
        <v>148133.66888702547</v>
      </c>
      <c r="P361" s="12">
        <f>'Embedded emissions outputs'!N361-'Infield emissions outputs'!I361</f>
        <v>8243.1584414474892</v>
      </c>
      <c r="Q361" s="12">
        <f>'Embedded emissions outputs'!O361-'Infield emissions outputs'!J361</f>
        <v>113889.94448708421</v>
      </c>
      <c r="R361" s="12">
        <f>'Embedded emissions outputs'!P361-'Infield emissions outputs'!K361</f>
        <v>23327.827772469085</v>
      </c>
      <c r="S361" s="12">
        <f>'Embedded emissions outputs'!Q361-'Infield emissions outputs'!L361</f>
        <v>19209.024985185271</v>
      </c>
      <c r="T361" s="5"/>
      <c r="U361" s="5">
        <v>3654.5176041366867</v>
      </c>
      <c r="V361" s="5">
        <v>419.91695124887087</v>
      </c>
      <c r="W361" s="5">
        <v>209.39936146196101</v>
      </c>
      <c r="X361" s="5">
        <v>21482.725385893158</v>
      </c>
      <c r="Y361" s="5">
        <v>4952.4784507581599</v>
      </c>
      <c r="Z361" s="5">
        <v>684.79214620979531</v>
      </c>
      <c r="AA361" s="5">
        <v>2066.5147972852883</v>
      </c>
      <c r="AB361" s="5">
        <v>36266.211636221182</v>
      </c>
      <c r="AC361" s="5">
        <f>H361*Parameters!$B$17+J361*Parameters!$B$18</f>
        <v>130236.48707220344</v>
      </c>
      <c r="AD361" s="5">
        <f>O361*Parameters!$B$17+Q361*Parameters!$B$18</f>
        <v>328579.85076578014</v>
      </c>
      <c r="AE361" s="12">
        <f t="shared" si="39"/>
        <v>4283.8339168475186</v>
      </c>
      <c r="AF361" s="12">
        <f t="shared" si="40"/>
        <v>7703.7853942532438</v>
      </c>
      <c r="AG361" s="12">
        <f t="shared" si="41"/>
        <v>11987.619311100763</v>
      </c>
      <c r="AH361" s="12">
        <f t="shared" si="42"/>
        <v>57748.93702211434</v>
      </c>
      <c r="AI361" s="12">
        <f t="shared" si="43"/>
        <v>458816.33783798356</v>
      </c>
      <c r="AJ361" s="5"/>
      <c r="AK361" s="9">
        <f>IF('Embedded emissions outputs'!Z361 &lt;&gt;0,'Infield emissions outputs'!AG361/'Embedded emissions outputs'!Z361,"")</f>
        <v>1.1424365304868416</v>
      </c>
      <c r="AL361" s="9">
        <f>IF('Embedded emissions outputs'!Z361 &lt;&gt;0,'Infield emissions outputs'!AH361/'Embedded emissions outputs'!Z361,"")</f>
        <v>5.5035527521093188</v>
      </c>
      <c r="AM361" s="9">
        <f>IF('Embedded emissions outputs'!Z361 &lt;&gt;0,'Infield emissions outputs'!AI361/'Embedded emissions outputs'!Z361,"")</f>
        <v>43.725825080624176</v>
      </c>
      <c r="AN361" s="9"/>
      <c r="AO361" s="9">
        <f>E361*'Field emission CFs'!P359</f>
        <v>52406.916543987558</v>
      </c>
      <c r="AP361" s="9">
        <f>D361*'Field emission CFs'!Q359</f>
        <v>17786.374025129473</v>
      </c>
      <c r="AQ361" s="9">
        <f t="shared" si="44"/>
        <v>70193.290569117031</v>
      </c>
      <c r="AR361" s="9">
        <f>IF('Embedded emissions outputs'!Z361 &lt;&gt; 0,'Infield emissions outputs'!AQ361/'Embedded emissions outputs'!Z361,"")</f>
        <v>6.689516680512039</v>
      </c>
      <c r="AS361" s="9"/>
      <c r="AT361" s="9"/>
      <c r="AU361" s="5"/>
      <c r="AV361" s="5"/>
      <c r="AW361" s="5"/>
      <c r="AX361" s="5"/>
      <c r="AY361" s="5"/>
      <c r="AZ361" s="5"/>
      <c r="BA361" s="5"/>
      <c r="CX361" s="5"/>
      <c r="CY361" s="5"/>
      <c r="CZ361" s="5"/>
    </row>
    <row r="362" spans="2:104" x14ac:dyDescent="0.3">
      <c r="B362">
        <v>3078</v>
      </c>
      <c r="C362">
        <v>0</v>
      </c>
      <c r="D362" s="5">
        <v>312147.80701611278</v>
      </c>
      <c r="E362" s="5">
        <v>5237907</v>
      </c>
      <c r="F362" s="5"/>
      <c r="G362" s="5">
        <v>116407.52054521922</v>
      </c>
      <c r="H362" s="5">
        <v>59051.555131503686</v>
      </c>
      <c r="I362" s="5">
        <v>6117.4859360608061</v>
      </c>
      <c r="J362" s="5">
        <v>15994.078946128813</v>
      </c>
      <c r="K362" s="5">
        <v>5426.0030021703851</v>
      </c>
      <c r="L362" s="5">
        <v>109151.16345502986</v>
      </c>
      <c r="M362" s="5"/>
      <c r="N362" s="12">
        <f>'Embedded emissions outputs'!L362-'Infield emissions outputs'!G362</f>
        <v>2455440.4824727941</v>
      </c>
      <c r="O362" s="12">
        <f>'Embedded emissions outputs'!M362-'Infield emissions outputs'!H362</f>
        <v>1357760.9495299552</v>
      </c>
      <c r="P362" s="12">
        <f>'Embedded emissions outputs'!N362-'Infield emissions outputs'!I362</f>
        <v>74860.698869096537</v>
      </c>
      <c r="Q362" s="12">
        <f>'Embedded emissions outputs'!O362-'Infield emissions outputs'!J362</f>
        <v>1038845.2516136976</v>
      </c>
      <c r="R362" s="12">
        <f>'Embedded emissions outputs'!P362-'Infield emissions outputs'!K362</f>
        <v>146882.54338075034</v>
      </c>
      <c r="S362" s="12">
        <f>'Embedded emissions outputs'!Q362-'Infield emissions outputs'!L362</f>
        <v>164116.85107967685</v>
      </c>
      <c r="T362" s="5"/>
      <c r="U362" s="5">
        <v>2632.378452347376</v>
      </c>
      <c r="V362" s="5">
        <v>373.74406734448945</v>
      </c>
      <c r="W362" s="5">
        <v>148.08879615494976</v>
      </c>
      <c r="X362" s="5">
        <v>19408.117944175519</v>
      </c>
      <c r="Y362" s="5">
        <v>40901.524393824962</v>
      </c>
      <c r="Z362" s="5">
        <v>6379.8824215901332</v>
      </c>
      <c r="AA362" s="5">
        <v>18519.742279078473</v>
      </c>
      <c r="AB362" s="5">
        <v>339494.0769499967</v>
      </c>
      <c r="AC362" s="5">
        <f>H362*Parameters!$B$17+J362*Parameters!$B$18</f>
        <v>106576.54263306275</v>
      </c>
      <c r="AD362" s="5">
        <f>O362*Parameters!$B$17+Q362*Parameters!$B$18</f>
        <v>3007503.8590966985</v>
      </c>
      <c r="AE362" s="12">
        <f t="shared" si="39"/>
        <v>3154.2113158468151</v>
      </c>
      <c r="AF362" s="12">
        <f t="shared" si="40"/>
        <v>65801.149094493565</v>
      </c>
      <c r="AG362" s="12">
        <f t="shared" si="41"/>
        <v>68955.360410340378</v>
      </c>
      <c r="AH362" s="12">
        <f t="shared" si="42"/>
        <v>358902.19489417219</v>
      </c>
      <c r="AI362" s="12">
        <f t="shared" si="43"/>
        <v>3114080.4017297612</v>
      </c>
      <c r="AJ362" s="5"/>
      <c r="AK362" s="9">
        <f>IF('Embedded emissions outputs'!Z362 &lt;&gt;0,'Infield emissions outputs'!AG362/'Embedded emissions outputs'!Z362,"")</f>
        <v>1.7924697513831234</v>
      </c>
      <c r="AL362" s="9">
        <f>IF('Embedded emissions outputs'!Z362 &lt;&gt;0,'Infield emissions outputs'!AH362/'Embedded emissions outputs'!Z362,"")</f>
        <v>9.3295332549134677</v>
      </c>
      <c r="AM362" s="9">
        <f>IF('Embedded emissions outputs'!Z362 &lt;&gt;0,'Infield emissions outputs'!AI362/'Embedded emissions outputs'!Z362,"")</f>
        <v>80.94939813611002</v>
      </c>
      <c r="AN362" s="9"/>
      <c r="AO362" s="9">
        <f>E362*'Field emission CFs'!P360</f>
        <v>396844.86721138289</v>
      </c>
      <c r="AP362" s="9">
        <f>D362*'Field emission CFs'!Q360</f>
        <v>9351.5745017204754</v>
      </c>
      <c r="AQ362" s="9">
        <f t="shared" si="44"/>
        <v>406196.44171310338</v>
      </c>
      <c r="AR362" s="9">
        <f>IF('Embedded emissions outputs'!Z362 &lt;&gt; 0,'Infield emissions outputs'!AQ362/'Embedded emissions outputs'!Z362,"")</f>
        <v>10.558930162317193</v>
      </c>
      <c r="AS362" s="9"/>
      <c r="AT362" s="9"/>
      <c r="AU362" s="5"/>
      <c r="AV362" s="5"/>
      <c r="AW362" s="5"/>
      <c r="AX362" s="5"/>
      <c r="AY362" s="5"/>
      <c r="AZ362" s="5"/>
      <c r="BA362" s="5"/>
      <c r="CX362" s="5"/>
      <c r="CY362" s="5"/>
      <c r="CZ362" s="5"/>
    </row>
    <row r="363" spans="2:104" x14ac:dyDescent="0.3">
      <c r="B363">
        <v>3078</v>
      </c>
      <c r="C363">
        <v>1</v>
      </c>
      <c r="D363" s="5">
        <v>169013.11581045357</v>
      </c>
      <c r="E363" s="5">
        <v>186310.8125</v>
      </c>
      <c r="F363" s="5"/>
      <c r="G363" s="5">
        <v>63029.107714030215</v>
      </c>
      <c r="H363" s="5">
        <v>31973.5942457319</v>
      </c>
      <c r="I363" s="5">
        <v>3312.3261984887026</v>
      </c>
      <c r="J363" s="5">
        <v>8660.0291799072911</v>
      </c>
      <c r="K363" s="5">
        <v>2937.9212449387928</v>
      </c>
      <c r="L363" s="5">
        <v>59100.137227356659</v>
      </c>
      <c r="M363" s="5"/>
      <c r="N363" s="12">
        <f>'Embedded emissions outputs'!L363-'Infield emissions outputs'!G363</f>
        <v>82210.217196026118</v>
      </c>
      <c r="O363" s="12">
        <f>'Embedded emissions outputs'!M363-'Infield emissions outputs'!H363</f>
        <v>44732.089356598357</v>
      </c>
      <c r="P363" s="12">
        <f>'Embedded emissions outputs'!N363-'Infield emissions outputs'!I363</f>
        <v>2974.9698464856351</v>
      </c>
      <c r="Q363" s="12">
        <f>'Embedded emissions outputs'!O363-'Infield emissions outputs'!J363</f>
        <v>36053.791392993531</v>
      </c>
      <c r="R363" s="12">
        <f>'Embedded emissions outputs'!P363-'Infield emissions outputs'!K363</f>
        <v>15050.033744038439</v>
      </c>
      <c r="S363" s="12">
        <f>'Embedded emissions outputs'!Q363-'Infield emissions outputs'!L363</f>
        <v>5289.7121525366092</v>
      </c>
      <c r="T363" s="5"/>
      <c r="U363" s="5">
        <v>1736.3785698129609</v>
      </c>
      <c r="V363" s="5">
        <v>183.98023142705208</v>
      </c>
      <c r="W363" s="5">
        <v>99.647052439827263</v>
      </c>
      <c r="X363" s="5">
        <v>9349.667692683608</v>
      </c>
      <c r="Y363" s="5">
        <v>1452.8185265381251</v>
      </c>
      <c r="Z363" s="5">
        <v>221.88814036106115</v>
      </c>
      <c r="AA363" s="5">
        <v>658.74184567146392</v>
      </c>
      <c r="AB363" s="5">
        <v>11798.019925482417</v>
      </c>
      <c r="AC363" s="5">
        <f>H363*Parameters!$B$17+J363*Parameters!$B$18</f>
        <v>57706.103127579459</v>
      </c>
      <c r="AD363" s="5">
        <f>O363*Parameters!$B$17+Q363*Parameters!$B$18</f>
        <v>100601.34803961003</v>
      </c>
      <c r="AE363" s="12">
        <f t="shared" si="39"/>
        <v>2020.0058536798404</v>
      </c>
      <c r="AF363" s="12">
        <f t="shared" si="40"/>
        <v>2333.4485125706501</v>
      </c>
      <c r="AG363" s="12">
        <f t="shared" si="41"/>
        <v>4353.4543662504902</v>
      </c>
      <c r="AH363" s="12">
        <f t="shared" si="42"/>
        <v>21147.687618166026</v>
      </c>
      <c r="AI363" s="12">
        <f t="shared" si="43"/>
        <v>158307.45116718949</v>
      </c>
      <c r="AJ363" s="5"/>
      <c r="AK363" s="9">
        <f>IF('Embedded emissions outputs'!Z363 &lt;&gt;0,'Infield emissions outputs'!AG363/'Embedded emissions outputs'!Z363,"")</f>
        <v>0.77840360705785727</v>
      </c>
      <c r="AL363" s="9">
        <f>IF('Embedded emissions outputs'!Z363 &lt;&gt;0,'Infield emissions outputs'!AH363/'Embedded emissions outputs'!Z363,"")</f>
        <v>3.7812355288545265</v>
      </c>
      <c r="AM363" s="9">
        <f>IF('Embedded emissions outputs'!Z363 &lt;&gt;0,'Infield emissions outputs'!AI363/'Embedded emissions outputs'!Z363,"")</f>
        <v>28.305589227712055</v>
      </c>
      <c r="AN363" s="9"/>
      <c r="AO363" s="9">
        <f>E363*'Field emission CFs'!P361</f>
        <v>16376.904043753832</v>
      </c>
      <c r="AP363" s="9">
        <f>D363*'Field emission CFs'!Q361</f>
        <v>5105.4220690641232</v>
      </c>
      <c r="AQ363" s="9">
        <f t="shared" si="44"/>
        <v>21482.326112817955</v>
      </c>
      <c r="AR363" s="9">
        <f>IF('Embedded emissions outputs'!Z363 &lt;&gt; 0,'Infield emissions outputs'!AQ363/'Embedded emissions outputs'!Z363,"")</f>
        <v>3.8410693503175088</v>
      </c>
      <c r="AS363" s="9"/>
      <c r="AT363" s="9"/>
      <c r="AU363" s="5"/>
      <c r="AV363" s="5"/>
      <c r="AW363" s="5"/>
      <c r="AX363" s="5"/>
      <c r="AY363" s="5"/>
      <c r="AZ363" s="5"/>
      <c r="BA363" s="5"/>
      <c r="CX363" s="5"/>
      <c r="CY363" s="5"/>
      <c r="CZ363" s="5"/>
    </row>
    <row r="364" spans="2:104" x14ac:dyDescent="0.3">
      <c r="B364">
        <v>3078</v>
      </c>
      <c r="C364">
        <v>2</v>
      </c>
      <c r="D364" s="5">
        <v>6927.3426010278999</v>
      </c>
      <c r="E364" s="5">
        <v>44195.39453125</v>
      </c>
      <c r="F364" s="5"/>
      <c r="G364" s="5">
        <v>2583.3747924146146</v>
      </c>
      <c r="H364" s="5">
        <v>1310.5020901149478</v>
      </c>
      <c r="I364" s="5">
        <v>135.76235355027035</v>
      </c>
      <c r="J364" s="5">
        <v>354.94871966857141</v>
      </c>
      <c r="K364" s="5">
        <v>120.41661323701031</v>
      </c>
      <c r="L364" s="5">
        <v>2422.3380320424849</v>
      </c>
      <c r="M364" s="5"/>
      <c r="N364" s="12">
        <f>'Embedded emissions outputs'!L364-'Infield emissions outputs'!G364</f>
        <v>20629.591658442467</v>
      </c>
      <c r="O364" s="12">
        <f>'Embedded emissions outputs'!M364-'Infield emissions outputs'!H364</f>
        <v>11169.852536937338</v>
      </c>
      <c r="P364" s="12">
        <f>'Embedded emissions outputs'!N364-'Infield emissions outputs'!I364</f>
        <v>629.06146853431233</v>
      </c>
      <c r="Q364" s="12">
        <f>'Embedded emissions outputs'!O364-'Infield emissions outputs'!J364</f>
        <v>8523.6409109097476</v>
      </c>
      <c r="R364" s="12">
        <f>'Embedded emissions outputs'!P364-'Infield emissions outputs'!K364</f>
        <v>1689.1757969295986</v>
      </c>
      <c r="S364" s="12">
        <f>'Embedded emissions outputs'!Q364-'Infield emissions outputs'!L364</f>
        <v>1554.0705334035733</v>
      </c>
      <c r="T364" s="5"/>
      <c r="U364" s="5">
        <v>69.485866375014496</v>
      </c>
      <c r="V364" s="5">
        <v>7.8587492441834854</v>
      </c>
      <c r="W364" s="5">
        <v>3.9859533207314568</v>
      </c>
      <c r="X364" s="5">
        <v>401.56097529056058</v>
      </c>
      <c r="Y364" s="5">
        <v>350.232154557934</v>
      </c>
      <c r="Z364" s="5">
        <v>54.593437514538259</v>
      </c>
      <c r="AA364" s="5">
        <v>156.26231451549188</v>
      </c>
      <c r="AB364" s="5">
        <v>2905.0213332694893</v>
      </c>
      <c r="AC364" s="5">
        <f>H364*Parameters!$B$17+J364*Parameters!$B$18</f>
        <v>2365.2007397065322</v>
      </c>
      <c r="AD364" s="5">
        <f>O364*Parameters!$B$17+Q364*Parameters!$B$18</f>
        <v>24722.988964416083</v>
      </c>
      <c r="AE364" s="12">
        <f t="shared" si="39"/>
        <v>81.330568939929435</v>
      </c>
      <c r="AF364" s="12">
        <f t="shared" si="40"/>
        <v>561.0879065879642</v>
      </c>
      <c r="AG364" s="12">
        <f t="shared" si="41"/>
        <v>642.41847552789363</v>
      </c>
      <c r="AH364" s="12">
        <f t="shared" si="42"/>
        <v>3306.58230856005</v>
      </c>
      <c r="AI364" s="12">
        <f t="shared" si="43"/>
        <v>27088.189704122615</v>
      </c>
      <c r="AJ364" s="5"/>
      <c r="AK364" s="9">
        <f>IF('Embedded emissions outputs'!Z364 &lt;&gt;0,'Infield emissions outputs'!AG364/'Embedded emissions outputs'!Z364,"")</f>
        <v>1.3031252578933614</v>
      </c>
      <c r="AL364" s="9">
        <f>IF('Embedded emissions outputs'!Z364 &lt;&gt;0,'Infield emissions outputs'!AH364/'Embedded emissions outputs'!Z364,"")</f>
        <v>6.7072960814945475</v>
      </c>
      <c r="AM364" s="9">
        <f>IF('Embedded emissions outputs'!Z364 &lt;&gt;0,'Infield emissions outputs'!AI364/'Embedded emissions outputs'!Z364,"")</f>
        <v>54.947523364801476</v>
      </c>
      <c r="AN364" s="9"/>
      <c r="AO364" s="9">
        <f>E364*'Field emission CFs'!P362</f>
        <v>3242.9702047752976</v>
      </c>
      <c r="AP364" s="9">
        <f>D364*'Field emission CFs'!Q362</f>
        <v>191.67794968186527</v>
      </c>
      <c r="AQ364" s="9">
        <f t="shared" si="44"/>
        <v>3434.6481544571629</v>
      </c>
      <c r="AR364" s="9">
        <f>IF('Embedded emissions outputs'!Z364 &lt;&gt; 0,'Infield emissions outputs'!AQ364/'Embedded emissions outputs'!Z364,"")</f>
        <v>6.9670735393655585</v>
      </c>
      <c r="AS364" s="9"/>
      <c r="AT364" s="9"/>
      <c r="AU364" s="5"/>
      <c r="AV364" s="5"/>
      <c r="AW364" s="5"/>
      <c r="AX364" s="5"/>
      <c r="AY364" s="5"/>
      <c r="AZ364" s="5"/>
      <c r="BA364" s="5"/>
      <c r="CX364" s="5"/>
      <c r="CY364" s="5"/>
      <c r="CZ364" s="5"/>
    </row>
    <row r="365" spans="2:104" x14ac:dyDescent="0.3">
      <c r="B365">
        <v>3078</v>
      </c>
      <c r="C365">
        <v>5</v>
      </c>
      <c r="D365" s="5">
        <v>595482.150755401</v>
      </c>
      <c r="E365" s="5">
        <v>244651.046875</v>
      </c>
      <c r="F365" s="5"/>
      <c r="G365" s="5">
        <v>222069.79879500647</v>
      </c>
      <c r="H365" s="5">
        <v>112652.23161841343</v>
      </c>
      <c r="I365" s="5">
        <v>11670.284399061517</v>
      </c>
      <c r="J365" s="5">
        <v>30511.790620079013</v>
      </c>
      <c r="K365" s="5">
        <v>10351.14732544284</v>
      </c>
      <c r="L365" s="5">
        <v>208226.89799739775</v>
      </c>
      <c r="M365" s="5"/>
      <c r="N365" s="12">
        <f>'Embedded emissions outputs'!L365-'Infield emissions outputs'!G365</f>
        <v>114452.17649112421</v>
      </c>
      <c r="O365" s="12">
        <f>'Embedded emissions outputs'!M365-'Infield emissions outputs'!H365</f>
        <v>59444.532635044758</v>
      </c>
      <c r="P365" s="12">
        <f>'Embedded emissions outputs'!N365-'Infield emissions outputs'!I365</f>
        <v>3527.5986739594373</v>
      </c>
      <c r="Q365" s="12">
        <f>'Embedded emissions outputs'!O365-'Infield emissions outputs'!J365</f>
        <v>44105.134375222769</v>
      </c>
      <c r="R365" s="12">
        <f>'Embedded emissions outputs'!P365-'Infield emissions outputs'!K365</f>
        <v>13869.246905002025</v>
      </c>
      <c r="S365" s="12">
        <f>'Embedded emissions outputs'!Q365-'Infield emissions outputs'!L365</f>
        <v>9252.3642190279206</v>
      </c>
      <c r="T365" s="5"/>
      <c r="U365" s="5">
        <v>7404.5719789081741</v>
      </c>
      <c r="V365" s="5">
        <v>623.24296364865006</v>
      </c>
      <c r="W365" s="5">
        <v>479.8306330293932</v>
      </c>
      <c r="X365" s="5">
        <v>30966.689109413692</v>
      </c>
      <c r="Y365" s="5">
        <v>2369.2037720560788</v>
      </c>
      <c r="Z365" s="5">
        <v>279.37563016016134</v>
      </c>
      <c r="AA365" s="5">
        <v>865.0164069555243</v>
      </c>
      <c r="AB365" s="5">
        <v>14687.777881974011</v>
      </c>
      <c r="AC365" s="5">
        <f>H365*Parameters!$B$17+J365*Parameters!$B$18</f>
        <v>203315.31217175879</v>
      </c>
      <c r="AD365" s="5">
        <f>O365*Parameters!$B$17+Q365*Parameters!$B$18</f>
        <v>130529.62309480562</v>
      </c>
      <c r="AE365" s="12">
        <f t="shared" si="39"/>
        <v>8507.6455755862171</v>
      </c>
      <c r="AF365" s="12">
        <f t="shared" si="40"/>
        <v>3513.5958091717644</v>
      </c>
      <c r="AG365" s="12">
        <f t="shared" si="41"/>
        <v>12021.241384757981</v>
      </c>
      <c r="AH365" s="12">
        <f t="shared" si="42"/>
        <v>45654.466991387701</v>
      </c>
      <c r="AI365" s="12">
        <f t="shared" si="43"/>
        <v>333844.93526656443</v>
      </c>
      <c r="AJ365" s="5"/>
      <c r="AK365" s="9">
        <f>IF('Embedded emissions outputs'!Z365 &lt;&gt;0,'Infield emissions outputs'!AG365/'Embedded emissions outputs'!Z365,"")</f>
        <v>1.5994161803118576</v>
      </c>
      <c r="AL365" s="9">
        <f>IF('Embedded emissions outputs'!Z365 &lt;&gt;0,'Infield emissions outputs'!AH365/'Embedded emissions outputs'!Z365,"")</f>
        <v>6.0742889084752534</v>
      </c>
      <c r="AM365" s="9">
        <f>IF('Embedded emissions outputs'!Z365 &lt;&gt;0,'Infield emissions outputs'!AI365/'Embedded emissions outputs'!Z365,"")</f>
        <v>44.417791315423102</v>
      </c>
      <c r="AN365" s="9"/>
      <c r="AO365" s="9">
        <f>E365*'Field emission CFs'!P363</f>
        <v>16081.038050374189</v>
      </c>
      <c r="AP365" s="9">
        <f>D365*'Field emission CFs'!Q363</f>
        <v>13777.160786306689</v>
      </c>
      <c r="AQ365" s="9">
        <f t="shared" si="44"/>
        <v>29858.19883668088</v>
      </c>
      <c r="AR365" s="9">
        <f>IF('Embedded emissions outputs'!Z365 &lt;&gt; 0,'Infield emissions outputs'!AQ365/'Embedded emissions outputs'!Z365,"")</f>
        <v>3.972608552300319</v>
      </c>
      <c r="AS365" s="9"/>
      <c r="AT365" s="9"/>
      <c r="AU365" s="5"/>
      <c r="AV365" s="5"/>
      <c r="AW365" s="5"/>
      <c r="AX365" s="5"/>
      <c r="AY365" s="5"/>
      <c r="AZ365" s="5"/>
      <c r="BA365" s="5"/>
      <c r="CX365" s="5"/>
      <c r="CY365" s="5"/>
      <c r="CZ365" s="5"/>
    </row>
    <row r="366" spans="2:104" x14ac:dyDescent="0.3">
      <c r="B366">
        <v>3078</v>
      </c>
      <c r="C366">
        <v>7</v>
      </c>
      <c r="D366" s="5">
        <v>587748.26517311262</v>
      </c>
      <c r="E366" s="5">
        <v>141291.0625</v>
      </c>
      <c r="F366" s="5"/>
      <c r="G366" s="5">
        <v>219185.64447907323</v>
      </c>
      <c r="H366" s="5">
        <v>111189.14919214582</v>
      </c>
      <c r="I366" s="5">
        <v>11518.715382021104</v>
      </c>
      <c r="J366" s="5">
        <v>30115.51560618131</v>
      </c>
      <c r="K366" s="5">
        <v>10216.710736606665</v>
      </c>
      <c r="L366" s="5">
        <v>205522.52977708445</v>
      </c>
      <c r="M366" s="5"/>
      <c r="N366" s="12">
        <f>'Embedded emissions outputs'!L366-'Infield emissions outputs'!G366</f>
        <v>66216.522682729468</v>
      </c>
      <c r="O366" s="12">
        <f>'Embedded emissions outputs'!M366-'Infield emissions outputs'!H366</f>
        <v>34339.197762792639</v>
      </c>
      <c r="P366" s="12">
        <f>'Embedded emissions outputs'!N366-'Infield emissions outputs'!I366</f>
        <v>2090.5190311353963</v>
      </c>
      <c r="Q366" s="12">
        <f>'Embedded emissions outputs'!O366-'Infield emissions outputs'!J366</f>
        <v>25728.912758031518</v>
      </c>
      <c r="R366" s="12">
        <f>'Embedded emissions outputs'!P366-'Infield emissions outputs'!K366</f>
        <v>6646.6736124529289</v>
      </c>
      <c r="S366" s="12">
        <f>'Embedded emissions outputs'!Q366-'Infield emissions outputs'!L366</f>
        <v>6269.24424669976</v>
      </c>
      <c r="T366" s="5"/>
      <c r="U366" s="5">
        <v>5849.7695515601717</v>
      </c>
      <c r="V366" s="5">
        <v>639.91760979632716</v>
      </c>
      <c r="W366" s="5">
        <v>343.174579417671</v>
      </c>
      <c r="X366" s="5">
        <v>32607.851973430617</v>
      </c>
      <c r="Y366" s="5">
        <v>1349.197475110584</v>
      </c>
      <c r="Z366" s="5">
        <v>162.5433226271</v>
      </c>
      <c r="AA366" s="5">
        <v>499.56499079957661</v>
      </c>
      <c r="AB366" s="5">
        <v>8554.5186035347451</v>
      </c>
      <c r="AC366" s="5">
        <f>H366*Parameters!$B$17+J366*Parameters!$B$18</f>
        <v>200674.73367672091</v>
      </c>
      <c r="AD366" s="5">
        <f>O366*Parameters!$B$17+Q366*Parameters!$B$18</f>
        <v>75610.930054378521</v>
      </c>
      <c r="AE366" s="12">
        <f t="shared" si="39"/>
        <v>6832.8617407741704</v>
      </c>
      <c r="AF366" s="12">
        <f t="shared" si="40"/>
        <v>2011.3057885372607</v>
      </c>
      <c r="AG366" s="12">
        <f t="shared" si="41"/>
        <v>8844.1675293114313</v>
      </c>
      <c r="AH366" s="12">
        <f t="shared" si="42"/>
        <v>41162.370576965361</v>
      </c>
      <c r="AI366" s="12">
        <f t="shared" si="43"/>
        <v>276285.66373109946</v>
      </c>
      <c r="AJ366" s="5"/>
      <c r="AK366" s="9">
        <f>IF('Embedded emissions outputs'!Z366 &lt;&gt;0,'Infield emissions outputs'!AG366/'Embedded emissions outputs'!Z366,"")</f>
        <v>0.53750879785660988</v>
      </c>
      <c r="AL366" s="9">
        <f>IF('Embedded emissions outputs'!Z366 &lt;&gt;0,'Infield emissions outputs'!AH366/'Embedded emissions outputs'!Z366,"")</f>
        <v>2.5016640913263553</v>
      </c>
      <c r="AM366" s="9">
        <f>IF('Embedded emissions outputs'!Z366 &lt;&gt;0,'Infield emissions outputs'!AI366/'Embedded emissions outputs'!Z366,"")</f>
        <v>16.791402298174336</v>
      </c>
      <c r="AN366" s="9"/>
      <c r="AO366" s="9">
        <f>E366*'Field emission CFs'!P364</f>
        <v>12153.166190258449</v>
      </c>
      <c r="AP366" s="9">
        <f>D366*'Field emission CFs'!Q364</f>
        <v>17059.043723631072</v>
      </c>
      <c r="AQ366" s="9">
        <f t="shared" si="44"/>
        <v>29212.209913889521</v>
      </c>
      <c r="AR366" s="9">
        <f>IF('Embedded emissions outputs'!Z366 &lt;&gt; 0,'Infield emissions outputs'!AQ366/'Embedded emissions outputs'!Z366,"")</f>
        <v>1.775386974693838</v>
      </c>
      <c r="AS366" s="9"/>
      <c r="AT366" s="9"/>
      <c r="AU366" s="5"/>
      <c r="AV366" s="5"/>
      <c r="AW366" s="5"/>
      <c r="AX366" s="5"/>
      <c r="AY366" s="5"/>
      <c r="AZ366" s="5"/>
      <c r="BA366" s="5"/>
      <c r="CX366" s="5"/>
      <c r="CY366" s="5"/>
      <c r="CZ366" s="5"/>
    </row>
    <row r="367" spans="2:104" x14ac:dyDescent="0.3">
      <c r="B367">
        <v>3078</v>
      </c>
      <c r="C367">
        <v>8</v>
      </c>
      <c r="D367" s="5">
        <v>325673.86642011721</v>
      </c>
      <c r="E367" s="5">
        <v>732317.9375</v>
      </c>
      <c r="F367" s="5"/>
      <c r="G367" s="5">
        <v>121451.71756527461</v>
      </c>
      <c r="H367" s="5">
        <v>61610.390480189417</v>
      </c>
      <c r="I367" s="5">
        <v>6382.5702208594139</v>
      </c>
      <c r="J367" s="5">
        <v>16687.137994038472</v>
      </c>
      <c r="K367" s="5">
        <v>5661.1237920142639</v>
      </c>
      <c r="L367" s="5">
        <v>113880.92636774102</v>
      </c>
      <c r="M367" s="5"/>
      <c r="N367" s="12">
        <f>'Embedded emissions outputs'!L367-'Infield emissions outputs'!G367</f>
        <v>342715.9159481097</v>
      </c>
      <c r="O367" s="12">
        <f>'Embedded emissions outputs'!M367-'Infield emissions outputs'!H367</f>
        <v>182082.78410367193</v>
      </c>
      <c r="P367" s="12">
        <f>'Embedded emissions outputs'!N367-'Infield emissions outputs'!I367</f>
        <v>10616.512683251569</v>
      </c>
      <c r="Q367" s="12">
        <f>'Embedded emissions outputs'!O367-'Infield emissions outputs'!J367</f>
        <v>137806.7333323042</v>
      </c>
      <c r="R367" s="12">
        <f>'Embedded emissions outputs'!P367-'Infield emissions outputs'!K367</f>
        <v>30360.29027646955</v>
      </c>
      <c r="S367" s="12">
        <f>'Embedded emissions outputs'!Q367-'Infield emissions outputs'!L367</f>
        <v>28735.731905347435</v>
      </c>
      <c r="T367" s="5"/>
      <c r="U367" s="5">
        <v>3120.1942666885143</v>
      </c>
      <c r="V367" s="5">
        <v>358.5213168186566</v>
      </c>
      <c r="W367" s="5">
        <v>178.78329176531429</v>
      </c>
      <c r="X367" s="5">
        <v>18341.757748282162</v>
      </c>
      <c r="Y367" s="5">
        <v>6239.2215478014741</v>
      </c>
      <c r="Z367" s="5">
        <v>847.82722222966299</v>
      </c>
      <c r="AA367" s="5">
        <v>2589.2672018308022</v>
      </c>
      <c r="AB367" s="5">
        <v>44867.183559540856</v>
      </c>
      <c r="AC367" s="5">
        <f>H367*Parameters!$B$17+J367*Parameters!$B$18</f>
        <v>111194.74149375121</v>
      </c>
      <c r="AD367" s="5">
        <f>O367*Parameters!$B$17+Q367*Parameters!$B$18</f>
        <v>402070.38754961418</v>
      </c>
      <c r="AE367" s="12">
        <f t="shared" si="39"/>
        <v>3657.4988752724848</v>
      </c>
      <c r="AF367" s="12">
        <f t="shared" si="40"/>
        <v>9676.315971861939</v>
      </c>
      <c r="AG367" s="12">
        <f t="shared" si="41"/>
        <v>13333.814847134425</v>
      </c>
      <c r="AH367" s="12">
        <f t="shared" si="42"/>
        <v>63208.941307823014</v>
      </c>
      <c r="AI367" s="12">
        <f t="shared" si="43"/>
        <v>513265.12904336536</v>
      </c>
      <c r="AJ367" s="5"/>
      <c r="AK367" s="9">
        <f>IF('Embedded emissions outputs'!Z367 &lt;&gt;0,'Infield emissions outputs'!AG367/'Embedded emissions outputs'!Z367,"")</f>
        <v>1.1905356365297897</v>
      </c>
      <c r="AL367" s="9">
        <f>IF('Embedded emissions outputs'!Z367 &lt;&gt;0,'Infield emissions outputs'!AH367/'Embedded emissions outputs'!Z367,"")</f>
        <v>5.643733472904473</v>
      </c>
      <c r="AM367" s="9">
        <f>IF('Embedded emissions outputs'!Z367 &lt;&gt;0,'Infield emissions outputs'!AI367/'Embedded emissions outputs'!Z367,"")</f>
        <v>45.827877026919339</v>
      </c>
      <c r="AN367" s="9"/>
      <c r="AO367" s="9">
        <f>E367*'Field emission CFs'!P365</f>
        <v>61276.390672125774</v>
      </c>
      <c r="AP367" s="9">
        <f>D367*'Field emission CFs'!Q365</f>
        <v>10284.985852122158</v>
      </c>
      <c r="AQ367" s="9">
        <f t="shared" si="44"/>
        <v>71561.376524247928</v>
      </c>
      <c r="AR367" s="9">
        <f>IF('Embedded emissions outputs'!Z367 &lt;&gt; 0,'Infield emissions outputs'!AQ367/'Embedded emissions outputs'!Z367,"")</f>
        <v>6.3894969240219384</v>
      </c>
      <c r="AS367" s="9"/>
      <c r="AT367" s="9"/>
      <c r="AU367" s="5"/>
      <c r="AV367" s="5"/>
      <c r="AW367" s="5"/>
      <c r="AX367" s="5"/>
      <c r="AY367" s="5"/>
      <c r="AZ367" s="5"/>
      <c r="BA367" s="5"/>
      <c r="CX367" s="5"/>
      <c r="CY367" s="5"/>
      <c r="CZ367" s="5"/>
    </row>
    <row r="368" spans="2:104" x14ac:dyDescent="0.3">
      <c r="B368">
        <v>3080</v>
      </c>
      <c r="C368">
        <v>0</v>
      </c>
      <c r="D368" s="5">
        <v>313353.07341678604</v>
      </c>
      <c r="E368" s="5">
        <v>2614746.5</v>
      </c>
      <c r="F368" s="5"/>
      <c r="G368" s="5">
        <v>116856.99374395802</v>
      </c>
      <c r="H368" s="5">
        <v>59279.565239881063</v>
      </c>
      <c r="I368" s="5">
        <v>6141.1067980037651</v>
      </c>
      <c r="J368" s="5">
        <v>16055.835349762589</v>
      </c>
      <c r="K368" s="5">
        <v>5446.9539073552824</v>
      </c>
      <c r="L368" s="5">
        <v>109572.6183778253</v>
      </c>
      <c r="M368" s="5"/>
      <c r="N368" s="12">
        <f>'Embedded emissions outputs'!L368-'Infield emissions outputs'!G368</f>
        <v>1223430.3077978285</v>
      </c>
      <c r="O368" s="12">
        <f>'Embedded emissions outputs'!M368-'Infield emissions outputs'!H368</f>
        <v>670055.44421834801</v>
      </c>
      <c r="P368" s="12">
        <f>'Embedded emissions outputs'!N368-'Infield emissions outputs'!I368</f>
        <v>37084.950696518019</v>
      </c>
      <c r="Q368" s="12">
        <f>'Embedded emissions outputs'!O368-'Infield emissions outputs'!J368</f>
        <v>511818.53232827527</v>
      </c>
      <c r="R368" s="12">
        <f>'Embedded emissions outputs'!P368-'Infield emissions outputs'!K368</f>
        <v>87750.56220680695</v>
      </c>
      <c r="S368" s="12">
        <f>'Embedded emissions outputs'!Q368-'Infield emissions outputs'!L368</f>
        <v>84606.736033190275</v>
      </c>
      <c r="T368" s="5"/>
      <c r="U368" s="5">
        <v>2642.5426028913098</v>
      </c>
      <c r="V368" s="5">
        <v>375.18716947974815</v>
      </c>
      <c r="W368" s="5">
        <v>148.66059722582034</v>
      </c>
      <c r="X368" s="5">
        <v>19483.056649278165</v>
      </c>
      <c r="Y368" s="5">
        <v>20457.086326307985</v>
      </c>
      <c r="Z368" s="5">
        <v>3162.3335459045079</v>
      </c>
      <c r="AA368" s="5">
        <v>9244.9969025863847</v>
      </c>
      <c r="AB368" s="5">
        <v>168221.28447352047</v>
      </c>
      <c r="AC368" s="5">
        <f>H368*Parameters!$B$17+J368*Parameters!$B$18</f>
        <v>106988.05641931503</v>
      </c>
      <c r="AD368" s="5">
        <f>O368*Parameters!$B$17+Q368*Parameters!$B$18</f>
        <v>1483496.9836974582</v>
      </c>
      <c r="AE368" s="12">
        <f t="shared" si="39"/>
        <v>3166.3903695968784</v>
      </c>
      <c r="AF368" s="12">
        <f t="shared" si="40"/>
        <v>32864.416774798876</v>
      </c>
      <c r="AG368" s="12">
        <f t="shared" si="41"/>
        <v>36030.807144395752</v>
      </c>
      <c r="AH368" s="12">
        <f t="shared" si="42"/>
        <v>187704.34112279862</v>
      </c>
      <c r="AI368" s="12">
        <f t="shared" si="43"/>
        <v>1590485.0401167732</v>
      </c>
      <c r="AJ368" s="5"/>
      <c r="AK368" s="9">
        <f>IF('Embedded emissions outputs'!Z368 &lt;&gt;0,'Infield emissions outputs'!AG368/'Embedded emissions outputs'!Z368,"")</f>
        <v>1.6372348326740787</v>
      </c>
      <c r="AL368" s="9">
        <f>IF('Embedded emissions outputs'!Z368 &lt;&gt;0,'Infield emissions outputs'!AH368/'Embedded emissions outputs'!Z368,"")</f>
        <v>8.5292589838133406</v>
      </c>
      <c r="AM368" s="9">
        <f>IF('Embedded emissions outputs'!Z368 &lt;&gt;0,'Infield emissions outputs'!AI368/'Embedded emissions outputs'!Z368,"")</f>
        <v>72.271417570262159</v>
      </c>
      <c r="AN368" s="9"/>
      <c r="AO368" s="9">
        <f>E368*'Field emission CFs'!P366</f>
        <v>240956.60008956908</v>
      </c>
      <c r="AP368" s="9">
        <f>D368*'Field emission CFs'!Q366</f>
        <v>17702.929412528691</v>
      </c>
      <c r="AQ368" s="9">
        <f t="shared" si="44"/>
        <v>258659.52950209778</v>
      </c>
      <c r="AR368" s="9">
        <f>IF('Embedded emissions outputs'!Z368 &lt;&gt; 0,'Infield emissions outputs'!AQ368/'Embedded emissions outputs'!Z368,"")</f>
        <v>11.753452810723177</v>
      </c>
      <c r="AS368" s="9"/>
      <c r="AT368" s="9"/>
      <c r="AU368" s="5"/>
      <c r="AV368" s="5"/>
      <c r="AW368" s="5"/>
      <c r="AX368" s="5"/>
      <c r="AY368" s="5"/>
      <c r="AZ368" s="5"/>
      <c r="BA368" s="5"/>
      <c r="CX368" s="5"/>
      <c r="CY368" s="5"/>
      <c r="CZ368" s="5"/>
    </row>
    <row r="369" spans="2:104" x14ac:dyDescent="0.3">
      <c r="B369">
        <v>3080</v>
      </c>
      <c r="C369">
        <v>1</v>
      </c>
      <c r="D369" s="5">
        <v>630751.06416940573</v>
      </c>
      <c r="E369" s="5">
        <v>846654.9375</v>
      </c>
      <c r="F369" s="5"/>
      <c r="G369" s="5">
        <v>235222.4356887085</v>
      </c>
      <c r="H369" s="5">
        <v>119324.34059397904</v>
      </c>
      <c r="I369" s="5">
        <v>12361.486057188762</v>
      </c>
      <c r="J369" s="5">
        <v>32318.927408512882</v>
      </c>
      <c r="K369" s="5">
        <v>10964.219805102448</v>
      </c>
      <c r="L369" s="5">
        <v>220559.65461591407</v>
      </c>
      <c r="M369" s="5"/>
      <c r="N369" s="12">
        <f>'Embedded emissions outputs'!L369-'Infield emissions outputs'!G369</f>
        <v>373173.00075091567</v>
      </c>
      <c r="O369" s="12">
        <f>'Embedded emissions outputs'!M369-'Infield emissions outputs'!H369</f>
        <v>184403.64171609329</v>
      </c>
      <c r="P369" s="12">
        <f>'Embedded emissions outputs'!N369-'Infield emissions outputs'!I369</f>
        <v>12002.91403205501</v>
      </c>
      <c r="Q369" s="12">
        <f>'Embedded emissions outputs'!O369-'Infield emissions outputs'!J369</f>
        <v>145866.70421428184</v>
      </c>
      <c r="R369" s="12">
        <f>'Embedded emissions outputs'!P369-'Infield emissions outputs'!K369</f>
        <v>94772.654911940685</v>
      </c>
      <c r="S369" s="12">
        <f>'Embedded emissions outputs'!Q369-'Infield emissions outputs'!L369</f>
        <v>36435.99756462709</v>
      </c>
      <c r="T369" s="5"/>
      <c r="U369" s="5">
        <v>6480.1043721290625</v>
      </c>
      <c r="V369" s="5">
        <v>686.60781858427299</v>
      </c>
      <c r="W369" s="5">
        <v>371.87933058552699</v>
      </c>
      <c r="X369" s="5">
        <v>34892.634329067529</v>
      </c>
      <c r="Y369" s="5">
        <v>6708.224948960762</v>
      </c>
      <c r="Z369" s="5">
        <v>954.33068366370878</v>
      </c>
      <c r="AA369" s="5">
        <v>2993.5301030585779</v>
      </c>
      <c r="AB369" s="5">
        <v>50600.646725938001</v>
      </c>
      <c r="AC369" s="5">
        <f>H369*Parameters!$B$17+J369*Parameters!$B$18</f>
        <v>215357.16788755258</v>
      </c>
      <c r="AD369" s="5">
        <f>O369*Parameters!$B$17+Q369*Parameters!$B$18</f>
        <v>412427.11840928131</v>
      </c>
      <c r="AE369" s="12">
        <f t="shared" si="39"/>
        <v>7538.5915212988621</v>
      </c>
      <c r="AF369" s="12">
        <f t="shared" si="40"/>
        <v>10656.085735683049</v>
      </c>
      <c r="AG369" s="12">
        <f t="shared" si="41"/>
        <v>18194.677256981911</v>
      </c>
      <c r="AH369" s="12">
        <f t="shared" si="42"/>
        <v>85493.281055005529</v>
      </c>
      <c r="AI369" s="12">
        <f t="shared" si="43"/>
        <v>627784.28629683389</v>
      </c>
      <c r="AJ369" s="5"/>
      <c r="AK369" s="9">
        <f>IF('Embedded emissions outputs'!Z369 &lt;&gt;0,'Infield emissions outputs'!AG369/'Embedded emissions outputs'!Z369,"")</f>
        <v>0.79460821590429731</v>
      </c>
      <c r="AL369" s="9">
        <f>IF('Embedded emissions outputs'!Z369 &lt;&gt;0,'Infield emissions outputs'!AH369/'Embedded emissions outputs'!Z369,"")</f>
        <v>3.7337108304492825</v>
      </c>
      <c r="AM369" s="9">
        <f>IF('Embedded emissions outputs'!Z369 &lt;&gt;0,'Infield emissions outputs'!AI369/'Embedded emissions outputs'!Z369,"")</f>
        <v>27.41694972993583</v>
      </c>
      <c r="AN369" s="9"/>
      <c r="AO369" s="9">
        <f>E369*'Field emission CFs'!P367</f>
        <v>96839.119054385053</v>
      </c>
      <c r="AP369" s="9">
        <f>D369*'Field emission CFs'!Q367</f>
        <v>37932.325332875742</v>
      </c>
      <c r="AQ369" s="9">
        <f t="shared" si="44"/>
        <v>134771.4443872608</v>
      </c>
      <c r="AR369" s="9">
        <f>IF('Embedded emissions outputs'!Z369 &lt;&gt; 0,'Infield emissions outputs'!AQ369/'Embedded emissions outputs'!Z369,"")</f>
        <v>5.8858145965910049</v>
      </c>
      <c r="AS369" s="9"/>
      <c r="AT369" s="9"/>
      <c r="AU369" s="5"/>
      <c r="AV369" s="5"/>
      <c r="AW369" s="5"/>
      <c r="AX369" s="5"/>
      <c r="AY369" s="5"/>
      <c r="AZ369" s="5"/>
      <c r="BA369" s="5"/>
      <c r="CX369" s="5"/>
      <c r="CY369" s="5"/>
      <c r="CZ369" s="5"/>
    </row>
    <row r="370" spans="2:104" x14ac:dyDescent="0.3">
      <c r="B370">
        <v>3080</v>
      </c>
      <c r="C370">
        <v>2</v>
      </c>
      <c r="D370" s="5">
        <v>53933.845933455697</v>
      </c>
      <c r="E370" s="5">
        <v>173938.890625</v>
      </c>
      <c r="F370" s="5"/>
      <c r="G370" s="5">
        <v>20113.244871386687</v>
      </c>
      <c r="H370" s="5">
        <v>10203.107005743226</v>
      </c>
      <c r="I370" s="5">
        <v>1056.9977957863864</v>
      </c>
      <c r="J370" s="5">
        <v>2763.5055263531331</v>
      </c>
      <c r="K370" s="5">
        <v>937.52127477999409</v>
      </c>
      <c r="L370" s="5">
        <v>18859.469459406268</v>
      </c>
      <c r="M370" s="5"/>
      <c r="N370" s="12">
        <f>'Embedded emissions outputs'!L370-'Infield emissions outputs'!G370</f>
        <v>78857.954234794481</v>
      </c>
      <c r="O370" s="12">
        <f>'Embedded emissions outputs'!M370-'Infield emissions outputs'!H370</f>
        <v>34947.048126461363</v>
      </c>
      <c r="P370" s="12">
        <f>'Embedded emissions outputs'!N370-'Infield emissions outputs'!I370</f>
        <v>2575.5732748929267</v>
      </c>
      <c r="Q370" s="12">
        <f>'Embedded emissions outputs'!O370-'Infield emissions outputs'!J370</f>
        <v>25589.981405870178</v>
      </c>
      <c r="R370" s="12">
        <f>'Embedded emissions outputs'!P370-'Infield emissions outputs'!K370</f>
        <v>21440.850653814927</v>
      </c>
      <c r="S370" s="12">
        <f>'Embedded emissions outputs'!Q370-'Infield emissions outputs'!L370</f>
        <v>10527.480941171354</v>
      </c>
      <c r="T370" s="5"/>
      <c r="U370" s="5">
        <v>540.9924450779489</v>
      </c>
      <c r="V370" s="5">
        <v>61.185449511701783</v>
      </c>
      <c r="W370" s="5">
        <v>31.033226545829777</v>
      </c>
      <c r="X370" s="5">
        <v>3126.4121065696486</v>
      </c>
      <c r="Y370" s="5">
        <v>1432.2455205852571</v>
      </c>
      <c r="Z370" s="5">
        <v>188.94621319081074</v>
      </c>
      <c r="AA370" s="5">
        <v>614.99839057864187</v>
      </c>
      <c r="AB370" s="5">
        <v>9986.1564396978501</v>
      </c>
      <c r="AC370" s="5">
        <f>H370*Parameters!$B$17+J370*Parameters!$B$18</f>
        <v>18414.618655947397</v>
      </c>
      <c r="AD370" s="5">
        <f>O370*Parameters!$B$17+Q370*Parameters!$B$18</f>
        <v>76456.02060668121</v>
      </c>
      <c r="AE370" s="12">
        <f t="shared" si="39"/>
        <v>633.21112113548043</v>
      </c>
      <c r="AF370" s="12">
        <f t="shared" si="40"/>
        <v>2236.19012435471</v>
      </c>
      <c r="AG370" s="12">
        <f t="shared" si="41"/>
        <v>2869.4012454901904</v>
      </c>
      <c r="AH370" s="12">
        <f t="shared" si="42"/>
        <v>13112.568546267499</v>
      </c>
      <c r="AI370" s="12">
        <f t="shared" si="43"/>
        <v>94870.639262628611</v>
      </c>
      <c r="AJ370" s="5"/>
      <c r="AK370" s="9">
        <f>IF('Embedded emissions outputs'!Z370 &lt;&gt;0,'Infield emissions outputs'!AG370/'Embedded emissions outputs'!Z370,"")</f>
        <v>0.87866582971177321</v>
      </c>
      <c r="AL370" s="9">
        <f>IF('Embedded emissions outputs'!Z370 &lt;&gt;0,'Infield emissions outputs'!AH370/'Embedded emissions outputs'!Z370,"")</f>
        <v>4.015320596750616</v>
      </c>
      <c r="AM370" s="9">
        <f>IF('Embedded emissions outputs'!Z370 &lt;&gt;0,'Infield emissions outputs'!AI370/'Embedded emissions outputs'!Z370,"")</f>
        <v>29.051213765937874</v>
      </c>
      <c r="AN370" s="9"/>
      <c r="AO370" s="9">
        <f>E370*'Field emission CFs'!P368</f>
        <v>14754.119864954939</v>
      </c>
      <c r="AP370" s="9">
        <f>D370*'Field emission CFs'!Q368</f>
        <v>3028.2971628694204</v>
      </c>
      <c r="AQ370" s="9">
        <f t="shared" si="44"/>
        <v>17782.417027824358</v>
      </c>
      <c r="AR370" s="9">
        <f>IF('Embedded emissions outputs'!Z370 &lt;&gt; 0,'Infield emissions outputs'!AQ370/'Embedded emissions outputs'!Z370,"")</f>
        <v>5.4453179863190622</v>
      </c>
      <c r="AS370" s="9"/>
      <c r="AT370" s="9"/>
      <c r="AU370" s="5"/>
      <c r="AV370" s="5"/>
      <c r="AW370" s="5"/>
      <c r="AX370" s="5"/>
      <c r="AY370" s="5"/>
      <c r="AZ370" s="5"/>
      <c r="BA370" s="5"/>
      <c r="CX370" s="5"/>
      <c r="CY370" s="5"/>
      <c r="CZ370" s="5"/>
    </row>
    <row r="371" spans="2:104" x14ac:dyDescent="0.3">
      <c r="B371">
        <v>3080</v>
      </c>
      <c r="C371">
        <v>5</v>
      </c>
      <c r="D371" s="5">
        <v>4118622.042925722</v>
      </c>
      <c r="E371" s="5">
        <v>941149</v>
      </c>
      <c r="F371" s="5"/>
      <c r="G371" s="5">
        <v>1535934.4813693359</v>
      </c>
      <c r="H371" s="5">
        <v>779153.43682392198</v>
      </c>
      <c r="I371" s="5">
        <v>80716.92915096326</v>
      </c>
      <c r="J371" s="5">
        <v>211033.24970795005</v>
      </c>
      <c r="K371" s="5">
        <v>71593.184598495442</v>
      </c>
      <c r="L371" s="5">
        <v>1440190.7612750551</v>
      </c>
      <c r="M371" s="5"/>
      <c r="N371" s="12">
        <f>'Embedded emissions outputs'!L371-'Infield emissions outputs'!G371</f>
        <v>440130.86305798055</v>
      </c>
      <c r="O371" s="12">
        <f>'Embedded emissions outputs'!M371-'Infield emissions outputs'!H371</f>
        <v>220277.42057414853</v>
      </c>
      <c r="P371" s="12">
        <f>'Embedded emissions outputs'!N371-'Infield emissions outputs'!I371</f>
        <v>13732.733499542286</v>
      </c>
      <c r="Q371" s="12">
        <f>'Embedded emissions outputs'!O371-'Infield emissions outputs'!J371</f>
        <v>161339.78871582419</v>
      </c>
      <c r="R371" s="12">
        <f>'Embedded emissions outputs'!P371-'Infield emissions outputs'!K371</f>
        <v>63988.203473913323</v>
      </c>
      <c r="S371" s="12">
        <f>'Embedded emissions outputs'!Q371-'Infield emissions outputs'!L371</f>
        <v>41679.98599868943</v>
      </c>
      <c r="T371" s="5"/>
      <c r="U371" s="5">
        <v>51213.345911501674</v>
      </c>
      <c r="V371" s="5">
        <v>4310.6282949462575</v>
      </c>
      <c r="W371" s="5">
        <v>3318.7241961138452</v>
      </c>
      <c r="X371" s="5">
        <v>214179.53199884779</v>
      </c>
      <c r="Y371" s="5">
        <v>9210.4923472560004</v>
      </c>
      <c r="Z371" s="5">
        <v>1050.9479034124697</v>
      </c>
      <c r="AA371" s="5">
        <v>3327.6348266398281</v>
      </c>
      <c r="AB371" s="5">
        <v>55159.960852475313</v>
      </c>
      <c r="AC371" s="5">
        <f>H371*Parameters!$B$17+J371*Parameters!$B$18</f>
        <v>1406220.0274393952</v>
      </c>
      <c r="AD371" s="5">
        <f>O371*Parameters!$B$17+Q371*Parameters!$B$18</f>
        <v>481950.34914128878</v>
      </c>
      <c r="AE371" s="12">
        <f t="shared" si="39"/>
        <v>58842.698402561771</v>
      </c>
      <c r="AF371" s="12">
        <f t="shared" si="40"/>
        <v>13589.075077308298</v>
      </c>
      <c r="AG371" s="12">
        <f t="shared" si="41"/>
        <v>72431.773479870069</v>
      </c>
      <c r="AH371" s="12">
        <f t="shared" si="42"/>
        <v>269339.4928513231</v>
      </c>
      <c r="AI371" s="12">
        <f t="shared" si="43"/>
        <v>1888170.376580684</v>
      </c>
      <c r="AJ371" s="5"/>
      <c r="AK371" s="9">
        <f>IF('Embedded emissions outputs'!Z371 &lt;&gt;0,'Infield emissions outputs'!AG371/'Embedded emissions outputs'!Z371,"")</f>
        <v>1.5582718777798235</v>
      </c>
      <c r="AL371" s="9">
        <f>IF('Embedded emissions outputs'!Z371 &lt;&gt;0,'Infield emissions outputs'!AH371/'Embedded emissions outputs'!Z371,"")</f>
        <v>5.7944757821281145</v>
      </c>
      <c r="AM371" s="9">
        <f>IF('Embedded emissions outputs'!Z371 &lt;&gt;0,'Infield emissions outputs'!AI371/'Embedded emissions outputs'!Z371,"")</f>
        <v>40.621438036448538</v>
      </c>
      <c r="AN371" s="9"/>
      <c r="AO371" s="9">
        <f>E371*'Field emission CFs'!P369</f>
        <v>82196.152191978996</v>
      </c>
      <c r="AP371" s="9">
        <f>D371*'Field emission CFs'!Q369</f>
        <v>194169.42911483132</v>
      </c>
      <c r="AQ371" s="9">
        <f t="shared" si="44"/>
        <v>276365.58130681032</v>
      </c>
      <c r="AR371" s="9">
        <f>IF('Embedded emissions outputs'!Z371 &lt;&gt; 0,'Infield emissions outputs'!AQ371/'Embedded emissions outputs'!Z371,"")</f>
        <v>5.94563259529136</v>
      </c>
      <c r="AS371" s="9"/>
      <c r="AT371" s="9"/>
      <c r="AU371" s="5"/>
      <c r="AV371" s="5"/>
      <c r="AW371" s="5"/>
      <c r="AX371" s="5"/>
      <c r="AY371" s="5"/>
      <c r="AZ371" s="5"/>
      <c r="BA371" s="5"/>
      <c r="CX371" s="5"/>
      <c r="CY371" s="5"/>
      <c r="CZ371" s="5"/>
    </row>
    <row r="372" spans="2:104" x14ac:dyDescent="0.3">
      <c r="B372">
        <v>3080</v>
      </c>
      <c r="C372">
        <v>7</v>
      </c>
      <c r="D372" s="5">
        <v>1927596.4763582246</v>
      </c>
      <c r="E372" s="5">
        <v>317623.3125</v>
      </c>
      <c r="F372" s="5"/>
      <c r="G372" s="5">
        <v>718847.67850693106</v>
      </c>
      <c r="H372" s="5">
        <v>364659.20002149581</v>
      </c>
      <c r="I372" s="5">
        <v>37777.117344646635</v>
      </c>
      <c r="J372" s="5">
        <v>98767.729665843042</v>
      </c>
      <c r="K372" s="5">
        <v>33507.024661406293</v>
      </c>
      <c r="L372" s="5">
        <v>674037.72615790169</v>
      </c>
      <c r="M372" s="5"/>
      <c r="N372" s="12">
        <f>'Embedded emissions outputs'!L372-'Infield emissions outputs'!G372</f>
        <v>148611.55683156592</v>
      </c>
      <c r="O372" s="12">
        <f>'Embedded emissions outputs'!M372-'Infield emissions outputs'!H372</f>
        <v>75855.578589853423</v>
      </c>
      <c r="P372" s="12">
        <f>'Embedded emissions outputs'!N372-'Infield emissions outputs'!I372</f>
        <v>4678.9183218989783</v>
      </c>
      <c r="Q372" s="12">
        <f>'Embedded emissions outputs'!O372-'Infield emissions outputs'!J372</f>
        <v>56402.891802285187</v>
      </c>
      <c r="R372" s="12">
        <f>'Embedded emissions outputs'!P372-'Infield emissions outputs'!K372</f>
        <v>17799.730912030645</v>
      </c>
      <c r="S372" s="12">
        <f>'Embedded emissions outputs'!Q372-'Infield emissions outputs'!L372</f>
        <v>14274.641810407629</v>
      </c>
      <c r="T372" s="5"/>
      <c r="U372" s="5">
        <v>19185.07606615196</v>
      </c>
      <c r="V372" s="5">
        <v>2098.692591529245</v>
      </c>
      <c r="W372" s="5">
        <v>1125.4854318734274</v>
      </c>
      <c r="X372" s="5">
        <v>106941.66923160973</v>
      </c>
      <c r="Y372" s="5">
        <v>3048.9533495693163</v>
      </c>
      <c r="Z372" s="5">
        <v>361.19657370521702</v>
      </c>
      <c r="AA372" s="5">
        <v>1123.0255938603998</v>
      </c>
      <c r="AB372" s="5">
        <v>18993.760823352903</v>
      </c>
      <c r="AC372" s="5">
        <f>H372*Parameters!$B$17+J372*Parameters!$B$18</f>
        <v>658138.7516566132</v>
      </c>
      <c r="AD372" s="5">
        <f>O372*Parameters!$B$17+Q372*Parameters!$B$18</f>
        <v>166666.21436786512</v>
      </c>
      <c r="AE372" s="12">
        <f t="shared" si="39"/>
        <v>22409.254089554634</v>
      </c>
      <c r="AF372" s="12">
        <f t="shared" si="40"/>
        <v>4533.1755171349332</v>
      </c>
      <c r="AG372" s="12">
        <f t="shared" si="41"/>
        <v>26942.429606689566</v>
      </c>
      <c r="AH372" s="12">
        <f t="shared" si="42"/>
        <v>125935.43005496264</v>
      </c>
      <c r="AI372" s="12">
        <f t="shared" si="43"/>
        <v>824804.96602447832</v>
      </c>
      <c r="AJ372" s="5"/>
      <c r="AK372" s="9">
        <f>IF('Embedded emissions outputs'!Z372 &lt;&gt;0,'Infield emissions outputs'!AG372/'Embedded emissions outputs'!Z372,"")</f>
        <v>0.52103735874144752</v>
      </c>
      <c r="AL372" s="9">
        <f>IF('Embedded emissions outputs'!Z372 &lt;&gt;0,'Infield emissions outputs'!AH372/'Embedded emissions outputs'!Z372,"")</f>
        <v>2.4354545898679425</v>
      </c>
      <c r="AM372" s="9">
        <f>IF('Embedded emissions outputs'!Z372 &lt;&gt;0,'Infield emissions outputs'!AI372/'Embedded emissions outputs'!Z372,"")</f>
        <v>15.950833211698155</v>
      </c>
      <c r="AN372" s="9"/>
      <c r="AO372" s="9">
        <f>E372*'Field emission CFs'!P370</f>
        <v>36679.85665836453</v>
      </c>
      <c r="AP372" s="9">
        <f>D372*'Field emission CFs'!Q370</f>
        <v>113723.61447750262</v>
      </c>
      <c r="AQ372" s="9">
        <f t="shared" si="44"/>
        <v>150403.47113586715</v>
      </c>
      <c r="AR372" s="9">
        <f>IF('Embedded emissions outputs'!Z372 &lt;&gt; 0,'Infield emissions outputs'!AQ372/'Embedded emissions outputs'!Z372,"")</f>
        <v>2.9086399589857415</v>
      </c>
      <c r="AS372" s="9"/>
      <c r="AT372" s="9"/>
      <c r="AU372" s="5"/>
      <c r="AV372" s="5"/>
      <c r="AW372" s="5"/>
      <c r="AX372" s="5"/>
      <c r="AY372" s="5"/>
      <c r="AZ372" s="5"/>
      <c r="BA372" s="5"/>
      <c r="CX372" s="5"/>
      <c r="CY372" s="5"/>
      <c r="CZ372" s="5"/>
    </row>
    <row r="373" spans="2:104" x14ac:dyDescent="0.3">
      <c r="B373">
        <v>3080</v>
      </c>
      <c r="C373">
        <v>8</v>
      </c>
      <c r="D373" s="5">
        <v>499341.33259830752</v>
      </c>
      <c r="E373" s="5">
        <v>769970.4375</v>
      </c>
      <c r="F373" s="5"/>
      <c r="G373" s="5">
        <v>186216.5459022884</v>
      </c>
      <c r="H373" s="5">
        <v>94464.486274111128</v>
      </c>
      <c r="I373" s="5">
        <v>9786.1125748877221</v>
      </c>
      <c r="J373" s="5">
        <v>25585.650499957668</v>
      </c>
      <c r="K373" s="5">
        <v>8679.950680051772</v>
      </c>
      <c r="L373" s="5">
        <v>174608.58666701082</v>
      </c>
      <c r="M373" s="5"/>
      <c r="N373" s="12">
        <f>'Embedded emissions outputs'!L373-'Infield emissions outputs'!G373</f>
        <v>354171.30571534275</v>
      </c>
      <c r="O373" s="12">
        <f>'Embedded emissions outputs'!M373-'Infield emissions outputs'!H373</f>
        <v>190914.07165875396</v>
      </c>
      <c r="P373" s="12">
        <f>'Embedded emissions outputs'!N373-'Infield emissions outputs'!I373</f>
        <v>10701.780801395669</v>
      </c>
      <c r="Q373" s="12">
        <f>'Embedded emissions outputs'!O373-'Infield emissions outputs'!J373</f>
        <v>147528.03842655869</v>
      </c>
      <c r="R373" s="12">
        <f>'Embedded emissions outputs'!P373-'Infield emissions outputs'!K373</f>
        <v>41354.381015888779</v>
      </c>
      <c r="S373" s="12">
        <f>'Embedded emissions outputs'!Q373-'Infield emissions outputs'!L373</f>
        <v>25300.8756048785</v>
      </c>
      <c r="T373" s="5"/>
      <c r="U373" s="5">
        <v>4784.0558415699761</v>
      </c>
      <c r="V373" s="5">
        <v>549.70487522688586</v>
      </c>
      <c r="W373" s="5">
        <v>274.12051245536941</v>
      </c>
      <c r="X373" s="5">
        <v>28122.605773985422</v>
      </c>
      <c r="Y373" s="5">
        <v>6552.2469639782094</v>
      </c>
      <c r="Z373" s="5">
        <v>890.65517602393527</v>
      </c>
      <c r="AA373" s="5">
        <v>2722.3956189512751</v>
      </c>
      <c r="AB373" s="5">
        <v>47134.310982439412</v>
      </c>
      <c r="AC373" s="5">
        <f>H373*Parameters!$B$17+J373*Parameters!$B$18</f>
        <v>170489.97822806044</v>
      </c>
      <c r="AD373" s="5">
        <f>O373*Parameters!$B$17+Q373*Parameters!$B$18</f>
        <v>424092.50511487498</v>
      </c>
      <c r="AE373" s="12">
        <f t="shared" si="39"/>
        <v>5607.8812292522307</v>
      </c>
      <c r="AF373" s="12">
        <f t="shared" si="40"/>
        <v>10165.29775895342</v>
      </c>
      <c r="AG373" s="12">
        <f t="shared" si="41"/>
        <v>15773.178988205651</v>
      </c>
      <c r="AH373" s="12">
        <f t="shared" si="42"/>
        <v>75256.916756424835</v>
      </c>
      <c r="AI373" s="12">
        <f t="shared" si="43"/>
        <v>594582.48334293545</v>
      </c>
      <c r="AJ373" s="5"/>
      <c r="AK373" s="9">
        <f>IF('Embedded emissions outputs'!Z373 &lt;&gt;0,'Infield emissions outputs'!AG373/'Embedded emissions outputs'!Z373,"")</f>
        <v>1.1519075474121419</v>
      </c>
      <c r="AL373" s="9">
        <f>IF('Embedded emissions outputs'!Z373 &lt;&gt;0,'Infield emissions outputs'!AH373/'Embedded emissions outputs'!Z373,"")</f>
        <v>5.4959758252610023</v>
      </c>
      <c r="AM373" s="9">
        <f>IF('Embedded emissions outputs'!Z373 &lt;&gt;0,'Infield emissions outputs'!AI373/'Embedded emissions outputs'!Z373,"")</f>
        <v>43.422067969552394</v>
      </c>
      <c r="AN373" s="9"/>
      <c r="AO373" s="9">
        <f>E373*'Field emission CFs'!P371</f>
        <v>76320.892779785208</v>
      </c>
      <c r="AP373" s="9">
        <f>D373*'Field emission CFs'!Q371</f>
        <v>30199.334298921687</v>
      </c>
      <c r="AQ373" s="9">
        <f t="shared" si="44"/>
        <v>106520.2270787069</v>
      </c>
      <c r="AR373" s="9">
        <f>IF('Embedded emissions outputs'!Z373 &lt;&gt; 0,'Infield emissions outputs'!AQ373/'Embedded emissions outputs'!Z373,"")</f>
        <v>7.7791200883326903</v>
      </c>
      <c r="AS373" s="9"/>
      <c r="AT373" s="9"/>
      <c r="AU373" s="5"/>
      <c r="AV373" s="5"/>
      <c r="AW373" s="5"/>
      <c r="AX373" s="5"/>
      <c r="AY373" s="5"/>
      <c r="AZ373" s="5"/>
      <c r="BA373" s="5"/>
      <c r="CX373" s="5"/>
      <c r="CY373" s="5"/>
      <c r="CZ373" s="5"/>
    </row>
    <row r="374" spans="2:104" x14ac:dyDescent="0.3">
      <c r="B374">
        <v>3081</v>
      </c>
      <c r="C374">
        <v>0</v>
      </c>
      <c r="D374" s="5">
        <v>61999.921970192401</v>
      </c>
      <c r="E374" s="5">
        <v>331138.375</v>
      </c>
      <c r="F374" s="5"/>
      <c r="G374" s="5">
        <v>23121.281099292206</v>
      </c>
      <c r="H374" s="5">
        <v>11729.032618777153</v>
      </c>
      <c r="I374" s="5">
        <v>1215.0770954157019</v>
      </c>
      <c r="J374" s="5">
        <v>3176.8015803932799</v>
      </c>
      <c r="K374" s="5">
        <v>1077.7322639566978</v>
      </c>
      <c r="L374" s="5">
        <v>21679.997312357355</v>
      </c>
      <c r="M374" s="5"/>
      <c r="N374" s="12">
        <f>'Embedded emissions outputs'!L374-'Infield emissions outputs'!G374</f>
        <v>155003.87623857916</v>
      </c>
      <c r="O374" s="12">
        <f>'Embedded emissions outputs'!M374-'Infield emissions outputs'!H374</f>
        <v>84787.460340932739</v>
      </c>
      <c r="P374" s="12">
        <f>'Embedded emissions outputs'!N374-'Infield emissions outputs'!I374</f>
        <v>4755.2716520438571</v>
      </c>
      <c r="Q374" s="12">
        <f>'Embedded emissions outputs'!O374-'Infield emissions outputs'!J374</f>
        <v>64994.362205924917</v>
      </c>
      <c r="R374" s="12">
        <f>'Embedded emissions outputs'!P374-'Infield emissions outputs'!K374</f>
        <v>9987.1241396150999</v>
      </c>
      <c r="S374" s="12">
        <f>'Embedded emissions outputs'!Q374-'Infield emissions outputs'!L374</f>
        <v>11610.274773965622</v>
      </c>
      <c r="T374" s="5"/>
      <c r="U374" s="5">
        <v>522.85249158623287</v>
      </c>
      <c r="V374" s="5">
        <v>74.23439310270264</v>
      </c>
      <c r="W374" s="5">
        <v>29.413930195552119</v>
      </c>
      <c r="X374" s="5">
        <v>3854.9103055689884</v>
      </c>
      <c r="Y374" s="5">
        <v>2590.4815195433889</v>
      </c>
      <c r="Z374" s="5">
        <v>401.00954623437377</v>
      </c>
      <c r="AA374" s="5">
        <v>1170.8106945298102</v>
      </c>
      <c r="AB374" s="5">
        <v>21332.949452298533</v>
      </c>
      <c r="AC374" s="5">
        <f>H374*Parameters!$B$17+J374*Parameters!$B$18</f>
        <v>21168.616849394326</v>
      </c>
      <c r="AD374" s="5">
        <f>O374*Parameters!$B$17+Q374*Parameters!$B$18</f>
        <v>187909.50796959142</v>
      </c>
      <c r="AE374" s="12">
        <f t="shared" si="39"/>
        <v>626.50081488448757</v>
      </c>
      <c r="AF374" s="12">
        <f t="shared" si="40"/>
        <v>4162.3017603075732</v>
      </c>
      <c r="AG374" s="12">
        <f t="shared" si="41"/>
        <v>4788.8025751920604</v>
      </c>
      <c r="AH374" s="12">
        <f t="shared" si="42"/>
        <v>25187.859757867522</v>
      </c>
      <c r="AI374" s="12">
        <f t="shared" si="43"/>
        <v>209078.12481898576</v>
      </c>
      <c r="AJ374" s="5"/>
      <c r="AK374" s="9">
        <f>IF('Embedded emissions outputs'!Z374 &lt;&gt;0,'Infield emissions outputs'!AG374/'Embedded emissions outputs'!Z374,"")</f>
        <v>1.4288100188965647</v>
      </c>
      <c r="AL374" s="9">
        <f>IF('Embedded emissions outputs'!Z374 &lt;&gt;0,'Infield emissions outputs'!AH374/'Embedded emissions outputs'!Z374,"")</f>
        <v>7.5151701937011568</v>
      </c>
      <c r="AM374" s="9">
        <f>IF('Embedded emissions outputs'!Z374 &lt;&gt;0,'Infield emissions outputs'!AI374/'Embedded emissions outputs'!Z374,"")</f>
        <v>62.381548368903545</v>
      </c>
      <c r="AN374" s="9"/>
      <c r="AO374" s="9">
        <f>E374*'Field emission CFs'!P372</f>
        <v>32132.450387013145</v>
      </c>
      <c r="AP374" s="9">
        <f>D374*'Field emission CFs'!Q372</f>
        <v>4587.0482456331765</v>
      </c>
      <c r="AQ374" s="9">
        <f t="shared" si="44"/>
        <v>36719.498632646319</v>
      </c>
      <c r="AR374" s="9">
        <f>IF('Embedded emissions outputs'!Z374 &lt;&gt; 0,'Infield emissions outputs'!AQ374/'Embedded emissions outputs'!Z374,"")</f>
        <v>10.955805070556618</v>
      </c>
      <c r="AS374" s="9"/>
      <c r="AT374" s="9"/>
      <c r="AU374" s="5"/>
      <c r="AV374" s="5"/>
      <c r="AW374" s="5"/>
      <c r="AX374" s="5"/>
      <c r="AY374" s="5"/>
      <c r="AZ374" s="5"/>
      <c r="BA374" s="5"/>
      <c r="CX374" s="5"/>
      <c r="CY374" s="5"/>
      <c r="CZ374" s="5"/>
    </row>
    <row r="375" spans="2:104" x14ac:dyDescent="0.3">
      <c r="B375">
        <v>3081</v>
      </c>
      <c r="C375">
        <v>1</v>
      </c>
      <c r="D375" s="5">
        <v>247261.35343567957</v>
      </c>
      <c r="E375" s="5">
        <v>72369.4921875</v>
      </c>
      <c r="F375" s="5"/>
      <c r="G375" s="5">
        <v>92209.781498214477</v>
      </c>
      <c r="H375" s="5">
        <v>46776.453705931526</v>
      </c>
      <c r="I375" s="5">
        <v>4845.8384719520072</v>
      </c>
      <c r="J375" s="5">
        <v>12669.374950863516</v>
      </c>
      <c r="K375" s="5">
        <v>4298.0947355925382</v>
      </c>
      <c r="L375" s="5">
        <v>86461.810073125496</v>
      </c>
      <c r="M375" s="5"/>
      <c r="N375" s="12">
        <f>'Embedded emissions outputs'!L375-'Infield emissions outputs'!G375</f>
        <v>27393.715982083246</v>
      </c>
      <c r="O375" s="12">
        <f>'Embedded emissions outputs'!M375-'Infield emissions outputs'!H375</f>
        <v>12911.708017070589</v>
      </c>
      <c r="P375" s="12">
        <f>'Embedded emissions outputs'!N375-'Infield emissions outputs'!I375</f>
        <v>913.5386815784741</v>
      </c>
      <c r="Q375" s="12">
        <f>'Embedded emissions outputs'!O375-'Infield emissions outputs'!J375</f>
        <v>12673.532378626878</v>
      </c>
      <c r="R375" s="12">
        <f>'Embedded emissions outputs'!P375-'Infield emissions outputs'!K375</f>
        <v>14936.319940118374</v>
      </c>
      <c r="S375" s="12">
        <f>'Embedded emissions outputs'!Q375-'Infield emissions outputs'!L375</f>
        <v>3540.6757416149339</v>
      </c>
      <c r="T375" s="5"/>
      <c r="U375" s="5">
        <v>2540.2721746764423</v>
      </c>
      <c r="V375" s="5">
        <v>269.15781541522699</v>
      </c>
      <c r="W375" s="5">
        <v>145.78078709453564</v>
      </c>
      <c r="X375" s="5">
        <v>13678.296366416133</v>
      </c>
      <c r="Y375" s="5">
        <v>582.21426216975044</v>
      </c>
      <c r="Z375" s="5">
        <v>75.465766222546648</v>
      </c>
      <c r="AA375" s="5">
        <v>255.87786280091311</v>
      </c>
      <c r="AB375" s="5">
        <v>3985.3613055445308</v>
      </c>
      <c r="AC375" s="5">
        <f>H375*Parameters!$B$17+J375*Parameters!$B$18</f>
        <v>84422.378064588527</v>
      </c>
      <c r="AD375" s="5">
        <f>O375*Parameters!$B$17+Q375*Parameters!$B$18</f>
        <v>30919.530541231838</v>
      </c>
      <c r="AE375" s="12">
        <f t="shared" si="39"/>
        <v>2955.2107771862052</v>
      </c>
      <c r="AF375" s="12">
        <f t="shared" si="40"/>
        <v>913.55789119321025</v>
      </c>
      <c r="AG375" s="12">
        <f t="shared" si="41"/>
        <v>3868.7686683794154</v>
      </c>
      <c r="AH375" s="12">
        <f t="shared" si="42"/>
        <v>17663.657671960664</v>
      </c>
      <c r="AI375" s="12">
        <f t="shared" si="43"/>
        <v>115341.90860582037</v>
      </c>
      <c r="AJ375" s="5"/>
      <c r="AK375" s="9">
        <f>IF('Embedded emissions outputs'!Z375 &lt;&gt;0,'Infield emissions outputs'!AG375/'Embedded emissions outputs'!Z375,"")</f>
        <v>0.55191111748369648</v>
      </c>
      <c r="AL375" s="9">
        <f>IF('Embedded emissions outputs'!Z375 &lt;&gt;0,'Infield emissions outputs'!AH375/'Embedded emissions outputs'!Z375,"")</f>
        <v>2.5198635225364687</v>
      </c>
      <c r="AM375" s="9">
        <f>IF('Embedded emissions outputs'!Z375 &lt;&gt;0,'Infield emissions outputs'!AI375/'Embedded emissions outputs'!Z375,"")</f>
        <v>16.454455442539174</v>
      </c>
      <c r="AN375" s="9"/>
      <c r="AO375" s="9">
        <f>E375*'Field emission CFs'!P373</f>
        <v>9897.9634504162641</v>
      </c>
      <c r="AP375" s="9">
        <f>D375*'Field emission CFs'!Q373</f>
        <v>18858.687560318809</v>
      </c>
      <c r="AQ375" s="9">
        <f t="shared" si="44"/>
        <v>28756.651010735073</v>
      </c>
      <c r="AR375" s="9">
        <f>IF('Embedded emissions outputs'!Z375 &lt;&gt; 0,'Infield emissions outputs'!AQ375/'Embedded emissions outputs'!Z375,"")</f>
        <v>4.1023686745973622</v>
      </c>
      <c r="AS375" s="9"/>
      <c r="AT375" s="9"/>
      <c r="AU375" s="5"/>
      <c r="AV375" s="5"/>
      <c r="AW375" s="5"/>
      <c r="AX375" s="5"/>
      <c r="AY375" s="5"/>
      <c r="AZ375" s="5"/>
      <c r="BA375" s="5"/>
      <c r="CX375" s="5"/>
      <c r="CY375" s="5"/>
      <c r="CZ375" s="5"/>
    </row>
    <row r="376" spans="2:104" x14ac:dyDescent="0.3">
      <c r="B376">
        <v>3081</v>
      </c>
      <c r="C376">
        <v>2</v>
      </c>
      <c r="D376" s="5">
        <v>31497.057232802297</v>
      </c>
      <c r="E376" s="5">
        <v>28403.486328125</v>
      </c>
      <c r="F376" s="5"/>
      <c r="G376" s="5">
        <v>11746.019848706219</v>
      </c>
      <c r="H376" s="5">
        <v>5958.5560745808561</v>
      </c>
      <c r="I376" s="5">
        <v>617.28066101397997</v>
      </c>
      <c r="J376" s="5">
        <v>1613.8714052415994</v>
      </c>
      <c r="K376" s="5">
        <v>547.50705679600003</v>
      </c>
      <c r="L376" s="5">
        <v>11013.82218646364</v>
      </c>
      <c r="M376" s="5"/>
      <c r="N376" s="12">
        <f>'Embedded emissions outputs'!L376-'Infield emissions outputs'!G376</f>
        <v>13206.481717293584</v>
      </c>
      <c r="O376" s="12">
        <f>'Embedded emissions outputs'!M376-'Infield emissions outputs'!H376</f>
        <v>6463.9661059151258</v>
      </c>
      <c r="P376" s="12">
        <f>'Embedded emissions outputs'!N376-'Infield emissions outputs'!I376</f>
        <v>441.0677838988405</v>
      </c>
      <c r="Q376" s="12">
        <f>'Embedded emissions outputs'!O376-'Infield emissions outputs'!J376</f>
        <v>4848.0464332935608</v>
      </c>
      <c r="R376" s="12">
        <f>'Embedded emissions outputs'!P376-'Infield emissions outputs'!K376</f>
        <v>1746.8718502043316</v>
      </c>
      <c r="S376" s="12">
        <f>'Embedded emissions outputs'!Q376-'Infield emissions outputs'!L376</f>
        <v>1697.0526825204524</v>
      </c>
      <c r="T376" s="5"/>
      <c r="U376" s="5">
        <v>315.9364905324494</v>
      </c>
      <c r="V376" s="5">
        <v>35.731952204234879</v>
      </c>
      <c r="W376" s="5">
        <v>18.123226625420287</v>
      </c>
      <c r="X376" s="5">
        <v>1825.8067703061126</v>
      </c>
      <c r="Y376" s="5">
        <v>229.32479950815102</v>
      </c>
      <c r="Z376" s="5">
        <v>33.283791862396342</v>
      </c>
      <c r="AA376" s="5">
        <v>100.42664965775023</v>
      </c>
      <c r="AB376" s="5">
        <v>1766.2106729966458</v>
      </c>
      <c r="AC376" s="5">
        <f>H376*Parameters!$B$17+J376*Parameters!$B$18</f>
        <v>10754.03186418828</v>
      </c>
      <c r="AD376" s="5">
        <f>O376*Parameters!$B$17+Q376*Parameters!$B$18</f>
        <v>14236.944986979555</v>
      </c>
      <c r="AE376" s="12">
        <f t="shared" si="39"/>
        <v>369.79166936210453</v>
      </c>
      <c r="AF376" s="12">
        <f t="shared" si="40"/>
        <v>363.03524102829761</v>
      </c>
      <c r="AG376" s="12">
        <f t="shared" si="41"/>
        <v>732.82691039040219</v>
      </c>
      <c r="AH376" s="12">
        <f t="shared" si="42"/>
        <v>3592.0174433027587</v>
      </c>
      <c r="AI376" s="12">
        <f t="shared" si="43"/>
        <v>24990.976851167834</v>
      </c>
      <c r="AJ376" s="5"/>
      <c r="AK376" s="9">
        <f>IF('Embedded emissions outputs'!Z376 &lt;&gt;0,'Infield emissions outputs'!AG376/'Embedded emissions outputs'!Z376,"")</f>
        <v>0.71508278395567137</v>
      </c>
      <c r="AL376" s="9">
        <f>IF('Embedded emissions outputs'!Z376 &lt;&gt;0,'Infield emissions outputs'!AH376/'Embedded emissions outputs'!Z376,"")</f>
        <v>3.5050430012264333</v>
      </c>
      <c r="AM376" s="9">
        <f>IF('Embedded emissions outputs'!Z376 &lt;&gt;0,'Infield emissions outputs'!AI376/'Embedded emissions outputs'!Z376,"")</f>
        <v>24.385863902001823</v>
      </c>
      <c r="AN376" s="9"/>
      <c r="AO376" s="9">
        <f>E376*'Field emission CFs'!P374</f>
        <v>3229.7465541977922</v>
      </c>
      <c r="AP376" s="9">
        <f>D376*'Field emission CFs'!Q374</f>
        <v>2399.6002300708956</v>
      </c>
      <c r="AQ376" s="9">
        <f t="shared" si="44"/>
        <v>5629.3467842686878</v>
      </c>
      <c r="AR376" s="9">
        <f>IF('Embedded emissions outputs'!Z376 &lt;&gt; 0,'Infield emissions outputs'!AQ376/'Embedded emissions outputs'!Z376,"")</f>
        <v>5.4930419629408309</v>
      </c>
      <c r="AS376" s="9"/>
      <c r="AT376" s="9"/>
      <c r="AU376" s="5"/>
      <c r="AV376" s="5"/>
      <c r="AW376" s="5"/>
      <c r="AX376" s="5"/>
      <c r="AY376" s="5"/>
      <c r="AZ376" s="5"/>
      <c r="BA376" s="5"/>
      <c r="CX376" s="5"/>
      <c r="CY376" s="5"/>
      <c r="CZ376" s="5"/>
    </row>
    <row r="377" spans="2:104" x14ac:dyDescent="0.3">
      <c r="B377">
        <v>3081</v>
      </c>
      <c r="C377">
        <v>5</v>
      </c>
      <c r="D377" s="5">
        <v>718818.39871160523</v>
      </c>
      <c r="E377" s="5">
        <v>128059.8984375</v>
      </c>
      <c r="F377" s="5"/>
      <c r="G377" s="5">
        <v>268064.88988719211</v>
      </c>
      <c r="H377" s="5">
        <v>135984.75897306707</v>
      </c>
      <c r="I377" s="5">
        <v>14087.433407702927</v>
      </c>
      <c r="J377" s="5">
        <v>36831.391919180955</v>
      </c>
      <c r="K377" s="5">
        <v>12495.076696864793</v>
      </c>
      <c r="L377" s="5">
        <v>251354.84782759735</v>
      </c>
      <c r="M377" s="5"/>
      <c r="N377" s="12">
        <f>'Embedded emissions outputs'!L377-'Infield emissions outputs'!G377</f>
        <v>59667.159386237792</v>
      </c>
      <c r="O377" s="12">
        <f>'Embedded emissions outputs'!M377-'Infield emissions outputs'!H377</f>
        <v>29096.9992621399</v>
      </c>
      <c r="P377" s="12">
        <f>'Embedded emissions outputs'!N377-'Infield emissions outputs'!I377</f>
        <v>1937.0880615484566</v>
      </c>
      <c r="Q377" s="12">
        <f>'Embedded emissions outputs'!O377-'Infield emissions outputs'!J377</f>
        <v>21416.904844284494</v>
      </c>
      <c r="R377" s="12">
        <f>'Embedded emissions outputs'!P377-'Infield emissions outputs'!K377</f>
        <v>9155.7765713056306</v>
      </c>
      <c r="S377" s="12">
        <f>'Embedded emissions outputs'!Q377-'Infield emissions outputs'!L377</f>
        <v>6785.9700786810718</v>
      </c>
      <c r="T377" s="5"/>
      <c r="U377" s="5">
        <v>8938.2067393147972</v>
      </c>
      <c r="V377" s="5">
        <v>752.32903046697163</v>
      </c>
      <c r="W377" s="5">
        <v>579.21314156843505</v>
      </c>
      <c r="X377" s="5">
        <v>37380.508972085183</v>
      </c>
      <c r="Y377" s="5">
        <v>1261.3687494112514</v>
      </c>
      <c r="Z377" s="5">
        <v>140.97934311473529</v>
      </c>
      <c r="AA377" s="5">
        <v>452.78335006943809</v>
      </c>
      <c r="AB377" s="5">
        <v>7391.4463788970161</v>
      </c>
      <c r="AC377" s="5">
        <f>H377*Parameters!$B$17+J377*Parameters!$B$18</f>
        <v>245425.97447036617</v>
      </c>
      <c r="AD377" s="5">
        <f>O377*Parameters!$B$17+Q377*Parameters!$B$18</f>
        <v>63749.289854937175</v>
      </c>
      <c r="AE377" s="12">
        <f t="shared" si="39"/>
        <v>10269.748911350203</v>
      </c>
      <c r="AF377" s="12">
        <f t="shared" si="40"/>
        <v>1855.1314425954247</v>
      </c>
      <c r="AG377" s="12">
        <f t="shared" si="41"/>
        <v>12124.880353945628</v>
      </c>
      <c r="AH377" s="12">
        <f t="shared" si="42"/>
        <v>44771.9553509822</v>
      </c>
      <c r="AI377" s="12">
        <f t="shared" si="43"/>
        <v>309175.26432530337</v>
      </c>
      <c r="AJ377" s="5"/>
      <c r="AK377" s="9">
        <f>IF('Embedded emissions outputs'!Z377 &lt;&gt;0,'Infield emissions outputs'!AG377/'Embedded emissions outputs'!Z377,"")</f>
        <v>1.5542041634347157</v>
      </c>
      <c r="AL377" s="9">
        <f>IF('Embedded emissions outputs'!Z377 &lt;&gt;0,'Infield emissions outputs'!AH377/'Embedded emissions outputs'!Z377,"")</f>
        <v>5.7390058607024317</v>
      </c>
      <c r="AM377" s="9">
        <f>IF('Embedded emissions outputs'!Z377 &lt;&gt;0,'Infield emissions outputs'!AI377/'Embedded emissions outputs'!Z377,"")</f>
        <v>39.631028844671931</v>
      </c>
      <c r="AN377" s="9"/>
      <c r="AO377" s="9">
        <f>E377*'Field emission CFs'!P375</f>
        <v>13802.01291745014</v>
      </c>
      <c r="AP377" s="9">
        <f>D377*'Field emission CFs'!Q375</f>
        <v>49614.524683617186</v>
      </c>
      <c r="AQ377" s="9">
        <f t="shared" si="44"/>
        <v>63416.537601067328</v>
      </c>
      <c r="AR377" s="9">
        <f>IF('Embedded emissions outputs'!Z377 &lt;&gt; 0,'Infield emissions outputs'!AQ377/'Embedded emissions outputs'!Z377,"")</f>
        <v>8.1289253083738124</v>
      </c>
      <c r="AS377" s="9"/>
      <c r="AT377" s="9"/>
      <c r="AU377" s="5"/>
      <c r="AV377" s="5"/>
      <c r="AW377" s="5"/>
      <c r="AX377" s="5"/>
      <c r="AY377" s="5"/>
      <c r="AZ377" s="5"/>
      <c r="BA377" s="5"/>
      <c r="CX377" s="5"/>
      <c r="CY377" s="5"/>
      <c r="CZ377" s="5"/>
    </row>
    <row r="378" spans="2:104" x14ac:dyDescent="0.3">
      <c r="B378">
        <v>3081</v>
      </c>
      <c r="C378">
        <v>7</v>
      </c>
      <c r="D378" s="5">
        <v>723728.85966718174</v>
      </c>
      <c r="E378" s="5">
        <v>160097.90625</v>
      </c>
      <c r="F378" s="5"/>
      <c r="G378" s="5">
        <v>269896.12038673321</v>
      </c>
      <c r="H378" s="5">
        <v>136913.71105705324</v>
      </c>
      <c r="I378" s="5">
        <v>14183.668829384953</v>
      </c>
      <c r="J378" s="5">
        <v>37082.99804429245</v>
      </c>
      <c r="K378" s="5">
        <v>12580.4342591738</v>
      </c>
      <c r="L378" s="5">
        <v>253071.92709054411</v>
      </c>
      <c r="M378" s="5"/>
      <c r="N378" s="12">
        <f>'Embedded emissions outputs'!L378-'Infield emissions outputs'!G378</f>
        <v>73570.404724366264</v>
      </c>
      <c r="O378" s="12">
        <f>'Embedded emissions outputs'!M378-'Infield emissions outputs'!H378</f>
        <v>35658.179373657447</v>
      </c>
      <c r="P378" s="12">
        <f>'Embedded emissions outputs'!N378-'Infield emissions outputs'!I378</f>
        <v>2547.3184602442943</v>
      </c>
      <c r="Q378" s="12">
        <f>'Embedded emissions outputs'!O378-'Infield emissions outputs'!J378</f>
        <v>27337.624141253051</v>
      </c>
      <c r="R378" s="12">
        <f>'Embedded emissions outputs'!P378-'Infield emissions outputs'!K378</f>
        <v>10543.709932479482</v>
      </c>
      <c r="S378" s="12">
        <f>'Embedded emissions outputs'!Q378-'Infield emissions outputs'!L378</f>
        <v>10440.666498517065</v>
      </c>
      <c r="T378" s="5"/>
      <c r="U378" s="5">
        <v>7203.1638334474465</v>
      </c>
      <c r="V378" s="5">
        <v>787.96802893571657</v>
      </c>
      <c r="W378" s="5">
        <v>422.57095723721687</v>
      </c>
      <c r="X378" s="5">
        <v>40151.957773922819</v>
      </c>
      <c r="Y378" s="5">
        <v>1557.8250775381728</v>
      </c>
      <c r="Z378" s="5">
        <v>176.30421783374382</v>
      </c>
      <c r="AA378" s="5">
        <v>566.06066391780598</v>
      </c>
      <c r="AB378" s="5">
        <v>9249.5611500104242</v>
      </c>
      <c r="AC378" s="5">
        <f>H378*Parameters!$B$17+J378*Parameters!$B$18</f>
        <v>247102.55184690686</v>
      </c>
      <c r="AD378" s="5">
        <f>O378*Parameters!$B$17+Q378*Parameters!$B$18</f>
        <v>79030.151447618802</v>
      </c>
      <c r="AE378" s="12">
        <f t="shared" si="39"/>
        <v>8413.7028196203792</v>
      </c>
      <c r="AF378" s="12">
        <f t="shared" si="40"/>
        <v>2300.1899592897225</v>
      </c>
      <c r="AG378" s="12">
        <f t="shared" si="41"/>
        <v>10713.892778910102</v>
      </c>
      <c r="AH378" s="12">
        <f t="shared" si="42"/>
        <v>49401.518923933239</v>
      </c>
      <c r="AI378" s="12">
        <f t="shared" si="43"/>
        <v>326132.70329452568</v>
      </c>
      <c r="AJ378" s="5"/>
      <c r="AK378" s="9">
        <f>IF('Embedded emissions outputs'!Z378 &lt;&gt;0,'Infield emissions outputs'!AG378/'Embedded emissions outputs'!Z378,"")</f>
        <v>0.56769296667984959</v>
      </c>
      <c r="AL378" s="9">
        <f>IF('Embedded emissions outputs'!Z378 &lt;&gt;0,'Infield emissions outputs'!AH378/'Embedded emissions outputs'!Z378,"")</f>
        <v>2.6176195165611253</v>
      </c>
      <c r="AM378" s="9">
        <f>IF('Embedded emissions outputs'!Z378 &lt;&gt;0,'Infield emissions outputs'!AI378/'Embedded emissions outputs'!Z378,"")</f>
        <v>17.280669658094396</v>
      </c>
      <c r="AN378" s="9"/>
      <c r="AO378" s="9">
        <f>E378*'Field emission CFs'!P376</f>
        <v>20225.67360709222</v>
      </c>
      <c r="AP378" s="9">
        <f>D378*'Field emission CFs'!Q376</f>
        <v>54148.978249665037</v>
      </c>
      <c r="AQ378" s="9">
        <f t="shared" si="44"/>
        <v>74374.651856757264</v>
      </c>
      <c r="AR378" s="9">
        <f>IF('Embedded emissions outputs'!Z378 &lt;&gt; 0,'Infield emissions outputs'!AQ378/'Embedded emissions outputs'!Z378,"")</f>
        <v>3.9408614244727072</v>
      </c>
      <c r="AS378" s="9"/>
      <c r="AT378" s="9"/>
      <c r="AU378" s="5"/>
      <c r="AV378" s="5"/>
      <c r="AW378" s="5"/>
      <c r="AX378" s="5"/>
      <c r="AY378" s="5"/>
      <c r="AZ378" s="5"/>
      <c r="BA378" s="5"/>
      <c r="CX378" s="5"/>
      <c r="CY378" s="5"/>
      <c r="CZ378" s="5"/>
    </row>
    <row r="379" spans="2:104" x14ac:dyDescent="0.3">
      <c r="B379">
        <v>3081</v>
      </c>
      <c r="C379">
        <v>8</v>
      </c>
      <c r="D379" s="5">
        <v>309757.78179712081</v>
      </c>
      <c r="E379" s="5">
        <v>384222.71875</v>
      </c>
      <c r="F379" s="5"/>
      <c r="G379" s="5">
        <v>115516.22192472614</v>
      </c>
      <c r="H379" s="5">
        <v>58599.414501927829</v>
      </c>
      <c r="I379" s="5">
        <v>6070.6461206420181</v>
      </c>
      <c r="J379" s="5">
        <v>15871.616922764917</v>
      </c>
      <c r="K379" s="5">
        <v>5384.457671009869</v>
      </c>
      <c r="L379" s="5">
        <v>108315.42465605002</v>
      </c>
      <c r="M379" s="5"/>
      <c r="N379" s="12">
        <f>'Embedded emissions outputs'!L379-'Infield emissions outputs'!G379</f>
        <v>174554.91243135475</v>
      </c>
      <c r="O379" s="12">
        <f>'Embedded emissions outputs'!M379-'Infield emissions outputs'!H379</f>
        <v>91409.644123441685</v>
      </c>
      <c r="P379" s="12">
        <f>'Embedded emissions outputs'!N379-'Infield emissions outputs'!I379</f>
        <v>5484.382593807949</v>
      </c>
      <c r="Q379" s="12">
        <f>'Embedded emissions outputs'!O379-'Infield emissions outputs'!J379</f>
        <v>71783.879474798188</v>
      </c>
      <c r="R379" s="12">
        <f>'Embedded emissions outputs'!P379-'Infield emissions outputs'!K379</f>
        <v>24946.226729732774</v>
      </c>
      <c r="S379" s="12">
        <f>'Embedded emissions outputs'!Q379-'Infield emissions outputs'!L379</f>
        <v>16043.672216650812</v>
      </c>
      <c r="T379" s="5"/>
      <c r="U379" s="5">
        <v>2967.7065140337158</v>
      </c>
      <c r="V379" s="5">
        <v>340.99993667121549</v>
      </c>
      <c r="W379" s="5">
        <v>170.04593118986088</v>
      </c>
      <c r="X379" s="5">
        <v>17445.373363298771</v>
      </c>
      <c r="Y379" s="5">
        <v>3292.9588549601299</v>
      </c>
      <c r="Z379" s="5">
        <v>435.81972236118929</v>
      </c>
      <c r="AA379" s="5">
        <v>1358.5017849818194</v>
      </c>
      <c r="AB379" s="5">
        <v>23037.167964599525</v>
      </c>
      <c r="AC379" s="5">
        <f>H379*Parameters!$B$17+J379*Parameters!$B$18</f>
        <v>105760.51695894086</v>
      </c>
      <c r="AD379" s="5">
        <f>O379*Parameters!$B$17+Q379*Parameters!$B$18</f>
        <v>204007.85767912035</v>
      </c>
      <c r="AE379" s="12">
        <f t="shared" si="39"/>
        <v>3478.7523818947921</v>
      </c>
      <c r="AF379" s="12">
        <f t="shared" si="40"/>
        <v>5087.2803623031386</v>
      </c>
      <c r="AG379" s="12">
        <f t="shared" si="41"/>
        <v>8566.0327441979316</v>
      </c>
      <c r="AH379" s="12">
        <f t="shared" si="42"/>
        <v>40482.541327898296</v>
      </c>
      <c r="AI379" s="12">
        <f t="shared" si="43"/>
        <v>309768.37463806121</v>
      </c>
      <c r="AJ379" s="5"/>
      <c r="AK379" s="9">
        <f>IF('Embedded emissions outputs'!Z379 &lt;&gt;0,'Infield emissions outputs'!AG379/'Embedded emissions outputs'!Z379,"")</f>
        <v>1.0544620716433688</v>
      </c>
      <c r="AL379" s="9">
        <f>IF('Embedded emissions outputs'!Z379 &lt;&gt;0,'Infield emissions outputs'!AH379/'Embedded emissions outputs'!Z379,"")</f>
        <v>4.9833225798625982</v>
      </c>
      <c r="AM379" s="9">
        <f>IF('Embedded emissions outputs'!Z379 &lt;&gt;0,'Infield emissions outputs'!AI379/'Embedded emissions outputs'!Z379,"")</f>
        <v>38.13188809857084</v>
      </c>
      <c r="AN379" s="9"/>
      <c r="AO379" s="9">
        <f>E379*'Field emission CFs'!P377</f>
        <v>42698.981578850886</v>
      </c>
      <c r="AP379" s="9">
        <f>D379*'Field emission CFs'!Q377</f>
        <v>23751.707466560994</v>
      </c>
      <c r="AQ379" s="9">
        <f t="shared" si="44"/>
        <v>66450.689045411884</v>
      </c>
      <c r="AR379" s="9">
        <f>IF('Embedded emissions outputs'!Z379 &lt;&gt; 0,'Infield emissions outputs'!AQ379/'Embedded emissions outputs'!Z379,"")</f>
        <v>8.1799513643483284</v>
      </c>
      <c r="AS379" s="9"/>
      <c r="AT379" s="9"/>
      <c r="AU379" s="5"/>
      <c r="AV379" s="5"/>
      <c r="AW379" s="5"/>
      <c r="AX379" s="5"/>
      <c r="AY379" s="5"/>
      <c r="AZ379" s="5"/>
      <c r="BA379" s="5"/>
      <c r="CX379" s="5"/>
      <c r="CY379" s="5"/>
      <c r="CZ379" s="5"/>
    </row>
    <row r="380" spans="2:104" x14ac:dyDescent="0.3">
      <c r="B380">
        <v>3084</v>
      </c>
      <c r="C380">
        <v>0</v>
      </c>
      <c r="D380" s="5">
        <v>10784.434914006202</v>
      </c>
      <c r="E380" s="5">
        <v>541874.6875</v>
      </c>
      <c r="F380" s="5"/>
      <c r="G380" s="5">
        <v>4021.7784671348159</v>
      </c>
      <c r="H380" s="5">
        <v>2040.1798076821904</v>
      </c>
      <c r="I380" s="5">
        <v>211.35381198238105</v>
      </c>
      <c r="J380" s="5">
        <v>552.58149994018527</v>
      </c>
      <c r="K380" s="5">
        <v>187.46367876000556</v>
      </c>
      <c r="L380" s="5">
        <v>3771.0776485066231</v>
      </c>
      <c r="M380" s="5"/>
      <c r="N380" s="12">
        <f>'Embedded emissions outputs'!L380-'Infield emissions outputs'!G380</f>
        <v>251734.44892498438</v>
      </c>
      <c r="O380" s="12">
        <f>'Embedded emissions outputs'!M380-'Infield emissions outputs'!H380</f>
        <v>142407.77046783647</v>
      </c>
      <c r="P380" s="12">
        <f>'Embedded emissions outputs'!N380-'Infield emissions outputs'!I380</f>
        <v>7453.1874127772735</v>
      </c>
      <c r="Q380" s="12">
        <f>'Embedded emissions outputs'!O380-'Infield emissions outputs'!J380</f>
        <v>110991.84004463512</v>
      </c>
      <c r="R380" s="12">
        <f>'Embedded emissions outputs'!P380-'Infield emissions outputs'!K380</f>
        <v>15530.252300927823</v>
      </c>
      <c r="S380" s="12">
        <f>'Embedded emissions outputs'!Q380-'Infield emissions outputs'!L380</f>
        <v>13757.201570929432</v>
      </c>
      <c r="T380" s="5"/>
      <c r="U380" s="5">
        <v>90.946383252685337</v>
      </c>
      <c r="V380" s="5">
        <v>12.912532070310332</v>
      </c>
      <c r="W380" s="5">
        <v>5.116338951387057</v>
      </c>
      <c r="X380" s="5">
        <v>670.53357437655359</v>
      </c>
      <c r="Y380" s="5">
        <v>4216.3816911837284</v>
      </c>
      <c r="Z380" s="5">
        <v>665.96688635173757</v>
      </c>
      <c r="AA380" s="5">
        <v>1915.9141616772699</v>
      </c>
      <c r="AB380" s="5">
        <v>35454.66718997126</v>
      </c>
      <c r="AC380" s="5">
        <f>H380*Parameters!$B$17+J380*Parameters!$B$18</f>
        <v>3682.1267410882147</v>
      </c>
      <c r="AD380" s="5">
        <f>O380*Parameters!$B$17+Q380*Parameters!$B$18</f>
        <v>317127.50457622879</v>
      </c>
      <c r="AE380" s="12">
        <f t="shared" si="39"/>
        <v>108.97525427438273</v>
      </c>
      <c r="AF380" s="12">
        <f t="shared" si="40"/>
        <v>6798.2627392127361</v>
      </c>
      <c r="AG380" s="12">
        <f t="shared" si="41"/>
        <v>6907.2379934871187</v>
      </c>
      <c r="AH380" s="12">
        <f t="shared" si="42"/>
        <v>36125.200764347814</v>
      </c>
      <c r="AI380" s="12">
        <f t="shared" si="43"/>
        <v>320809.63131731702</v>
      </c>
      <c r="AJ380" s="5"/>
      <c r="AK380" s="9">
        <f>IF('Embedded emissions outputs'!Z380 &lt;&gt;0,'Infield emissions outputs'!AG380/'Embedded emissions outputs'!Z380,"")</f>
        <v>2.0787171740381627</v>
      </c>
      <c r="AL380" s="9">
        <f>IF('Embedded emissions outputs'!Z380 &lt;&gt;0,'Infield emissions outputs'!AH380/'Embedded emissions outputs'!Z380,"")</f>
        <v>10.871794965691507</v>
      </c>
      <c r="AM380" s="9">
        <f>IF('Embedded emissions outputs'!Z380 &lt;&gt;0,'Infield emissions outputs'!AI380/'Embedded emissions outputs'!Z380,"")</f>
        <v>96.546910768813333</v>
      </c>
      <c r="AN380" s="9"/>
      <c r="AO380" s="9">
        <f>E380*'Field emission CFs'!P378</f>
        <v>36361.407603210268</v>
      </c>
      <c r="AP380" s="9">
        <f>D380*'Field emission CFs'!Q378</f>
        <v>198.7717964600582</v>
      </c>
      <c r="AQ380" s="9">
        <f t="shared" si="44"/>
        <v>36560.179399670327</v>
      </c>
      <c r="AR380" s="9">
        <f>IF('Embedded emissions outputs'!Z380 &lt;&gt; 0,'Infield emissions outputs'!AQ380/'Embedded emissions outputs'!Z380,"")</f>
        <v>11.002700772098811</v>
      </c>
      <c r="AS380" s="9"/>
      <c r="AT380" s="9"/>
      <c r="AU380" s="5"/>
      <c r="AV380" s="5"/>
      <c r="AW380" s="5"/>
      <c r="AX380" s="5"/>
      <c r="AY380" s="5"/>
      <c r="AZ380" s="5"/>
      <c r="BA380" s="5"/>
      <c r="CX380" s="5"/>
      <c r="CY380" s="5"/>
      <c r="CZ380" s="5"/>
    </row>
    <row r="381" spans="2:104" x14ac:dyDescent="0.3">
      <c r="B381">
        <v>3084</v>
      </c>
      <c r="C381">
        <v>1</v>
      </c>
      <c r="D381" s="5">
        <v>17545.384407319099</v>
      </c>
      <c r="E381" s="5">
        <v>20854</v>
      </c>
      <c r="F381" s="5"/>
      <c r="G381" s="5">
        <v>6543.1012166724577</v>
      </c>
      <c r="H381" s="5">
        <v>3319.2039519237987</v>
      </c>
      <c r="I381" s="5">
        <v>343.85518636373018</v>
      </c>
      <c r="J381" s="5">
        <v>899.00443649874421</v>
      </c>
      <c r="K381" s="5">
        <v>304.98791382965794</v>
      </c>
      <c r="L381" s="5">
        <v>6135.23170203071</v>
      </c>
      <c r="M381" s="5"/>
      <c r="N381" s="12">
        <f>'Embedded emissions outputs'!L381-'Infield emissions outputs'!G381</f>
        <v>8682.0276798000359</v>
      </c>
      <c r="O381" s="12">
        <f>'Embedded emissions outputs'!M381-'Infield emissions outputs'!H381</f>
        <v>4682.0827750907238</v>
      </c>
      <c r="P381" s="12">
        <f>'Embedded emissions outputs'!N381-'Infield emissions outputs'!I381</f>
        <v>251.18298441414839</v>
      </c>
      <c r="Q381" s="12">
        <f>'Embedded emissions outputs'!O381-'Infield emissions outputs'!J381</f>
        <v>4081.3024597376643</v>
      </c>
      <c r="R381" s="12">
        <f>'Embedded emissions outputs'!P381-'Infield emissions outputs'!K381</f>
        <v>2585.0336332329812</v>
      </c>
      <c r="S381" s="12">
        <f>'Embedded emissions outputs'!Q381-'Infield emissions outputs'!L381</f>
        <v>572.37043754418119</v>
      </c>
      <c r="T381" s="5"/>
      <c r="U381" s="5">
        <v>180.25482423604342</v>
      </c>
      <c r="V381" s="5">
        <v>19.099132444580992</v>
      </c>
      <c r="W381" s="5">
        <v>10.344438842686063</v>
      </c>
      <c r="X381" s="5">
        <v>970.59635260969435</v>
      </c>
      <c r="Y381" s="5">
        <v>163.58823163887283</v>
      </c>
      <c r="Z381" s="5">
        <v>24.120216833491469</v>
      </c>
      <c r="AA381" s="5">
        <v>73.73378956386081</v>
      </c>
      <c r="AB381" s="5">
        <v>1280.7470600326249</v>
      </c>
      <c r="AC381" s="5">
        <f>H381*Parameters!$B$17+J381*Parameters!$B$18</f>
        <v>5990.5159263335599</v>
      </c>
      <c r="AD381" s="5">
        <f>O381*Parameters!$B$17+Q381*Parameters!$B$18</f>
        <v>10785.171826225605</v>
      </c>
      <c r="AE381" s="12">
        <f t="shared" si="39"/>
        <v>209.69839552331047</v>
      </c>
      <c r="AF381" s="12">
        <f t="shared" si="40"/>
        <v>261.44223803622509</v>
      </c>
      <c r="AG381" s="12">
        <f t="shared" si="41"/>
        <v>471.14063355953556</v>
      </c>
      <c r="AH381" s="12">
        <f t="shared" si="42"/>
        <v>2251.343412642319</v>
      </c>
      <c r="AI381" s="12">
        <f t="shared" si="43"/>
        <v>16775.687752559166</v>
      </c>
      <c r="AJ381" s="5"/>
      <c r="AK381" s="9">
        <f>IF('Embedded emissions outputs'!Z381 &lt;&gt;0,'Infield emissions outputs'!AG381/'Embedded emissions outputs'!Z381,"")</f>
        <v>0.93519350120531586</v>
      </c>
      <c r="AL381" s="9">
        <f>IF('Embedded emissions outputs'!Z381 &lt;&gt;0,'Infield emissions outputs'!AH381/'Embedded emissions outputs'!Z381,"")</f>
        <v>4.4688179675303701</v>
      </c>
      <c r="AM381" s="9">
        <f>IF('Embedded emissions outputs'!Z381 &lt;&gt;0,'Infield emissions outputs'!AI381/'Embedded emissions outputs'!Z381,"")</f>
        <v>33.299004685530839</v>
      </c>
      <c r="AN381" s="9"/>
      <c r="AO381" s="9">
        <f>E381*'Field emission CFs'!P379</f>
        <v>1491.0886332588323</v>
      </c>
      <c r="AP381" s="9">
        <f>D381*'Field emission CFs'!Q379</f>
        <v>295.87019917594387</v>
      </c>
      <c r="AQ381" s="9">
        <f t="shared" si="44"/>
        <v>1786.958832434776</v>
      </c>
      <c r="AR381" s="9">
        <f>IF('Embedded emissions outputs'!Z381 &lt;&gt; 0,'Infield emissions outputs'!AQ381/'Embedded emissions outputs'!Z381,"")</f>
        <v>3.5470349360203652</v>
      </c>
      <c r="AS381" s="9"/>
      <c r="AT381" s="9"/>
      <c r="AU381" s="5"/>
      <c r="AV381" s="5"/>
      <c r="AW381" s="5"/>
      <c r="AX381" s="5"/>
      <c r="AY381" s="5"/>
      <c r="AZ381" s="5"/>
      <c r="BA381" s="5"/>
      <c r="CX381" s="5"/>
      <c r="CY381" s="5"/>
      <c r="CZ381" s="5"/>
    </row>
    <row r="382" spans="2:104" x14ac:dyDescent="0.3">
      <c r="B382">
        <v>3084</v>
      </c>
      <c r="C382">
        <v>5</v>
      </c>
      <c r="D382" s="5">
        <v>3179.9466000000002</v>
      </c>
      <c r="E382" s="5">
        <v>0</v>
      </c>
      <c r="F382" s="5"/>
      <c r="G382" s="5">
        <v>1185.8795444079228</v>
      </c>
      <c r="H382" s="5">
        <v>601.57652158499582</v>
      </c>
      <c r="I382" s="5">
        <v>62.320728083539663</v>
      </c>
      <c r="J382" s="5">
        <v>162.93664674776505</v>
      </c>
      <c r="K382" s="5">
        <v>55.276376801362105</v>
      </c>
      <c r="L382" s="5">
        <v>1111.9567823744146</v>
      </c>
      <c r="M382" s="5"/>
      <c r="N382" s="12">
        <f>'Embedded emissions outputs'!L382-'Infield emissions outputs'!G382</f>
        <v>0</v>
      </c>
      <c r="O382" s="12">
        <f>'Embedded emissions outputs'!M382-'Infield emissions outputs'!H382</f>
        <v>0</v>
      </c>
      <c r="P382" s="12">
        <f>'Embedded emissions outputs'!N382-'Infield emissions outputs'!I382</f>
        <v>0</v>
      </c>
      <c r="Q382" s="12">
        <f>'Embedded emissions outputs'!O382-'Infield emissions outputs'!J382</f>
        <v>0</v>
      </c>
      <c r="R382" s="12">
        <f>'Embedded emissions outputs'!P382-'Infield emissions outputs'!K382</f>
        <v>0</v>
      </c>
      <c r="S382" s="12">
        <f>'Embedded emissions outputs'!Q382-'Infield emissions outputs'!L382</f>
        <v>0</v>
      </c>
      <c r="T382" s="5"/>
      <c r="U382" s="5">
        <v>39.541308599955144</v>
      </c>
      <c r="V382" s="5">
        <v>3.3281926934574413</v>
      </c>
      <c r="W382" s="5">
        <v>2.5623535283837851</v>
      </c>
      <c r="X382" s="5">
        <v>165.36585961782322</v>
      </c>
      <c r="Y382" s="5">
        <v>0</v>
      </c>
      <c r="Z382" s="5">
        <v>0</v>
      </c>
      <c r="AA382" s="5">
        <v>0</v>
      </c>
      <c r="AB382" s="5">
        <v>0</v>
      </c>
      <c r="AC382" s="5">
        <f>H382*Parameters!$B$17+J382*Parameters!$B$18</f>
        <v>1085.7283209049385</v>
      </c>
      <c r="AD382" s="5">
        <f>O382*Parameters!$B$17+Q382*Parameters!$B$18</f>
        <v>0</v>
      </c>
      <c r="AE382" s="12">
        <f t="shared" si="39"/>
        <v>45.431854821796371</v>
      </c>
      <c r="AF382" s="12">
        <f t="shared" si="40"/>
        <v>0</v>
      </c>
      <c r="AG382" s="12">
        <f t="shared" si="41"/>
        <v>45.431854821796371</v>
      </c>
      <c r="AH382" s="12">
        <f t="shared" si="42"/>
        <v>165.36585961782322</v>
      </c>
      <c r="AI382" s="12">
        <f t="shared" si="43"/>
        <v>1085.7283209049385</v>
      </c>
      <c r="AJ382" s="5"/>
      <c r="AK382" s="9">
        <f>IF('Embedded emissions outputs'!Z382 &lt;&gt;0,'Infield emissions outputs'!AG382/'Embedded emissions outputs'!Z382,"")</f>
        <v>1.3655501900149194</v>
      </c>
      <c r="AL382" s="9">
        <f>IF('Embedded emissions outputs'!Z382 &lt;&gt;0,'Infield emissions outputs'!AH382/'Embedded emissions outputs'!Z382,"")</f>
        <v>4.9704195857476163</v>
      </c>
      <c r="AM382" s="9">
        <f>IF('Embedded emissions outputs'!Z382 &lt;&gt;0,'Infield emissions outputs'!AI382/'Embedded emissions outputs'!Z382,"")</f>
        <v>32.63385394965249</v>
      </c>
      <c r="AN382" s="9"/>
      <c r="AO382" s="9">
        <f>E382*'Field emission CFs'!P380</f>
        <v>0</v>
      </c>
      <c r="AP382" s="9">
        <f>D382*'Field emission CFs'!Q380</f>
        <v>54.538256812027278</v>
      </c>
      <c r="AQ382" s="9">
        <f t="shared" si="44"/>
        <v>54.538256812027278</v>
      </c>
      <c r="AR382" s="9">
        <f>IF('Embedded emissions outputs'!Z382 &lt;&gt; 0,'Infield emissions outputs'!AQ382/'Embedded emissions outputs'!Z382,"")</f>
        <v>1.6392623027360167</v>
      </c>
      <c r="AS382" s="9"/>
      <c r="AT382" s="9"/>
      <c r="AU382" s="5"/>
      <c r="AV382" s="5"/>
      <c r="AW382" s="5"/>
      <c r="AX382" s="5"/>
      <c r="AY382" s="5"/>
      <c r="AZ382" s="5"/>
      <c r="BA382" s="5"/>
      <c r="CX382" s="5"/>
      <c r="CY382" s="5"/>
      <c r="CZ382" s="5"/>
    </row>
    <row r="383" spans="2:104" x14ac:dyDescent="0.3">
      <c r="B383">
        <v>3084</v>
      </c>
      <c r="C383">
        <v>7</v>
      </c>
      <c r="D383" s="5">
        <v>14115.525104165699</v>
      </c>
      <c r="E383" s="5">
        <v>0</v>
      </c>
      <c r="F383" s="5"/>
      <c r="G383" s="5">
        <v>5264.0231378748986</v>
      </c>
      <c r="H383" s="5">
        <v>2670.3493991093083</v>
      </c>
      <c r="I383" s="5">
        <v>276.63665854423101</v>
      </c>
      <c r="J383" s="5">
        <v>723.26256282311658</v>
      </c>
      <c r="K383" s="5">
        <v>245.36735440996057</v>
      </c>
      <c r="L383" s="5">
        <v>4935.8859914041832</v>
      </c>
      <c r="M383" s="5"/>
      <c r="N383" s="12">
        <f>'Embedded emissions outputs'!L383-'Infield emissions outputs'!G383</f>
        <v>0</v>
      </c>
      <c r="O383" s="12">
        <f>'Embedded emissions outputs'!M383-'Infield emissions outputs'!H383</f>
        <v>0</v>
      </c>
      <c r="P383" s="12">
        <f>'Embedded emissions outputs'!N383-'Infield emissions outputs'!I383</f>
        <v>0</v>
      </c>
      <c r="Q383" s="12">
        <f>'Embedded emissions outputs'!O383-'Infield emissions outputs'!J383</f>
        <v>0</v>
      </c>
      <c r="R383" s="12">
        <f>'Embedded emissions outputs'!P383-'Infield emissions outputs'!K383</f>
        <v>0</v>
      </c>
      <c r="S383" s="12">
        <f>'Embedded emissions outputs'!Q383-'Infield emissions outputs'!L383</f>
        <v>0</v>
      </c>
      <c r="T383" s="5"/>
      <c r="U383" s="5">
        <v>140.48968555323799</v>
      </c>
      <c r="V383" s="5">
        <v>15.368438532127859</v>
      </c>
      <c r="W383" s="5">
        <v>8.2417757361731816</v>
      </c>
      <c r="X383" s="5">
        <v>783.11920323288609</v>
      </c>
      <c r="Y383" s="5">
        <v>0</v>
      </c>
      <c r="Z383" s="5">
        <v>0</v>
      </c>
      <c r="AA383" s="5">
        <v>0</v>
      </c>
      <c r="AB383" s="5">
        <v>0</v>
      </c>
      <c r="AC383" s="5">
        <f>H383*Parameters!$B$17+J383*Parameters!$B$18</f>
        <v>4819.4599777358944</v>
      </c>
      <c r="AD383" s="5">
        <f>O383*Parameters!$B$17+Q383*Parameters!$B$18</f>
        <v>0</v>
      </c>
      <c r="AE383" s="12">
        <f t="shared" si="39"/>
        <v>164.09989982153905</v>
      </c>
      <c r="AF383" s="12">
        <f t="shared" si="40"/>
        <v>0</v>
      </c>
      <c r="AG383" s="12">
        <f t="shared" si="41"/>
        <v>164.09989982153905</v>
      </c>
      <c r="AH383" s="12">
        <f t="shared" si="42"/>
        <v>783.11920323288609</v>
      </c>
      <c r="AI383" s="12">
        <f t="shared" si="43"/>
        <v>4819.4599777358944</v>
      </c>
      <c r="AJ383" s="5"/>
      <c r="AK383" s="9">
        <f>IF('Embedded emissions outputs'!Z383 &lt;&gt;0,'Infield emissions outputs'!AG383/'Embedded emissions outputs'!Z383,"")</f>
        <v>0.43624716787119389</v>
      </c>
      <c r="AL383" s="9">
        <f>IF('Embedded emissions outputs'!Z383 &lt;&gt;0,'Infield emissions outputs'!AH383/'Embedded emissions outputs'!Z383,"")</f>
        <v>2.08186315096733</v>
      </c>
      <c r="AM383" s="9">
        <f>IF('Embedded emissions outputs'!Z383 &lt;&gt;0,'Infield emissions outputs'!AI383/'Embedded emissions outputs'!Z383,"")</f>
        <v>12.812169710294297</v>
      </c>
      <c r="AN383" s="9"/>
      <c r="AO383" s="9">
        <f>E383*'Field emission CFs'!P381</f>
        <v>0</v>
      </c>
      <c r="AP383" s="9">
        <f>D383*'Field emission CFs'!Q381</f>
        <v>236.79948915300642</v>
      </c>
      <c r="AQ383" s="9">
        <f t="shared" si="44"/>
        <v>236.79948915300642</v>
      </c>
      <c r="AR383" s="9">
        <f>IF('Embedded emissions outputs'!Z383 &lt;&gt; 0,'Infield emissions outputs'!AQ383/'Embedded emissions outputs'!Z383,"")</f>
        <v>0.62951352565533636</v>
      </c>
      <c r="AS383" s="9"/>
      <c r="AT383" s="9"/>
      <c r="AU383" s="5"/>
      <c r="AV383" s="5"/>
      <c r="AW383" s="5"/>
      <c r="AX383" s="5"/>
      <c r="AY383" s="5"/>
      <c r="AZ383" s="5"/>
      <c r="BA383" s="5"/>
      <c r="CX383" s="5"/>
      <c r="CY383" s="5"/>
      <c r="CZ383" s="5"/>
    </row>
    <row r="384" spans="2:104" x14ac:dyDescent="0.3">
      <c r="B384">
        <v>3084</v>
      </c>
      <c r="C384">
        <v>8</v>
      </c>
      <c r="D384" s="5">
        <v>17742.561755954401</v>
      </c>
      <c r="E384" s="5">
        <v>32479.6875</v>
      </c>
      <c r="F384" s="5"/>
      <c r="G384" s="5">
        <v>6616.633452832396</v>
      </c>
      <c r="H384" s="5">
        <v>3356.5056045765123</v>
      </c>
      <c r="I384" s="5">
        <v>347.71947638939724</v>
      </c>
      <c r="J384" s="5">
        <v>909.10756716177184</v>
      </c>
      <c r="K384" s="5">
        <v>308.41540831018114</v>
      </c>
      <c r="L384" s="5">
        <v>6204.1802466841418</v>
      </c>
      <c r="M384" s="5"/>
      <c r="N384" s="12">
        <f>'Embedded emissions outputs'!L384-'Infield emissions outputs'!G384</f>
        <v>15345.498566662143</v>
      </c>
      <c r="O384" s="12">
        <f>'Embedded emissions outputs'!M384-'Infield emissions outputs'!H384</f>
        <v>8942.4392217372551</v>
      </c>
      <c r="P384" s="12">
        <f>'Embedded emissions outputs'!N384-'Infield emissions outputs'!I384</f>
        <v>439.53342646602044</v>
      </c>
      <c r="Q384" s="12">
        <f>'Embedded emissions outputs'!O384-'Infield emissions outputs'!J384</f>
        <v>6863.4474625041676</v>
      </c>
      <c r="R384" s="12">
        <f>'Embedded emissions outputs'!P384-'Infield emissions outputs'!K384</f>
        <v>307.33421480370254</v>
      </c>
      <c r="S384" s="12">
        <f>'Embedded emissions outputs'!Q384-'Infield emissions outputs'!L384</f>
        <v>581.4348090027097</v>
      </c>
      <c r="T384" s="5"/>
      <c r="U384" s="5">
        <v>169.98674187716819</v>
      </c>
      <c r="V384" s="5">
        <v>19.532075675594267</v>
      </c>
      <c r="W384" s="5">
        <v>9.7400311236117041</v>
      </c>
      <c r="X384" s="5">
        <v>999.25048681016688</v>
      </c>
      <c r="Y384" s="5">
        <v>270.12627880529811</v>
      </c>
      <c r="Z384" s="5">
        <v>39.883214398438277</v>
      </c>
      <c r="AA384" s="5">
        <v>114.83890279435963</v>
      </c>
      <c r="AB384" s="5">
        <v>2117.8529854647986</v>
      </c>
      <c r="AC384" s="5">
        <f>H384*Parameters!$B$17+J384*Parameters!$B$18</f>
        <v>6057.8381359751602</v>
      </c>
      <c r="AD384" s="5">
        <f>O384*Parameters!$B$17+Q384*Parameters!$B$18</f>
        <v>19825.715364223321</v>
      </c>
      <c r="AE384" s="12">
        <f t="shared" si="39"/>
        <v>199.25884867637416</v>
      </c>
      <c r="AF384" s="12">
        <f t="shared" si="40"/>
        <v>424.84839599809601</v>
      </c>
      <c r="AG384" s="12">
        <f t="shared" si="41"/>
        <v>624.10724467447017</v>
      </c>
      <c r="AH384" s="12">
        <f t="shared" si="42"/>
        <v>3117.1034722749655</v>
      </c>
      <c r="AI384" s="12">
        <f t="shared" si="43"/>
        <v>25883.553500198483</v>
      </c>
      <c r="AJ384" s="5"/>
      <c r="AK384" s="9">
        <f>IF('Embedded emissions outputs'!Z384 &lt;&gt;0,'Infield emissions outputs'!AG384/'Embedded emissions outputs'!Z384,"")</f>
        <v>1.0362990424717813</v>
      </c>
      <c r="AL384" s="9">
        <f>IF('Embedded emissions outputs'!Z384 &lt;&gt;0,'Infield emissions outputs'!AH384/'Embedded emissions outputs'!Z384,"")</f>
        <v>5.1757952998749239</v>
      </c>
      <c r="AM384" s="9">
        <f>IF('Embedded emissions outputs'!Z384 &lt;&gt;0,'Infield emissions outputs'!AI384/'Embedded emissions outputs'!Z384,"")</f>
        <v>42.97835337901509</v>
      </c>
      <c r="AN384" s="9"/>
      <c r="AO384" s="9">
        <f>E384*'Field emission CFs'!P382</f>
        <v>2171.0518212908396</v>
      </c>
      <c r="AP384" s="9">
        <f>D384*'Field emission CFs'!Q382</f>
        <v>330.58235366103389</v>
      </c>
      <c r="AQ384" s="9">
        <f t="shared" si="44"/>
        <v>2501.6341749518733</v>
      </c>
      <c r="AR384" s="9">
        <f>IF('Embedded emissions outputs'!Z384 &lt;&gt; 0,'Infield emissions outputs'!AQ384/'Embedded emissions outputs'!Z384,"")</f>
        <v>4.1538391394086602</v>
      </c>
      <c r="AS384" s="9"/>
      <c r="AT384" s="9"/>
      <c r="AU384" s="5"/>
      <c r="AV384" s="5"/>
      <c r="AW384" s="5"/>
      <c r="AX384" s="5"/>
      <c r="AY384" s="5"/>
      <c r="AZ384" s="5"/>
      <c r="BA384" s="5"/>
      <c r="CX384" s="5"/>
      <c r="CY384" s="5"/>
      <c r="CZ384" s="5"/>
    </row>
    <row r="385" spans="2:104" x14ac:dyDescent="0.3">
      <c r="B385">
        <v>3085</v>
      </c>
      <c r="C385">
        <v>0</v>
      </c>
      <c r="D385" s="5">
        <v>9629.9546330346002</v>
      </c>
      <c r="E385" s="5">
        <v>28957.841796875</v>
      </c>
      <c r="F385" s="5"/>
      <c r="G385" s="5">
        <v>3591.2446494831192</v>
      </c>
      <c r="H385" s="5">
        <v>1821.7773251796964</v>
      </c>
      <c r="I385" s="5">
        <v>188.72825856326398</v>
      </c>
      <c r="J385" s="5">
        <v>493.42731611900717</v>
      </c>
      <c r="K385" s="5">
        <v>167.39557855331384</v>
      </c>
      <c r="L385" s="5">
        <v>3367.3815051361994</v>
      </c>
      <c r="M385" s="5"/>
      <c r="N385" s="12">
        <f>'Embedded emissions outputs'!L385-'Infield emissions outputs'!G385</f>
        <v>13232.198533286639</v>
      </c>
      <c r="O385" s="12">
        <f>'Embedded emissions outputs'!M385-'Infield emissions outputs'!H385</f>
        <v>7263.5585664907003</v>
      </c>
      <c r="P385" s="12">
        <f>'Embedded emissions outputs'!N385-'Infield emissions outputs'!I385</f>
        <v>447.94268217257826</v>
      </c>
      <c r="Q385" s="12">
        <f>'Embedded emissions outputs'!O385-'Infield emissions outputs'!J385</f>
        <v>5951.4129448201857</v>
      </c>
      <c r="R385" s="12">
        <f>'Embedded emissions outputs'!P385-'Infield emissions outputs'!K385</f>
        <v>540.69433420882831</v>
      </c>
      <c r="S385" s="12">
        <f>'Embedded emissions outputs'!Q385-'Infield emissions outputs'!L385</f>
        <v>1522.0339351059761</v>
      </c>
      <c r="T385" s="5"/>
      <c r="U385" s="5">
        <v>81.210517912671222</v>
      </c>
      <c r="V385" s="5">
        <v>11.530237701485685</v>
      </c>
      <c r="W385" s="5">
        <v>4.5686317718043812</v>
      </c>
      <c r="X385" s="5">
        <v>598.75254963859925</v>
      </c>
      <c r="Y385" s="5">
        <v>226.2190162400745</v>
      </c>
      <c r="Z385" s="5">
        <v>35.274592849893921</v>
      </c>
      <c r="AA385" s="5">
        <v>102.38665603000133</v>
      </c>
      <c r="AB385" s="5">
        <v>1877.0520285130485</v>
      </c>
      <c r="AC385" s="5">
        <f>H385*Parameters!$B$17+J385*Parameters!$B$18</f>
        <v>3287.9528461626965</v>
      </c>
      <c r="AD385" s="5">
        <f>O385*Parameters!$B$17+Q385*Parameters!$B$18</f>
        <v>16416.09527925606</v>
      </c>
      <c r="AE385" s="12">
        <f t="shared" si="39"/>
        <v>97.309387385961287</v>
      </c>
      <c r="AF385" s="12">
        <f t="shared" si="40"/>
        <v>363.88026511996975</v>
      </c>
      <c r="AG385" s="12">
        <f t="shared" si="41"/>
        <v>461.18965250593101</v>
      </c>
      <c r="AH385" s="12">
        <f t="shared" si="42"/>
        <v>2475.8045781516475</v>
      </c>
      <c r="AI385" s="12">
        <f t="shared" si="43"/>
        <v>19704.048125418758</v>
      </c>
      <c r="AJ385" s="5"/>
      <c r="AK385" s="9">
        <f>IF('Embedded emissions outputs'!Z385 &lt;&gt;0,'Infield emissions outputs'!AG385/'Embedded emissions outputs'!Z385,"")</f>
        <v>1.1872298076021983</v>
      </c>
      <c r="AL385" s="9">
        <f>IF('Embedded emissions outputs'!Z385 &lt;&gt;0,'Infield emissions outputs'!AH385/'Embedded emissions outputs'!Z385,"")</f>
        <v>6.3734062050358373</v>
      </c>
      <c r="AM385" s="9">
        <f>IF('Embedded emissions outputs'!Z385 &lt;&gt;0,'Infield emissions outputs'!AI385/'Embedded emissions outputs'!Z385,"")</f>
        <v>50.723673304063404</v>
      </c>
      <c r="AN385" s="9"/>
      <c r="AO385" s="9">
        <f>E385*'Field emission CFs'!P383</f>
        <v>3151.7647561743538</v>
      </c>
      <c r="AP385" s="9">
        <f>D385*'Field emission CFs'!Q383</f>
        <v>732.49654918980718</v>
      </c>
      <c r="AQ385" s="9">
        <f t="shared" si="44"/>
        <v>3884.2613053641608</v>
      </c>
      <c r="AR385" s="9">
        <f>IF('Embedded emissions outputs'!Z385 &lt;&gt; 0,'Infield emissions outputs'!AQ385/'Embedded emissions outputs'!Z385,"")</f>
        <v>9.999163635148669</v>
      </c>
      <c r="AS385" s="9"/>
      <c r="AT385" s="9"/>
      <c r="AU385" s="5"/>
      <c r="AV385" s="5"/>
      <c r="AW385" s="5"/>
      <c r="AX385" s="5"/>
      <c r="AY385" s="5"/>
      <c r="AZ385" s="5"/>
      <c r="BA385" s="5"/>
      <c r="CX385" s="5"/>
      <c r="CY385" s="5"/>
      <c r="CZ385" s="5"/>
    </row>
    <row r="386" spans="2:104" x14ac:dyDescent="0.3">
      <c r="B386">
        <v>3085</v>
      </c>
      <c r="C386">
        <v>1</v>
      </c>
      <c r="D386" s="5">
        <v>95218.169720235397</v>
      </c>
      <c r="E386" s="5">
        <v>11633.31640625</v>
      </c>
      <c r="F386" s="5"/>
      <c r="G386" s="5">
        <v>35509.17481670573</v>
      </c>
      <c r="H386" s="5">
        <v>18013.200388959041</v>
      </c>
      <c r="I386" s="5">
        <v>1866.0897210497558</v>
      </c>
      <c r="J386" s="5">
        <v>4878.8647217141106</v>
      </c>
      <c r="K386" s="5">
        <v>1655.158431840264</v>
      </c>
      <c r="L386" s="5">
        <v>33295.681639966482</v>
      </c>
      <c r="M386" s="5"/>
      <c r="N386" s="12">
        <f>'Embedded emissions outputs'!L386-'Infield emissions outputs'!G386</f>
        <v>5134.5597225049933</v>
      </c>
      <c r="O386" s="12">
        <f>'Embedded emissions outputs'!M386-'Infield emissions outputs'!H386</f>
        <v>2299.3214992799149</v>
      </c>
      <c r="P386" s="12">
        <f>'Embedded emissions outputs'!N386-'Infield emissions outputs'!I386</f>
        <v>200.1294258342175</v>
      </c>
      <c r="Q386" s="12">
        <f>'Embedded emissions outputs'!O386-'Infield emissions outputs'!J386</f>
        <v>1774.9197237666276</v>
      </c>
      <c r="R386" s="12">
        <f>'Embedded emissions outputs'!P386-'Infield emissions outputs'!K386</f>
        <v>1450.5635310314667</v>
      </c>
      <c r="S386" s="12">
        <f>'Embedded emissions outputs'!Q386-'Infield emissions outputs'!L386</f>
        <v>773.82227463271556</v>
      </c>
      <c r="T386" s="5"/>
      <c r="U386" s="5">
        <v>978.23644375890535</v>
      </c>
      <c r="V386" s="5">
        <v>103.65030439907261</v>
      </c>
      <c r="W386" s="5">
        <v>56.138897302961965</v>
      </c>
      <c r="X386" s="5">
        <v>5267.3914738555832</v>
      </c>
      <c r="Y386" s="5">
        <v>93.480488624978605</v>
      </c>
      <c r="Z386" s="5">
        <v>12.510381860317182</v>
      </c>
      <c r="AA386" s="5">
        <v>41.132086843643847</v>
      </c>
      <c r="AB386" s="5">
        <v>661.61415874149088</v>
      </c>
      <c r="AC386" s="5">
        <f>H386*Parameters!$B$17+J386*Parameters!$B$18</f>
        <v>32510.314333577997</v>
      </c>
      <c r="AD386" s="5">
        <f>O386*Parameters!$B$17+Q386*Parameters!$B$18</f>
        <v>5106.1113395885659</v>
      </c>
      <c r="AE386" s="12">
        <f t="shared" si="39"/>
        <v>1138.02564546094</v>
      </c>
      <c r="AF386" s="12">
        <f t="shared" si="40"/>
        <v>147.12295732893963</v>
      </c>
      <c r="AG386" s="12">
        <f t="shared" si="41"/>
        <v>1285.1486027898798</v>
      </c>
      <c r="AH386" s="12">
        <f t="shared" si="42"/>
        <v>5929.0056325970745</v>
      </c>
      <c r="AI386" s="12">
        <f t="shared" si="43"/>
        <v>37616.425673166566</v>
      </c>
      <c r="AJ386" s="5"/>
      <c r="AK386" s="9">
        <f>IF('Embedded emissions outputs'!Z386 &lt;&gt;0,'Infield emissions outputs'!AG386/'Embedded emissions outputs'!Z386,"")</f>
        <v>0.43189091376185101</v>
      </c>
      <c r="AL386" s="9">
        <f>IF('Embedded emissions outputs'!Z386 &lt;&gt;0,'Infield emissions outputs'!AH386/'Embedded emissions outputs'!Z386,"")</f>
        <v>1.9925195069290993</v>
      </c>
      <c r="AM386" s="9">
        <f>IF('Embedded emissions outputs'!Z386 &lt;&gt;0,'Infield emissions outputs'!AI386/'Embedded emissions outputs'!Z386,"")</f>
        <v>12.641489413107889</v>
      </c>
      <c r="AN386" s="9"/>
      <c r="AO386" s="9">
        <f>E386*'Field emission CFs'!P384</f>
        <v>1846.6973220938103</v>
      </c>
      <c r="AP386" s="9">
        <f>D386*'Field emission CFs'!Q384</f>
        <v>7913.5968720204437</v>
      </c>
      <c r="AQ386" s="9">
        <f t="shared" si="44"/>
        <v>9760.2941941142544</v>
      </c>
      <c r="AR386" s="9">
        <f>IF('Embedded emissions outputs'!Z386 &lt;&gt; 0,'Infield emissions outputs'!AQ386/'Embedded emissions outputs'!Z386,"")</f>
        <v>3.2800738910111118</v>
      </c>
      <c r="AS386" s="9"/>
      <c r="AT386" s="9"/>
      <c r="AU386" s="5"/>
      <c r="AV386" s="5"/>
      <c r="AW386" s="5"/>
      <c r="AX386" s="5"/>
      <c r="AY386" s="5"/>
      <c r="AZ386" s="5"/>
      <c r="BA386" s="5"/>
      <c r="CX386" s="5"/>
      <c r="CY386" s="5"/>
      <c r="CZ386" s="5"/>
    </row>
    <row r="387" spans="2:104" x14ac:dyDescent="0.3">
      <c r="B387">
        <v>3085</v>
      </c>
      <c r="C387">
        <v>2</v>
      </c>
      <c r="D387" s="5">
        <v>149.16743820809998</v>
      </c>
      <c r="E387" s="5">
        <v>130.26200866699219</v>
      </c>
      <c r="F387" s="5"/>
      <c r="G387" s="5">
        <v>55.628171134294696</v>
      </c>
      <c r="H387" s="5">
        <v>28.219225005531097</v>
      </c>
      <c r="I387" s="5">
        <v>2.9233897687103307</v>
      </c>
      <c r="J387" s="5">
        <v>7.6431604812427532</v>
      </c>
      <c r="K387" s="5">
        <v>2.5929477938040946</v>
      </c>
      <c r="L387" s="5">
        <v>52.160544024517002</v>
      </c>
      <c r="M387" s="5"/>
      <c r="N387" s="12">
        <f>'Embedded emissions outputs'!L387-'Infield emissions outputs'!G387</f>
        <v>59.101507763272075</v>
      </c>
      <c r="O387" s="12">
        <f>'Embedded emissions outputs'!M387-'Infield emissions outputs'!H387</f>
        <v>18.541411245306119</v>
      </c>
      <c r="P387" s="12">
        <f>'Embedded emissions outputs'!N387-'Infield emissions outputs'!I387</f>
        <v>2.1274597978201455</v>
      </c>
      <c r="Q387" s="12">
        <f>'Embedded emissions outputs'!O387-'Infield emissions outputs'!J387</f>
        <v>11.192557062774974</v>
      </c>
      <c r="R387" s="12">
        <f>'Embedded emissions outputs'!P387-'Infield emissions outputs'!K387</f>
        <v>26.321326319249895</v>
      </c>
      <c r="S387" s="12">
        <f>'Embedded emissions outputs'!Q387-'Infield emissions outputs'!L387</f>
        <v>12.977748922687915</v>
      </c>
      <c r="T387" s="5"/>
      <c r="U387" s="5">
        <v>1.4962488902011681</v>
      </c>
      <c r="V387" s="5">
        <v>0.16922354787256338</v>
      </c>
      <c r="W387" s="5">
        <v>8.5830090976351567E-2</v>
      </c>
      <c r="X387" s="5">
        <v>8.6468687082909597</v>
      </c>
      <c r="Y387" s="5">
        <v>1.1217610014869213</v>
      </c>
      <c r="Z387" s="5">
        <v>0.11928974050288653</v>
      </c>
      <c r="AA387" s="5">
        <v>0.4605694780852545</v>
      </c>
      <c r="AB387" s="5">
        <v>6.2374478644508615</v>
      </c>
      <c r="AC387" s="5">
        <f>H387*Parameters!$B$17+J387*Parameters!$B$18</f>
        <v>50.930198708170622</v>
      </c>
      <c r="AD387" s="5">
        <f>O387*Parameters!$B$17+Q387*Parameters!$B$18</f>
        <v>38.5852521296869</v>
      </c>
      <c r="AE387" s="12">
        <f t="shared" si="39"/>
        <v>1.7513025290500832</v>
      </c>
      <c r="AF387" s="12">
        <f t="shared" si="40"/>
        <v>1.7016202200750623</v>
      </c>
      <c r="AG387" s="12">
        <f t="shared" si="41"/>
        <v>3.4529227491251455</v>
      </c>
      <c r="AH387" s="12">
        <f t="shared" si="42"/>
        <v>14.88431657274182</v>
      </c>
      <c r="AI387" s="12">
        <f t="shared" si="43"/>
        <v>89.515450837857514</v>
      </c>
      <c r="AJ387" s="5"/>
      <c r="AK387" s="9">
        <f>IF('Embedded emissions outputs'!Z387 &lt;&gt;0,'Infield emissions outputs'!AG387/'Embedded emissions outputs'!Z387,"")</f>
        <v>0.49340154396601188</v>
      </c>
      <c r="AL387" s="9">
        <f>IF('Embedded emissions outputs'!Z387 &lt;&gt;0,'Infield emissions outputs'!AH387/'Embedded emissions outputs'!Z387,"")</f>
        <v>2.1268778109010467</v>
      </c>
      <c r="AM387" s="9">
        <f>IF('Embedded emissions outputs'!Z387 &lt;&gt;0,'Infield emissions outputs'!AI387/'Embedded emissions outputs'!Z387,"")</f>
        <v>12.791210479123224</v>
      </c>
      <c r="AN387" s="9"/>
      <c r="AO387" s="9">
        <f>E387*'Field emission CFs'!P385</f>
        <v>16.631355923696038</v>
      </c>
      <c r="AP387" s="9">
        <f>D387*'Field emission CFs'!Q385</f>
        <v>11.722936047294986</v>
      </c>
      <c r="AQ387" s="9">
        <f t="shared" si="44"/>
        <v>28.354291970991024</v>
      </c>
      <c r="AR387" s="9">
        <f>IF('Embedded emissions outputs'!Z387 &lt;&gt; 0,'Infield emissions outputs'!AQ387/'Embedded emissions outputs'!Z387,"")</f>
        <v>4.0516549175896488</v>
      </c>
      <c r="AS387" s="9"/>
      <c r="AT387" s="9"/>
      <c r="AU387" s="5"/>
      <c r="AV387" s="5"/>
      <c r="AW387" s="5"/>
      <c r="AX387" s="5"/>
      <c r="AY387" s="5"/>
      <c r="AZ387" s="5"/>
      <c r="BA387" s="5"/>
      <c r="CX387" s="5"/>
      <c r="CY387" s="5"/>
      <c r="CZ387" s="5"/>
    </row>
    <row r="388" spans="2:104" x14ac:dyDescent="0.3">
      <c r="B388">
        <v>3085</v>
      </c>
      <c r="C388">
        <v>5</v>
      </c>
      <c r="D388" s="5">
        <v>398777.8325991708</v>
      </c>
      <c r="E388" s="5">
        <v>20295.95703125</v>
      </c>
      <c r="F388" s="5"/>
      <c r="G388" s="5">
        <v>148713.96722280921</v>
      </c>
      <c r="H388" s="5">
        <v>75440.066012496231</v>
      </c>
      <c r="I388" s="5">
        <v>7815.2648447480915</v>
      </c>
      <c r="J388" s="5">
        <v>20432.897470998563</v>
      </c>
      <c r="K388" s="5">
        <v>6931.8754392863902</v>
      </c>
      <c r="L388" s="5">
        <v>139443.76160883231</v>
      </c>
      <c r="M388" s="5"/>
      <c r="N388" s="12">
        <f>'Embedded emissions outputs'!L388-'Infield emissions outputs'!G388</f>
        <v>9275.6018192788179</v>
      </c>
      <c r="O388" s="12">
        <f>'Embedded emissions outputs'!M388-'Infield emissions outputs'!H388</f>
        <v>4213.2334336350177</v>
      </c>
      <c r="P388" s="12">
        <f>'Embedded emissions outputs'!N388-'Infield emissions outputs'!I388</f>
        <v>331.28242458535897</v>
      </c>
      <c r="Q388" s="12">
        <f>'Embedded emissions outputs'!O388-'Infield emissions outputs'!J388</f>
        <v>3205.9519182520162</v>
      </c>
      <c r="R388" s="12">
        <f>'Embedded emissions outputs'!P388-'Infield emissions outputs'!K388</f>
        <v>1694.448377080882</v>
      </c>
      <c r="S388" s="12">
        <f>'Embedded emissions outputs'!Q388-'Infield emissions outputs'!L388</f>
        <v>1575.4393597187009</v>
      </c>
      <c r="T388" s="5"/>
      <c r="U388" s="5">
        <v>4958.6358908118345</v>
      </c>
      <c r="V388" s="5">
        <v>417.36847680692335</v>
      </c>
      <c r="W388" s="5">
        <v>321.32922810770577</v>
      </c>
      <c r="X388" s="5">
        <v>20737.530335979318</v>
      </c>
      <c r="Y388" s="5">
        <v>203.2610309466036</v>
      </c>
      <c r="Z388" s="5">
        <v>21.472721443580532</v>
      </c>
      <c r="AA388" s="5">
        <v>71.760737161215772</v>
      </c>
      <c r="AB388" s="5">
        <v>1122.3559744265754</v>
      </c>
      <c r="AC388" s="5">
        <f>H388*Parameters!$B$17+J388*Parameters!$B$18</f>
        <v>136154.60920067286</v>
      </c>
      <c r="AD388" s="5">
        <f>O388*Parameters!$B$17+Q388*Parameters!$B$18</f>
        <v>9317.8489172925019</v>
      </c>
      <c r="AE388" s="12">
        <f t="shared" si="39"/>
        <v>5697.3335957264635</v>
      </c>
      <c r="AF388" s="12">
        <f t="shared" si="40"/>
        <v>296.49448955139991</v>
      </c>
      <c r="AG388" s="12">
        <f t="shared" si="41"/>
        <v>5993.8280852778635</v>
      </c>
      <c r="AH388" s="12">
        <f t="shared" si="42"/>
        <v>21859.886310405895</v>
      </c>
      <c r="AI388" s="12">
        <f t="shared" si="43"/>
        <v>145472.45811796535</v>
      </c>
      <c r="AJ388" s="5"/>
      <c r="AK388" s="9">
        <f>IF('Embedded emissions outputs'!Z388 &lt;&gt;0,'Infield emissions outputs'!AG388/'Embedded emissions outputs'!Z388,"")</f>
        <v>1.451144330614681</v>
      </c>
      <c r="AL388" s="9">
        <f>IF('Embedded emissions outputs'!Z388 &lt;&gt;0,'Infield emissions outputs'!AH388/'Embedded emissions outputs'!Z388,"")</f>
        <v>5.2924190744046706</v>
      </c>
      <c r="AM388" s="9">
        <f>IF('Embedded emissions outputs'!Z388 &lt;&gt;0,'Infield emissions outputs'!AI388/'Embedded emissions outputs'!Z388,"")</f>
        <v>35.219817761703574</v>
      </c>
      <c r="AN388" s="9"/>
      <c r="AO388" s="9">
        <f>E388*'Field emission CFs'!P386</f>
        <v>2622.5269922036259</v>
      </c>
      <c r="AP388" s="9">
        <f>D388*'Field emission CFs'!Q386</f>
        <v>28605.080695446428</v>
      </c>
      <c r="AQ388" s="9">
        <f t="shared" si="44"/>
        <v>31227.607687650052</v>
      </c>
      <c r="AR388" s="9">
        <f>IF('Embedded emissions outputs'!Z388 &lt;&gt; 0,'Infield emissions outputs'!AQ388/'Embedded emissions outputs'!Z388,"")</f>
        <v>7.5604046712480972</v>
      </c>
      <c r="AS388" s="9"/>
      <c r="AT388" s="9"/>
      <c r="AU388" s="5"/>
      <c r="AV388" s="5"/>
      <c r="AW388" s="5"/>
      <c r="AX388" s="5"/>
      <c r="AY388" s="5"/>
      <c r="AZ388" s="5"/>
      <c r="BA388" s="5"/>
      <c r="CX388" s="5"/>
      <c r="CY388" s="5"/>
      <c r="CZ388" s="5"/>
    </row>
    <row r="389" spans="2:104" x14ac:dyDescent="0.3">
      <c r="B389">
        <v>3085</v>
      </c>
      <c r="C389">
        <v>7</v>
      </c>
      <c r="D389" s="5">
        <v>179617.49545376736</v>
      </c>
      <c r="E389" s="5">
        <v>33465.03125</v>
      </c>
      <c r="F389" s="5"/>
      <c r="G389" s="5">
        <v>66983.739184930266</v>
      </c>
      <c r="H389" s="5">
        <v>33979.711524365273</v>
      </c>
      <c r="I389" s="5">
        <v>3520.1512796537704</v>
      </c>
      <c r="J389" s="5">
        <v>9203.3848639058233</v>
      </c>
      <c r="K389" s="5">
        <v>3122.2550588803556</v>
      </c>
      <c r="L389" s="5">
        <v>62808.25354203186</v>
      </c>
      <c r="M389" s="5"/>
      <c r="N389" s="12">
        <f>'Embedded emissions outputs'!L389-'Infield emissions outputs'!G389</f>
        <v>15437.456593377865</v>
      </c>
      <c r="O389" s="12">
        <f>'Embedded emissions outputs'!M389-'Infield emissions outputs'!H389</f>
        <v>7735.7306728636759</v>
      </c>
      <c r="P389" s="12">
        <f>'Embedded emissions outputs'!N389-'Infield emissions outputs'!I389</f>
        <v>562.22927809784733</v>
      </c>
      <c r="Q389" s="12">
        <f>'Embedded emissions outputs'!O389-'Infield emissions outputs'!J389</f>
        <v>6110.8586327153298</v>
      </c>
      <c r="R389" s="12">
        <f>'Embedded emissions outputs'!P389-'Infield emissions outputs'!K389</f>
        <v>1169.1260788543273</v>
      </c>
      <c r="S389" s="12">
        <f>'Embedded emissions outputs'!Q389-'Infield emissions outputs'!L389</f>
        <v>2449.6298534449161</v>
      </c>
      <c r="T389" s="5"/>
      <c r="U389" s="5">
        <v>1787.7057544754666</v>
      </c>
      <c r="V389" s="5">
        <v>195.56059146261106</v>
      </c>
      <c r="W389" s="5">
        <v>104.87510063555328</v>
      </c>
      <c r="X389" s="5">
        <v>9965.0497511374488</v>
      </c>
      <c r="Y389" s="5">
        <v>321.73182617553135</v>
      </c>
      <c r="Z389" s="5">
        <v>37.907589460598089</v>
      </c>
      <c r="AA389" s="5">
        <v>118.3228488506369</v>
      </c>
      <c r="AB389" s="5">
        <v>1992.8568207537764</v>
      </c>
      <c r="AC389" s="5">
        <f>H389*Parameters!$B$17+J389*Parameters!$B$18</f>
        <v>61326.753645538971</v>
      </c>
      <c r="AD389" s="5">
        <f>O389*Parameters!$B$17+Q389*Parameters!$B$18</f>
        <v>17294.467128278331</v>
      </c>
      <c r="AE389" s="12">
        <f t="shared" si="39"/>
        <v>2088.1414465736307</v>
      </c>
      <c r="AF389" s="12">
        <f t="shared" si="40"/>
        <v>477.96226448676634</v>
      </c>
      <c r="AG389" s="12">
        <f t="shared" si="41"/>
        <v>2566.103711060397</v>
      </c>
      <c r="AH389" s="12">
        <f t="shared" si="42"/>
        <v>11957.906571891224</v>
      </c>
      <c r="AI389" s="12">
        <f t="shared" si="43"/>
        <v>78621.220773817302</v>
      </c>
      <c r="AJ389" s="5"/>
      <c r="AK389" s="9">
        <f>IF('Embedded emissions outputs'!Z389 &lt;&gt;0,'Infield emissions outputs'!AG389/'Embedded emissions outputs'!Z389,"")</f>
        <v>0.50804414594166292</v>
      </c>
      <c r="AL389" s="9">
        <f>IF('Embedded emissions outputs'!Z389 &lt;&gt;0,'Infield emissions outputs'!AH389/'Embedded emissions outputs'!Z389,"")</f>
        <v>2.367458651566436</v>
      </c>
      <c r="AM389" s="9">
        <f>IF('Embedded emissions outputs'!Z389 &lt;&gt;0,'Infield emissions outputs'!AI389/'Embedded emissions outputs'!Z389,"")</f>
        <v>15.565641711503226</v>
      </c>
      <c r="AN389" s="9"/>
      <c r="AO389" s="9">
        <f>E389*'Field emission CFs'!P387</f>
        <v>4445.2197401222984</v>
      </c>
      <c r="AP389" s="9">
        <f>D389*'Field emission CFs'!Q387</f>
        <v>13032.825999937166</v>
      </c>
      <c r="AQ389" s="9">
        <f t="shared" si="44"/>
        <v>17478.045740059464</v>
      </c>
      <c r="AR389" s="9">
        <f>IF('Embedded emissions outputs'!Z389 &lt;&gt; 0,'Infield emissions outputs'!AQ389/'Embedded emissions outputs'!Z389,"")</f>
        <v>3.4603507186654139</v>
      </c>
      <c r="AS389" s="9"/>
      <c r="AT389" s="9"/>
      <c r="AU389" s="5"/>
      <c r="AV389" s="5"/>
      <c r="AW389" s="5"/>
      <c r="AX389" s="5"/>
      <c r="AY389" s="5"/>
      <c r="AZ389" s="5"/>
      <c r="BA389" s="5"/>
      <c r="CX389" s="5"/>
      <c r="CY389" s="5"/>
      <c r="CZ389" s="5"/>
    </row>
    <row r="390" spans="2:104" x14ac:dyDescent="0.3">
      <c r="B390">
        <v>3085</v>
      </c>
      <c r="C390">
        <v>8</v>
      </c>
      <c r="D390" s="5">
        <v>80357.972058942236</v>
      </c>
      <c r="E390" s="5">
        <v>19331.30078125</v>
      </c>
      <c r="F390" s="5"/>
      <c r="G390" s="5">
        <v>29967.445143513731</v>
      </c>
      <c r="H390" s="5">
        <v>15201.975188150253</v>
      </c>
      <c r="I390" s="5">
        <v>1574.8589382067034</v>
      </c>
      <c r="J390" s="5">
        <v>4117.4460309285214</v>
      </c>
      <c r="K390" s="5">
        <v>1396.8465830600483</v>
      </c>
      <c r="L390" s="5">
        <v>28099.400175082978</v>
      </c>
      <c r="M390" s="5"/>
      <c r="N390" s="12">
        <f>'Embedded emissions outputs'!L390-'Infield emissions outputs'!G390</f>
        <v>8644.0587542533394</v>
      </c>
      <c r="O390" s="12">
        <f>'Embedded emissions outputs'!M390-'Infield emissions outputs'!H390</f>
        <v>3716.5398343592497</v>
      </c>
      <c r="P390" s="12">
        <f>'Embedded emissions outputs'!N390-'Infield emissions outputs'!I390</f>
        <v>313.21953343096106</v>
      </c>
      <c r="Q390" s="12">
        <f>'Embedded emissions outputs'!O390-'Infield emissions outputs'!J390</f>
        <v>2871.257330931935</v>
      </c>
      <c r="R390" s="12">
        <f>'Embedded emissions outputs'!P390-'Infield emissions outputs'!K390</f>
        <v>2179.8716411549622</v>
      </c>
      <c r="S390" s="12">
        <f>'Embedded emissions outputs'!Q390-'Infield emissions outputs'!L390</f>
        <v>1606.3530015767537</v>
      </c>
      <c r="T390" s="5"/>
      <c r="U390" s="5">
        <v>769.88825187951716</v>
      </c>
      <c r="V390" s="5">
        <v>88.462873230006153</v>
      </c>
      <c r="W390" s="5">
        <v>44.113649407011181</v>
      </c>
      <c r="X390" s="5">
        <v>4525.7130172889438</v>
      </c>
      <c r="Y390" s="5">
        <v>172.28701823358247</v>
      </c>
      <c r="Z390" s="5">
        <v>19.666707536303381</v>
      </c>
      <c r="AA390" s="5">
        <v>68.349953256893144</v>
      </c>
      <c r="AB390" s="5">
        <v>1032.2483137593549</v>
      </c>
      <c r="AC390" s="5">
        <f>H390*Parameters!$B$17+J390*Parameters!$B$18</f>
        <v>27436.601002948071</v>
      </c>
      <c r="AD390" s="5">
        <f>O390*Parameters!$B$17+Q390*Parameters!$B$18</f>
        <v>8255.2765229611214</v>
      </c>
      <c r="AE390" s="12">
        <f t="shared" si="39"/>
        <v>902.46477451653448</v>
      </c>
      <c r="AF390" s="12">
        <f t="shared" si="40"/>
        <v>260.30367902677904</v>
      </c>
      <c r="AG390" s="12">
        <f t="shared" si="41"/>
        <v>1162.7684535433136</v>
      </c>
      <c r="AH390" s="12">
        <f t="shared" si="42"/>
        <v>5557.9613310482982</v>
      </c>
      <c r="AI390" s="12">
        <f t="shared" si="43"/>
        <v>35691.877525909193</v>
      </c>
      <c r="AJ390" s="5"/>
      <c r="AK390" s="9">
        <f>IF('Embedded emissions outputs'!Z390 &lt;&gt;0,'Infield emissions outputs'!AG390/'Embedded emissions outputs'!Z390,"")</f>
        <v>0.65353417160652794</v>
      </c>
      <c r="AL390" s="9">
        <f>IF('Embedded emissions outputs'!Z390 &lt;&gt;0,'Infield emissions outputs'!AH390/'Embedded emissions outputs'!Z390,"")</f>
        <v>3.1238529418638543</v>
      </c>
      <c r="AM390" s="9">
        <f>IF('Embedded emissions outputs'!Z390 &lt;&gt;0,'Infield emissions outputs'!AI390/'Embedded emissions outputs'!Z390,"")</f>
        <v>20.060624745103489</v>
      </c>
      <c r="AN390" s="9"/>
      <c r="AO390" s="9">
        <f>E390*'Field emission CFs'!P388</f>
        <v>2659.7658906388374</v>
      </c>
      <c r="AP390" s="9">
        <f>D390*'Field emission CFs'!Q388</f>
        <v>6326.8026054935917</v>
      </c>
      <c r="AQ390" s="9">
        <f t="shared" si="44"/>
        <v>8986.5684961324296</v>
      </c>
      <c r="AR390" s="9">
        <f>IF('Embedded emissions outputs'!Z390 &lt;&gt; 0,'Infield emissions outputs'!AQ390/'Embedded emissions outputs'!Z390,"")</f>
        <v>5.0509020775445865</v>
      </c>
      <c r="AS390" s="9"/>
      <c r="AT390" s="9"/>
      <c r="AU390" s="5"/>
      <c r="AV390" s="5"/>
      <c r="AW390" s="5"/>
      <c r="AX390" s="5"/>
      <c r="AY390" s="5"/>
      <c r="AZ390" s="5"/>
      <c r="BA390" s="5"/>
      <c r="CX390" s="5"/>
      <c r="CY390" s="5"/>
      <c r="CZ390" s="5"/>
    </row>
    <row r="391" spans="2:104" x14ac:dyDescent="0.3">
      <c r="B391">
        <v>3087</v>
      </c>
      <c r="C391">
        <v>0</v>
      </c>
      <c r="D391" s="5">
        <v>253396.29826328025</v>
      </c>
      <c r="E391" s="5">
        <v>3917739.5</v>
      </c>
      <c r="F391" s="5"/>
      <c r="G391" s="5">
        <v>94497.651859661055</v>
      </c>
      <c r="H391" s="5">
        <v>47937.051424617712</v>
      </c>
      <c r="I391" s="5">
        <v>4966.0713803940607</v>
      </c>
      <c r="J391" s="5">
        <v>12983.722159773188</v>
      </c>
      <c r="K391" s="5">
        <v>4404.7372565537462</v>
      </c>
      <c r="L391" s="5">
        <v>88607.064182280476</v>
      </c>
      <c r="M391" s="5"/>
      <c r="N391" s="12">
        <f>'Embedded emissions outputs'!L391-'Infield emissions outputs'!G391</f>
        <v>1829684.5071966143</v>
      </c>
      <c r="O391" s="12">
        <f>'Embedded emissions outputs'!M391-'Infield emissions outputs'!H391</f>
        <v>1040830.3060785815</v>
      </c>
      <c r="P391" s="12">
        <f>'Embedded emissions outputs'!N391-'Infield emissions outputs'!I391</f>
        <v>54135.878464609064</v>
      </c>
      <c r="Q391" s="12">
        <f>'Embedded emissions outputs'!O391-'Infield emissions outputs'!J391</f>
        <v>809115.00090766314</v>
      </c>
      <c r="R391" s="12">
        <f>'Embedded emissions outputs'!P391-'Infield emissions outputs'!K391</f>
        <v>83995.304597608498</v>
      </c>
      <c r="S391" s="12">
        <f>'Embedded emissions outputs'!Q391-'Infield emissions outputs'!L391</f>
        <v>99978.428711225715</v>
      </c>
      <c r="T391" s="5"/>
      <c r="U391" s="5">
        <v>2136.9202040186556</v>
      </c>
      <c r="V391" s="5">
        <v>303.39909822934339</v>
      </c>
      <c r="W391" s="5">
        <v>120.21597434446417</v>
      </c>
      <c r="X391" s="5">
        <v>15755.181144224285</v>
      </c>
      <c r="Y391" s="5">
        <v>30436.509346894862</v>
      </c>
      <c r="Z391" s="5">
        <v>4847.0031269727142</v>
      </c>
      <c r="AA391" s="5">
        <v>13852.0075627551</v>
      </c>
      <c r="AB391" s="5">
        <v>258121.74338571815</v>
      </c>
      <c r="AC391" s="5">
        <f>H391*Parameters!$B$17+J391*Parameters!$B$18</f>
        <v>86517.030643507736</v>
      </c>
      <c r="AD391" s="5">
        <f>O391*Parameters!$B$17+Q391*Parameters!$B$18</f>
        <v>2316077.3343575192</v>
      </c>
      <c r="AE391" s="12">
        <f t="shared" si="39"/>
        <v>2560.5352765924631</v>
      </c>
      <c r="AF391" s="12">
        <f t="shared" si="40"/>
        <v>49135.520036622671</v>
      </c>
      <c r="AG391" s="12">
        <f t="shared" si="41"/>
        <v>51696.055313215133</v>
      </c>
      <c r="AH391" s="12">
        <f t="shared" si="42"/>
        <v>273876.92452994245</v>
      </c>
      <c r="AI391" s="12">
        <f t="shared" si="43"/>
        <v>2402594.365001027</v>
      </c>
      <c r="AJ391" s="5"/>
      <c r="AK391" s="9">
        <f>IF('Embedded emissions outputs'!Z391 &lt;&gt;0,'Infield emissions outputs'!AG391/'Embedded emissions outputs'!Z391,"")</f>
        <v>1.8651507484574195</v>
      </c>
      <c r="AL391" s="9">
        <f>IF('Embedded emissions outputs'!Z391 &lt;&gt;0,'Infield emissions outputs'!AH391/'Embedded emissions outputs'!Z391,"")</f>
        <v>9.8812520157927075</v>
      </c>
      <c r="AM391" s="9">
        <f>IF('Embedded emissions outputs'!Z391 &lt;&gt;0,'Infield emissions outputs'!AI391/'Embedded emissions outputs'!Z391,"")</f>
        <v>86.683609628831945</v>
      </c>
      <c r="AN391" s="9"/>
      <c r="AO391" s="9">
        <f>E391*'Field emission CFs'!P389</f>
        <v>327943.77206415561</v>
      </c>
      <c r="AP391" s="9">
        <f>D391*'Field emission CFs'!Q389</f>
        <v>13531.121384829517</v>
      </c>
      <c r="AQ391" s="9">
        <f t="shared" si="44"/>
        <v>341474.89344898512</v>
      </c>
      <c r="AR391" s="9">
        <f>IF('Embedded emissions outputs'!Z391 &lt;&gt; 0,'Infield emissions outputs'!AQ391/'Embedded emissions outputs'!Z391,"")</f>
        <v>12.320130602556439</v>
      </c>
      <c r="AS391" s="9"/>
      <c r="AT391" s="9"/>
      <c r="AU391" s="5"/>
      <c r="AV391" s="5"/>
      <c r="AW391" s="5"/>
      <c r="AX391" s="5"/>
      <c r="AY391" s="5"/>
      <c r="AZ391" s="5"/>
      <c r="BA391" s="5"/>
      <c r="CX391" s="5"/>
      <c r="CY391" s="5"/>
      <c r="CZ391" s="5"/>
    </row>
    <row r="392" spans="2:104" x14ac:dyDescent="0.3">
      <c r="B392">
        <v>3087</v>
      </c>
      <c r="C392">
        <v>1</v>
      </c>
      <c r="D392" s="5">
        <v>91087.418125187309</v>
      </c>
      <c r="E392" s="5">
        <v>506683.625</v>
      </c>
      <c r="F392" s="5"/>
      <c r="G392" s="5">
        <v>33968.716929897841</v>
      </c>
      <c r="H392" s="5">
        <v>17231.752305497295</v>
      </c>
      <c r="I392" s="5">
        <v>1785.135076422818</v>
      </c>
      <c r="J392" s="5">
        <v>4667.2099683150709</v>
      </c>
      <c r="K392" s="5">
        <v>1583.3544016591579</v>
      </c>
      <c r="L392" s="5">
        <v>31851.249443395118</v>
      </c>
      <c r="M392" s="5"/>
      <c r="N392" s="12">
        <f>'Embedded emissions outputs'!L392-'Infield emissions outputs'!G392</f>
        <v>219577.6422102041</v>
      </c>
      <c r="O392" s="12">
        <f>'Embedded emissions outputs'!M392-'Infield emissions outputs'!H392</f>
        <v>117493.05013185201</v>
      </c>
      <c r="P392" s="12">
        <f>'Embedded emissions outputs'!N392-'Infield emissions outputs'!I392</f>
        <v>6384.193872091696</v>
      </c>
      <c r="Q392" s="12">
        <f>'Embedded emissions outputs'!O392-'Infield emissions outputs'!J392</f>
        <v>97205.952604452264</v>
      </c>
      <c r="R392" s="12">
        <f>'Embedded emissions outputs'!P392-'Infield emissions outputs'!K392</f>
        <v>51651.784737652561</v>
      </c>
      <c r="S392" s="12">
        <f>'Embedded emissions outputs'!Q392-'Infield emissions outputs'!L392</f>
        <v>14370.990372283126</v>
      </c>
      <c r="T392" s="5"/>
      <c r="U392" s="5">
        <v>935.79862162617701</v>
      </c>
      <c r="V392" s="5">
        <v>99.153750206929828</v>
      </c>
      <c r="W392" s="5">
        <v>53.703481454707429</v>
      </c>
      <c r="X392" s="5">
        <v>5038.8816653148333</v>
      </c>
      <c r="Y392" s="5">
        <v>3967.1488001458315</v>
      </c>
      <c r="Z392" s="5">
        <v>592.97448481276535</v>
      </c>
      <c r="AA392" s="5">
        <v>1791.4885928655792</v>
      </c>
      <c r="AB392" s="5">
        <v>31502.902228077517</v>
      </c>
      <c r="AC392" s="5">
        <f>H392*Parameters!$B$17+J392*Parameters!$B$18</f>
        <v>31099.952916387236</v>
      </c>
      <c r="AD392" s="5">
        <f>O392*Parameters!$B$17+Q392*Parameters!$B$18</f>
        <v>266319.95987002156</v>
      </c>
      <c r="AE392" s="12">
        <f t="shared" si="39"/>
        <v>1088.6558532878141</v>
      </c>
      <c r="AF392" s="12">
        <f t="shared" si="40"/>
        <v>6351.6118778241762</v>
      </c>
      <c r="AG392" s="12">
        <f t="shared" si="41"/>
        <v>7440.2677311119905</v>
      </c>
      <c r="AH392" s="12">
        <f t="shared" si="42"/>
        <v>36541.783893392349</v>
      </c>
      <c r="AI392" s="12">
        <f t="shared" si="43"/>
        <v>297419.91278640879</v>
      </c>
      <c r="AJ392" s="5"/>
      <c r="AK392" s="9">
        <f>IF('Embedded emissions outputs'!Z392 &lt;&gt;0,'Infield emissions outputs'!AG392/'Embedded emissions outputs'!Z392,"")</f>
        <v>1.1838795706987655</v>
      </c>
      <c r="AL392" s="9">
        <f>IF('Embedded emissions outputs'!Z392 &lt;&gt;0,'Infield emissions outputs'!AH392/'Embedded emissions outputs'!Z392,"")</f>
        <v>5.8144509030739924</v>
      </c>
      <c r="AM392" s="9">
        <f>IF('Embedded emissions outputs'!Z392 &lt;&gt;0,'Infield emissions outputs'!AI392/'Embedded emissions outputs'!Z392,"")</f>
        <v>47.324823701500478</v>
      </c>
      <c r="AN392" s="9"/>
      <c r="AO392" s="9">
        <f>E392*'Field emission CFs'!P390</f>
        <v>44884.099230585532</v>
      </c>
      <c r="AP392" s="9">
        <f>D392*'Field emission CFs'!Q390</f>
        <v>4460.1243040545141</v>
      </c>
      <c r="AQ392" s="9">
        <f t="shared" si="44"/>
        <v>49344.223534640048</v>
      </c>
      <c r="AR392" s="9">
        <f>IF('Embedded emissions outputs'!Z392 &lt;&gt; 0,'Infield emissions outputs'!AQ392/'Embedded emissions outputs'!Z392,"")</f>
        <v>7.8515478590073169</v>
      </c>
      <c r="AS392" s="9"/>
      <c r="AT392" s="9"/>
      <c r="AU392" s="5"/>
      <c r="AV392" s="5"/>
      <c r="AW392" s="5"/>
      <c r="AX392" s="5"/>
      <c r="AY392" s="5"/>
      <c r="AZ392" s="5"/>
      <c r="BA392" s="5"/>
      <c r="CX392" s="5"/>
      <c r="CY392" s="5"/>
      <c r="CZ392" s="5"/>
    </row>
    <row r="393" spans="2:104" x14ac:dyDescent="0.3">
      <c r="B393">
        <v>3087</v>
      </c>
      <c r="C393">
        <v>2</v>
      </c>
      <c r="D393" s="5">
        <v>35414.469288432694</v>
      </c>
      <c r="E393" s="5">
        <v>259827.375</v>
      </c>
      <c r="F393" s="5"/>
      <c r="G393" s="5">
        <v>13206.918224732117</v>
      </c>
      <c r="H393" s="5">
        <v>6699.6449714954351</v>
      </c>
      <c r="I393" s="5">
        <v>694.05426831610328</v>
      </c>
      <c r="J393" s="5">
        <v>1814.5948967221439</v>
      </c>
      <c r="K393" s="5">
        <v>615.60264836135025</v>
      </c>
      <c r="L393" s="5">
        <v>12383.654278805543</v>
      </c>
      <c r="M393" s="5"/>
      <c r="N393" s="12">
        <f>'Embedded emissions outputs'!L393-'Infield emissions outputs'!G393</f>
        <v>116219.7307816752</v>
      </c>
      <c r="O393" s="12">
        <f>'Embedded emissions outputs'!M393-'Infield emissions outputs'!H393</f>
        <v>52433.440175021169</v>
      </c>
      <c r="P393" s="12">
        <f>'Embedded emissions outputs'!N393-'Infield emissions outputs'!I393</f>
        <v>3732.3898034859699</v>
      </c>
      <c r="Q393" s="12">
        <f>'Embedded emissions outputs'!O393-'Infield emissions outputs'!J393</f>
        <v>39501.914652667147</v>
      </c>
      <c r="R393" s="12">
        <f>'Embedded emissions outputs'!P393-'Infield emissions outputs'!K393</f>
        <v>33071.279221543511</v>
      </c>
      <c r="S393" s="12">
        <f>'Embedded emissions outputs'!Q393-'Infield emissions outputs'!L393</f>
        <v>14868.623426012769</v>
      </c>
      <c r="T393" s="5"/>
      <c r="U393" s="5">
        <v>355.2307461093302</v>
      </c>
      <c r="V393" s="5">
        <v>40.176074691662102</v>
      </c>
      <c r="W393" s="5">
        <v>20.37728312170163</v>
      </c>
      <c r="X393" s="5">
        <v>2052.8894910943877</v>
      </c>
      <c r="Y393" s="5">
        <v>2134.9729487975569</v>
      </c>
      <c r="Z393" s="5">
        <v>283.45777384484393</v>
      </c>
      <c r="AA393" s="5">
        <v>918.67560714194019</v>
      </c>
      <c r="AB393" s="5">
        <v>14985.496768222918</v>
      </c>
      <c r="AC393" s="5">
        <f>H393*Parameters!$B$17+J393*Parameters!$B$18</f>
        <v>12091.552819242168</v>
      </c>
      <c r="AD393" s="5">
        <f>O393*Parameters!$B$17+Q393*Parameters!$B$18</f>
        <v>115631.42463824718</v>
      </c>
      <c r="AE393" s="12">
        <f t="shared" si="39"/>
        <v>415.78410392269393</v>
      </c>
      <c r="AF393" s="12">
        <f t="shared" si="40"/>
        <v>3337.1063297843411</v>
      </c>
      <c r="AG393" s="12">
        <f t="shared" si="41"/>
        <v>3752.8904337070353</v>
      </c>
      <c r="AH393" s="12">
        <f t="shared" si="42"/>
        <v>17038.386259317307</v>
      </c>
      <c r="AI393" s="12">
        <f t="shared" si="43"/>
        <v>127722.97745748934</v>
      </c>
      <c r="AJ393" s="5"/>
      <c r="AK393" s="9">
        <f>IF('Embedded emissions outputs'!Z393 &lt;&gt;0,'Infield emissions outputs'!AG393/'Embedded emissions outputs'!Z393,"")</f>
        <v>1.0509154919402404</v>
      </c>
      <c r="AL393" s="9">
        <f>IF('Embedded emissions outputs'!Z393 &lt;&gt;0,'Infield emissions outputs'!AH393/'Embedded emissions outputs'!Z393,"")</f>
        <v>4.7712301741490384</v>
      </c>
      <c r="AM393" s="9">
        <f>IF('Embedded emissions outputs'!Z393 &lt;&gt;0,'Infield emissions outputs'!AI393/'Embedded emissions outputs'!Z393,"")</f>
        <v>35.766047013054852</v>
      </c>
      <c r="AN393" s="9"/>
      <c r="AO393" s="9">
        <f>E393*'Field emission CFs'!P391</f>
        <v>16040.029499186312</v>
      </c>
      <c r="AP393" s="9">
        <f>D393*'Field emission CFs'!Q391</f>
        <v>1732.8214773523414</v>
      </c>
      <c r="AQ393" s="9">
        <f t="shared" si="44"/>
        <v>17772.850976538655</v>
      </c>
      <c r="AR393" s="9">
        <f>IF('Embedded emissions outputs'!Z393 &lt;&gt; 0,'Infield emissions outputs'!AQ393/'Embedded emissions outputs'!Z393,"")</f>
        <v>4.9769010732189569</v>
      </c>
      <c r="AS393" s="9"/>
      <c r="AT393" s="9"/>
      <c r="AU393" s="5"/>
      <c r="AV393" s="5"/>
      <c r="AW393" s="5"/>
      <c r="AX393" s="5"/>
      <c r="AY393" s="5"/>
      <c r="AZ393" s="5"/>
      <c r="BA393" s="5"/>
      <c r="CX393" s="5"/>
      <c r="CY393" s="5"/>
      <c r="CZ393" s="5"/>
    </row>
    <row r="394" spans="2:104" x14ac:dyDescent="0.3">
      <c r="B394">
        <v>3087</v>
      </c>
      <c r="C394">
        <v>5</v>
      </c>
      <c r="D394" s="5">
        <v>131695.46973128582</v>
      </c>
      <c r="E394" s="5">
        <v>69742.8046875</v>
      </c>
      <c r="F394" s="5"/>
      <c r="G394" s="5">
        <v>49112.448506375738</v>
      </c>
      <c r="H394" s="5">
        <v>24913.90974598411</v>
      </c>
      <c r="I394" s="5">
        <v>2580.9733908605544</v>
      </c>
      <c r="J394" s="5">
        <v>6747.9177888985632</v>
      </c>
      <c r="K394" s="5">
        <v>2289.236054435295</v>
      </c>
      <c r="L394" s="5">
        <v>46050.984244731553</v>
      </c>
      <c r="M394" s="5"/>
      <c r="N394" s="12">
        <f>'Embedded emissions outputs'!L394-'Infield emissions outputs'!G394</f>
        <v>32693.496921061836</v>
      </c>
      <c r="O394" s="12">
        <f>'Embedded emissions outputs'!M394-'Infield emissions outputs'!H394</f>
        <v>16819.796335723509</v>
      </c>
      <c r="P394" s="12">
        <f>'Embedded emissions outputs'!N394-'Infield emissions outputs'!I394</f>
        <v>1004.4275757175437</v>
      </c>
      <c r="Q394" s="12">
        <f>'Embedded emissions outputs'!O394-'Infield emissions outputs'!J394</f>
        <v>12434.606047027091</v>
      </c>
      <c r="R394" s="12">
        <f>'Embedded emissions outputs'!P394-'Infield emissions outputs'!K394</f>
        <v>4008.1242304686912</v>
      </c>
      <c r="S394" s="12">
        <f>'Embedded emissions outputs'!Q394-'Infield emissions outputs'!L394</f>
        <v>2782.3505621780932</v>
      </c>
      <c r="T394" s="5"/>
      <c r="U394" s="5">
        <v>1637.5781938793637</v>
      </c>
      <c r="V394" s="5">
        <v>137.83498758158743</v>
      </c>
      <c r="W394" s="5">
        <v>106.11824473345564</v>
      </c>
      <c r="X394" s="5">
        <v>6848.5220977884019</v>
      </c>
      <c r="Y394" s="5">
        <v>676.93534064624441</v>
      </c>
      <c r="Z394" s="5">
        <v>79.28987211824375</v>
      </c>
      <c r="AA394" s="5">
        <v>246.59067520230977</v>
      </c>
      <c r="AB394" s="5">
        <v>4167.1526972478159</v>
      </c>
      <c r="AC394" s="5">
        <f>H394*Parameters!$B$17+J394*Parameters!$B$18</f>
        <v>44964.749163440705</v>
      </c>
      <c r="AD394" s="5">
        <f>O394*Parameters!$B$17+Q394*Parameters!$B$18</f>
        <v>36896.001229475631</v>
      </c>
      <c r="AE394" s="12">
        <f t="shared" si="39"/>
        <v>1881.5314261944068</v>
      </c>
      <c r="AF394" s="12">
        <f t="shared" si="40"/>
        <v>1002.8158879667978</v>
      </c>
      <c r="AG394" s="12">
        <f t="shared" si="41"/>
        <v>2884.3473141612048</v>
      </c>
      <c r="AH394" s="12">
        <f t="shared" si="42"/>
        <v>11015.674795036219</v>
      </c>
      <c r="AI394" s="12">
        <f t="shared" si="43"/>
        <v>81860.750392916336</v>
      </c>
      <c r="AJ394" s="5"/>
      <c r="AK394" s="9">
        <f>IF('Embedded emissions outputs'!Z394 &lt;&gt;0,'Infield emissions outputs'!AG394/'Embedded emissions outputs'!Z394,"")</f>
        <v>1.6436537958228232</v>
      </c>
      <c r="AL394" s="9">
        <f>IF('Embedded emissions outputs'!Z394 &lt;&gt;0,'Infield emissions outputs'!AH394/'Embedded emissions outputs'!Z394,"")</f>
        <v>6.277314663708057</v>
      </c>
      <c r="AM394" s="9">
        <f>IF('Embedded emissions outputs'!Z394 &lt;&gt;0,'Infield emissions outputs'!AI394/'Embedded emissions outputs'!Z394,"")</f>
        <v>46.648589249852598</v>
      </c>
      <c r="AN394" s="9"/>
      <c r="AO394" s="9">
        <f>E394*'Field emission CFs'!P392</f>
        <v>6320.1410165566322</v>
      </c>
      <c r="AP394" s="9">
        <f>D394*'Field emission CFs'!Q392</f>
        <v>7674.1623592461947</v>
      </c>
      <c r="AQ394" s="9">
        <f t="shared" si="44"/>
        <v>13994.303375802827</v>
      </c>
      <c r="AR394" s="9">
        <f>IF('Embedded emissions outputs'!Z394 &lt;&gt; 0,'Infield emissions outputs'!AQ394/'Embedded emissions outputs'!Z394,"")</f>
        <v>7.9746949164558574</v>
      </c>
      <c r="AS394" s="9"/>
      <c r="AT394" s="9"/>
      <c r="AU394" s="5"/>
      <c r="AV394" s="5"/>
      <c r="AW394" s="5"/>
      <c r="AX394" s="5"/>
      <c r="AY394" s="5"/>
      <c r="AZ394" s="5"/>
      <c r="BA394" s="5"/>
      <c r="CX394" s="5"/>
      <c r="CY394" s="5"/>
      <c r="CZ394" s="5"/>
    </row>
    <row r="395" spans="2:104" x14ac:dyDescent="0.3">
      <c r="B395">
        <v>3087</v>
      </c>
      <c r="C395">
        <v>7</v>
      </c>
      <c r="D395" s="5">
        <v>216277.37429227785</v>
      </c>
      <c r="E395" s="5">
        <v>14249.876953125</v>
      </c>
      <c r="F395" s="5"/>
      <c r="G395" s="5">
        <v>80655.100966622587</v>
      </c>
      <c r="H395" s="5">
        <v>40914.960812324556</v>
      </c>
      <c r="I395" s="5">
        <v>4238.6131370542444</v>
      </c>
      <c r="J395" s="5">
        <v>11081.79305105156</v>
      </c>
      <c r="K395" s="5">
        <v>3759.5064127772375</v>
      </c>
      <c r="L395" s="5">
        <v>75627.39991244764</v>
      </c>
      <c r="M395" s="5"/>
      <c r="N395" s="12">
        <f>'Embedded emissions outputs'!L395-'Infield emissions outputs'!G395</f>
        <v>6601.1053711639397</v>
      </c>
      <c r="O395" s="12">
        <f>'Embedded emissions outputs'!M395-'Infield emissions outputs'!H395</f>
        <v>3175.3575899300558</v>
      </c>
      <c r="P395" s="12">
        <f>'Embedded emissions outputs'!N395-'Infield emissions outputs'!I395</f>
        <v>226.1393721758559</v>
      </c>
      <c r="Q395" s="12">
        <f>'Embedded emissions outputs'!O395-'Infield emissions outputs'!J395</f>
        <v>2396.0574986287265</v>
      </c>
      <c r="R395" s="12">
        <f>'Embedded emissions outputs'!P395-'Infield emissions outputs'!K395</f>
        <v>913.03035193666983</v>
      </c>
      <c r="S395" s="12">
        <f>'Embedded emissions outputs'!Q395-'Infield emissions outputs'!L395</f>
        <v>938.18671408689988</v>
      </c>
      <c r="T395" s="5"/>
      <c r="U395" s="5">
        <v>2152.5759815789697</v>
      </c>
      <c r="V395" s="5">
        <v>235.47445158239043</v>
      </c>
      <c r="W395" s="5">
        <v>126.28007832307253</v>
      </c>
      <c r="X395" s="5">
        <v>11998.913521331589</v>
      </c>
      <c r="Y395" s="5">
        <v>138.8684608061445</v>
      </c>
      <c r="Z395" s="5">
        <v>15.663756580174425</v>
      </c>
      <c r="AA395" s="5">
        <v>50.383513375314564</v>
      </c>
      <c r="AB395" s="5">
        <v>821.63446422085281</v>
      </c>
      <c r="AC395" s="5">
        <f>H395*Parameters!$B$17+J395*Parameters!$B$18</f>
        <v>73843.526315845593</v>
      </c>
      <c r="AD395" s="5">
        <f>O395*Parameters!$B$17+Q395*Parameters!$B$18</f>
        <v>7005.792715951331</v>
      </c>
      <c r="AE395" s="12">
        <f t="shared" ref="AE395:AE458" si="45">SUM(U395:W395)</f>
        <v>2514.3305114844325</v>
      </c>
      <c r="AF395" s="12">
        <f t="shared" ref="AF395:AF458" si="46">SUM(Y395:AA395)</f>
        <v>204.91573076163348</v>
      </c>
      <c r="AG395" s="12">
        <f t="shared" ref="AG395:AG458" si="47">AE395+AF395</f>
        <v>2719.2462422460658</v>
      </c>
      <c r="AH395" s="12">
        <f t="shared" ref="AH395:AH458" si="48">X395+AB395</f>
        <v>12820.547985552443</v>
      </c>
      <c r="AI395" s="12">
        <f t="shared" ref="AI395:AI458" si="49">AC395+AD395</f>
        <v>80849.319031796927</v>
      </c>
      <c r="AJ395" s="5"/>
      <c r="AK395" s="9">
        <f>IF('Embedded emissions outputs'!Z395 &lt;&gt;0,'Infield emissions outputs'!AG395/'Embedded emissions outputs'!Z395,"")</f>
        <v>0.50010290093775778</v>
      </c>
      <c r="AL395" s="9">
        <f>IF('Embedded emissions outputs'!Z395 &lt;&gt;0,'Infield emissions outputs'!AH395/'Embedded emissions outputs'!Z395,"")</f>
        <v>2.3578567985408347</v>
      </c>
      <c r="AM395" s="9">
        <f>IF('Embedded emissions outputs'!Z395 &lt;&gt;0,'Infield emissions outputs'!AI395/'Embedded emissions outputs'!Z395,"")</f>
        <v>14.869186305557507</v>
      </c>
      <c r="AN395" s="9"/>
      <c r="AO395" s="9">
        <f>E395*'Field emission CFs'!P393</f>
        <v>1737.4091262119218</v>
      </c>
      <c r="AP395" s="9">
        <f>D395*'Field emission CFs'!Q393</f>
        <v>12573.288704405582</v>
      </c>
      <c r="AQ395" s="9">
        <f t="shared" ref="AQ395:AQ458" si="50">AO395+AP395</f>
        <v>14310.697830617504</v>
      </c>
      <c r="AR395" s="9">
        <f>IF('Embedded emissions outputs'!Z395 &lt;&gt; 0,'Infield emissions outputs'!AQ395/'Embedded emissions outputs'!Z395,"")</f>
        <v>2.6319137223939086</v>
      </c>
      <c r="AS395" s="9"/>
      <c r="AT395" s="9"/>
      <c r="AU395" s="5"/>
      <c r="AV395" s="5"/>
      <c r="AW395" s="5"/>
      <c r="AX395" s="5"/>
      <c r="AY395" s="5"/>
      <c r="AZ395" s="5"/>
      <c r="BA395" s="5"/>
      <c r="CX395" s="5"/>
      <c r="CY395" s="5"/>
      <c r="CZ395" s="5"/>
    </row>
    <row r="396" spans="2:104" x14ac:dyDescent="0.3">
      <c r="B396">
        <v>3087</v>
      </c>
      <c r="C396">
        <v>8</v>
      </c>
      <c r="D396" s="5">
        <v>137069.25122875319</v>
      </c>
      <c r="E396" s="5">
        <v>230935.484375</v>
      </c>
      <c r="F396" s="5"/>
      <c r="G396" s="5">
        <v>51116.462521568414</v>
      </c>
      <c r="H396" s="5">
        <v>25930.511968488168</v>
      </c>
      <c r="I396" s="5">
        <v>2686.2889881363139</v>
      </c>
      <c r="J396" s="5">
        <v>7023.2639024315749</v>
      </c>
      <c r="K396" s="5">
        <v>2382.6474252118337</v>
      </c>
      <c r="L396" s="5">
        <v>47930.076422916864</v>
      </c>
      <c r="M396" s="5"/>
      <c r="N396" s="12">
        <f>'Embedded emissions outputs'!L396-'Infield emissions outputs'!G396</f>
        <v>107481.67935936875</v>
      </c>
      <c r="O396" s="12">
        <f>'Embedded emissions outputs'!M396-'Infield emissions outputs'!H396</f>
        <v>59427.572455930305</v>
      </c>
      <c r="P396" s="12">
        <f>'Embedded emissions outputs'!N396-'Infield emissions outputs'!I396</f>
        <v>3197.9974778850105</v>
      </c>
      <c r="Q396" s="12">
        <f>'Embedded emissions outputs'!O396-'Infield emissions outputs'!J396</f>
        <v>45750.888255548889</v>
      </c>
      <c r="R396" s="12">
        <f>'Embedded emissions outputs'!P396-'Infield emissions outputs'!K396</f>
        <v>8367.3239664388511</v>
      </c>
      <c r="S396" s="12">
        <f>'Embedded emissions outputs'!Q396-'Infield emissions outputs'!L396</f>
        <v>6710.0168056226757</v>
      </c>
      <c r="T396" s="5"/>
      <c r="U396" s="5">
        <v>1313.2238595759331</v>
      </c>
      <c r="V396" s="5">
        <v>150.89404927101725</v>
      </c>
      <c r="W396" s="5">
        <v>75.246111098368445</v>
      </c>
      <c r="X396" s="5">
        <v>7719.6584067726708</v>
      </c>
      <c r="Y396" s="5">
        <v>1950.1198742001327</v>
      </c>
      <c r="Z396" s="5">
        <v>272.84308440092792</v>
      </c>
      <c r="AA396" s="5">
        <v>816.52190516819599</v>
      </c>
      <c r="AB396" s="5">
        <v>14456.759724857433</v>
      </c>
      <c r="AC396" s="5">
        <f>H396*Parameters!$B$17+J396*Parameters!$B$18</f>
        <v>46799.517949229514</v>
      </c>
      <c r="AD396" s="5">
        <f>O396*Parameters!$B$17+Q396*Parameters!$B$18</f>
        <v>131868.80173247546</v>
      </c>
      <c r="AE396" s="12">
        <f t="shared" si="45"/>
        <v>1539.3640199453187</v>
      </c>
      <c r="AF396" s="12">
        <f t="shared" si="46"/>
        <v>3039.4848637692567</v>
      </c>
      <c r="AG396" s="12">
        <f t="shared" si="47"/>
        <v>4578.8488837145751</v>
      </c>
      <c r="AH396" s="12">
        <f t="shared" si="48"/>
        <v>22176.418131630104</v>
      </c>
      <c r="AI396" s="12">
        <f t="shared" si="49"/>
        <v>178668.31968170498</v>
      </c>
      <c r="AJ396" s="5"/>
      <c r="AK396" s="9">
        <f>IF('Embedded emissions outputs'!Z396 &lt;&gt;0,'Infield emissions outputs'!AG396/'Embedded emissions outputs'!Z396,"")</f>
        <v>1.2781361627231593</v>
      </c>
      <c r="AL396" s="9">
        <f>IF('Embedded emissions outputs'!Z396 &lt;&gt;0,'Infield emissions outputs'!AH396/'Embedded emissions outputs'!Z396,"")</f>
        <v>6.1903073662286134</v>
      </c>
      <c r="AM396" s="9">
        <f>IF('Embedded emissions outputs'!Z396 &lt;&gt;0,'Infield emissions outputs'!AI396/'Embedded emissions outputs'!Z396,"")</f>
        <v>49.873329807929998</v>
      </c>
      <c r="AN396" s="9"/>
      <c r="AO396" s="9">
        <f>E396*'Field emission CFs'!P394</f>
        <v>21853.299236705559</v>
      </c>
      <c r="AP396" s="9">
        <f>D396*'Field emission CFs'!Q394</f>
        <v>7891.5460805184321</v>
      </c>
      <c r="AQ396" s="9">
        <f t="shared" si="50"/>
        <v>29744.84531722399</v>
      </c>
      <c r="AR396" s="9">
        <f>IF('Embedded emissions outputs'!Z396 &lt;&gt; 0,'Infield emissions outputs'!AQ396/'Embedded emissions outputs'!Z396,"")</f>
        <v>8.3029519907869656</v>
      </c>
      <c r="AS396" s="9"/>
      <c r="AT396" s="9"/>
      <c r="AU396" s="5"/>
      <c r="AV396" s="5"/>
      <c r="AW396" s="5"/>
      <c r="AX396" s="5"/>
      <c r="AY396" s="5"/>
      <c r="AZ396" s="5"/>
      <c r="BA396" s="5"/>
      <c r="CX396" s="5"/>
      <c r="CY396" s="5"/>
      <c r="CZ396" s="5"/>
    </row>
    <row r="397" spans="2:104" x14ac:dyDescent="0.3">
      <c r="B397">
        <v>3088</v>
      </c>
      <c r="C397">
        <v>0</v>
      </c>
      <c r="D397" s="5">
        <v>477319.12799852149</v>
      </c>
      <c r="E397" s="5">
        <v>7184410.5</v>
      </c>
      <c r="F397" s="5"/>
      <c r="G397" s="5">
        <v>178003.92938927765</v>
      </c>
      <c r="H397" s="5">
        <v>90298.365610080989</v>
      </c>
      <c r="I397" s="5">
        <v>9354.5204768747117</v>
      </c>
      <c r="J397" s="5">
        <v>24457.259170530204</v>
      </c>
      <c r="K397" s="5">
        <v>8297.1430947123008</v>
      </c>
      <c r="L397" s="5">
        <v>166907.91025704559</v>
      </c>
      <c r="M397" s="5"/>
      <c r="N397" s="12">
        <f>'Embedded emissions outputs'!L397-'Infield emissions outputs'!G397</f>
        <v>3345928.1281977855</v>
      </c>
      <c r="O397" s="12">
        <f>'Embedded emissions outputs'!M397-'Infield emissions outputs'!H397</f>
        <v>1883560.2092148184</v>
      </c>
      <c r="P397" s="12">
        <f>'Embedded emissions outputs'!N397-'Infield emissions outputs'!I397</f>
        <v>102049.89593597229</v>
      </c>
      <c r="Q397" s="12">
        <f>'Embedded emissions outputs'!O397-'Infield emissions outputs'!J397</f>
        <v>1465504.1150668361</v>
      </c>
      <c r="R397" s="12">
        <f>'Embedded emissions outputs'!P397-'Infield emissions outputs'!K397</f>
        <v>177827.12033562869</v>
      </c>
      <c r="S397" s="12">
        <f>'Embedded emissions outputs'!Q397-'Infield emissions outputs'!L397</f>
        <v>209540.96481511596</v>
      </c>
      <c r="T397" s="5"/>
      <c r="U397" s="5">
        <v>4025.2872491642665</v>
      </c>
      <c r="V397" s="5">
        <v>571.50871577413898</v>
      </c>
      <c r="W397" s="5">
        <v>226.44918035058535</v>
      </c>
      <c r="X397" s="5">
        <v>29677.818408405874</v>
      </c>
      <c r="Y397" s="5">
        <v>55932.544307756449</v>
      </c>
      <c r="Z397" s="5">
        <v>8829.0510131747651</v>
      </c>
      <c r="AA397" s="5">
        <v>25402.023214536719</v>
      </c>
      <c r="AB397" s="5">
        <v>470029.50751584728</v>
      </c>
      <c r="AC397" s="5">
        <f>H397*Parameters!$B$17+J397*Parameters!$B$18</f>
        <v>162970.94277546805</v>
      </c>
      <c r="AD397" s="5">
        <f>O397*Parameters!$B$17+Q397*Parameters!$B$18</f>
        <v>4192393.5460648872</v>
      </c>
      <c r="AE397" s="12">
        <f t="shared" si="45"/>
        <v>4823.2451452889909</v>
      </c>
      <c r="AF397" s="12">
        <f t="shared" si="46"/>
        <v>90163.618535467933</v>
      </c>
      <c r="AG397" s="12">
        <f t="shared" si="47"/>
        <v>94986.863680756927</v>
      </c>
      <c r="AH397" s="12">
        <f t="shared" si="48"/>
        <v>499707.32592425315</v>
      </c>
      <c r="AI397" s="12">
        <f t="shared" si="49"/>
        <v>4355364.4888403555</v>
      </c>
      <c r="AJ397" s="5"/>
      <c r="AK397" s="9">
        <f>IF('Embedded emissions outputs'!Z397 &lt;&gt;0,'Infield emissions outputs'!AG397/'Embedded emissions outputs'!Z397,"")</f>
        <v>1.778055715639935</v>
      </c>
      <c r="AL397" s="9">
        <f>IF('Embedded emissions outputs'!Z397 &lt;&gt;0,'Infield emissions outputs'!AH397/'Embedded emissions outputs'!Z397,"")</f>
        <v>9.3540036229953554</v>
      </c>
      <c r="AM397" s="9">
        <f>IF('Embedded emissions outputs'!Z397 &lt;&gt;0,'Infield emissions outputs'!AI397/'Embedded emissions outputs'!Z397,"")</f>
        <v>81.527912629108584</v>
      </c>
      <c r="AN397" s="9"/>
      <c r="AO397" s="9">
        <f>E397*'Field emission CFs'!P395</f>
        <v>559649.3179887638</v>
      </c>
      <c r="AP397" s="9">
        <f>D397*'Field emission CFs'!Q395</f>
        <v>16282.025484795628</v>
      </c>
      <c r="AQ397" s="9">
        <f t="shared" si="50"/>
        <v>575931.34347355948</v>
      </c>
      <c r="AR397" s="9">
        <f>IF('Embedded emissions outputs'!Z397 &lt;&gt; 0,'Infield emissions outputs'!AQ397/'Embedded emissions outputs'!Z397,"")</f>
        <v>10.780838290661507</v>
      </c>
      <c r="AS397" s="9"/>
      <c r="AT397" s="9"/>
      <c r="AU397" s="5"/>
      <c r="AV397" s="5"/>
      <c r="AW397" s="5"/>
      <c r="AX397" s="5"/>
      <c r="AY397" s="5"/>
      <c r="AZ397" s="5"/>
      <c r="BA397" s="5"/>
      <c r="CX397" s="5"/>
      <c r="CY397" s="5"/>
      <c r="CZ397" s="5"/>
    </row>
    <row r="398" spans="2:104" x14ac:dyDescent="0.3">
      <c r="B398">
        <v>3088</v>
      </c>
      <c r="C398">
        <v>1</v>
      </c>
      <c r="D398" s="5">
        <v>693812.17388854106</v>
      </c>
      <c r="E398" s="5">
        <v>2072267.5</v>
      </c>
      <c r="F398" s="5"/>
      <c r="G398" s="5">
        <v>258739.45954803564</v>
      </c>
      <c r="H398" s="5">
        <v>131254.12678351038</v>
      </c>
      <c r="I398" s="5">
        <v>13597.360355031527</v>
      </c>
      <c r="J398" s="5">
        <v>35550.102975369511</v>
      </c>
      <c r="K398" s="5">
        <v>12060.398483809493</v>
      </c>
      <c r="L398" s="5">
        <v>242610.72574278445</v>
      </c>
      <c r="M398" s="5"/>
      <c r="N398" s="12">
        <f>'Embedded emissions outputs'!L398-'Infield emissions outputs'!G398</f>
        <v>875992.71111460892</v>
      </c>
      <c r="O398" s="12">
        <f>'Embedded emissions outputs'!M398-'Infield emissions outputs'!H398</f>
        <v>478291.56488282938</v>
      </c>
      <c r="P398" s="12">
        <f>'Embedded emissions outputs'!N398-'Infield emissions outputs'!I398</f>
        <v>27655.078627902283</v>
      </c>
      <c r="Q398" s="12">
        <f>'Embedded emissions outputs'!O398-'Infield emissions outputs'!J398</f>
        <v>411343.62544760306</v>
      </c>
      <c r="R398" s="12">
        <f>'Embedded emissions outputs'!P398-'Infield emissions outputs'!K398</f>
        <v>220322.39027627729</v>
      </c>
      <c r="S398" s="12">
        <f>'Embedded emissions outputs'!Q398-'Infield emissions outputs'!L398</f>
        <v>58662.136133603577</v>
      </c>
      <c r="T398" s="5"/>
      <c r="U398" s="5">
        <v>7127.9710124182766</v>
      </c>
      <c r="V398" s="5">
        <v>755.25336425414139</v>
      </c>
      <c r="W398" s="5">
        <v>409.05901144617485</v>
      </c>
      <c r="X398" s="5">
        <v>38381.123476069624</v>
      </c>
      <c r="Y398" s="5">
        <v>16197.134997092689</v>
      </c>
      <c r="Z398" s="5">
        <v>2433.8839776665186</v>
      </c>
      <c r="AA398" s="5">
        <v>7326.9462472349333</v>
      </c>
      <c r="AB398" s="5">
        <v>129331.36722087325</v>
      </c>
      <c r="AC398" s="5">
        <f>H398*Parameters!$B$17+J398*Parameters!$B$18</f>
        <v>236888.1057875031</v>
      </c>
      <c r="AD398" s="5">
        <f>O398*Parameters!$B$17+Q398*Parameters!$B$18</f>
        <v>1097115.8816363809</v>
      </c>
      <c r="AE398" s="12">
        <f t="shared" si="45"/>
        <v>8292.2833881185925</v>
      </c>
      <c r="AF398" s="12">
        <f t="shared" si="46"/>
        <v>25957.965221994142</v>
      </c>
      <c r="AG398" s="12">
        <f t="shared" si="47"/>
        <v>34250.248610112736</v>
      </c>
      <c r="AH398" s="12">
        <f t="shared" si="48"/>
        <v>167712.49069694287</v>
      </c>
      <c r="AI398" s="12">
        <f t="shared" si="49"/>
        <v>1334003.987423884</v>
      </c>
      <c r="AJ398" s="5"/>
      <c r="AK398" s="9">
        <f>IF('Embedded emissions outputs'!Z398 &lt;&gt;0,'Infield emissions outputs'!AG398/'Embedded emissions outputs'!Z398,"")</f>
        <v>1.0097175913817673</v>
      </c>
      <c r="AL398" s="9">
        <f>IF('Embedded emissions outputs'!Z398 &lt;&gt;0,'Infield emissions outputs'!AH398/'Embedded emissions outputs'!Z398,"")</f>
        <v>4.9442634440076496</v>
      </c>
      <c r="AM398" s="9">
        <f>IF('Embedded emissions outputs'!Z398 &lt;&gt;0,'Infield emissions outputs'!AI398/'Embedded emissions outputs'!Z398,"")</f>
        <v>39.327226742453824</v>
      </c>
      <c r="AN398" s="9"/>
      <c r="AO398" s="9">
        <f>E398*'Field emission CFs'!P396</f>
        <v>213815.0794235944</v>
      </c>
      <c r="AP398" s="9">
        <f>D398*'Field emission CFs'!Q396</f>
        <v>31558.928014312201</v>
      </c>
      <c r="AQ398" s="9">
        <f t="shared" si="50"/>
        <v>245374.00743790661</v>
      </c>
      <c r="AR398" s="9">
        <f>IF('Embedded emissions outputs'!Z398 &lt;&gt; 0,'Infield emissions outputs'!AQ398/'Embedded emissions outputs'!Z398,"")</f>
        <v>7.2337709018772403</v>
      </c>
      <c r="AS398" s="9"/>
      <c r="AT398" s="9"/>
      <c r="AU398" s="5"/>
      <c r="AV398" s="5"/>
      <c r="AW398" s="5"/>
      <c r="AX398" s="5"/>
      <c r="AY398" s="5"/>
      <c r="AZ398" s="5"/>
      <c r="BA398" s="5"/>
      <c r="CX398" s="5"/>
      <c r="CY398" s="5"/>
      <c r="CZ398" s="5"/>
    </row>
    <row r="399" spans="2:104" x14ac:dyDescent="0.3">
      <c r="B399">
        <v>3088</v>
      </c>
      <c r="C399">
        <v>2</v>
      </c>
      <c r="D399" s="5">
        <v>11397.067888222598</v>
      </c>
      <c r="E399" s="5">
        <v>47807.98828125</v>
      </c>
      <c r="F399" s="5"/>
      <c r="G399" s="5">
        <v>4250.2442257588791</v>
      </c>
      <c r="H399" s="5">
        <v>2156.0766009294007</v>
      </c>
      <c r="I399" s="5">
        <v>223.3602189456773</v>
      </c>
      <c r="J399" s="5">
        <v>583.97207816748312</v>
      </c>
      <c r="K399" s="5">
        <v>198.11295542513091</v>
      </c>
      <c r="L399" s="5">
        <v>3985.3018089960265</v>
      </c>
      <c r="M399" s="5"/>
      <c r="N399" s="12">
        <f>'Embedded emissions outputs'!L399-'Infield emissions outputs'!G399</f>
        <v>21617.986707856224</v>
      </c>
      <c r="O399" s="12">
        <f>'Embedded emissions outputs'!M399-'Infield emissions outputs'!H399</f>
        <v>11018.036594434079</v>
      </c>
      <c r="P399" s="12">
        <f>'Embedded emissions outputs'!N399-'Infield emissions outputs'!I399</f>
        <v>671.73371715738949</v>
      </c>
      <c r="Q399" s="12">
        <f>'Embedded emissions outputs'!O399-'Infield emissions outputs'!J399</f>
        <v>8586.4490936058173</v>
      </c>
      <c r="R399" s="12">
        <f>'Embedded emissions outputs'!P399-'Infield emissions outputs'!K399</f>
        <v>3859.4578063969934</v>
      </c>
      <c r="S399" s="12">
        <f>'Embedded emissions outputs'!Q399-'Infield emissions outputs'!L399</f>
        <v>2054.3233977734758</v>
      </c>
      <c r="T399" s="5"/>
      <c r="U399" s="5">
        <v>114.32019202146788</v>
      </c>
      <c r="V399" s="5">
        <v>12.929445504714471</v>
      </c>
      <c r="W399" s="5">
        <v>6.5578076922198054</v>
      </c>
      <c r="X399" s="5">
        <v>660.65993270901663</v>
      </c>
      <c r="Y399" s="5">
        <v>384.32164537321978</v>
      </c>
      <c r="Z399" s="5">
        <v>56.19811555897072</v>
      </c>
      <c r="AA399" s="5">
        <v>169.03541870314322</v>
      </c>
      <c r="AB399" s="5">
        <v>2983.054149044578</v>
      </c>
      <c r="AC399" s="5">
        <f>H399*Parameters!$B$17+J399*Parameters!$B$18</f>
        <v>3891.2978543474642</v>
      </c>
      <c r="AD399" s="5">
        <f>O399*Parameters!$B$17+Q399*Parameters!$B$18</f>
        <v>24535.250566898671</v>
      </c>
      <c r="AE399" s="12">
        <f t="shared" si="45"/>
        <v>133.80744521840214</v>
      </c>
      <c r="AF399" s="12">
        <f t="shared" si="46"/>
        <v>609.55517963533373</v>
      </c>
      <c r="AG399" s="12">
        <f t="shared" si="47"/>
        <v>743.36262485373584</v>
      </c>
      <c r="AH399" s="12">
        <f t="shared" si="48"/>
        <v>3643.7140817535947</v>
      </c>
      <c r="AI399" s="12">
        <f t="shared" si="49"/>
        <v>28426.548421246134</v>
      </c>
      <c r="AJ399" s="5"/>
      <c r="AK399" s="9">
        <f>IF('Embedded emissions outputs'!Z399 &lt;&gt;0,'Infield emissions outputs'!AG399/'Embedded emissions outputs'!Z399,"")</f>
        <v>1.0956696030951252</v>
      </c>
      <c r="AL399" s="9">
        <f>IF('Embedded emissions outputs'!Z399 &lt;&gt;0,'Infield emissions outputs'!AH399/'Embedded emissions outputs'!Z399,"")</f>
        <v>5.3706046393341431</v>
      </c>
      <c r="AM399" s="9">
        <f>IF('Embedded emissions outputs'!Z399 &lt;&gt;0,'Infield emissions outputs'!AI399/'Embedded emissions outputs'!Z399,"")</f>
        <v>41.898938666978886</v>
      </c>
      <c r="AN399" s="9"/>
      <c r="AO399" s="9">
        <f>E399*'Field emission CFs'!P397</f>
        <v>4264.2623227417535</v>
      </c>
      <c r="AP399" s="9">
        <f>D399*'Field emission CFs'!Q397</f>
        <v>470.15604959593207</v>
      </c>
      <c r="AQ399" s="9">
        <f t="shared" si="50"/>
        <v>4734.4183723376855</v>
      </c>
      <c r="AR399" s="9">
        <f>IF('Embedded emissions outputs'!Z399 &lt;&gt; 0,'Infield emissions outputs'!AQ399/'Embedded emissions outputs'!Z399,"")</f>
        <v>6.9782339405699423</v>
      </c>
      <c r="AS399" s="9"/>
      <c r="AT399" s="9"/>
      <c r="AU399" s="5"/>
      <c r="AV399" s="5"/>
      <c r="AW399" s="5"/>
      <c r="AX399" s="5"/>
      <c r="AY399" s="5"/>
      <c r="AZ399" s="5"/>
      <c r="BA399" s="5"/>
      <c r="CX399" s="5"/>
      <c r="CY399" s="5"/>
      <c r="CZ399" s="5"/>
    </row>
    <row r="400" spans="2:104" x14ac:dyDescent="0.3">
      <c r="B400">
        <v>3088</v>
      </c>
      <c r="C400">
        <v>5</v>
      </c>
      <c r="D400" s="5">
        <v>1678571.7444270661</v>
      </c>
      <c r="E400" s="5">
        <v>398598.3125</v>
      </c>
      <c r="F400" s="5"/>
      <c r="G400" s="5">
        <v>625980.29021530773</v>
      </c>
      <c r="H400" s="5">
        <v>317549.1535748723</v>
      </c>
      <c r="I400" s="5">
        <v>32896.720106291097</v>
      </c>
      <c r="J400" s="5">
        <v>86008.001317535527</v>
      </c>
      <c r="K400" s="5">
        <v>29178.27746952423</v>
      </c>
      <c r="L400" s="5">
        <v>586959.30174353498</v>
      </c>
      <c r="M400" s="5"/>
      <c r="N400" s="12">
        <f>'Embedded emissions outputs'!L400-'Infield emissions outputs'!G400</f>
        <v>187542.71852573543</v>
      </c>
      <c r="O400" s="12">
        <f>'Embedded emissions outputs'!M400-'Infield emissions outputs'!H400</f>
        <v>100889.76674590033</v>
      </c>
      <c r="P400" s="12">
        <f>'Embedded emissions outputs'!N400-'Infield emissions outputs'!I400</f>
        <v>5752.8340629356608</v>
      </c>
      <c r="Q400" s="12">
        <f>'Embedded emissions outputs'!O400-'Infield emissions outputs'!J400</f>
        <v>75662.414628451137</v>
      </c>
      <c r="R400" s="12">
        <f>'Embedded emissions outputs'!P400-'Infield emissions outputs'!K400</f>
        <v>14906.948144772152</v>
      </c>
      <c r="S400" s="12">
        <f>'Embedded emissions outputs'!Q400-'Infield emissions outputs'!L400</f>
        <v>13843.615340403048</v>
      </c>
      <c r="T400" s="5"/>
      <c r="U400" s="5">
        <v>20872.338973728569</v>
      </c>
      <c r="V400" s="5">
        <v>1756.8251665755247</v>
      </c>
      <c r="W400" s="5">
        <v>1352.5680689034264</v>
      </c>
      <c r="X400" s="5">
        <v>87290.289543658015</v>
      </c>
      <c r="Y400" s="5">
        <v>3815.212777728842</v>
      </c>
      <c r="Z400" s="5">
        <v>466.97847123058989</v>
      </c>
      <c r="AA400" s="5">
        <v>1409.329914363663</v>
      </c>
      <c r="AB400" s="5">
        <v>24595.528197802818</v>
      </c>
      <c r="AC400" s="5">
        <f>H400*Parameters!$B$17+J400*Parameters!$B$18</f>
        <v>573114.30374185275</v>
      </c>
      <c r="AD400" s="5">
        <f>O400*Parameters!$B$17+Q400*Parameters!$B$18</f>
        <v>222205.63560013697</v>
      </c>
      <c r="AE400" s="12">
        <f t="shared" si="45"/>
        <v>23981.732209207519</v>
      </c>
      <c r="AF400" s="12">
        <f t="shared" si="46"/>
        <v>5691.5211633230947</v>
      </c>
      <c r="AG400" s="12">
        <f t="shared" si="47"/>
        <v>29673.253372530613</v>
      </c>
      <c r="AH400" s="12">
        <f t="shared" si="48"/>
        <v>111885.81774146084</v>
      </c>
      <c r="AI400" s="12">
        <f t="shared" si="49"/>
        <v>795319.9393419897</v>
      </c>
      <c r="AJ400" s="5"/>
      <c r="AK400" s="9">
        <f>IF('Embedded emissions outputs'!Z400 &lt;&gt;0,'Infield emissions outputs'!AG400/'Embedded emissions outputs'!Z400,"")</f>
        <v>1.5389307206157121</v>
      </c>
      <c r="AL400" s="9">
        <f>IF('Embedded emissions outputs'!Z400 &lt;&gt;0,'Infield emissions outputs'!AH400/'Embedded emissions outputs'!Z400,"")</f>
        <v>5.8026843218661268</v>
      </c>
      <c r="AM400" s="9">
        <f>IF('Embedded emissions outputs'!Z400 &lt;&gt;0,'Infield emissions outputs'!AI400/'Embedded emissions outputs'!Z400,"")</f>
        <v>41.247323709527969</v>
      </c>
      <c r="AN400" s="9"/>
      <c r="AO400" s="9">
        <f>E400*'Field emission CFs'!P398</f>
        <v>32756.870670295084</v>
      </c>
      <c r="AP400" s="9">
        <f>D400*'Field emission CFs'!Q398</f>
        <v>72983.529167836939</v>
      </c>
      <c r="AQ400" s="9">
        <f t="shared" si="50"/>
        <v>105740.39983813203</v>
      </c>
      <c r="AR400" s="9">
        <f>IF('Embedded emissions outputs'!Z400 &lt;&gt; 0,'Infield emissions outputs'!AQ400/'Embedded emissions outputs'!Z400,"")</f>
        <v>5.4839672508485799</v>
      </c>
      <c r="AS400" s="9"/>
      <c r="AT400" s="9"/>
      <c r="AU400" s="5"/>
      <c r="AV400" s="5"/>
      <c r="AW400" s="5"/>
      <c r="AX400" s="5"/>
      <c r="AY400" s="5"/>
      <c r="AZ400" s="5"/>
      <c r="BA400" s="5"/>
      <c r="CX400" s="5"/>
      <c r="CY400" s="5"/>
      <c r="CZ400" s="5"/>
    </row>
    <row r="401" spans="2:104" x14ac:dyDescent="0.3">
      <c r="B401">
        <v>3088</v>
      </c>
      <c r="C401">
        <v>7</v>
      </c>
      <c r="D401" s="5">
        <v>893074.57497962844</v>
      </c>
      <c r="E401" s="5">
        <v>340508.65625</v>
      </c>
      <c r="F401" s="5"/>
      <c r="G401" s="5">
        <v>333049.26255652873</v>
      </c>
      <c r="H401" s="5">
        <v>168950.22587242298</v>
      </c>
      <c r="I401" s="5">
        <v>17502.51332699366</v>
      </c>
      <c r="J401" s="5">
        <v>45760.069223447375</v>
      </c>
      <c r="K401" s="5">
        <v>15524.137014844919</v>
      </c>
      <c r="L401" s="5">
        <v>312288.36698539072</v>
      </c>
      <c r="M401" s="5"/>
      <c r="N401" s="12">
        <f>'Embedded emissions outputs'!L401-'Infield emissions outputs'!G401</f>
        <v>159703.67474826868</v>
      </c>
      <c r="O401" s="12">
        <f>'Embedded emissions outputs'!M401-'Infield emissions outputs'!H401</f>
        <v>86399.65491268583</v>
      </c>
      <c r="P401" s="12">
        <f>'Embedded emissions outputs'!N401-'Infield emissions outputs'!I401</f>
        <v>5028.76946044344</v>
      </c>
      <c r="Q401" s="12">
        <f>'Embedded emissions outputs'!O401-'Infield emissions outputs'!J401</f>
        <v>65898.581536041718</v>
      </c>
      <c r="R401" s="12">
        <f>'Embedded emissions outputs'!P401-'Infield emissions outputs'!K401</f>
        <v>9974.892282866027</v>
      </c>
      <c r="S401" s="12">
        <f>'Embedded emissions outputs'!Q401-'Infield emissions outputs'!L401</f>
        <v>13503.097803194367</v>
      </c>
      <c r="T401" s="5"/>
      <c r="U401" s="5">
        <v>8888.6361143909744</v>
      </c>
      <c r="V401" s="5">
        <v>972.34510292005621</v>
      </c>
      <c r="W401" s="5">
        <v>521.44856874563459</v>
      </c>
      <c r="X401" s="5">
        <v>49547.136534027813</v>
      </c>
      <c r="Y401" s="5">
        <v>3208.1734603111113</v>
      </c>
      <c r="Z401" s="5">
        <v>402.8420494278551</v>
      </c>
      <c r="AA401" s="5">
        <v>1203.9416989626613</v>
      </c>
      <c r="AB401" s="5">
        <v>21243.165594367521</v>
      </c>
      <c r="AC401" s="5">
        <f>H401*Parameters!$B$17+J401*Parameters!$B$18</f>
        <v>304922.21433388966</v>
      </c>
      <c r="AD401" s="5">
        <f>O401*Parameters!$B$17+Q401*Parameters!$B$18</f>
        <v>191207.27743695822</v>
      </c>
      <c r="AE401" s="12">
        <f t="shared" si="45"/>
        <v>10382.429786056666</v>
      </c>
      <c r="AF401" s="12">
        <f t="shared" si="46"/>
        <v>4814.9572087016277</v>
      </c>
      <c r="AG401" s="12">
        <f t="shared" si="47"/>
        <v>15197.386994758293</v>
      </c>
      <c r="AH401" s="12">
        <f t="shared" si="48"/>
        <v>70790.302128395328</v>
      </c>
      <c r="AI401" s="12">
        <f t="shared" si="49"/>
        <v>496129.49177084788</v>
      </c>
      <c r="AJ401" s="5"/>
      <c r="AK401" s="9">
        <f>IF('Embedded emissions outputs'!Z401 &lt;&gt;0,'Infield emissions outputs'!AG401/'Embedded emissions outputs'!Z401,"")</f>
        <v>0.61682269910216425</v>
      </c>
      <c r="AL401" s="9">
        <f>IF('Embedded emissions outputs'!Z401 &lt;&gt;0,'Infield emissions outputs'!AH401/'Embedded emissions outputs'!Z401,"")</f>
        <v>2.8731955858039893</v>
      </c>
      <c r="AM401" s="9">
        <f>IF('Embedded emissions outputs'!Z401 &lt;&gt;0,'Infield emissions outputs'!AI401/'Embedded emissions outputs'!Z401,"")</f>
        <v>20.136615085463678</v>
      </c>
      <c r="AN401" s="9"/>
      <c r="AO401" s="9">
        <f>E401*'Field emission CFs'!P399</f>
        <v>30892.480844057511</v>
      </c>
      <c r="AP401" s="9">
        <f>D401*'Field emission CFs'!Q399</f>
        <v>32204.011810642271</v>
      </c>
      <c r="AQ401" s="9">
        <f t="shared" si="50"/>
        <v>63096.492654699781</v>
      </c>
      <c r="AR401" s="9">
        <f>IF('Embedded emissions outputs'!Z401 &lt;&gt; 0,'Infield emissions outputs'!AQ401/'Embedded emissions outputs'!Z401,"")</f>
        <v>2.5609237243596814</v>
      </c>
      <c r="AS401" s="9"/>
      <c r="AT401" s="9"/>
      <c r="AU401" s="5"/>
      <c r="AV401" s="5"/>
      <c r="AW401" s="5"/>
      <c r="AX401" s="5"/>
      <c r="AY401" s="5"/>
      <c r="AZ401" s="5"/>
      <c r="BA401" s="5"/>
      <c r="CX401" s="5"/>
      <c r="CY401" s="5"/>
      <c r="CZ401" s="5"/>
    </row>
    <row r="402" spans="2:104" x14ac:dyDescent="0.3">
      <c r="B402">
        <v>3088</v>
      </c>
      <c r="C402">
        <v>8</v>
      </c>
      <c r="D402" s="5">
        <v>777877.59623873397</v>
      </c>
      <c r="E402" s="5">
        <v>2522764.5</v>
      </c>
      <c r="F402" s="5"/>
      <c r="G402" s="5">
        <v>290089.50321138091</v>
      </c>
      <c r="H402" s="5">
        <v>147157.47068337421</v>
      </c>
      <c r="I402" s="5">
        <v>15244.878060993724</v>
      </c>
      <c r="J402" s="5">
        <v>39857.514308998521</v>
      </c>
      <c r="K402" s="5">
        <v>13521.690935008175</v>
      </c>
      <c r="L402" s="5">
        <v>272006.53903897834</v>
      </c>
      <c r="M402" s="5"/>
      <c r="N402" s="12">
        <f>'Embedded emissions outputs'!L402-'Infield emissions outputs'!G402</f>
        <v>1165329.3421126951</v>
      </c>
      <c r="O402" s="12">
        <f>'Embedded emissions outputs'!M402-'Infield emissions outputs'!H402</f>
        <v>640535.29168729729</v>
      </c>
      <c r="P402" s="12">
        <f>'Embedded emissions outputs'!N402-'Infield emissions outputs'!I402</f>
        <v>35968.006668977825</v>
      </c>
      <c r="Q402" s="12">
        <f>'Embedded emissions outputs'!O402-'Infield emissions outputs'!J402</f>
        <v>498774.73056828947</v>
      </c>
      <c r="R402" s="12">
        <f>'Embedded emissions outputs'!P402-'Infield emissions outputs'!K402</f>
        <v>97945.404742456565</v>
      </c>
      <c r="S402" s="12">
        <f>'Embedded emissions outputs'!Q402-'Infield emissions outputs'!L402</f>
        <v>84211.809760655044</v>
      </c>
      <c r="T402" s="5"/>
      <c r="U402" s="5">
        <v>7452.6373351632683</v>
      </c>
      <c r="V402" s="5">
        <v>856.33429293181734</v>
      </c>
      <c r="W402" s="5">
        <v>427.02694807771138</v>
      </c>
      <c r="X402" s="5">
        <v>43809.601872143256</v>
      </c>
      <c r="Y402" s="5">
        <v>21343.171810110442</v>
      </c>
      <c r="Z402" s="5">
        <v>2965.4043967435123</v>
      </c>
      <c r="AA402" s="5">
        <v>8919.7751529218458</v>
      </c>
      <c r="AB402" s="5">
        <v>157077.97463664232</v>
      </c>
      <c r="AC402" s="5">
        <f>H402*Parameters!$B$17+J402*Parameters!$B$18</f>
        <v>265590.54055620002</v>
      </c>
      <c r="AD402" s="5">
        <f>O402*Parameters!$B$17+Q402*Parameters!$B$18</f>
        <v>1426028.78723761</v>
      </c>
      <c r="AE402" s="12">
        <f t="shared" si="45"/>
        <v>8735.9985761727967</v>
      </c>
      <c r="AF402" s="12">
        <f t="shared" si="46"/>
        <v>33228.351359775799</v>
      </c>
      <c r="AG402" s="12">
        <f t="shared" si="47"/>
        <v>41964.349935948594</v>
      </c>
      <c r="AH402" s="12">
        <f t="shared" si="48"/>
        <v>200887.57650878557</v>
      </c>
      <c r="AI402" s="12">
        <f t="shared" si="49"/>
        <v>1691619.3277938101</v>
      </c>
      <c r="AJ402" s="5"/>
      <c r="AK402" s="9">
        <f>IF('Embedded emissions outputs'!Z402 &lt;&gt;0,'Infield emissions outputs'!AG402/'Embedded emissions outputs'!Z402,"")</f>
        <v>1.3438477812216056</v>
      </c>
      <c r="AL402" s="9">
        <f>IF('Embedded emissions outputs'!Z402 &lt;&gt;0,'Infield emissions outputs'!AH402/'Embedded emissions outputs'!Z402,"")</f>
        <v>6.4331348961289372</v>
      </c>
      <c r="AM402" s="9">
        <f>IF('Embedded emissions outputs'!Z402 &lt;&gt;0,'Infield emissions outputs'!AI402/'Embedded emissions outputs'!Z402,"")</f>
        <v>54.171669138139094</v>
      </c>
      <c r="AN402" s="9"/>
      <c r="AO402" s="9">
        <f>E402*'Field emission CFs'!P400</f>
        <v>212803.06885181923</v>
      </c>
      <c r="AP402" s="9">
        <f>D402*'Field emission CFs'!Q400</f>
        <v>30819.358150795721</v>
      </c>
      <c r="AQ402" s="9">
        <f t="shared" si="50"/>
        <v>243622.42700261495</v>
      </c>
      <c r="AR402" s="9">
        <f>IF('Embedded emissions outputs'!Z402 &lt;&gt; 0,'Infield emissions outputs'!AQ402/'Embedded emissions outputs'!Z402,"")</f>
        <v>7.8016568464182994</v>
      </c>
      <c r="AS402" s="9"/>
      <c r="AT402" s="9"/>
      <c r="AU402" s="5"/>
      <c r="AV402" s="5"/>
      <c r="AW402" s="5"/>
      <c r="AX402" s="5"/>
      <c r="AY402" s="5"/>
      <c r="AZ402" s="5"/>
      <c r="BA402" s="5"/>
      <c r="CX402" s="5"/>
      <c r="CY402" s="5"/>
      <c r="CZ402" s="5"/>
    </row>
    <row r="403" spans="2:104" x14ac:dyDescent="0.3">
      <c r="B403">
        <v>3089</v>
      </c>
      <c r="C403">
        <v>0</v>
      </c>
      <c r="D403" s="5">
        <v>68211.452150678087</v>
      </c>
      <c r="E403" s="5">
        <v>385278.34375</v>
      </c>
      <c r="F403" s="5"/>
      <c r="G403" s="5">
        <v>25437.712004298737</v>
      </c>
      <c r="H403" s="5">
        <v>12904.118615408921</v>
      </c>
      <c r="I403" s="5">
        <v>1336.8109268456851</v>
      </c>
      <c r="J403" s="5">
        <v>3495.0729308558557</v>
      </c>
      <c r="K403" s="5">
        <v>1185.7060528151519</v>
      </c>
      <c r="L403" s="5">
        <v>23852.031620453738</v>
      </c>
      <c r="M403" s="5"/>
      <c r="N403" s="12">
        <f>'Embedded emissions outputs'!L403-'Infield emissions outputs'!G403</f>
        <v>178620.16046469152</v>
      </c>
      <c r="O403" s="12">
        <f>'Embedded emissions outputs'!M403-'Infield emissions outputs'!H403</f>
        <v>94074.067998134124</v>
      </c>
      <c r="P403" s="12">
        <f>'Embedded emissions outputs'!N403-'Infield emissions outputs'!I403</f>
        <v>5643.5677205636184</v>
      </c>
      <c r="Q403" s="12">
        <f>'Embedded emissions outputs'!O403-'Infield emissions outputs'!J403</f>
        <v>72467.913895418125</v>
      </c>
      <c r="R403" s="12">
        <f>'Embedded emissions outputs'!P403-'Infield emissions outputs'!K403</f>
        <v>17721.980292824021</v>
      </c>
      <c r="S403" s="12">
        <f>'Embedded emissions outputs'!Q403-'Infield emissions outputs'!L403</f>
        <v>16750.663380388571</v>
      </c>
      <c r="T403" s="5"/>
      <c r="U403" s="5">
        <v>575.23504188994821</v>
      </c>
      <c r="V403" s="5">
        <v>81.67164719165396</v>
      </c>
      <c r="W403" s="5">
        <v>32.360797051678333</v>
      </c>
      <c r="X403" s="5">
        <v>4241.1187223734332</v>
      </c>
      <c r="Y403" s="5">
        <v>3034.9185055199637</v>
      </c>
      <c r="Z403" s="5">
        <v>455.04076420601643</v>
      </c>
      <c r="AA403" s="5">
        <v>1362.2342209732767</v>
      </c>
      <c r="AB403" s="5">
        <v>24177.820747856444</v>
      </c>
      <c r="AC403" s="5">
        <f>H403*Parameters!$B$17+J403*Parameters!$B$18</f>
        <v>23289.417944956454</v>
      </c>
      <c r="AD403" s="5">
        <f>O403*Parameters!$B$17+Q403*Parameters!$B$18</f>
        <v>208785.39597024897</v>
      </c>
      <c r="AE403" s="12">
        <f t="shared" si="45"/>
        <v>689.2674861332805</v>
      </c>
      <c r="AF403" s="12">
        <f t="shared" si="46"/>
        <v>4852.1934906992565</v>
      </c>
      <c r="AG403" s="12">
        <f t="shared" si="47"/>
        <v>5541.4609768325372</v>
      </c>
      <c r="AH403" s="12">
        <f t="shared" si="48"/>
        <v>28418.939470229878</v>
      </c>
      <c r="AI403" s="12">
        <f t="shared" si="49"/>
        <v>232074.81391520542</v>
      </c>
      <c r="AJ403" s="5"/>
      <c r="AK403" s="9">
        <f>IF('Embedded emissions outputs'!Z403 &lt;&gt;0,'Infield emissions outputs'!AG403/'Embedded emissions outputs'!Z403,"")</f>
        <v>1.3356457030022946</v>
      </c>
      <c r="AL403" s="9">
        <f>IF('Embedded emissions outputs'!Z403 &lt;&gt;0,'Infield emissions outputs'!AH403/'Embedded emissions outputs'!Z403,"")</f>
        <v>6.8497521765444569</v>
      </c>
      <c r="AM403" s="9">
        <f>IF('Embedded emissions outputs'!Z403 &lt;&gt;0,'Infield emissions outputs'!AI403/'Embedded emissions outputs'!Z403,"")</f>
        <v>55.936463195682002</v>
      </c>
      <c r="AN403" s="9"/>
      <c r="AO403" s="9">
        <f>E403*'Field emission CFs'!P401</f>
        <v>42273.654830705054</v>
      </c>
      <c r="AP403" s="9">
        <f>D403*'Field emission CFs'!Q401</f>
        <v>5075.2476610221265</v>
      </c>
      <c r="AQ403" s="9">
        <f t="shared" si="50"/>
        <v>47348.902491727182</v>
      </c>
      <c r="AR403" s="9">
        <f>IF('Embedded emissions outputs'!Z403 &lt;&gt; 0,'Infield emissions outputs'!AQ403/'Embedded emissions outputs'!Z403,"")</f>
        <v>11.412397997449835</v>
      </c>
      <c r="AS403" s="9"/>
      <c r="AT403" s="9"/>
      <c r="AU403" s="5"/>
      <c r="AV403" s="5"/>
      <c r="AW403" s="5"/>
      <c r="AX403" s="5"/>
      <c r="AY403" s="5"/>
      <c r="AZ403" s="5"/>
      <c r="BA403" s="5"/>
      <c r="CX403" s="5"/>
      <c r="CY403" s="5"/>
      <c r="CZ403" s="5"/>
    </row>
    <row r="404" spans="2:104" x14ac:dyDescent="0.3">
      <c r="B404">
        <v>3089</v>
      </c>
      <c r="C404">
        <v>1</v>
      </c>
      <c r="D404" s="5">
        <v>438006.91827143717</v>
      </c>
      <c r="E404" s="5">
        <v>188049.5625</v>
      </c>
      <c r="F404" s="5"/>
      <c r="G404" s="5">
        <v>163343.44881365309</v>
      </c>
      <c r="H404" s="5">
        <v>82861.353182438572</v>
      </c>
      <c r="I404" s="5">
        <v>8584.0781264387952</v>
      </c>
      <c r="J404" s="5">
        <v>22442.948732368764</v>
      </c>
      <c r="K404" s="5">
        <v>7613.7868025756698</v>
      </c>
      <c r="L404" s="5">
        <v>153161.30261396227</v>
      </c>
      <c r="M404" s="5"/>
      <c r="N404" s="12">
        <f>'Embedded emissions outputs'!L404-'Infield emissions outputs'!G404</f>
        <v>79599.313470194989</v>
      </c>
      <c r="O404" s="12">
        <f>'Embedded emissions outputs'!M404-'Infield emissions outputs'!H404</f>
        <v>38093.673592530904</v>
      </c>
      <c r="P404" s="12">
        <f>'Embedded emissions outputs'!N404-'Infield emissions outputs'!I404</f>
        <v>2745.2788674361727</v>
      </c>
      <c r="Q404" s="12">
        <f>'Embedded emissions outputs'!O404-'Infield emissions outputs'!J404</f>
        <v>31967.78284768029</v>
      </c>
      <c r="R404" s="12">
        <f>'Embedded emissions outputs'!P404-'Infield emissions outputs'!K404</f>
        <v>25861.609203171829</v>
      </c>
      <c r="S404" s="12">
        <f>'Embedded emissions outputs'!Q404-'Infield emissions outputs'!L404</f>
        <v>9781.9050279738149</v>
      </c>
      <c r="T404" s="5"/>
      <c r="U404" s="5">
        <v>4499.9219301375688</v>
      </c>
      <c r="V404" s="5">
        <v>476.79503335471122</v>
      </c>
      <c r="W404" s="5">
        <v>258.24089535719634</v>
      </c>
      <c r="X404" s="5">
        <v>24230.1854107412</v>
      </c>
      <c r="Y404" s="5">
        <v>1500.1993270487087</v>
      </c>
      <c r="Z404" s="5">
        <v>205.97339668491242</v>
      </c>
      <c r="AA404" s="5">
        <v>664.88958602640855</v>
      </c>
      <c r="AB404" s="5">
        <v>10904.964003256984</v>
      </c>
      <c r="AC404" s="5">
        <f>H404*Parameters!$B$17+J404*Parameters!$B$18</f>
        <v>149548.58547611901</v>
      </c>
      <c r="AD404" s="5">
        <f>O404*Parameters!$B$17+Q404*Parameters!$B$18</f>
        <v>86721.264039773465</v>
      </c>
      <c r="AE404" s="12">
        <f t="shared" si="45"/>
        <v>5234.9578588494769</v>
      </c>
      <c r="AF404" s="12">
        <f t="shared" si="46"/>
        <v>2371.0623097600296</v>
      </c>
      <c r="AG404" s="12">
        <f t="shared" si="47"/>
        <v>7606.0201686095061</v>
      </c>
      <c r="AH404" s="12">
        <f t="shared" si="48"/>
        <v>35135.149413998181</v>
      </c>
      <c r="AI404" s="12">
        <f t="shared" si="49"/>
        <v>236269.84951589248</v>
      </c>
      <c r="AJ404" s="5"/>
      <c r="AK404" s="9">
        <f>IF('Embedded emissions outputs'!Z404 &lt;&gt;0,'Infield emissions outputs'!AG404/'Embedded emissions outputs'!Z404,"")</f>
        <v>0.62198870177235699</v>
      </c>
      <c r="AL404" s="9">
        <f>IF('Embedded emissions outputs'!Z404 &lt;&gt;0,'Infield emissions outputs'!AH404/'Embedded emissions outputs'!Z404,"")</f>
        <v>2.873206418881439</v>
      </c>
      <c r="AM404" s="9">
        <f>IF('Embedded emissions outputs'!Z404 &lt;&gt;0,'Infield emissions outputs'!AI404/'Embedded emissions outputs'!Z404,"")</f>
        <v>19.321165827937328</v>
      </c>
      <c r="AN404" s="9"/>
      <c r="AO404" s="9">
        <f>E404*'Field emission CFs'!P402</f>
        <v>24904.847706862882</v>
      </c>
      <c r="AP404" s="9">
        <f>D404*'Field emission CFs'!Q402</f>
        <v>33134.704014506715</v>
      </c>
      <c r="AQ404" s="9">
        <f t="shared" si="50"/>
        <v>58039.5517213696</v>
      </c>
      <c r="AR404" s="9">
        <f>IF('Embedded emissions outputs'!Z404 &lt;&gt; 0,'Infield emissions outputs'!AQ404/'Embedded emissions outputs'!Z404,"")</f>
        <v>4.746233197699218</v>
      </c>
      <c r="AS404" s="9"/>
      <c r="AT404" s="9"/>
      <c r="AU404" s="5"/>
      <c r="AV404" s="5"/>
      <c r="AW404" s="5"/>
      <c r="AX404" s="5"/>
      <c r="AY404" s="5"/>
      <c r="AZ404" s="5"/>
      <c r="BA404" s="5"/>
      <c r="CX404" s="5"/>
      <c r="CY404" s="5"/>
      <c r="CZ404" s="5"/>
    </row>
    <row r="405" spans="2:104" x14ac:dyDescent="0.3">
      <c r="B405">
        <v>3089</v>
      </c>
      <c r="C405">
        <v>2</v>
      </c>
      <c r="D405" s="5">
        <v>7007.7618040762991</v>
      </c>
      <c r="E405" s="5">
        <v>3610.73388671875</v>
      </c>
      <c r="F405" s="5"/>
      <c r="G405" s="5">
        <v>2613.365072085564</v>
      </c>
      <c r="H405" s="5">
        <v>1325.7156488704607</v>
      </c>
      <c r="I405" s="5">
        <v>137.3384124960005</v>
      </c>
      <c r="J405" s="5">
        <v>359.06930310190137</v>
      </c>
      <c r="K405" s="5">
        <v>121.81452418613398</v>
      </c>
      <c r="L405" s="5">
        <v>2450.4588433362383</v>
      </c>
      <c r="M405" s="5"/>
      <c r="N405" s="12">
        <f>'Embedded emissions outputs'!L405-'Infield emissions outputs'!G405</f>
        <v>1490.9179261544014</v>
      </c>
      <c r="O405" s="12">
        <f>'Embedded emissions outputs'!M405-'Infield emissions outputs'!H405</f>
        <v>466.45348839569397</v>
      </c>
      <c r="P405" s="12">
        <f>'Embedded emissions outputs'!N405-'Infield emissions outputs'!I405</f>
        <v>51.792161175390447</v>
      </c>
      <c r="Q405" s="12">
        <f>'Embedded emissions outputs'!O405-'Infield emissions outputs'!J405</f>
        <v>355.92957971510293</v>
      </c>
      <c r="R405" s="12">
        <f>'Embedded emissions outputs'!P405-'Infield emissions outputs'!K405</f>
        <v>929.70255669464962</v>
      </c>
      <c r="S405" s="12">
        <f>'Embedded emissions outputs'!Q405-'Infield emissions outputs'!L405</f>
        <v>315.93812705006303</v>
      </c>
      <c r="T405" s="5"/>
      <c r="U405" s="5">
        <v>70.292524615964936</v>
      </c>
      <c r="V405" s="5">
        <v>7.9499811043026405</v>
      </c>
      <c r="W405" s="5">
        <v>4.0322260703127721</v>
      </c>
      <c r="X405" s="5">
        <v>406.22267826500467</v>
      </c>
      <c r="Y405" s="5">
        <v>31.122825498375789</v>
      </c>
      <c r="Z405" s="5">
        <v>3.2105424325863363</v>
      </c>
      <c r="AA405" s="5">
        <v>12.766527138706349</v>
      </c>
      <c r="AB405" s="5">
        <v>167.58541566137595</v>
      </c>
      <c r="AC405" s="5">
        <f>H405*Parameters!$B$17+J405*Parameters!$B$18</f>
        <v>2392.6582467899061</v>
      </c>
      <c r="AD405" s="5">
        <f>O405*Parameters!$B$17+Q405*Parameters!$B$18</f>
        <v>1032.418062828732</v>
      </c>
      <c r="AE405" s="12">
        <f t="shared" si="45"/>
        <v>82.274731790580347</v>
      </c>
      <c r="AF405" s="12">
        <f t="shared" si="46"/>
        <v>47.099895069668477</v>
      </c>
      <c r="AG405" s="12">
        <f t="shared" si="47"/>
        <v>129.37462686024884</v>
      </c>
      <c r="AH405" s="12">
        <f t="shared" si="48"/>
        <v>573.80809392638059</v>
      </c>
      <c r="AI405" s="12">
        <f t="shared" si="49"/>
        <v>3425.0763096186383</v>
      </c>
      <c r="AJ405" s="5"/>
      <c r="AK405" s="9">
        <f>IF('Embedded emissions outputs'!Z405 &lt;&gt;0,'Infield emissions outputs'!AG405/'Embedded emissions outputs'!Z405,"")</f>
        <v>0.53156276745367137</v>
      </c>
      <c r="AL405" s="9">
        <f>IF('Embedded emissions outputs'!Z405 &lt;&gt;0,'Infield emissions outputs'!AH405/'Embedded emissions outputs'!Z405,"")</f>
        <v>2.3576108066715578</v>
      </c>
      <c r="AM405" s="9">
        <f>IF('Embedded emissions outputs'!Z405 &lt;&gt;0,'Infield emissions outputs'!AI405/'Embedded emissions outputs'!Z405,"")</f>
        <v>14.072643810192854</v>
      </c>
      <c r="AN405" s="9"/>
      <c r="AO405" s="9">
        <f>E405*'Field emission CFs'!P403</f>
        <v>596.82002911696975</v>
      </c>
      <c r="AP405" s="9">
        <f>D405*'Field emission CFs'!Q403</f>
        <v>552.98145556694305</v>
      </c>
      <c r="AQ405" s="9">
        <f t="shared" si="50"/>
        <v>1149.8014846839128</v>
      </c>
      <c r="AR405" s="9">
        <f>IF('Embedded emissions outputs'!Z405 &lt;&gt; 0,'Infield emissions outputs'!AQ405/'Embedded emissions outputs'!Z405,"")</f>
        <v>4.7242003633458456</v>
      </c>
      <c r="AS405" s="9"/>
      <c r="AT405" s="9"/>
      <c r="AU405" s="5"/>
      <c r="AV405" s="5"/>
      <c r="AW405" s="5"/>
      <c r="AX405" s="5"/>
      <c r="AY405" s="5"/>
      <c r="AZ405" s="5"/>
      <c r="BA405" s="5"/>
      <c r="CX405" s="5"/>
      <c r="CY405" s="5"/>
      <c r="CZ405" s="5"/>
    </row>
    <row r="406" spans="2:104" x14ac:dyDescent="0.3">
      <c r="B406">
        <v>3089</v>
      </c>
      <c r="C406">
        <v>5</v>
      </c>
      <c r="D406" s="5">
        <v>1694002.7660449999</v>
      </c>
      <c r="E406" s="5">
        <v>176153.796875</v>
      </c>
      <c r="F406" s="5"/>
      <c r="G406" s="5">
        <v>631734.89404608402</v>
      </c>
      <c r="H406" s="5">
        <v>320468.36621492717</v>
      </c>
      <c r="I406" s="5">
        <v>33199.137921201094</v>
      </c>
      <c r="J406" s="5">
        <v>86798.668342673132</v>
      </c>
      <c r="K406" s="5">
        <v>29446.511837165148</v>
      </c>
      <c r="L406" s="5">
        <v>592355.18768294924</v>
      </c>
      <c r="M406" s="5"/>
      <c r="N406" s="12">
        <f>'Embedded emissions outputs'!L406-'Infield emissions outputs'!G406</f>
        <v>81346.520647767349</v>
      </c>
      <c r="O406" s="12">
        <f>'Embedded emissions outputs'!M406-'Infield emissions outputs'!H406</f>
        <v>34904.678765606484</v>
      </c>
      <c r="P406" s="12">
        <f>'Embedded emissions outputs'!N406-'Infield emissions outputs'!I406</f>
        <v>2775.981502732262</v>
      </c>
      <c r="Q406" s="12">
        <f>'Embedded emissions outputs'!O406-'Infield emissions outputs'!J406</f>
        <v>24695.636914177172</v>
      </c>
      <c r="R406" s="12">
        <f>'Embedded emissions outputs'!P406-'Infield emissions outputs'!K406</f>
        <v>19786.208559149774</v>
      </c>
      <c r="S406" s="12">
        <f>'Embedded emissions outputs'!Q406-'Infield emissions outputs'!L406</f>
        <v>12644.777094563586</v>
      </c>
      <c r="T406" s="5"/>
      <c r="U406" s="5">
        <v>21064.217286341518</v>
      </c>
      <c r="V406" s="5">
        <v>1772.9755677808125</v>
      </c>
      <c r="W406" s="5">
        <v>1365.0021559064219</v>
      </c>
      <c r="X406" s="5">
        <v>88092.74457690632</v>
      </c>
      <c r="Y406" s="5">
        <v>1791.8536335510562</v>
      </c>
      <c r="Z406" s="5">
        <v>179.58324415167417</v>
      </c>
      <c r="AA406" s="5">
        <v>622.82981477750889</v>
      </c>
      <c r="AB406" s="5">
        <v>9358.2115706373024</v>
      </c>
      <c r="AC406" s="5">
        <f>H406*Parameters!$B$17+J406*Parameters!$B$18</f>
        <v>578382.91334400373</v>
      </c>
      <c r="AD406" s="5">
        <f>O406*Parameters!$B$17+Q406*Parameters!$B$18</f>
        <v>75646.771088425303</v>
      </c>
      <c r="AE406" s="12">
        <f t="shared" si="45"/>
        <v>24202.195010028754</v>
      </c>
      <c r="AF406" s="12">
        <f t="shared" si="46"/>
        <v>2594.2666924802393</v>
      </c>
      <c r="AG406" s="12">
        <f t="shared" si="47"/>
        <v>26796.461702508994</v>
      </c>
      <c r="AH406" s="12">
        <f t="shared" si="48"/>
        <v>97450.95614754362</v>
      </c>
      <c r="AI406" s="12">
        <f t="shared" si="49"/>
        <v>654029.68443242903</v>
      </c>
      <c r="AJ406" s="5"/>
      <c r="AK406" s="9">
        <f>IF('Embedded emissions outputs'!Z406 &lt;&gt;0,'Infield emissions outputs'!AG406/'Embedded emissions outputs'!Z406,"")</f>
        <v>1.4799356482900206</v>
      </c>
      <c r="AL406" s="9">
        <f>IF('Embedded emissions outputs'!Z406 &lt;&gt;0,'Infield emissions outputs'!AH406/'Embedded emissions outputs'!Z406,"")</f>
        <v>5.3820965455746608</v>
      </c>
      <c r="AM406" s="9">
        <f>IF('Embedded emissions outputs'!Z406 &lt;&gt;0,'Infield emissions outputs'!AI406/'Embedded emissions outputs'!Z406,"")</f>
        <v>36.121255700740384</v>
      </c>
      <c r="AN406" s="9"/>
      <c r="AO406" s="9">
        <f>E406*'Field emission CFs'!P404</f>
        <v>20931.579847151053</v>
      </c>
      <c r="AP406" s="9">
        <f>D406*'Field emission CFs'!Q404</f>
        <v>109553.7439270631</v>
      </c>
      <c r="AQ406" s="9">
        <f t="shared" si="50"/>
        <v>130485.32377421415</v>
      </c>
      <c r="AR406" s="9">
        <f>IF('Embedded emissions outputs'!Z406 &lt;&gt; 0,'Infield emissions outputs'!AQ406/'Embedded emissions outputs'!Z406,"")</f>
        <v>7.2065440719751326</v>
      </c>
      <c r="AS406" s="9"/>
      <c r="AT406" s="9"/>
      <c r="AU406" s="5"/>
      <c r="AV406" s="5"/>
      <c r="AW406" s="5"/>
      <c r="AX406" s="5"/>
      <c r="AY406" s="5"/>
      <c r="AZ406" s="5"/>
      <c r="BA406" s="5"/>
      <c r="CX406" s="5"/>
      <c r="CY406" s="5"/>
      <c r="CZ406" s="5"/>
    </row>
    <row r="407" spans="2:104" x14ac:dyDescent="0.3">
      <c r="B407">
        <v>3089</v>
      </c>
      <c r="C407">
        <v>7</v>
      </c>
      <c r="D407" s="5">
        <v>939646.55699189135</v>
      </c>
      <c r="E407" s="5">
        <v>180472.4375</v>
      </c>
      <c r="F407" s="5"/>
      <c r="G407" s="5">
        <v>350417.08905112348</v>
      </c>
      <c r="H407" s="5">
        <v>177760.6288339872</v>
      </c>
      <c r="I407" s="5">
        <v>18415.233002002584</v>
      </c>
      <c r="J407" s="5">
        <v>48146.361679262627</v>
      </c>
      <c r="K407" s="5">
        <v>16333.688479041237</v>
      </c>
      <c r="L407" s="5">
        <v>328573.5559464742</v>
      </c>
      <c r="M407" s="5"/>
      <c r="N407" s="12">
        <f>'Embedded emissions outputs'!L407-'Infield emissions outputs'!G407</f>
        <v>83169.542346114293</v>
      </c>
      <c r="O407" s="12">
        <f>'Embedded emissions outputs'!M407-'Infield emissions outputs'!H407</f>
        <v>40076.949153888621</v>
      </c>
      <c r="P407" s="12">
        <f>'Embedded emissions outputs'!N407-'Infield emissions outputs'!I407</f>
        <v>2891.2962216990127</v>
      </c>
      <c r="Q407" s="12">
        <f>'Embedded emissions outputs'!O407-'Infield emissions outputs'!J407</f>
        <v>30648.482489571514</v>
      </c>
      <c r="R407" s="12">
        <f>'Embedded emissions outputs'!P407-'Infield emissions outputs'!K407</f>
        <v>11412.665362142059</v>
      </c>
      <c r="S407" s="12">
        <f>'Embedded emissions outputs'!Q407-'Infield emissions outputs'!L407</f>
        <v>12273.495167546673</v>
      </c>
      <c r="T407" s="5"/>
      <c r="U407" s="5">
        <v>9352.160004590638</v>
      </c>
      <c r="V407" s="5">
        <v>1023.0508781280646</v>
      </c>
      <c r="W407" s="5">
        <v>548.64102729759361</v>
      </c>
      <c r="X407" s="5">
        <v>52130.916675204164</v>
      </c>
      <c r="Y407" s="5">
        <v>1757.759356779366</v>
      </c>
      <c r="Z407" s="5">
        <v>198.46233262305637</v>
      </c>
      <c r="AA407" s="5">
        <v>638.0992173185482</v>
      </c>
      <c r="AB407" s="5">
        <v>10410.77544509869</v>
      </c>
      <c r="AC407" s="5">
        <f>H407*Parameters!$B$17+J407*Parameters!$B$18</f>
        <v>320823.27375148772</v>
      </c>
      <c r="AD407" s="5">
        <f>O407*Parameters!$B$17+Q407*Parameters!$B$18</f>
        <v>88759.820129488377</v>
      </c>
      <c r="AE407" s="12">
        <f t="shared" si="45"/>
        <v>10923.851910016296</v>
      </c>
      <c r="AF407" s="12">
        <f t="shared" si="46"/>
        <v>2594.3209067209709</v>
      </c>
      <c r="AG407" s="12">
        <f t="shared" si="47"/>
        <v>13518.172816737268</v>
      </c>
      <c r="AH407" s="12">
        <f t="shared" si="48"/>
        <v>62541.692120302854</v>
      </c>
      <c r="AI407" s="12">
        <f t="shared" si="49"/>
        <v>409583.09388097608</v>
      </c>
      <c r="AJ407" s="5"/>
      <c r="AK407" s="9">
        <f>IF('Embedded emissions outputs'!Z407 &lt;&gt;0,'Infield emissions outputs'!AG407/'Embedded emissions outputs'!Z407,"")</f>
        <v>0.54442225393513288</v>
      </c>
      <c r="AL407" s="9">
        <f>IF('Embedded emissions outputs'!Z407 &lt;&gt;0,'Infield emissions outputs'!AH407/'Embedded emissions outputs'!Z407,"")</f>
        <v>2.5187641444334243</v>
      </c>
      <c r="AM407" s="9">
        <f>IF('Embedded emissions outputs'!Z407 &lt;&gt;0,'Infield emissions outputs'!AI407/'Embedded emissions outputs'!Z407,"")</f>
        <v>16.495287800161876</v>
      </c>
      <c r="AN407" s="9"/>
      <c r="AO407" s="9">
        <f>E407*'Field emission CFs'!P405</f>
        <v>20977.627523877476</v>
      </c>
      <c r="AP407" s="9">
        <f>D407*'Field emission CFs'!Q405</f>
        <v>65262.284200927919</v>
      </c>
      <c r="AQ407" s="9">
        <f t="shared" si="50"/>
        <v>86239.911724805395</v>
      </c>
      <c r="AR407" s="9">
        <f>IF('Embedded emissions outputs'!Z407 &lt;&gt; 0,'Infield emissions outputs'!AQ407/'Embedded emissions outputs'!Z407,"")</f>
        <v>3.4731710976689136</v>
      </c>
      <c r="AS407" s="9"/>
      <c r="AT407" s="9"/>
      <c r="AU407" s="5"/>
      <c r="AV407" s="5"/>
      <c r="AW407" s="5"/>
      <c r="AX407" s="5"/>
      <c r="AY407" s="5"/>
      <c r="AZ407" s="5"/>
      <c r="BA407" s="5"/>
      <c r="CX407" s="5"/>
      <c r="CY407" s="5"/>
      <c r="CZ407" s="5"/>
    </row>
    <row r="408" spans="2:104" x14ac:dyDescent="0.3">
      <c r="B408">
        <v>3089</v>
      </c>
      <c r="C408">
        <v>8</v>
      </c>
      <c r="D408" s="5">
        <v>303749.62889776204</v>
      </c>
      <c r="E408" s="5">
        <v>314089.8125</v>
      </c>
      <c r="F408" s="5"/>
      <c r="G408" s="5">
        <v>113275.63536172388</v>
      </c>
      <c r="H408" s="5">
        <v>57462.803049915696</v>
      </c>
      <c r="I408" s="5">
        <v>5952.8980857771348</v>
      </c>
      <c r="J408" s="5">
        <v>15563.766380064175</v>
      </c>
      <c r="K408" s="5">
        <v>5280.0191488204864</v>
      </c>
      <c r="L408" s="5">
        <v>106214.50687146066</v>
      </c>
      <c r="M408" s="5"/>
      <c r="N408" s="12">
        <f>'Embedded emissions outputs'!L408-'Infield emissions outputs'!G408</f>
        <v>143748.44471482676</v>
      </c>
      <c r="O408" s="12">
        <f>'Embedded emissions outputs'!M408-'Infield emissions outputs'!H408</f>
        <v>73910.172962400276</v>
      </c>
      <c r="P408" s="12">
        <f>'Embedded emissions outputs'!N408-'Infield emissions outputs'!I408</f>
        <v>4658.1531561151278</v>
      </c>
      <c r="Q408" s="12">
        <f>'Embedded emissions outputs'!O408-'Infield emissions outputs'!J408</f>
        <v>57625.216221356124</v>
      </c>
      <c r="R408" s="12">
        <f>'Embedded emissions outputs'!P408-'Infield emissions outputs'!K408</f>
        <v>18458.745359674624</v>
      </c>
      <c r="S408" s="12">
        <f>'Embedded emissions outputs'!Q408-'Infield emissions outputs'!L408</f>
        <v>15689.080186999141</v>
      </c>
      <c r="T408" s="5"/>
      <c r="U408" s="5">
        <v>2910.1440069893706</v>
      </c>
      <c r="V408" s="5">
        <v>334.38580176133223</v>
      </c>
      <c r="W408" s="5">
        <v>166.74767037273099</v>
      </c>
      <c r="X408" s="5">
        <v>17106.997778527351</v>
      </c>
      <c r="Y408" s="5">
        <v>2699.3119882081455</v>
      </c>
      <c r="Z408" s="5">
        <v>354.60159607845162</v>
      </c>
      <c r="AA408" s="5">
        <v>1110.5318679195664</v>
      </c>
      <c r="AB408" s="5">
        <v>18737.8392854616</v>
      </c>
      <c r="AC408" s="5">
        <f>H408*Parameters!$B$17+J408*Parameters!$B$18</f>
        <v>103709.15491432007</v>
      </c>
      <c r="AD408" s="5">
        <f>O408*Parameters!$B$17+Q408*Parameters!$B$18</f>
        <v>164607.00274431804</v>
      </c>
      <c r="AE408" s="12">
        <f t="shared" si="45"/>
        <v>3411.2774791234337</v>
      </c>
      <c r="AF408" s="12">
        <f t="shared" si="46"/>
        <v>4164.4454522061633</v>
      </c>
      <c r="AG408" s="12">
        <f t="shared" si="47"/>
        <v>7575.7229313295975</v>
      </c>
      <c r="AH408" s="12">
        <f t="shared" si="48"/>
        <v>35844.837063988947</v>
      </c>
      <c r="AI408" s="12">
        <f t="shared" si="49"/>
        <v>268316.15765863808</v>
      </c>
      <c r="AJ408" s="5"/>
      <c r="AK408" s="9">
        <f>IF('Embedded emissions outputs'!Z408 &lt;&gt;0,'Infield emissions outputs'!AG408/'Embedded emissions outputs'!Z408,"")</f>
        <v>0.97720371561731934</v>
      </c>
      <c r="AL408" s="9">
        <f>IF('Embedded emissions outputs'!Z408 &lt;&gt;0,'Infield emissions outputs'!AH408/'Embedded emissions outputs'!Z408,"")</f>
        <v>4.6236785957112314</v>
      </c>
      <c r="AM408" s="9">
        <f>IF('Embedded emissions outputs'!Z408 &lt;&gt;0,'Infield emissions outputs'!AI408/'Embedded emissions outputs'!Z408,"")</f>
        <v>34.610498377633455</v>
      </c>
      <c r="AN408" s="9"/>
      <c r="AO408" s="9">
        <f>E408*'Field emission CFs'!P406</f>
        <v>37086.499647320095</v>
      </c>
      <c r="AP408" s="9">
        <f>D408*'Field emission CFs'!Q406</f>
        <v>23457.68642499359</v>
      </c>
      <c r="AQ408" s="9">
        <f t="shared" si="50"/>
        <v>60544.186072313685</v>
      </c>
      <c r="AR408" s="9">
        <f>IF('Embedded emissions outputs'!Z408 &lt;&gt; 0,'Infield emissions outputs'!AQ408/'Embedded emissions outputs'!Z408,"")</f>
        <v>7.8096841879231125</v>
      </c>
      <c r="AS408" s="9"/>
      <c r="AT408" s="9"/>
      <c r="AU408" s="5"/>
      <c r="AV408" s="5"/>
      <c r="AW408" s="5"/>
      <c r="AX408" s="5"/>
      <c r="AY408" s="5"/>
      <c r="AZ408" s="5"/>
      <c r="BA408" s="5"/>
      <c r="CX408" s="5"/>
      <c r="CY408" s="5"/>
      <c r="CZ408" s="5"/>
    </row>
    <row r="409" spans="2:104" x14ac:dyDescent="0.3">
      <c r="B409">
        <v>3090</v>
      </c>
      <c r="C409">
        <v>0</v>
      </c>
      <c r="D409" s="5">
        <v>276325.52469617687</v>
      </c>
      <c r="E409" s="5">
        <v>4519808.5</v>
      </c>
      <c r="F409" s="5"/>
      <c r="G409" s="5">
        <v>103048.51890751322</v>
      </c>
      <c r="H409" s="5">
        <v>52274.760831479041</v>
      </c>
      <c r="I409" s="5">
        <v>5415.4393306893462</v>
      </c>
      <c r="J409" s="5">
        <v>14158.588199189193</v>
      </c>
      <c r="K409" s="5">
        <v>4803.3114213112758</v>
      </c>
      <c r="L409" s="5">
        <v>96624.906005994766</v>
      </c>
      <c r="M409" s="5"/>
      <c r="N409" s="12">
        <f>'Embedded emissions outputs'!L409-'Infield emissions outputs'!G409</f>
        <v>2108811.8813425233</v>
      </c>
      <c r="O409" s="12">
        <f>'Embedded emissions outputs'!M409-'Infield emissions outputs'!H409</f>
        <v>1178440.0926658192</v>
      </c>
      <c r="P409" s="12">
        <f>'Embedded emissions outputs'!N409-'Infield emissions outputs'!I409</f>
        <v>63071.272528326808</v>
      </c>
      <c r="Q409" s="12">
        <f>'Embedded emissions outputs'!O409-'Infield emissions outputs'!J409</f>
        <v>909910.97609612602</v>
      </c>
      <c r="R409" s="12">
        <f>'Embedded emissions outputs'!P409-'Infield emissions outputs'!K409</f>
        <v>131051.35615402793</v>
      </c>
      <c r="S409" s="12">
        <f>'Embedded emissions outputs'!Q409-'Infield emissions outputs'!L409</f>
        <v>128522.70075717612</v>
      </c>
      <c r="T409" s="5"/>
      <c r="U409" s="5">
        <v>2330.2850146445248</v>
      </c>
      <c r="V409" s="5">
        <v>330.85295872579474</v>
      </c>
      <c r="W409" s="5">
        <v>131.0940310307206</v>
      </c>
      <c r="X409" s="5">
        <v>17180.82989451454</v>
      </c>
      <c r="Y409" s="5">
        <v>35238.267066330998</v>
      </c>
      <c r="Z409" s="5">
        <v>5526.1839212043751</v>
      </c>
      <c r="AA409" s="5">
        <v>15980.751073375166</v>
      </c>
      <c r="AB409" s="5">
        <v>294124.81610597443</v>
      </c>
      <c r="AC409" s="5">
        <f>H409*Parameters!$B$17+J409*Parameters!$B$18</f>
        <v>94345.750319063911</v>
      </c>
      <c r="AD409" s="5">
        <f>O409*Parameters!$B$17+Q409*Parameters!$B$18</f>
        <v>2617161.4565717792</v>
      </c>
      <c r="AE409" s="12">
        <f t="shared" si="45"/>
        <v>2792.2320044010403</v>
      </c>
      <c r="AF409" s="12">
        <f t="shared" si="46"/>
        <v>56745.202060910538</v>
      </c>
      <c r="AG409" s="12">
        <f t="shared" si="47"/>
        <v>59537.43406531158</v>
      </c>
      <c r="AH409" s="12">
        <f t="shared" si="48"/>
        <v>311305.64600048895</v>
      </c>
      <c r="AI409" s="12">
        <f t="shared" si="49"/>
        <v>2711507.2068908433</v>
      </c>
      <c r="AJ409" s="5"/>
      <c r="AK409" s="9">
        <f>IF('Embedded emissions outputs'!Z409 &lt;&gt;0,'Infield emissions outputs'!AG409/'Embedded emissions outputs'!Z409,"")</f>
        <v>1.8197342995577832</v>
      </c>
      <c r="AL409" s="9">
        <f>IF('Embedded emissions outputs'!Z409 &lt;&gt;0,'Infield emissions outputs'!AH409/'Embedded emissions outputs'!Z409,"")</f>
        <v>9.5149139455967973</v>
      </c>
      <c r="AM409" s="9">
        <f>IF('Embedded emissions outputs'!Z409 &lt;&gt;0,'Infield emissions outputs'!AI409/'Embedded emissions outputs'!Z409,"")</f>
        <v>82.875971148918325</v>
      </c>
      <c r="AN409" s="9"/>
      <c r="AO409" s="9">
        <f>E409*'Field emission CFs'!P407</f>
        <v>352846.74571437814</v>
      </c>
      <c r="AP409" s="9">
        <f>D409*'Field emission CFs'!Q407</f>
        <v>9515.2453055664755</v>
      </c>
      <c r="AQ409" s="9">
        <f t="shared" si="50"/>
        <v>362361.9910199446</v>
      </c>
      <c r="AR409" s="9">
        <f>IF('Embedded emissions outputs'!Z409 &lt;&gt; 0,'Infield emissions outputs'!AQ409/'Embedded emissions outputs'!Z409,"")</f>
        <v>11.075427657693291</v>
      </c>
      <c r="AS409" s="9"/>
      <c r="AT409" s="9"/>
      <c r="AU409" s="5"/>
      <c r="AV409" s="5"/>
      <c r="AW409" s="5"/>
      <c r="AX409" s="5"/>
      <c r="AY409" s="5"/>
      <c r="AZ409" s="5"/>
      <c r="BA409" s="5"/>
      <c r="CX409" s="5"/>
      <c r="CY409" s="5"/>
      <c r="CZ409" s="5"/>
    </row>
    <row r="410" spans="2:104" x14ac:dyDescent="0.3">
      <c r="B410">
        <v>3090</v>
      </c>
      <c r="C410">
        <v>1</v>
      </c>
      <c r="D410" s="5">
        <v>182848.20844822342</v>
      </c>
      <c r="E410" s="5">
        <v>1212839.25</v>
      </c>
      <c r="F410" s="5"/>
      <c r="G410" s="5">
        <v>68188.550754400741</v>
      </c>
      <c r="H410" s="5">
        <v>34590.891940239024</v>
      </c>
      <c r="I410" s="5">
        <v>3583.4669296849547</v>
      </c>
      <c r="J410" s="5">
        <v>9368.9227197682794</v>
      </c>
      <c r="K410" s="5">
        <v>3178.413897779918</v>
      </c>
      <c r="L410" s="5">
        <v>63937.962206350494</v>
      </c>
      <c r="M410" s="5"/>
      <c r="N410" s="12">
        <f>'Embedded emissions outputs'!L410-'Infield emissions outputs'!G410</f>
        <v>503600.056715702</v>
      </c>
      <c r="O410" s="12">
        <f>'Embedded emissions outputs'!M410-'Infield emissions outputs'!H410</f>
        <v>279662.19917209452</v>
      </c>
      <c r="P410" s="12">
        <f>'Embedded emissions outputs'!N410-'Infield emissions outputs'!I410</f>
        <v>15405.670996146253</v>
      </c>
      <c r="Q410" s="12">
        <f>'Embedded emissions outputs'!O410-'Infield emissions outputs'!J410</f>
        <v>245012.92726403099</v>
      </c>
      <c r="R410" s="12">
        <f>'Embedded emissions outputs'!P410-'Infield emissions outputs'!K410</f>
        <v>143573.42202109491</v>
      </c>
      <c r="S410" s="12">
        <f>'Embedded emissions outputs'!Q410-'Infield emissions outputs'!L410</f>
        <v>25584.939295447868</v>
      </c>
      <c r="T410" s="5"/>
      <c r="U410" s="5">
        <v>1878.5152214710615</v>
      </c>
      <c r="V410" s="5">
        <v>199.0405037207492</v>
      </c>
      <c r="W410" s="5">
        <v>107.80397088355228</v>
      </c>
      <c r="X410" s="5">
        <v>10115.013731305309</v>
      </c>
      <c r="Y410" s="5">
        <v>9471.2180692908478</v>
      </c>
      <c r="Z410" s="5">
        <v>1422.7061033439329</v>
      </c>
      <c r="AA410" s="5">
        <v>4288.2531363499347</v>
      </c>
      <c r="AB410" s="5">
        <v>75598.519982590631</v>
      </c>
      <c r="AC410" s="5">
        <f>H410*Parameters!$B$17+J410*Parameters!$B$18</f>
        <v>62429.815122985332</v>
      </c>
      <c r="AD410" s="5">
        <f>O410*Parameters!$B$17+Q410*Parameters!$B$18</f>
        <v>645227.00432105502</v>
      </c>
      <c r="AE410" s="12">
        <f t="shared" si="45"/>
        <v>2185.359696075363</v>
      </c>
      <c r="AF410" s="12">
        <f t="shared" si="46"/>
        <v>15182.177308984716</v>
      </c>
      <c r="AG410" s="12">
        <f t="shared" si="47"/>
        <v>17367.53700506008</v>
      </c>
      <c r="AH410" s="12">
        <f t="shared" si="48"/>
        <v>85713.533713895944</v>
      </c>
      <c r="AI410" s="12">
        <f t="shared" si="49"/>
        <v>707656.8194440403</v>
      </c>
      <c r="AJ410" s="5"/>
      <c r="AK410" s="9">
        <f>IF('Embedded emissions outputs'!Z410 &lt;&gt;0,'Infield emissions outputs'!AG410/'Embedded emissions outputs'!Z410,"")</f>
        <v>1.3567827304430728</v>
      </c>
      <c r="AL410" s="9">
        <f>IF('Embedded emissions outputs'!Z410 &lt;&gt;0,'Infield emissions outputs'!AH410/'Embedded emissions outputs'!Z410,"")</f>
        <v>6.696092962080999</v>
      </c>
      <c r="AM410" s="9">
        <f>IF('Embedded emissions outputs'!Z410 &lt;&gt;0,'Infield emissions outputs'!AI410/'Embedded emissions outputs'!Z410,"")</f>
        <v>55.283403249534295</v>
      </c>
      <c r="AN410" s="9"/>
      <c r="AO410" s="9">
        <f>E410*'Field emission CFs'!P408</f>
        <v>111016.20061820225</v>
      </c>
      <c r="AP410" s="9">
        <f>D410*'Field emission CFs'!Q408</f>
        <v>6768.8145809607886</v>
      </c>
      <c r="AQ410" s="9">
        <f t="shared" si="50"/>
        <v>117785.01519916303</v>
      </c>
      <c r="AR410" s="9">
        <f>IF('Embedded emissions outputs'!Z410 &lt;&gt; 0,'Infield emissions outputs'!AQ410/'Embedded emissions outputs'!Z410,"")</f>
        <v>9.2015738605099013</v>
      </c>
      <c r="AS410" s="9"/>
      <c r="AT410" s="9"/>
      <c r="AU410" s="5"/>
      <c r="AV410" s="5"/>
      <c r="AW410" s="5"/>
      <c r="AX410" s="5"/>
      <c r="AY410" s="5"/>
      <c r="AZ410" s="5"/>
      <c r="BA410" s="5"/>
      <c r="CX410" s="5"/>
      <c r="CY410" s="5"/>
      <c r="CZ410" s="5"/>
    </row>
    <row r="411" spans="2:104" x14ac:dyDescent="0.3">
      <c r="B411">
        <v>3090</v>
      </c>
      <c r="C411">
        <v>2</v>
      </c>
      <c r="D411" s="5">
        <v>4669.011528299</v>
      </c>
      <c r="E411" s="5">
        <v>65768.515625</v>
      </c>
      <c r="F411" s="5"/>
      <c r="G411" s="5">
        <v>1741.1881268743812</v>
      </c>
      <c r="H411" s="5">
        <v>883.2751199137615</v>
      </c>
      <c r="I411" s="5">
        <v>91.503485584957275</v>
      </c>
      <c r="J411" s="5">
        <v>239.23454628065039</v>
      </c>
      <c r="K411" s="5">
        <v>81.16049512534552</v>
      </c>
      <c r="L411" s="5">
        <v>1632.649754519904</v>
      </c>
      <c r="M411" s="5"/>
      <c r="N411" s="12">
        <f>'Embedded emissions outputs'!L411-'Infield emissions outputs'!G411</f>
        <v>30435.283858741062</v>
      </c>
      <c r="O411" s="12">
        <f>'Embedded emissions outputs'!M411-'Infield emissions outputs'!H411</f>
        <v>16791.213275690025</v>
      </c>
      <c r="P411" s="12">
        <f>'Embedded emissions outputs'!N411-'Infield emissions outputs'!I411</f>
        <v>962.53113270104598</v>
      </c>
      <c r="Q411" s="12">
        <f>'Embedded emissions outputs'!O411-'Infield emissions outputs'!J411</f>
        <v>12934.914485351524</v>
      </c>
      <c r="R411" s="12">
        <f>'Embedded emissions outputs'!P411-'Infield emissions outputs'!K411</f>
        <v>2746.1467351395154</v>
      </c>
      <c r="S411" s="12">
        <f>'Embedded emissions outputs'!Q411-'Infield emissions outputs'!L411</f>
        <v>1898.4247557572508</v>
      </c>
      <c r="T411" s="5"/>
      <c r="U411" s="5">
        <v>46.833299555683382</v>
      </c>
      <c r="V411" s="5">
        <v>5.296777268336518</v>
      </c>
      <c r="W411" s="5">
        <v>2.686522535062057</v>
      </c>
      <c r="X411" s="5">
        <v>270.65108959219305</v>
      </c>
      <c r="Y411" s="5">
        <v>519.89818534137794</v>
      </c>
      <c r="Z411" s="5">
        <v>81.591697558682782</v>
      </c>
      <c r="AA411" s="5">
        <v>232.53871053565922</v>
      </c>
      <c r="AB411" s="5">
        <v>4342.743307732685</v>
      </c>
      <c r="AC411" s="5">
        <f>H411*Parameters!$B$17+J411*Parameters!$B$18</f>
        <v>1594.139362876683</v>
      </c>
      <c r="AD411" s="5">
        <f>O411*Parameters!$B$17+Q411*Parameters!$B$18</f>
        <v>37266.095998432007</v>
      </c>
      <c r="AE411" s="12">
        <f t="shared" si="45"/>
        <v>54.816599359081962</v>
      </c>
      <c r="AF411" s="12">
        <f t="shared" si="46"/>
        <v>834.02859343571993</v>
      </c>
      <c r="AG411" s="12">
        <f t="shared" si="47"/>
        <v>888.84519279480185</v>
      </c>
      <c r="AH411" s="12">
        <f t="shared" si="48"/>
        <v>4613.3943973248779</v>
      </c>
      <c r="AI411" s="12">
        <f t="shared" si="49"/>
        <v>38860.235361308689</v>
      </c>
      <c r="AJ411" s="5"/>
      <c r="AK411" s="9">
        <f>IF('Embedded emissions outputs'!Z411 &lt;&gt;0,'Infield emissions outputs'!AG411/'Embedded emissions outputs'!Z411,"")</f>
        <v>1.410483476031684</v>
      </c>
      <c r="AL411" s="9">
        <f>IF('Embedded emissions outputs'!Z411 &lt;&gt;0,'Infield emissions outputs'!AH411/'Embedded emissions outputs'!Z411,"")</f>
        <v>7.3208660164809132</v>
      </c>
      <c r="AM411" s="9">
        <f>IF('Embedded emissions outputs'!Z411 &lt;&gt;0,'Infield emissions outputs'!AI411/'Embedded emissions outputs'!Z411,"")</f>
        <v>61.666216227691116</v>
      </c>
      <c r="AN411" s="9"/>
      <c r="AO411" s="9">
        <f>E411*'Field emission CFs'!P409</f>
        <v>4835.0830833800155</v>
      </c>
      <c r="AP411" s="9">
        <f>D411*'Field emission CFs'!Q409</f>
        <v>194.26734713716033</v>
      </c>
      <c r="AQ411" s="9">
        <f t="shared" si="50"/>
        <v>5029.3504305171755</v>
      </c>
      <c r="AR411" s="9">
        <f>IF('Embedded emissions outputs'!Z411 &lt;&gt; 0,'Infield emissions outputs'!AQ411/'Embedded emissions outputs'!Z411,"")</f>
        <v>7.9809349647402383</v>
      </c>
      <c r="AS411" s="9"/>
      <c r="AT411" s="9"/>
      <c r="AU411" s="5"/>
      <c r="AV411" s="5"/>
      <c r="AW411" s="5"/>
      <c r="AX411" s="5"/>
      <c r="AY411" s="5"/>
      <c r="AZ411" s="5"/>
      <c r="BA411" s="5"/>
      <c r="CX411" s="5"/>
      <c r="CY411" s="5"/>
      <c r="CZ411" s="5"/>
    </row>
    <row r="412" spans="2:104" x14ac:dyDescent="0.3">
      <c r="B412">
        <v>3090</v>
      </c>
      <c r="C412">
        <v>5</v>
      </c>
      <c r="D412" s="5">
        <v>444377.16940516618</v>
      </c>
      <c r="E412" s="5">
        <v>256278.1875</v>
      </c>
      <c r="F412" s="5"/>
      <c r="G412" s="5">
        <v>165719.07062825543</v>
      </c>
      <c r="H412" s="5">
        <v>84066.465720696782</v>
      </c>
      <c r="I412" s="5">
        <v>8708.9225778295768</v>
      </c>
      <c r="J412" s="5">
        <v>22769.35275395546</v>
      </c>
      <c r="K412" s="5">
        <v>7724.5196060722155</v>
      </c>
      <c r="L412" s="5">
        <v>155388.83811835668</v>
      </c>
      <c r="M412" s="5"/>
      <c r="N412" s="12">
        <f>'Embedded emissions outputs'!L412-'Infield emissions outputs'!G412</f>
        <v>119615.66568857525</v>
      </c>
      <c r="O412" s="12">
        <f>'Embedded emissions outputs'!M412-'Infield emissions outputs'!H412</f>
        <v>60425.671774803835</v>
      </c>
      <c r="P412" s="12">
        <f>'Embedded emissions outputs'!N412-'Infield emissions outputs'!I412</f>
        <v>3737.9268101000289</v>
      </c>
      <c r="Q412" s="12">
        <f>'Embedded emissions outputs'!O412-'Infield emissions outputs'!J412</f>
        <v>44618.045667943443</v>
      </c>
      <c r="R412" s="12">
        <f>'Embedded emissions outputs'!P412-'Infield emissions outputs'!K412</f>
        <v>16769.200233351512</v>
      </c>
      <c r="S412" s="12">
        <f>'Embedded emissions outputs'!Q412-'Infield emissions outputs'!L412</f>
        <v>11111.680402652768</v>
      </c>
      <c r="T412" s="5"/>
      <c r="U412" s="5">
        <v>5525.6446099516943</v>
      </c>
      <c r="V412" s="5">
        <v>465.09361143157997</v>
      </c>
      <c r="W412" s="5">
        <v>358.07249340555791</v>
      </c>
      <c r="X412" s="5">
        <v>23108.81969314213</v>
      </c>
      <c r="Y412" s="5">
        <v>2501.4910958239861</v>
      </c>
      <c r="Z412" s="5">
        <v>287.68262910699991</v>
      </c>
      <c r="AA412" s="5">
        <v>906.12668956249263</v>
      </c>
      <c r="AB412" s="5">
        <v>15105.391859005971</v>
      </c>
      <c r="AC412" s="5">
        <f>H412*Parameters!$B$17+J412*Parameters!$B$18</f>
        <v>151723.57862448395</v>
      </c>
      <c r="AD412" s="5">
        <f>O412*Parameters!$B$17+Q412*Parameters!$B$18</f>
        <v>132505.53930858313</v>
      </c>
      <c r="AE412" s="12">
        <f t="shared" si="45"/>
        <v>6348.8107147888322</v>
      </c>
      <c r="AF412" s="12">
        <f t="shared" si="46"/>
        <v>3695.3004144934789</v>
      </c>
      <c r="AG412" s="12">
        <f t="shared" si="47"/>
        <v>10044.111129282312</v>
      </c>
      <c r="AH412" s="12">
        <f t="shared" si="48"/>
        <v>38214.211552148103</v>
      </c>
      <c r="AI412" s="12">
        <f t="shared" si="49"/>
        <v>284229.11793306709</v>
      </c>
      <c r="AJ412" s="5"/>
      <c r="AK412" s="9">
        <f>IF('Embedded emissions outputs'!Z412 &lt;&gt;0,'Infield emissions outputs'!AG412/'Embedded emissions outputs'!Z412,"")</f>
        <v>1.5497414344147571</v>
      </c>
      <c r="AL412" s="9">
        <f>IF('Embedded emissions outputs'!Z412 &lt;&gt;0,'Infield emissions outputs'!AH412/'Embedded emissions outputs'!Z412,"")</f>
        <v>5.8962058726332138</v>
      </c>
      <c r="AM412" s="9">
        <f>IF('Embedded emissions outputs'!Z412 &lt;&gt;0,'Infield emissions outputs'!AI412/'Embedded emissions outputs'!Z412,"")</f>
        <v>43.854715988144051</v>
      </c>
      <c r="AN412" s="9"/>
      <c r="AO412" s="9">
        <f>E412*'Field emission CFs'!P410</f>
        <v>17720.732651740414</v>
      </c>
      <c r="AP412" s="9">
        <f>D412*'Field emission CFs'!Q410</f>
        <v>12727.213628783595</v>
      </c>
      <c r="AQ412" s="9">
        <f t="shared" si="50"/>
        <v>30447.946280524011</v>
      </c>
      <c r="AR412" s="9">
        <f>IF('Embedded emissions outputs'!Z412 &lt;&gt; 0,'Infield emissions outputs'!AQ412/'Embedded emissions outputs'!Z412,"")</f>
        <v>4.6979213328491314</v>
      </c>
      <c r="AS412" s="9"/>
      <c r="AT412" s="9"/>
      <c r="AU412" s="5"/>
      <c r="AV412" s="5"/>
      <c r="AW412" s="5"/>
      <c r="AX412" s="5"/>
      <c r="AY412" s="5"/>
      <c r="AZ412" s="5"/>
      <c r="BA412" s="5"/>
      <c r="CX412" s="5"/>
      <c r="CY412" s="5"/>
      <c r="CZ412" s="5"/>
    </row>
    <row r="413" spans="2:104" x14ac:dyDescent="0.3">
      <c r="B413">
        <v>3090</v>
      </c>
      <c r="C413">
        <v>7</v>
      </c>
      <c r="D413" s="5">
        <v>487655.49109749508</v>
      </c>
      <c r="E413" s="5">
        <v>96918.546875</v>
      </c>
      <c r="F413" s="5"/>
      <c r="G413" s="5">
        <v>181858.61096243543</v>
      </c>
      <c r="H413" s="5">
        <v>92253.780005693814</v>
      </c>
      <c r="I413" s="5">
        <v>9557.0929584578498</v>
      </c>
      <c r="J413" s="5">
        <v>24986.882008509339</v>
      </c>
      <c r="K413" s="5">
        <v>8476.8180305790102</v>
      </c>
      <c r="L413" s="5">
        <v>170522.3071318196</v>
      </c>
      <c r="M413" s="5"/>
      <c r="N413" s="12">
        <f>'Embedded emissions outputs'!L413-'Infield emissions outputs'!G413</f>
        <v>45327.951320900465</v>
      </c>
      <c r="O413" s="12">
        <f>'Embedded emissions outputs'!M413-'Infield emissions outputs'!H413</f>
        <v>22635.899481236265</v>
      </c>
      <c r="P413" s="12">
        <f>'Embedded emissions outputs'!N413-'Infield emissions outputs'!I413</f>
        <v>1452.9606957030228</v>
      </c>
      <c r="Q413" s="12">
        <f>'Embedded emissions outputs'!O413-'Infield emissions outputs'!J413</f>
        <v>16702.858802980292</v>
      </c>
      <c r="R413" s="12">
        <f>'Embedded emissions outputs'!P413-'Infield emissions outputs'!K413</f>
        <v>6039.6365021980164</v>
      </c>
      <c r="S413" s="12">
        <f>'Embedded emissions outputs'!Q413-'Infield emissions outputs'!L413</f>
        <v>4759.2370515195071</v>
      </c>
      <c r="T413" s="5"/>
      <c r="U413" s="5">
        <v>4853.5613161410802</v>
      </c>
      <c r="V413" s="5">
        <v>530.94046338911903</v>
      </c>
      <c r="W413" s="5">
        <v>284.73238965462519</v>
      </c>
      <c r="X413" s="5">
        <v>27054.776696030251</v>
      </c>
      <c r="Y413" s="5">
        <v>936.20888283538193</v>
      </c>
      <c r="Z413" s="5">
        <v>108.74003585290816</v>
      </c>
      <c r="AA413" s="5">
        <v>342.67637434349331</v>
      </c>
      <c r="AB413" s="5">
        <v>5712.5080241010073</v>
      </c>
      <c r="AC413" s="5">
        <f>H413*Parameters!$B$17+J413*Parameters!$B$18</f>
        <v>166500.08447605898</v>
      </c>
      <c r="AD413" s="5">
        <f>O413*Parameters!$B$17+Q413*Parameters!$B$18</f>
        <v>49628.093986826942</v>
      </c>
      <c r="AE413" s="12">
        <f t="shared" si="45"/>
        <v>5669.2341691848242</v>
      </c>
      <c r="AF413" s="12">
        <f t="shared" si="46"/>
        <v>1387.6252930317835</v>
      </c>
      <c r="AG413" s="12">
        <f t="shared" si="47"/>
        <v>7056.8594622166074</v>
      </c>
      <c r="AH413" s="12">
        <f t="shared" si="48"/>
        <v>32767.284720131258</v>
      </c>
      <c r="AI413" s="12">
        <f t="shared" si="49"/>
        <v>216128.17846288593</v>
      </c>
      <c r="AJ413" s="5"/>
      <c r="AK413" s="9">
        <f>IF('Embedded emissions outputs'!Z413 &lt;&gt;0,'Infield emissions outputs'!AG413/'Embedded emissions outputs'!Z413,"")</f>
        <v>0.54369930612770445</v>
      </c>
      <c r="AL413" s="9">
        <f>IF('Embedded emissions outputs'!Z413 &lt;&gt;0,'Infield emissions outputs'!AH413/'Embedded emissions outputs'!Z413,"")</f>
        <v>2.5245720226414021</v>
      </c>
      <c r="AM413" s="9">
        <f>IF('Embedded emissions outputs'!Z413 &lt;&gt;0,'Infield emissions outputs'!AI413/'Embedded emissions outputs'!Z413,"")</f>
        <v>16.651704812044745</v>
      </c>
      <c r="AN413" s="9"/>
      <c r="AO413" s="9">
        <f>E413*'Field emission CFs'!P411</f>
        <v>9803.1830237608428</v>
      </c>
      <c r="AP413" s="9">
        <f>D413*'Field emission CFs'!Q411</f>
        <v>18632.407395466307</v>
      </c>
      <c r="AQ413" s="9">
        <f t="shared" si="50"/>
        <v>28435.590419227148</v>
      </c>
      <c r="AR413" s="9">
        <f>IF('Embedded emissions outputs'!Z413 &lt;&gt; 0,'Infield emissions outputs'!AQ413/'Embedded emissions outputs'!Z413,"")</f>
        <v>2.1908344445631318</v>
      </c>
      <c r="AS413" s="9"/>
      <c r="AT413" s="9"/>
      <c r="AU413" s="5"/>
      <c r="AV413" s="5"/>
      <c r="AW413" s="5"/>
      <c r="AX413" s="5"/>
      <c r="AY413" s="5"/>
      <c r="AZ413" s="5"/>
      <c r="BA413" s="5"/>
      <c r="CX413" s="5"/>
      <c r="CY413" s="5"/>
      <c r="CZ413" s="5"/>
    </row>
    <row r="414" spans="2:104" x14ac:dyDescent="0.3">
      <c r="B414">
        <v>3090</v>
      </c>
      <c r="C414">
        <v>8</v>
      </c>
      <c r="D414" s="5">
        <v>189362.218146534</v>
      </c>
      <c r="E414" s="5">
        <v>468386.59375</v>
      </c>
      <c r="F414" s="5"/>
      <c r="G414" s="5">
        <v>70617.783639412504</v>
      </c>
      <c r="H414" s="5">
        <v>35823.20046261503</v>
      </c>
      <c r="I414" s="5">
        <v>3711.1287675101416</v>
      </c>
      <c r="J414" s="5">
        <v>9702.6927576441176</v>
      </c>
      <c r="K414" s="5">
        <v>3291.6456277000188</v>
      </c>
      <c r="L414" s="5">
        <v>66215.76689165218</v>
      </c>
      <c r="M414" s="5"/>
      <c r="N414" s="12">
        <f>'Embedded emissions outputs'!L414-'Infield emissions outputs'!G414</f>
        <v>218499.64415995154</v>
      </c>
      <c r="O414" s="12">
        <f>'Embedded emissions outputs'!M414-'Infield emissions outputs'!H414</f>
        <v>117364.43830942633</v>
      </c>
      <c r="P414" s="12">
        <f>'Embedded emissions outputs'!N414-'Infield emissions outputs'!I414</f>
        <v>6649.8422925727318</v>
      </c>
      <c r="Q414" s="12">
        <f>'Embedded emissions outputs'!O414-'Infield emissions outputs'!J414</f>
        <v>89137.557334968529</v>
      </c>
      <c r="R414" s="12">
        <f>'Embedded emissions outputs'!P414-'Infield emissions outputs'!K414</f>
        <v>20186.427464475408</v>
      </c>
      <c r="S414" s="12">
        <f>'Embedded emissions outputs'!Q414-'Infield emissions outputs'!L414</f>
        <v>16548.681332130058</v>
      </c>
      <c r="T414" s="5"/>
      <c r="U414" s="5">
        <v>1814.2287985307557</v>
      </c>
      <c r="V414" s="5">
        <v>208.46128230018587</v>
      </c>
      <c r="W414" s="5">
        <v>103.95307756301943</v>
      </c>
      <c r="X414" s="5">
        <v>10664.767087699429</v>
      </c>
      <c r="Y414" s="5">
        <v>3982.95237256162</v>
      </c>
      <c r="Z414" s="5">
        <v>544.38409004201742</v>
      </c>
      <c r="AA414" s="5">
        <v>1656.081223860863</v>
      </c>
      <c r="AB414" s="5">
        <v>28816.086684833266</v>
      </c>
      <c r="AC414" s="5">
        <f>H414*Parameters!$B$17+J414*Parameters!$B$18</f>
        <v>64653.891719776366</v>
      </c>
      <c r="AD414" s="5">
        <f>O414*Parameters!$B$17+Q414*Parameters!$B$18</f>
        <v>259419.98511691749</v>
      </c>
      <c r="AE414" s="12">
        <f t="shared" si="45"/>
        <v>2126.6431583939611</v>
      </c>
      <c r="AF414" s="12">
        <f t="shared" si="46"/>
        <v>6183.4176864645005</v>
      </c>
      <c r="AG414" s="12">
        <f t="shared" si="47"/>
        <v>8310.0608448584608</v>
      </c>
      <c r="AH414" s="12">
        <f t="shared" si="48"/>
        <v>39480.853772532697</v>
      </c>
      <c r="AI414" s="12">
        <f t="shared" si="49"/>
        <v>324073.87683669385</v>
      </c>
      <c r="AJ414" s="5"/>
      <c r="AK414" s="9">
        <f>IF('Embedded emissions outputs'!Z414 &lt;&gt;0,'Infield emissions outputs'!AG414/'Embedded emissions outputs'!Z414,"")</f>
        <v>1.2519577728367524</v>
      </c>
      <c r="AL414" s="9">
        <f>IF('Embedded emissions outputs'!Z414 &lt;&gt;0,'Infield emissions outputs'!AH414/'Embedded emissions outputs'!Z414,"")</f>
        <v>5.94801442270251</v>
      </c>
      <c r="AM414" s="9">
        <f>IF('Embedded emissions outputs'!Z414 &lt;&gt;0,'Infield emissions outputs'!AI414/'Embedded emissions outputs'!Z414,"")</f>
        <v>48.82356659639472</v>
      </c>
      <c r="AN414" s="9"/>
      <c r="AO414" s="9">
        <f>E414*'Field emission CFs'!P412</f>
        <v>39469.382629730972</v>
      </c>
      <c r="AP414" s="9">
        <f>D414*'Field emission CFs'!Q412</f>
        <v>7122.1235095397142</v>
      </c>
      <c r="AQ414" s="9">
        <f t="shared" si="50"/>
        <v>46591.506139270685</v>
      </c>
      <c r="AR414" s="9">
        <f>IF('Embedded emissions outputs'!Z414 &lt;&gt; 0,'Infield emissions outputs'!AQ414/'Embedded emissions outputs'!Z414,"")</f>
        <v>7.0192745093221642</v>
      </c>
      <c r="AS414" s="9"/>
      <c r="AT414" s="9"/>
      <c r="AU414" s="5"/>
      <c r="AV414" s="5"/>
      <c r="AW414" s="5"/>
      <c r="AX414" s="5"/>
      <c r="AY414" s="5"/>
      <c r="AZ414" s="5"/>
      <c r="BA414" s="5"/>
      <c r="CX414" s="5"/>
      <c r="CY414" s="5"/>
      <c r="CZ414" s="5"/>
    </row>
    <row r="415" spans="2:104" x14ac:dyDescent="0.3">
      <c r="B415">
        <v>3093</v>
      </c>
      <c r="C415">
        <v>0</v>
      </c>
      <c r="D415" s="5">
        <v>348620.11932200938</v>
      </c>
      <c r="E415" s="5">
        <v>4585930.5</v>
      </c>
      <c r="F415" s="5"/>
      <c r="G415" s="5">
        <v>130008.93419814663</v>
      </c>
      <c r="H415" s="5">
        <v>65951.320923527644</v>
      </c>
      <c r="I415" s="5">
        <v>6832.2718566148551</v>
      </c>
      <c r="J415" s="5">
        <v>17862.876449288156</v>
      </c>
      <c r="K415" s="5">
        <v>6059.9939244826328</v>
      </c>
      <c r="L415" s="5">
        <v>121904.72196994943</v>
      </c>
      <c r="M415" s="5"/>
      <c r="N415" s="12">
        <f>'Embedded emissions outputs'!L415-'Infield emissions outputs'!G415</f>
        <v>2140752.6473780465</v>
      </c>
      <c r="O415" s="12">
        <f>'Embedded emissions outputs'!M415-'Infield emissions outputs'!H415</f>
        <v>1216960.5964934761</v>
      </c>
      <c r="P415" s="12">
        <f>'Embedded emissions outputs'!N415-'Infield emissions outputs'!I415</f>
        <v>63951.029502137797</v>
      </c>
      <c r="Q415" s="12">
        <f>'Embedded emissions outputs'!O415-'Infield emissions outputs'!J415</f>
        <v>947809.57764671266</v>
      </c>
      <c r="R415" s="12">
        <f>'Embedded emissions outputs'!P415-'Infield emissions outputs'!K415</f>
        <v>92941.380195050457</v>
      </c>
      <c r="S415" s="12">
        <f>'Embedded emissions outputs'!Q415-'Infield emissions outputs'!L415</f>
        <v>123515.29515693407</v>
      </c>
      <c r="T415" s="5"/>
      <c r="U415" s="5">
        <v>2939.9536678809909</v>
      </c>
      <c r="V415" s="5">
        <v>417.41347664442605</v>
      </c>
      <c r="W415" s="5">
        <v>165.39194774200797</v>
      </c>
      <c r="X415" s="5">
        <v>21675.822291344317</v>
      </c>
      <c r="Y415" s="5">
        <v>35629.629239747439</v>
      </c>
      <c r="Z415" s="5">
        <v>5674.9227804438597</v>
      </c>
      <c r="AA415" s="5">
        <v>16214.540449457758</v>
      </c>
      <c r="AB415" s="5">
        <v>302213.46082494687</v>
      </c>
      <c r="AC415" s="5">
        <f>H415*Parameters!$B$17+J415*Parameters!$B$18</f>
        <v>119029.27451208286</v>
      </c>
      <c r="AD415" s="5">
        <f>O415*Parameters!$B$17+Q415*Parameters!$B$18</f>
        <v>2709479.6919064638</v>
      </c>
      <c r="AE415" s="12">
        <f t="shared" si="45"/>
        <v>3522.7590922674249</v>
      </c>
      <c r="AF415" s="12">
        <f t="shared" si="46"/>
        <v>57519.092469649062</v>
      </c>
      <c r="AG415" s="12">
        <f t="shared" si="47"/>
        <v>61041.85156191649</v>
      </c>
      <c r="AH415" s="12">
        <f t="shared" si="48"/>
        <v>323889.28311629116</v>
      </c>
      <c r="AI415" s="12">
        <f t="shared" si="49"/>
        <v>2828508.9664185466</v>
      </c>
      <c r="AJ415" s="5"/>
      <c r="AK415" s="9">
        <f>IF('Embedded emissions outputs'!Z415 &lt;&gt;0,'Infield emissions outputs'!AG415/'Embedded emissions outputs'!Z415,"")</f>
        <v>1.7936127011446032</v>
      </c>
      <c r="AL415" s="9">
        <f>IF('Embedded emissions outputs'!Z415 &lt;&gt;0,'Infield emissions outputs'!AH415/'Embedded emissions outputs'!Z415,"")</f>
        <v>9.5169448025793297</v>
      </c>
      <c r="AM415" s="9">
        <f>IF('Embedded emissions outputs'!Z415 &lt;&gt;0,'Infield emissions outputs'!AI415/'Embedded emissions outputs'!Z415,"")</f>
        <v>83.111004624814782</v>
      </c>
      <c r="AN415" s="9"/>
      <c r="AO415" s="9">
        <f>E415*'Field emission CFs'!P413</f>
        <v>372324.91113063355</v>
      </c>
      <c r="AP415" s="9">
        <f>D415*'Field emission CFs'!Q413</f>
        <v>10959.963896525067</v>
      </c>
      <c r="AQ415" s="9">
        <f t="shared" si="50"/>
        <v>383284.87502715865</v>
      </c>
      <c r="AR415" s="9">
        <f>IF('Embedded emissions outputs'!Z415 &lt;&gt; 0,'Infield emissions outputs'!AQ415/'Embedded emissions outputs'!Z415,"")</f>
        <v>11.262184917638331</v>
      </c>
      <c r="AS415" s="9"/>
      <c r="AT415" s="9"/>
      <c r="AU415" s="5"/>
      <c r="AV415" s="5"/>
      <c r="AW415" s="5"/>
      <c r="AX415" s="5"/>
      <c r="AY415" s="5"/>
      <c r="AZ415" s="5"/>
      <c r="BA415" s="5"/>
      <c r="CX415" s="5"/>
      <c r="CY415" s="5"/>
      <c r="CZ415" s="5"/>
    </row>
    <row r="416" spans="2:104" x14ac:dyDescent="0.3">
      <c r="B416">
        <v>3093</v>
      </c>
      <c r="C416">
        <v>1</v>
      </c>
      <c r="D416" s="5">
        <v>158714.69609685708</v>
      </c>
      <c r="E416" s="5">
        <v>565728.3125</v>
      </c>
      <c r="F416" s="5"/>
      <c r="G416" s="5">
        <v>59188.576153506096</v>
      </c>
      <c r="H416" s="5">
        <v>30025.357910842591</v>
      </c>
      <c r="I416" s="5">
        <v>3110.4973329784411</v>
      </c>
      <c r="J416" s="5">
        <v>8132.3505154496897</v>
      </c>
      <c r="K416" s="5">
        <v>2758.9058713638606</v>
      </c>
      <c r="L416" s="5">
        <v>55499.008312716389</v>
      </c>
      <c r="M416" s="5"/>
      <c r="N416" s="12">
        <f>'Embedded emissions outputs'!L416-'Infield emissions outputs'!G416</f>
        <v>247785.62398721281</v>
      </c>
      <c r="O416" s="12">
        <f>'Embedded emissions outputs'!M416-'Infield emissions outputs'!H416</f>
        <v>140180.27546121203</v>
      </c>
      <c r="P416" s="12">
        <f>'Embedded emissions outputs'!N416-'Infield emissions outputs'!I416</f>
        <v>7229.9661993640948</v>
      </c>
      <c r="Q416" s="12">
        <f>'Embedded emissions outputs'!O416-'Infield emissions outputs'!J416</f>
        <v>116723.04324718026</v>
      </c>
      <c r="R416" s="12">
        <f>'Embedded emissions outputs'!P416-'Infield emissions outputs'!K416</f>
        <v>41308.830900616551</v>
      </c>
      <c r="S416" s="12">
        <f>'Embedded emissions outputs'!Q416-'Infield emissions outputs'!L416</f>
        <v>12500.570866461952</v>
      </c>
      <c r="T416" s="5"/>
      <c r="U416" s="5">
        <v>1630.57639459194</v>
      </c>
      <c r="V416" s="5">
        <v>172.76982545852775</v>
      </c>
      <c r="W416" s="5">
        <v>93.575291888421418</v>
      </c>
      <c r="X416" s="5">
        <v>8779.9675151548181</v>
      </c>
      <c r="Y416" s="5">
        <v>4379.4790868623268</v>
      </c>
      <c r="Z416" s="5">
        <v>688.91012576238813</v>
      </c>
      <c r="AA416" s="5">
        <v>2000.2537698188514</v>
      </c>
      <c r="AB416" s="5">
        <v>36670.603426683811</v>
      </c>
      <c r="AC416" s="5">
        <f>H416*Parameters!$B$17+J416*Parameters!$B$18</f>
        <v>54189.916426954544</v>
      </c>
      <c r="AD416" s="5">
        <f>O416*Parameters!$B$17+Q416*Parameters!$B$18</f>
        <v>318364.96112387464</v>
      </c>
      <c r="AE416" s="12">
        <f t="shared" si="45"/>
        <v>1896.9215119388891</v>
      </c>
      <c r="AF416" s="12">
        <f t="shared" si="46"/>
        <v>7068.6429824435663</v>
      </c>
      <c r="AG416" s="12">
        <f t="shared" si="47"/>
        <v>8965.5644943824555</v>
      </c>
      <c r="AH416" s="12">
        <f t="shared" si="48"/>
        <v>45450.570941838625</v>
      </c>
      <c r="AI416" s="12">
        <f t="shared" si="49"/>
        <v>372554.8775508292</v>
      </c>
      <c r="AJ416" s="5"/>
      <c r="AK416" s="9">
        <f>IF('Embedded emissions outputs'!Z416 &lt;&gt;0,'Infield emissions outputs'!AG416/'Embedded emissions outputs'!Z416,"")</f>
        <v>1.1675619135424091</v>
      </c>
      <c r="AL416" s="9">
        <f>IF('Embedded emissions outputs'!Z416 &lt;&gt;0,'Infield emissions outputs'!AH416/'Embedded emissions outputs'!Z416,"")</f>
        <v>5.9189084651276396</v>
      </c>
      <c r="AM416" s="9">
        <f>IF('Embedded emissions outputs'!Z416 &lt;&gt;0,'Infield emissions outputs'!AI416/'Embedded emissions outputs'!Z416,"")</f>
        <v>48.516843083929579</v>
      </c>
      <c r="AN416" s="9"/>
      <c r="AO416" s="9">
        <f>E416*'Field emission CFs'!P414</f>
        <v>57307.718902601278</v>
      </c>
      <c r="AP416" s="9">
        <f>D416*'Field emission CFs'!Q414</f>
        <v>6653.4519249241257</v>
      </c>
      <c r="AQ416" s="9">
        <f t="shared" si="50"/>
        <v>63961.170827525406</v>
      </c>
      <c r="AR416" s="9">
        <f>IF('Embedded emissions outputs'!Z416 &lt;&gt; 0,'Infield emissions outputs'!AQ416/'Embedded emissions outputs'!Z416,"")</f>
        <v>8.3294952649763196</v>
      </c>
      <c r="AS416" s="9"/>
      <c r="AT416" s="9"/>
      <c r="AU416" s="5"/>
      <c r="AV416" s="5"/>
      <c r="AW416" s="5"/>
      <c r="AX416" s="5"/>
      <c r="AY416" s="5"/>
      <c r="AZ416" s="5"/>
      <c r="BA416" s="5"/>
      <c r="CX416" s="5"/>
      <c r="CY416" s="5"/>
      <c r="CZ416" s="5"/>
    </row>
    <row r="417" spans="2:104" x14ac:dyDescent="0.3">
      <c r="B417">
        <v>3093</v>
      </c>
      <c r="C417">
        <v>2</v>
      </c>
      <c r="D417" s="5">
        <v>4167.1685180203995</v>
      </c>
      <c r="E417" s="5">
        <v>112879.0859375</v>
      </c>
      <c r="F417" s="5"/>
      <c r="G417" s="5">
        <v>1554.0386444291453</v>
      </c>
      <c r="H417" s="5">
        <v>788.33737080025617</v>
      </c>
      <c r="I417" s="5">
        <v>81.668345024987602</v>
      </c>
      <c r="J417" s="5">
        <v>213.52071281923335</v>
      </c>
      <c r="K417" s="5">
        <v>72.437058281692302</v>
      </c>
      <c r="L417" s="5">
        <v>1457.1663866650845</v>
      </c>
      <c r="M417" s="5"/>
      <c r="N417" s="12">
        <f>'Embedded emissions outputs'!L417-'Infield emissions outputs'!G417</f>
        <v>52138.126780299557</v>
      </c>
      <c r="O417" s="12">
        <f>'Embedded emissions outputs'!M417-'Infield emissions outputs'!H417</f>
        <v>29888.160264482638</v>
      </c>
      <c r="P417" s="12">
        <f>'Embedded emissions outputs'!N417-'Infield emissions outputs'!I417</f>
        <v>1541.8091623657483</v>
      </c>
      <c r="Q417" s="12">
        <f>'Embedded emissions outputs'!O417-'Infield emissions outputs'!J417</f>
        <v>23714.261178972858</v>
      </c>
      <c r="R417" s="12">
        <f>'Embedded emissions outputs'!P417-'Infield emissions outputs'!K417</f>
        <v>2819.517229426961</v>
      </c>
      <c r="S417" s="12">
        <f>'Embedded emissions outputs'!Q417-'Infield emissions outputs'!L417</f>
        <v>2777.2097621183566</v>
      </c>
      <c r="T417" s="5"/>
      <c r="U417" s="5">
        <v>41.799479465959578</v>
      </c>
      <c r="V417" s="5">
        <v>4.7274596230477579</v>
      </c>
      <c r="W417" s="5">
        <v>2.3977649365842439</v>
      </c>
      <c r="X417" s="5">
        <v>241.56048728528191</v>
      </c>
      <c r="Y417" s="5">
        <v>884.19922215026531</v>
      </c>
      <c r="Z417" s="5">
        <v>143.71960226850712</v>
      </c>
      <c r="AA417" s="5">
        <v>399.10824739890018</v>
      </c>
      <c r="AB417" s="5">
        <v>7659.2793900981105</v>
      </c>
      <c r="AC417" s="5">
        <f>H417*Parameters!$B$17+J417*Parameters!$B$18</f>
        <v>1422.7952375043685</v>
      </c>
      <c r="AD417" s="5">
        <f>O417*Parameters!$B$17+Q417*Parameters!$B$18</f>
        <v>66906.129996430042</v>
      </c>
      <c r="AE417" s="12">
        <f t="shared" si="45"/>
        <v>48.924704025591581</v>
      </c>
      <c r="AF417" s="12">
        <f t="shared" si="46"/>
        <v>1427.0270718176725</v>
      </c>
      <c r="AG417" s="12">
        <f t="shared" si="47"/>
        <v>1475.9517758432642</v>
      </c>
      <c r="AH417" s="12">
        <f t="shared" si="48"/>
        <v>7900.8398773833924</v>
      </c>
      <c r="AI417" s="12">
        <f t="shared" si="49"/>
        <v>68328.925233934409</v>
      </c>
      <c r="AJ417" s="5"/>
      <c r="AK417" s="9">
        <f>IF('Embedded emissions outputs'!Z417 &lt;&gt;0,'Infield emissions outputs'!AG417/'Embedded emissions outputs'!Z417,"")</f>
        <v>1.7276960214793191</v>
      </c>
      <c r="AL417" s="9">
        <f>IF('Embedded emissions outputs'!Z417 &lt;&gt;0,'Infield emissions outputs'!AH417/'Embedded emissions outputs'!Z417,"")</f>
        <v>9.248438767385581</v>
      </c>
      <c r="AM417" s="9">
        <f>IF('Embedded emissions outputs'!Z417 &lt;&gt;0,'Infield emissions outputs'!AI417/'Embedded emissions outputs'!Z417,"")</f>
        <v>79.983380358873319</v>
      </c>
      <c r="AN417" s="9"/>
      <c r="AO417" s="9">
        <f>E417*'Field emission CFs'!P415</f>
        <v>10071.853348121582</v>
      </c>
      <c r="AP417" s="9">
        <f>D417*'Field emission CFs'!Q415</f>
        <v>163.50144750326129</v>
      </c>
      <c r="AQ417" s="9">
        <f t="shared" si="50"/>
        <v>10235.354795624844</v>
      </c>
      <c r="AR417" s="9">
        <f>IF('Embedded emissions outputs'!Z417 &lt;&gt; 0,'Infield emissions outputs'!AQ417/'Embedded emissions outputs'!Z417,"")</f>
        <v>11.981137899120755</v>
      </c>
      <c r="AS417" s="9"/>
      <c r="AT417" s="9"/>
      <c r="AU417" s="5"/>
      <c r="AV417" s="5"/>
      <c r="AW417" s="5"/>
      <c r="AX417" s="5"/>
      <c r="AY417" s="5"/>
      <c r="AZ417" s="5"/>
      <c r="BA417" s="5"/>
      <c r="CX417" s="5"/>
      <c r="CY417" s="5"/>
      <c r="CZ417" s="5"/>
    </row>
    <row r="418" spans="2:104" x14ac:dyDescent="0.3">
      <c r="B418">
        <v>3093</v>
      </c>
      <c r="C418">
        <v>5</v>
      </c>
      <c r="D418" s="5">
        <v>409187.17549373233</v>
      </c>
      <c r="E418" s="5">
        <v>175762.96875</v>
      </c>
      <c r="F418" s="5"/>
      <c r="G418" s="5">
        <v>152595.86473938648</v>
      </c>
      <c r="H418" s="5">
        <v>77409.286593274475</v>
      </c>
      <c r="I418" s="5">
        <v>8019.2675874546185</v>
      </c>
      <c r="J418" s="5">
        <v>20966.259706102614</v>
      </c>
      <c r="K418" s="5">
        <v>7112.8189683677792</v>
      </c>
      <c r="L418" s="5">
        <v>143083.67789914634</v>
      </c>
      <c r="M418" s="5"/>
      <c r="N418" s="12">
        <f>'Embedded emissions outputs'!L418-'Infield emissions outputs'!G418</f>
        <v>82860.18039918787</v>
      </c>
      <c r="O418" s="12">
        <f>'Embedded emissions outputs'!M418-'Infield emissions outputs'!H418</f>
        <v>46942.875956770571</v>
      </c>
      <c r="P418" s="12">
        <f>'Embedded emissions outputs'!N418-'Infield emissions outputs'!I418</f>
        <v>2449.9868965688784</v>
      </c>
      <c r="Q418" s="12">
        <f>'Embedded emissions outputs'!O418-'Infield emissions outputs'!J418</f>
        <v>35882.862254652966</v>
      </c>
      <c r="R418" s="12">
        <f>'Embedded emissions outputs'!P418-'Infield emissions outputs'!K418</f>
        <v>3141.4136572284769</v>
      </c>
      <c r="S418" s="12">
        <f>'Embedded emissions outputs'!Q418-'Infield emissions outputs'!L418</f>
        <v>4485.6503436779603</v>
      </c>
      <c r="T418" s="5"/>
      <c r="U418" s="5">
        <v>5088.0717246452095</v>
      </c>
      <c r="V418" s="5">
        <v>428.26309339116818</v>
      </c>
      <c r="W418" s="5">
        <v>329.71692131426357</v>
      </c>
      <c r="X418" s="5">
        <v>21278.844437233674</v>
      </c>
      <c r="Y418" s="5">
        <v>1653.6948589927545</v>
      </c>
      <c r="Z418" s="5">
        <v>212.99684063037637</v>
      </c>
      <c r="AA418" s="5">
        <v>621.44768919425644</v>
      </c>
      <c r="AB418" s="5">
        <v>11245.172806122686</v>
      </c>
      <c r="AC418" s="5">
        <f>H418*Parameters!$B$17+J418*Parameters!$B$18</f>
        <v>139708.66837343885</v>
      </c>
      <c r="AD418" s="5">
        <f>O418*Parameters!$B$17+Q418*Parameters!$B$18</f>
        <v>103952.51968305947</v>
      </c>
      <c r="AE418" s="12">
        <f t="shared" si="45"/>
        <v>5846.0517393506407</v>
      </c>
      <c r="AF418" s="12">
        <f t="shared" si="46"/>
        <v>2488.139388817387</v>
      </c>
      <c r="AG418" s="12">
        <f t="shared" si="47"/>
        <v>8334.1911281680277</v>
      </c>
      <c r="AH418" s="12">
        <f t="shared" si="48"/>
        <v>32524.01724335636</v>
      </c>
      <c r="AI418" s="12">
        <f t="shared" si="49"/>
        <v>243661.1880564983</v>
      </c>
      <c r="AJ418" s="5"/>
      <c r="AK418" s="9">
        <f>IF('Embedded emissions outputs'!Z418 &lt;&gt;0,'Infield emissions outputs'!AG418/'Embedded emissions outputs'!Z418,"")</f>
        <v>1.6534746038930241</v>
      </c>
      <c r="AL418" s="9">
        <f>IF('Embedded emissions outputs'!Z418 &lt;&gt;0,'Infield emissions outputs'!AH418/'Embedded emissions outputs'!Z418,"")</f>
        <v>6.4526521772113021</v>
      </c>
      <c r="AM418" s="9">
        <f>IF('Embedded emissions outputs'!Z418 &lt;&gt;0,'Infield emissions outputs'!AI418/'Embedded emissions outputs'!Z418,"")</f>
        <v>48.341534314486324</v>
      </c>
      <c r="AN418" s="9"/>
      <c r="AO418" s="9">
        <f>E418*'Field emission CFs'!P416</f>
        <v>12708.879864294629</v>
      </c>
      <c r="AP418" s="9">
        <f>D418*'Field emission CFs'!Q416</f>
        <v>12206.698791634151</v>
      </c>
      <c r="AQ418" s="9">
        <f t="shared" si="50"/>
        <v>24915.578655928781</v>
      </c>
      <c r="AR418" s="9">
        <f>IF('Embedded emissions outputs'!Z418 &lt;&gt; 0,'Infield emissions outputs'!AQ418/'Embedded emissions outputs'!Z418,"")</f>
        <v>4.9431643593627381</v>
      </c>
      <c r="AS418" s="9"/>
      <c r="AT418" s="9"/>
      <c r="AU418" s="5"/>
      <c r="AV418" s="5"/>
      <c r="AW418" s="5"/>
      <c r="AX418" s="5"/>
      <c r="AY418" s="5"/>
      <c r="AZ418" s="5"/>
      <c r="BA418" s="5"/>
      <c r="CX418" s="5"/>
      <c r="CY418" s="5"/>
      <c r="CZ418" s="5"/>
    </row>
    <row r="419" spans="2:104" x14ac:dyDescent="0.3">
      <c r="B419">
        <v>3093</v>
      </c>
      <c r="C419">
        <v>7</v>
      </c>
      <c r="D419" s="5">
        <v>346744.8997331768</v>
      </c>
      <c r="E419" s="5">
        <v>86798.28125</v>
      </c>
      <c r="F419" s="5"/>
      <c r="G419" s="5">
        <v>129309.61913679638</v>
      </c>
      <c r="H419" s="5">
        <v>65596.570287948431</v>
      </c>
      <c r="I419" s="5">
        <v>6795.5212237292071</v>
      </c>
      <c r="J419" s="5">
        <v>17766.792448468739</v>
      </c>
      <c r="K419" s="5">
        <v>6027.3973567988851</v>
      </c>
      <c r="L419" s="5">
        <v>121248.99927943514</v>
      </c>
      <c r="M419" s="5"/>
      <c r="N419" s="12">
        <f>'Embedded emissions outputs'!L419-'Infield emissions outputs'!G419</f>
        <v>40808.343537819557</v>
      </c>
      <c r="O419" s="12">
        <f>'Embedded emissions outputs'!M419-'Infield emissions outputs'!H419</f>
        <v>22303.439994349537</v>
      </c>
      <c r="P419" s="12">
        <f>'Embedded emissions outputs'!N419-'Infield emissions outputs'!I419</f>
        <v>1248.3522766256001</v>
      </c>
      <c r="Q419" s="12">
        <f>'Embedded emissions outputs'!O419-'Infield emissions outputs'!J419</f>
        <v>16961.22298050519</v>
      </c>
      <c r="R419" s="12">
        <f>'Embedded emissions outputs'!P419-'Infield emissions outputs'!K419</f>
        <v>2444.8258185881732</v>
      </c>
      <c r="S419" s="12">
        <f>'Embedded emissions outputs'!Q419-'Infield emissions outputs'!L419</f>
        <v>3032.0971180493652</v>
      </c>
      <c r="T419" s="5"/>
      <c r="U419" s="5">
        <v>3451.0995213579977</v>
      </c>
      <c r="V419" s="5">
        <v>377.52245407473504</v>
      </c>
      <c r="W419" s="5">
        <v>202.45748423622743</v>
      </c>
      <c r="X419" s="5">
        <v>19237.1582070281</v>
      </c>
      <c r="Y419" s="5">
        <v>815.24712334160256</v>
      </c>
      <c r="Z419" s="5">
        <v>103.33753559362681</v>
      </c>
      <c r="AA419" s="5">
        <v>306.89399853612628</v>
      </c>
      <c r="AB419" s="5">
        <v>5451.7083542691298</v>
      </c>
      <c r="AC419" s="5">
        <f>H419*Parameters!$B$17+J419*Parameters!$B$18</f>
        <v>118389.01878718758</v>
      </c>
      <c r="AD419" s="5">
        <f>O419*Parameters!$B$17+Q419*Parameters!$B$18</f>
        <v>49317.250264891576</v>
      </c>
      <c r="AE419" s="12">
        <f t="shared" si="45"/>
        <v>4031.0794596689602</v>
      </c>
      <c r="AF419" s="12">
        <f t="shared" si="46"/>
        <v>1225.4786574713557</v>
      </c>
      <c r="AG419" s="12">
        <f t="shared" si="47"/>
        <v>5256.5581171403155</v>
      </c>
      <c r="AH419" s="12">
        <f t="shared" si="48"/>
        <v>24688.866561297229</v>
      </c>
      <c r="AI419" s="12">
        <f t="shared" si="49"/>
        <v>167706.26905207915</v>
      </c>
      <c r="AJ419" s="5"/>
      <c r="AK419" s="9">
        <f>IF('Embedded emissions outputs'!Z419 &lt;&gt;0,'Infield emissions outputs'!AG419/'Embedded emissions outputs'!Z419,"")</f>
        <v>0.55508182854972921</v>
      </c>
      <c r="AL419" s="9">
        <f>IF('Embedded emissions outputs'!Z419 &lt;&gt;0,'Infield emissions outputs'!AH419/'Embedded emissions outputs'!Z419,"")</f>
        <v>2.6070940129014684</v>
      </c>
      <c r="AM419" s="9">
        <f>IF('Embedded emissions outputs'!Z419 &lt;&gt;0,'Infield emissions outputs'!AI419/'Embedded emissions outputs'!Z419,"")</f>
        <v>17.709440361961484</v>
      </c>
      <c r="AN419" s="9"/>
      <c r="AO419" s="9">
        <f>E419*'Field emission CFs'!P417</f>
        <v>8131.8762402537477</v>
      </c>
      <c r="AP419" s="9">
        <f>D419*'Field emission CFs'!Q417</f>
        <v>11190.028817122011</v>
      </c>
      <c r="AQ419" s="9">
        <f t="shared" si="50"/>
        <v>19321.905057375759</v>
      </c>
      <c r="AR419" s="9">
        <f>IF('Embedded emissions outputs'!Z419 &lt;&gt; 0,'Infield emissions outputs'!AQ419/'Embedded emissions outputs'!Z419,"")</f>
        <v>2.0403538116205904</v>
      </c>
      <c r="AS419" s="9"/>
      <c r="AT419" s="9"/>
      <c r="AU419" s="5"/>
      <c r="AV419" s="5"/>
      <c r="AW419" s="5"/>
      <c r="AX419" s="5"/>
      <c r="AY419" s="5"/>
      <c r="AZ419" s="5"/>
      <c r="BA419" s="5"/>
      <c r="CX419" s="5"/>
      <c r="CY419" s="5"/>
      <c r="CZ419" s="5"/>
    </row>
    <row r="420" spans="2:104" x14ac:dyDescent="0.3">
      <c r="B420">
        <v>3093</v>
      </c>
      <c r="C420">
        <v>8</v>
      </c>
      <c r="D420" s="5">
        <v>469957.3653026484</v>
      </c>
      <c r="E420" s="5">
        <v>1653715.125</v>
      </c>
      <c r="F420" s="5"/>
      <c r="G420" s="5">
        <v>175258.54876187301</v>
      </c>
      <c r="H420" s="5">
        <v>88905.680715524111</v>
      </c>
      <c r="I420" s="5">
        <v>9210.2443399153508</v>
      </c>
      <c r="J420" s="5">
        <v>24080.051286656195</v>
      </c>
      <c r="K420" s="5">
        <v>8169.1750437081446</v>
      </c>
      <c r="L420" s="5">
        <v>164333.66515497153</v>
      </c>
      <c r="M420" s="5"/>
      <c r="N420" s="12">
        <f>'Embedded emissions outputs'!L420-'Infield emissions outputs'!G420</f>
        <v>773285.7888790993</v>
      </c>
      <c r="O420" s="12">
        <f>'Embedded emissions outputs'!M420-'Infield emissions outputs'!H420</f>
        <v>441076.10965690808</v>
      </c>
      <c r="P420" s="12">
        <f>'Embedded emissions outputs'!N420-'Infield emissions outputs'!I420</f>
        <v>23059.460496594103</v>
      </c>
      <c r="Q420" s="12">
        <f>'Embedded emissions outputs'!O420-'Infield emissions outputs'!J420</f>
        <v>343246.16787732492</v>
      </c>
      <c r="R420" s="12">
        <f>'Embedded emissions outputs'!P420-'Infield emissions outputs'!K420</f>
        <v>29461.260429064772</v>
      </c>
      <c r="S420" s="12">
        <f>'Embedded emissions outputs'!Q420-'Infield emissions outputs'!L420</f>
        <v>43586.278328942572</v>
      </c>
      <c r="T420" s="5"/>
      <c r="U420" s="5">
        <v>4502.5359047807979</v>
      </c>
      <c r="V420" s="5">
        <v>517.35724241251</v>
      </c>
      <c r="W420" s="5">
        <v>257.98976651622343</v>
      </c>
      <c r="X420" s="5">
        <v>26467.718276426196</v>
      </c>
      <c r="Y420" s="5">
        <v>13837.26975324848</v>
      </c>
      <c r="Z420" s="5">
        <v>1999.93193545587</v>
      </c>
      <c r="AA420" s="5">
        <v>5847.064304182305</v>
      </c>
      <c r="AB420" s="5">
        <v>106108.89882624503</v>
      </c>
      <c r="AC420" s="5">
        <f>H420*Parameters!$B$17+J420*Parameters!$B$18</f>
        <v>160457.41809845276</v>
      </c>
      <c r="AD420" s="5">
        <f>O420*Parameters!$B$17+Q420*Parameters!$B$18</f>
        <v>981794.57259609445</v>
      </c>
      <c r="AE420" s="12">
        <f t="shared" si="45"/>
        <v>5277.8829137095317</v>
      </c>
      <c r="AF420" s="12">
        <f t="shared" si="46"/>
        <v>21684.265992886656</v>
      </c>
      <c r="AG420" s="12">
        <f t="shared" si="47"/>
        <v>26962.148906596187</v>
      </c>
      <c r="AH420" s="12">
        <f t="shared" si="48"/>
        <v>132576.61710267124</v>
      </c>
      <c r="AI420" s="12">
        <f t="shared" si="49"/>
        <v>1142251.9906945473</v>
      </c>
      <c r="AJ420" s="5"/>
      <c r="AK420" s="9">
        <f>IF('Embedded emissions outputs'!Z420 &lt;&gt;0,'Infield emissions outputs'!AG420/'Embedded emissions outputs'!Z420,"")</f>
        <v>1.4268084374795729</v>
      </c>
      <c r="AL420" s="9">
        <f>IF('Embedded emissions outputs'!Z420 &lt;&gt;0,'Infield emissions outputs'!AH420/'Embedded emissions outputs'!Z420,"")</f>
        <v>7.0158145239051155</v>
      </c>
      <c r="AM420" s="9">
        <f>IF('Embedded emissions outputs'!Z420 &lt;&gt;0,'Infield emissions outputs'!AI420/'Embedded emissions outputs'!Z420,"")</f>
        <v>60.446768679187159</v>
      </c>
      <c r="AN420" s="9"/>
      <c r="AO420" s="9">
        <f>E420*'Field emission CFs'!P418</f>
        <v>144101.2451082945</v>
      </c>
      <c r="AP420" s="9">
        <f>D420*'Field emission CFs'!Q418</f>
        <v>15974.597295640768</v>
      </c>
      <c r="AQ420" s="9">
        <f t="shared" si="50"/>
        <v>160075.84240393527</v>
      </c>
      <c r="AR420" s="9">
        <f>IF('Embedded emissions outputs'!Z420 &lt;&gt; 0,'Infield emissions outputs'!AQ420/'Embedded emissions outputs'!Z420,"")</f>
        <v>8.4710444768261262</v>
      </c>
      <c r="AS420" s="9"/>
      <c r="AT420" s="9"/>
      <c r="AU420" s="5"/>
      <c r="AV420" s="5"/>
      <c r="AW420" s="5"/>
      <c r="AX420" s="5"/>
      <c r="AY420" s="5"/>
      <c r="AZ420" s="5"/>
      <c r="BA420" s="5"/>
      <c r="CX420" s="5"/>
      <c r="CY420" s="5"/>
      <c r="CZ420" s="5"/>
    </row>
    <row r="421" spans="2:104" x14ac:dyDescent="0.3">
      <c r="B421">
        <v>3096</v>
      </c>
      <c r="C421">
        <v>0</v>
      </c>
      <c r="D421" s="5">
        <v>196984.28228588228</v>
      </c>
      <c r="E421" s="5">
        <v>2157563</v>
      </c>
      <c r="F421" s="5"/>
      <c r="G421" s="5">
        <v>73460.237015522129</v>
      </c>
      <c r="H421" s="5">
        <v>37265.128711424892</v>
      </c>
      <c r="I421" s="5">
        <v>3860.5063031780742</v>
      </c>
      <c r="J421" s="5">
        <v>10093.238175029994</v>
      </c>
      <c r="K421" s="5">
        <v>3424.1384467211824</v>
      </c>
      <c r="L421" s="5">
        <v>68881.033634006002</v>
      </c>
      <c r="M421" s="5"/>
      <c r="N421" s="12">
        <f>'Embedded emissions outputs'!L421-'Infield emissions outputs'!G421</f>
        <v>1006791.0260041512</v>
      </c>
      <c r="O421" s="12">
        <f>'Embedded emissions outputs'!M421-'Infield emissions outputs'!H421</f>
        <v>557860.60092507896</v>
      </c>
      <c r="P421" s="12">
        <f>'Embedded emissions outputs'!N421-'Infield emissions outputs'!I421</f>
        <v>30238.646148789492</v>
      </c>
      <c r="Q421" s="12">
        <f>'Embedded emissions outputs'!O421-'Infield emissions outputs'!J421</f>
        <v>429926.26235524577</v>
      </c>
      <c r="R421" s="12">
        <f>'Embedded emissions outputs'!P421-'Infield emissions outputs'!K421</f>
        <v>68011.92933877137</v>
      </c>
      <c r="S421" s="12">
        <f>'Embedded emissions outputs'!Q421-'Infield emissions outputs'!L421</f>
        <v>64734.633765933322</v>
      </c>
      <c r="T421" s="5"/>
      <c r="U421" s="5">
        <v>1661.1911680472035</v>
      </c>
      <c r="V421" s="5">
        <v>235.85527500009124</v>
      </c>
      <c r="W421" s="5">
        <v>93.453051950024815</v>
      </c>
      <c r="X421" s="5">
        <v>12247.704766209754</v>
      </c>
      <c r="Y421" s="5">
        <v>16845.956258188657</v>
      </c>
      <c r="Z421" s="5">
        <v>2625.0557288674645</v>
      </c>
      <c r="AA421" s="5">
        <v>7628.5268520401696</v>
      </c>
      <c r="AB421" s="5">
        <v>139682.5073869238</v>
      </c>
      <c r="AC421" s="5">
        <f>H421*Parameters!$B$17+J421*Parameters!$B$18</f>
        <v>67256.291049326217</v>
      </c>
      <c r="AD421" s="5">
        <f>O421*Parameters!$B$17+Q421*Parameters!$B$18</f>
        <v>1238258.5472164787</v>
      </c>
      <c r="AE421" s="12">
        <f t="shared" si="45"/>
        <v>1990.4994949973197</v>
      </c>
      <c r="AF421" s="12">
        <f t="shared" si="46"/>
        <v>27099.538839096291</v>
      </c>
      <c r="AG421" s="12">
        <f t="shared" si="47"/>
        <v>29090.03833409361</v>
      </c>
      <c r="AH421" s="12">
        <f t="shared" si="48"/>
        <v>151930.21215313356</v>
      </c>
      <c r="AI421" s="12">
        <f t="shared" si="49"/>
        <v>1305514.838265805</v>
      </c>
      <c r="AJ421" s="5"/>
      <c r="AK421" s="9">
        <f>IF('Embedded emissions outputs'!Z421 &lt;&gt;0,'Infield emissions outputs'!AG421/'Embedded emissions outputs'!Z421,"")</f>
        <v>1.6750453912321777</v>
      </c>
      <c r="AL421" s="9">
        <f>IF('Embedded emissions outputs'!Z421 &lt;&gt;0,'Infield emissions outputs'!AH421/'Embedded emissions outputs'!Z421,"")</f>
        <v>8.748355665030882</v>
      </c>
      <c r="AM421" s="9">
        <f>IF('Embedded emissions outputs'!Z421 &lt;&gt;0,'Infield emissions outputs'!AI421/'Embedded emissions outputs'!Z421,"")</f>
        <v>75.173383682324911</v>
      </c>
      <c r="AN421" s="9"/>
      <c r="AO421" s="9">
        <f>E421*'Field emission CFs'!P419</f>
        <v>191638.08525417943</v>
      </c>
      <c r="AP421" s="9">
        <f>D421*'Field emission CFs'!Q419</f>
        <v>10662.686381701793</v>
      </c>
      <c r="AQ421" s="9">
        <f t="shared" si="50"/>
        <v>202300.77163588122</v>
      </c>
      <c r="AR421" s="9">
        <f>IF('Embedded emissions outputs'!Z421 &lt;&gt; 0,'Infield emissions outputs'!AQ421/'Embedded emissions outputs'!Z421,"")</f>
        <v>11.648763445397311</v>
      </c>
      <c r="AS421" s="9"/>
      <c r="AT421" s="9"/>
      <c r="AU421" s="5"/>
      <c r="AV421" s="5"/>
      <c r="AW421" s="5"/>
      <c r="AX421" s="5"/>
      <c r="AY421" s="5"/>
      <c r="AZ421" s="5"/>
      <c r="BA421" s="5"/>
      <c r="CX421" s="5"/>
      <c r="CY421" s="5"/>
      <c r="CZ421" s="5"/>
    </row>
    <row r="422" spans="2:104" x14ac:dyDescent="0.3">
      <c r="B422">
        <v>3096</v>
      </c>
      <c r="C422">
        <v>1</v>
      </c>
      <c r="D422" s="5">
        <v>317353.63763562078</v>
      </c>
      <c r="E422" s="5">
        <v>663558.625</v>
      </c>
      <c r="F422" s="5"/>
      <c r="G422" s="5">
        <v>118348.90158706658</v>
      </c>
      <c r="H422" s="5">
        <v>60036.38471198918</v>
      </c>
      <c r="I422" s="5">
        <v>6219.5100249204497</v>
      </c>
      <c r="J422" s="5">
        <v>16260.819458274354</v>
      </c>
      <c r="K422" s="5">
        <v>5516.4949163704514</v>
      </c>
      <c r="L422" s="5">
        <v>110971.52693699974</v>
      </c>
      <c r="M422" s="5"/>
      <c r="N422" s="12">
        <f>'Embedded emissions outputs'!L422-'Infield emissions outputs'!G422</f>
        <v>284426.67654775531</v>
      </c>
      <c r="O422" s="12">
        <f>'Embedded emissions outputs'!M422-'Infield emissions outputs'!H422</f>
        <v>151305.26434426123</v>
      </c>
      <c r="P422" s="12">
        <f>'Embedded emissions outputs'!N422-'Infield emissions outputs'!I422</f>
        <v>8565.1934288993107</v>
      </c>
      <c r="Q422" s="12">
        <f>'Embedded emissions outputs'!O422-'Infield emissions outputs'!J422</f>
        <v>127295.55103335886</v>
      </c>
      <c r="R422" s="12">
        <f>'Embedded emissions outputs'!P422-'Infield emissions outputs'!K422</f>
        <v>71351.272201497311</v>
      </c>
      <c r="S422" s="12">
        <f>'Embedded emissions outputs'!Q422-'Infield emissions outputs'!L422</f>
        <v>20614.657321672406</v>
      </c>
      <c r="T422" s="5"/>
      <c r="U422" s="5">
        <v>3260.3745147250711</v>
      </c>
      <c r="V422" s="5">
        <v>345.45718784273816</v>
      </c>
      <c r="W422" s="5">
        <v>187.1059202701872</v>
      </c>
      <c r="X422" s="5">
        <v>17555.744349953366</v>
      </c>
      <c r="Y422" s="5">
        <v>5203.496496669447</v>
      </c>
      <c r="Z422" s="5">
        <v>771.75877466123654</v>
      </c>
      <c r="AA422" s="5">
        <v>2346.153815594741</v>
      </c>
      <c r="AB422" s="5">
        <v>40988.722697884965</v>
      </c>
      <c r="AC422" s="5">
        <f>H422*Parameters!$B$17+J422*Parameters!$B$18</f>
        <v>108353.96799531062</v>
      </c>
      <c r="AD422" s="5">
        <f>O422*Parameters!$B$17+Q422*Parameters!$B$18</f>
        <v>344717.6250216206</v>
      </c>
      <c r="AE422" s="12">
        <f t="shared" si="45"/>
        <v>3792.9376228379965</v>
      </c>
      <c r="AF422" s="12">
        <f t="shared" si="46"/>
        <v>8321.4090869254251</v>
      </c>
      <c r="AG422" s="12">
        <f t="shared" si="47"/>
        <v>12114.346709763422</v>
      </c>
      <c r="AH422" s="12">
        <f t="shared" si="48"/>
        <v>58544.467047838334</v>
      </c>
      <c r="AI422" s="12">
        <f t="shared" si="49"/>
        <v>453071.59301693121</v>
      </c>
      <c r="AJ422" s="5"/>
      <c r="AK422" s="9">
        <f>IF('Embedded emissions outputs'!Z422 &lt;&gt;0,'Infield emissions outputs'!AG422/'Embedded emissions outputs'!Z422,"")</f>
        <v>0.87443873115989523</v>
      </c>
      <c r="AL422" s="9">
        <f>IF('Embedded emissions outputs'!Z422 &lt;&gt;0,'Infield emissions outputs'!AH422/'Embedded emissions outputs'!Z422,"")</f>
        <v>4.2258613450847653</v>
      </c>
      <c r="AM422" s="9">
        <f>IF('Embedded emissions outputs'!Z422 &lt;&gt;0,'Infield emissions outputs'!AI422/'Embedded emissions outputs'!Z422,"")</f>
        <v>32.703649516900342</v>
      </c>
      <c r="AN422" s="9"/>
      <c r="AO422" s="9">
        <f>E422*'Field emission CFs'!P420</f>
        <v>71325.175031648832</v>
      </c>
      <c r="AP422" s="9">
        <f>D422*'Field emission CFs'!Q420</f>
        <v>19088.185343536083</v>
      </c>
      <c r="AQ422" s="9">
        <f t="shared" si="50"/>
        <v>90413.360375184915</v>
      </c>
      <c r="AR422" s="9">
        <f>IF('Embedded emissions outputs'!Z422 &lt;&gt; 0,'Infield emissions outputs'!AQ422/'Embedded emissions outputs'!Z422,"")</f>
        <v>6.5262243206776276</v>
      </c>
      <c r="AS422" s="9"/>
      <c r="AT422" s="9"/>
      <c r="AU422" s="5"/>
      <c r="AV422" s="5"/>
      <c r="AW422" s="5"/>
      <c r="AX422" s="5"/>
      <c r="AY422" s="5"/>
      <c r="AZ422" s="5"/>
      <c r="BA422" s="5"/>
      <c r="CX422" s="5"/>
      <c r="CY422" s="5"/>
      <c r="CZ422" s="5"/>
    </row>
    <row r="423" spans="2:104" x14ac:dyDescent="0.3">
      <c r="B423">
        <v>3096</v>
      </c>
      <c r="C423">
        <v>2</v>
      </c>
      <c r="D423" s="5">
        <v>23254.950862319303</v>
      </c>
      <c r="E423" s="5">
        <v>101401.953125</v>
      </c>
      <c r="F423" s="5"/>
      <c r="G423" s="5">
        <v>8672.3376215927165</v>
      </c>
      <c r="H423" s="5">
        <v>4399.3293627584962</v>
      </c>
      <c r="I423" s="5">
        <v>455.75151145200908</v>
      </c>
      <c r="J423" s="5">
        <v>1191.5557681976027</v>
      </c>
      <c r="K423" s="5">
        <v>404.23616747612118</v>
      </c>
      <c r="L423" s="5">
        <v>8131.7404308423575</v>
      </c>
      <c r="M423" s="5"/>
      <c r="N423" s="12">
        <f>'Embedded emissions outputs'!L423-'Infield emissions outputs'!G423</f>
        <v>46623.570942044898</v>
      </c>
      <c r="O423" s="12">
        <f>'Embedded emissions outputs'!M423-'Infield emissions outputs'!H423</f>
        <v>21734.496020337891</v>
      </c>
      <c r="P423" s="12">
        <f>'Embedded emissions outputs'!N423-'Infield emissions outputs'!I423</f>
        <v>1506.7534969808485</v>
      </c>
      <c r="Q423" s="12">
        <f>'Embedded emissions outputs'!O423-'Infield emissions outputs'!J423</f>
        <v>16024.921301323229</v>
      </c>
      <c r="R423" s="12">
        <f>'Embedded emissions outputs'!P423-'Infield emissions outputs'!K423</f>
        <v>9777.8602776041753</v>
      </c>
      <c r="S423" s="12">
        <f>'Embedded emissions outputs'!Q423-'Infield emissions outputs'!L423</f>
        <v>5734.3491557302877</v>
      </c>
      <c r="T423" s="5"/>
      <c r="U423" s="5">
        <v>233.26266668792687</v>
      </c>
      <c r="V423" s="5">
        <v>26.381664375262485</v>
      </c>
      <c r="W423" s="5">
        <v>13.380765749820775</v>
      </c>
      <c r="X423" s="5">
        <v>1348.0321800774457</v>
      </c>
      <c r="Y423" s="5">
        <v>827.08166965728856</v>
      </c>
      <c r="Z423" s="5">
        <v>114.15822973299331</v>
      </c>
      <c r="AA423" s="5">
        <v>358.5284328553455</v>
      </c>
      <c r="AB423" s="5">
        <v>6045.2988832142992</v>
      </c>
      <c r="AC423" s="5">
        <f>H423*Parameters!$B$17+J423*Parameters!$B$18</f>
        <v>7939.9316807624346</v>
      </c>
      <c r="AD423" s="5">
        <f>O423*Parameters!$B$17+Q423*Parameters!$B$18</f>
        <v>47641.18839223215</v>
      </c>
      <c r="AE423" s="12">
        <f t="shared" si="45"/>
        <v>273.02509681301012</v>
      </c>
      <c r="AF423" s="12">
        <f t="shared" si="46"/>
        <v>1299.7683322456273</v>
      </c>
      <c r="AG423" s="12">
        <f t="shared" si="47"/>
        <v>1572.7934290586375</v>
      </c>
      <c r="AH423" s="12">
        <f t="shared" si="48"/>
        <v>7393.3310632917446</v>
      </c>
      <c r="AI423" s="12">
        <f t="shared" si="49"/>
        <v>55581.120072994585</v>
      </c>
      <c r="AJ423" s="5"/>
      <c r="AK423" s="9">
        <f>IF('Embedded emissions outputs'!Z423 &lt;&gt;0,'Infield emissions outputs'!AG423/'Embedded emissions outputs'!Z423,"")</f>
        <v>0.9389451461967282</v>
      </c>
      <c r="AL423" s="9">
        <f>IF('Embedded emissions outputs'!Z423 &lt;&gt;0,'Infield emissions outputs'!AH423/'Embedded emissions outputs'!Z423,"")</f>
        <v>4.4137597397378672</v>
      </c>
      <c r="AM423" s="9">
        <f>IF('Embedded emissions outputs'!Z423 &lt;&gt;0,'Infield emissions outputs'!AI423/'Embedded emissions outputs'!Z423,"")</f>
        <v>33.181485850911528</v>
      </c>
      <c r="AN423" s="9"/>
      <c r="AO423" s="9">
        <f>E423*'Field emission CFs'!P421</f>
        <v>7741.2827246164015</v>
      </c>
      <c r="AP423" s="9">
        <f>D423*'Field emission CFs'!Q421</f>
        <v>1167.1943661109217</v>
      </c>
      <c r="AQ423" s="9">
        <f t="shared" si="50"/>
        <v>8908.4770907273232</v>
      </c>
      <c r="AR423" s="9">
        <f>IF('Embedded emissions outputs'!Z423 &lt;&gt; 0,'Infield emissions outputs'!AQ423/'Embedded emissions outputs'!Z423,"")</f>
        <v>5.3182898464610249</v>
      </c>
      <c r="AS423" s="9"/>
      <c r="AT423" s="9"/>
      <c r="AU423" s="5"/>
      <c r="AV423" s="5"/>
      <c r="AW423" s="5"/>
      <c r="AX423" s="5"/>
      <c r="AY423" s="5"/>
      <c r="AZ423" s="5"/>
      <c r="BA423" s="5"/>
      <c r="CX423" s="5"/>
      <c r="CY423" s="5"/>
      <c r="CZ423" s="5"/>
    </row>
    <row r="424" spans="2:104" x14ac:dyDescent="0.3">
      <c r="B424">
        <v>3096</v>
      </c>
      <c r="C424">
        <v>5</v>
      </c>
      <c r="D424" s="5">
        <v>556203.72753300995</v>
      </c>
      <c r="E424" s="5">
        <v>134114.296875</v>
      </c>
      <c r="F424" s="5"/>
      <c r="G424" s="5">
        <v>207421.91802995504</v>
      </c>
      <c r="H424" s="5">
        <v>105221.61086035751</v>
      </c>
      <c r="I424" s="5">
        <v>10900.504197974864</v>
      </c>
      <c r="J424" s="5">
        <v>28499.211361862555</v>
      </c>
      <c r="K424" s="5">
        <v>9668.3783373710721</v>
      </c>
      <c r="L424" s="5">
        <v>194492.1047454889</v>
      </c>
      <c r="M424" s="5"/>
      <c r="N424" s="12">
        <f>'Embedded emissions outputs'!L424-'Infield emissions outputs'!G424</f>
        <v>62210.803633823438</v>
      </c>
      <c r="O424" s="12">
        <f>'Embedded emissions outputs'!M424-'Infield emissions outputs'!H424</f>
        <v>32035.751605494195</v>
      </c>
      <c r="P424" s="12">
        <f>'Embedded emissions outputs'!N424-'Infield emissions outputs'!I424</f>
        <v>1915.4026221326185</v>
      </c>
      <c r="Q424" s="12">
        <f>'Embedded emissions outputs'!O424-'Infield emissions outputs'!J424</f>
        <v>24052.796995296685</v>
      </c>
      <c r="R424" s="12">
        <f>'Embedded emissions outputs'!P424-'Infield emissions outputs'!K424</f>
        <v>8548.2615544310211</v>
      </c>
      <c r="S424" s="12">
        <f>'Embedded emissions outputs'!Q424-'Infield emissions outputs'!L424</f>
        <v>5351.2772535574622</v>
      </c>
      <c r="T424" s="5"/>
      <c r="U424" s="5">
        <v>6916.1611817091871</v>
      </c>
      <c r="V424" s="5">
        <v>582.133417601779</v>
      </c>
      <c r="W424" s="5">
        <v>448.1806655949573</v>
      </c>
      <c r="X424" s="5">
        <v>28924.1044255692</v>
      </c>
      <c r="Y424" s="5">
        <v>1302.5065067075661</v>
      </c>
      <c r="Z424" s="5">
        <v>151.93506506179128</v>
      </c>
      <c r="AA424" s="5">
        <v>474.18993576238887</v>
      </c>
      <c r="AB424" s="5">
        <v>7983.4299206323531</v>
      </c>
      <c r="AC424" s="5">
        <f>H424*Parameters!$B$17+J424*Parameters!$B$18</f>
        <v>189904.4905897108</v>
      </c>
      <c r="AD424" s="5">
        <f>O424*Parameters!$B$17+Q424*Parameters!$B$18</f>
        <v>70580.30904277708</v>
      </c>
      <c r="AE424" s="12">
        <f t="shared" si="45"/>
        <v>7946.4752649059237</v>
      </c>
      <c r="AF424" s="12">
        <f t="shared" si="46"/>
        <v>1928.6315075317461</v>
      </c>
      <c r="AG424" s="12">
        <f t="shared" si="47"/>
        <v>9875.1067724376699</v>
      </c>
      <c r="AH424" s="12">
        <f t="shared" si="48"/>
        <v>36907.534346201552</v>
      </c>
      <c r="AI424" s="12">
        <f t="shared" si="49"/>
        <v>260484.79963248788</v>
      </c>
      <c r="AJ424" s="5"/>
      <c r="AK424" s="9">
        <f>IF('Embedded emissions outputs'!Z424 &lt;&gt;0,'Infield emissions outputs'!AG424/'Embedded emissions outputs'!Z424,"")</f>
        <v>1.5250999483617238</v>
      </c>
      <c r="AL424" s="9">
        <f>IF('Embedded emissions outputs'!Z424 &lt;&gt;0,'Infield emissions outputs'!AH424/'Embedded emissions outputs'!Z424,"")</f>
        <v>5.6999564685877235</v>
      </c>
      <c r="AM424" s="9">
        <f>IF('Embedded emissions outputs'!Z424 &lt;&gt;0,'Infield emissions outputs'!AI424/'Embedded emissions outputs'!Z424,"")</f>
        <v>40.228968012510542</v>
      </c>
      <c r="AN424" s="9"/>
      <c r="AO424" s="9">
        <f>E424*'Field emission CFs'!P422</f>
        <v>12497.979185335873</v>
      </c>
      <c r="AP424" s="9">
        <f>D424*'Field emission CFs'!Q422</f>
        <v>28273.233768753082</v>
      </c>
      <c r="AQ424" s="9">
        <f t="shared" si="50"/>
        <v>40771.212954088958</v>
      </c>
      <c r="AR424" s="9">
        <f>IF('Embedded emissions outputs'!Z424 &lt;&gt; 0,'Infield emissions outputs'!AQ424/'Embedded emissions outputs'!Z424,"")</f>
        <v>6.2966584770988501</v>
      </c>
      <c r="AS424" s="9"/>
      <c r="AT424" s="9"/>
      <c r="AU424" s="5"/>
      <c r="AV424" s="5"/>
      <c r="AW424" s="5"/>
      <c r="AX424" s="5"/>
      <c r="AY424" s="5"/>
      <c r="AZ424" s="5"/>
      <c r="BA424" s="5"/>
      <c r="CX424" s="5"/>
      <c r="CY424" s="5"/>
      <c r="CZ424" s="5"/>
    </row>
    <row r="425" spans="2:104" x14ac:dyDescent="0.3">
      <c r="B425">
        <v>3096</v>
      </c>
      <c r="C425">
        <v>7</v>
      </c>
      <c r="D425" s="5">
        <v>820080.75902933488</v>
      </c>
      <c r="E425" s="5">
        <v>291392.71875</v>
      </c>
      <c r="F425" s="5"/>
      <c r="G425" s="5">
        <v>305828.09060234251</v>
      </c>
      <c r="H425" s="5">
        <v>155141.38836031099</v>
      </c>
      <c r="I425" s="5">
        <v>16071.977431951213</v>
      </c>
      <c r="J425" s="5">
        <v>42019.953711990565</v>
      </c>
      <c r="K425" s="5">
        <v>14255.300087005406</v>
      </c>
      <c r="L425" s="5">
        <v>286764.04883573414</v>
      </c>
      <c r="M425" s="5"/>
      <c r="N425" s="12">
        <f>'Embedded emissions outputs'!L425-'Infield emissions outputs'!G425</f>
        <v>136246.56045799924</v>
      </c>
      <c r="O425" s="12">
        <f>'Embedded emissions outputs'!M425-'Infield emissions outputs'!H425</f>
        <v>68741.630205141671</v>
      </c>
      <c r="P425" s="12">
        <f>'Embedded emissions outputs'!N425-'Infield emissions outputs'!I425</f>
        <v>4334.2691853340748</v>
      </c>
      <c r="Q425" s="12">
        <f>'Embedded emissions outputs'!O425-'Infield emissions outputs'!J425</f>
        <v>51093.774599471297</v>
      </c>
      <c r="R425" s="12">
        <f>'Embedded emissions outputs'!P425-'Infield emissions outputs'!K425</f>
        <v>16900.506483307356</v>
      </c>
      <c r="S425" s="12">
        <f>'Embedded emissions outputs'!Q425-'Infield emissions outputs'!L425</f>
        <v>14075.979241805209</v>
      </c>
      <c r="T425" s="5"/>
      <c r="U425" s="5">
        <v>8162.1397088721105</v>
      </c>
      <c r="V425" s="5">
        <v>892.87225544331011</v>
      </c>
      <c r="W425" s="5">
        <v>478.82892429384719</v>
      </c>
      <c r="X425" s="5">
        <v>45497.492006736924</v>
      </c>
      <c r="Y425" s="5">
        <v>2805.7918210620428</v>
      </c>
      <c r="Z425" s="5">
        <v>329.17661633477928</v>
      </c>
      <c r="AA425" s="5">
        <v>1030.2816916400473</v>
      </c>
      <c r="AB425" s="5">
        <v>17301.584890521954</v>
      </c>
      <c r="AC425" s="5">
        <f>H425*Parameters!$B$17+J425*Parameters!$B$18</f>
        <v>279999.95519024355</v>
      </c>
      <c r="AD425" s="5">
        <f>O425*Parameters!$B$17+Q425*Parameters!$B$18</f>
        <v>151019.60864168502</v>
      </c>
      <c r="AE425" s="12">
        <f t="shared" si="45"/>
        <v>9533.8408886092693</v>
      </c>
      <c r="AF425" s="12">
        <f t="shared" si="46"/>
        <v>4165.2501290368691</v>
      </c>
      <c r="AG425" s="12">
        <f t="shared" si="47"/>
        <v>13699.091017646138</v>
      </c>
      <c r="AH425" s="12">
        <f t="shared" si="48"/>
        <v>62799.076897258878</v>
      </c>
      <c r="AI425" s="12">
        <f t="shared" si="49"/>
        <v>431019.56383192854</v>
      </c>
      <c r="AJ425" s="5"/>
      <c r="AK425" s="9">
        <f>IF('Embedded emissions outputs'!Z425 &lt;&gt;0,'Infield emissions outputs'!AG425/'Embedded emissions outputs'!Z425,"")</f>
        <v>0.59484553232575554</v>
      </c>
      <c r="AL425" s="9">
        <f>IF('Embedded emissions outputs'!Z425 &lt;&gt;0,'Infield emissions outputs'!AH425/'Embedded emissions outputs'!Z425,"")</f>
        <v>2.7268780299654294</v>
      </c>
      <c r="AM425" s="9">
        <f>IF('Embedded emissions outputs'!Z425 &lt;&gt;0,'Infield emissions outputs'!AI425/'Embedded emissions outputs'!Z425,"")</f>
        <v>18.715844836723551</v>
      </c>
      <c r="AN425" s="9"/>
      <c r="AO425" s="9">
        <f>E425*'Field emission CFs'!P423</f>
        <v>28361.247993829686</v>
      </c>
      <c r="AP425" s="9">
        <f>D425*'Field emission CFs'!Q423</f>
        <v>43324.375999601762</v>
      </c>
      <c r="AQ425" s="9">
        <f t="shared" si="50"/>
        <v>71685.623993431451</v>
      </c>
      <c r="AR425" s="9">
        <f>IF('Embedded emissions outputs'!Z425 &lt;&gt; 0,'Infield emissions outputs'!AQ425/'Embedded emissions outputs'!Z425,"")</f>
        <v>3.1127520146810199</v>
      </c>
      <c r="AS425" s="9"/>
      <c r="AT425" s="9"/>
      <c r="AU425" s="5"/>
      <c r="AV425" s="5"/>
      <c r="AW425" s="5"/>
      <c r="AX425" s="5"/>
      <c r="AY425" s="5"/>
      <c r="AZ425" s="5"/>
      <c r="BA425" s="5"/>
      <c r="CX425" s="5"/>
      <c r="CY425" s="5"/>
      <c r="CZ425" s="5"/>
    </row>
    <row r="426" spans="2:104" x14ac:dyDescent="0.3">
      <c r="B426">
        <v>3096</v>
      </c>
      <c r="C426">
        <v>8</v>
      </c>
      <c r="D426" s="5">
        <v>734292.98380227596</v>
      </c>
      <c r="E426" s="5">
        <v>1601560.375</v>
      </c>
      <c r="F426" s="5"/>
      <c r="G426" s="5">
        <v>273835.73959807289</v>
      </c>
      <c r="H426" s="5">
        <v>138912.21287176359</v>
      </c>
      <c r="I426" s="5">
        <v>14390.704981395798</v>
      </c>
      <c r="J426" s="5">
        <v>37624.29108437035</v>
      </c>
      <c r="K426" s="5">
        <v>12764.068319653883</v>
      </c>
      <c r="L426" s="5">
        <v>256765.96694701945</v>
      </c>
      <c r="M426" s="5"/>
      <c r="N426" s="12">
        <f>'Embedded emissions outputs'!L426-'Infield emissions outputs'!G426</f>
        <v>737582.26122264843</v>
      </c>
      <c r="O426" s="12">
        <f>'Embedded emissions outputs'!M426-'Infield emissions outputs'!H426</f>
        <v>402698.19350047479</v>
      </c>
      <c r="P426" s="12">
        <f>'Embedded emissions outputs'!N426-'Infield emissions outputs'!I426</f>
        <v>22342.522227352383</v>
      </c>
      <c r="Q426" s="12">
        <f>'Embedded emissions outputs'!O426-'Infield emissions outputs'!J426</f>
        <v>313386.5223383843</v>
      </c>
      <c r="R426" s="12">
        <f>'Embedded emissions outputs'!P426-'Infield emissions outputs'!K426</f>
        <v>74600.514817600953</v>
      </c>
      <c r="S426" s="12">
        <f>'Embedded emissions outputs'!Q426-'Infield emissions outputs'!L426</f>
        <v>50950.379559852823</v>
      </c>
      <c r="T426" s="5"/>
      <c r="U426" s="5">
        <v>7035.0648128883386</v>
      </c>
      <c r="V426" s="5">
        <v>808.35373859531342</v>
      </c>
      <c r="W426" s="5">
        <v>403.10055641675592</v>
      </c>
      <c r="X426" s="5">
        <v>41354.942517219657</v>
      </c>
      <c r="Y426" s="5">
        <v>13579.337913339972</v>
      </c>
      <c r="Z426" s="5">
        <v>1869.9971968644013</v>
      </c>
      <c r="AA426" s="5">
        <v>5662.6601716488558</v>
      </c>
      <c r="AB426" s="5">
        <v>99016.90491126795</v>
      </c>
      <c r="AC426" s="5">
        <f>H426*Parameters!$B$17+J426*Parameters!$B$18</f>
        <v>250709.45793741386</v>
      </c>
      <c r="AD426" s="5">
        <f>O426*Parameters!$B$17+Q426*Parameters!$B$18</f>
        <v>896373.95927160908</v>
      </c>
      <c r="AE426" s="12">
        <f t="shared" si="45"/>
        <v>8246.5191079004071</v>
      </c>
      <c r="AF426" s="12">
        <f t="shared" si="46"/>
        <v>21111.995281853229</v>
      </c>
      <c r="AG426" s="12">
        <f t="shared" si="47"/>
        <v>29358.514389753636</v>
      </c>
      <c r="AH426" s="12">
        <f t="shared" si="48"/>
        <v>140371.84742848761</v>
      </c>
      <c r="AI426" s="12">
        <f t="shared" si="49"/>
        <v>1147083.4172090229</v>
      </c>
      <c r="AJ426" s="5"/>
      <c r="AK426" s="9">
        <f>IF('Embedded emissions outputs'!Z426 &lt;&gt;0,'Infield emissions outputs'!AG426/'Embedded emissions outputs'!Z426,"")</f>
        <v>1.1994379264858586</v>
      </c>
      <c r="AL426" s="9">
        <f>IF('Embedded emissions outputs'!Z426 &lt;&gt;0,'Infield emissions outputs'!AH426/'Embedded emissions outputs'!Z426,"")</f>
        <v>5.7348718460827861</v>
      </c>
      <c r="AM426" s="9">
        <f>IF('Embedded emissions outputs'!Z426 &lt;&gt;0,'Infield emissions outputs'!AI426/'Embedded emissions outputs'!Z426,"")</f>
        <v>46.863929733572903</v>
      </c>
      <c r="AN426" s="9"/>
      <c r="AO426" s="9">
        <f>E426*'Field emission CFs'!P424</f>
        <v>153527.46091811004</v>
      </c>
      <c r="AP426" s="9">
        <f>D426*'Field emission CFs'!Q424</f>
        <v>41185.244756339249</v>
      </c>
      <c r="AQ426" s="9">
        <f t="shared" si="50"/>
        <v>194712.70567444927</v>
      </c>
      <c r="AR426" s="9">
        <f>IF('Embedded emissions outputs'!Z426 &lt;&gt; 0,'Infield emissions outputs'!AQ426/'Embedded emissions outputs'!Z426,"")</f>
        <v>7.9549598748130839</v>
      </c>
      <c r="AS426" s="9"/>
      <c r="AT426" s="9"/>
      <c r="AU426" s="5"/>
      <c r="AV426" s="5"/>
      <c r="AW426" s="5"/>
      <c r="AX426" s="5"/>
      <c r="AY426" s="5"/>
      <c r="AZ426" s="5"/>
      <c r="BA426" s="5"/>
      <c r="CX426" s="5"/>
      <c r="CY426" s="5"/>
      <c r="CZ426" s="5"/>
    </row>
    <row r="427" spans="2:104" x14ac:dyDescent="0.3">
      <c r="B427">
        <v>3097</v>
      </c>
      <c r="C427">
        <v>0</v>
      </c>
      <c r="D427" s="5">
        <v>530624.27250989946</v>
      </c>
      <c r="E427" s="5">
        <v>7858869.5</v>
      </c>
      <c r="F427" s="5"/>
      <c r="G427" s="5">
        <v>197882.71618643691</v>
      </c>
      <c r="H427" s="5">
        <v>100382.53602279807</v>
      </c>
      <c r="I427" s="5">
        <v>10399.19695557639</v>
      </c>
      <c r="J427" s="5">
        <v>27188.550790675323</v>
      </c>
      <c r="K427" s="5">
        <v>9223.7357782064155</v>
      </c>
      <c r="L427" s="5">
        <v>185547.53677620634</v>
      </c>
      <c r="M427" s="5"/>
      <c r="N427" s="12">
        <f>'Embedded emissions outputs'!L427-'Infield emissions outputs'!G427</f>
        <v>3647398.9580153809</v>
      </c>
      <c r="O427" s="12">
        <f>'Embedded emissions outputs'!M427-'Infield emissions outputs'!H427</f>
        <v>1983141.4218529069</v>
      </c>
      <c r="P427" s="12">
        <f>'Embedded emissions outputs'!N427-'Infield emissions outputs'!I427</f>
        <v>114973.18602397009</v>
      </c>
      <c r="Q427" s="12">
        <f>'Embedded emissions outputs'!O427-'Infield emissions outputs'!J427</f>
        <v>1547813.7099219067</v>
      </c>
      <c r="R427" s="12">
        <f>'Embedded emissions outputs'!P427-'Infield emissions outputs'!K427</f>
        <v>248066.50104506154</v>
      </c>
      <c r="S427" s="12">
        <f>'Embedded emissions outputs'!Q427-'Infield emissions outputs'!L427</f>
        <v>317475.50247973448</v>
      </c>
      <c r="T427" s="5"/>
      <c r="U427" s="5">
        <v>4474.8156797893498</v>
      </c>
      <c r="V427" s="5">
        <v>635.33258726153281</v>
      </c>
      <c r="W427" s="5">
        <v>251.73814443146426</v>
      </c>
      <c r="X427" s="5">
        <v>32992.121787941527</v>
      </c>
      <c r="Y427" s="5">
        <v>61543.584163237945</v>
      </c>
      <c r="Z427" s="5">
        <v>9480.4095892238947</v>
      </c>
      <c r="AA427" s="5">
        <v>27786.717214252167</v>
      </c>
      <c r="AB427" s="5">
        <v>504246.7974974325</v>
      </c>
      <c r="AC427" s="5">
        <f>H427*Parameters!$B$17+J427*Parameters!$B$18</f>
        <v>181170.90407228147</v>
      </c>
      <c r="AD427" s="5">
        <f>O427*Parameters!$B$17+Q427*Parameters!$B$18</f>
        <v>4418048.8257627757</v>
      </c>
      <c r="AE427" s="12">
        <f t="shared" si="45"/>
        <v>5361.8864114823473</v>
      </c>
      <c r="AF427" s="12">
        <f t="shared" si="46"/>
        <v>98810.710966714018</v>
      </c>
      <c r="AG427" s="12">
        <f t="shared" si="47"/>
        <v>104172.59737819637</v>
      </c>
      <c r="AH427" s="12">
        <f t="shared" si="48"/>
        <v>537238.919285374</v>
      </c>
      <c r="AI427" s="12">
        <f t="shared" si="49"/>
        <v>4599219.7298350576</v>
      </c>
      <c r="AJ427" s="5"/>
      <c r="AK427" s="9">
        <f>IF('Embedded emissions outputs'!Z427 &lt;&gt;0,'Infield emissions outputs'!AG427/'Embedded emissions outputs'!Z427,"")</f>
        <v>1.6538732862383354</v>
      </c>
      <c r="AL427" s="9">
        <f>IF('Embedded emissions outputs'!Z427 &lt;&gt;0,'Infield emissions outputs'!AH427/'Embedded emissions outputs'!Z427,"")</f>
        <v>8.5293553131622719</v>
      </c>
      <c r="AM427" s="9">
        <f>IF('Embedded emissions outputs'!Z427 &lt;&gt;0,'Infield emissions outputs'!AI427/'Embedded emissions outputs'!Z427,"")</f>
        <v>73.018498531808376</v>
      </c>
      <c r="AN427" s="9"/>
      <c r="AO427" s="9">
        <f>E427*'Field emission CFs'!P425</f>
        <v>695791.30261864478</v>
      </c>
      <c r="AP427" s="9">
        <f>D427*'Field emission CFs'!Q425</f>
        <v>35867.797501179615</v>
      </c>
      <c r="AQ427" s="9">
        <f t="shared" si="50"/>
        <v>731659.1001198244</v>
      </c>
      <c r="AR427" s="9">
        <f>IF('Embedded emissions outputs'!Z427 &lt;&gt; 0,'Infield emissions outputs'!AQ427/'Embedded emissions outputs'!Z427,"")</f>
        <v>11.616024470698557</v>
      </c>
      <c r="AS427" s="9"/>
      <c r="AT427" s="9"/>
      <c r="AU427" s="5"/>
      <c r="AV427" s="5"/>
      <c r="AW427" s="5"/>
      <c r="AX427" s="5"/>
      <c r="AY427" s="5"/>
      <c r="AZ427" s="5"/>
      <c r="BA427" s="5"/>
      <c r="CX427" s="5"/>
      <c r="CY427" s="5"/>
      <c r="CZ427" s="5"/>
    </row>
    <row r="428" spans="2:104" x14ac:dyDescent="0.3">
      <c r="B428">
        <v>3097</v>
      </c>
      <c r="C428">
        <v>1</v>
      </c>
      <c r="D428" s="5">
        <v>182038.31361161155</v>
      </c>
      <c r="E428" s="5">
        <v>244078.25</v>
      </c>
      <c r="F428" s="5"/>
      <c r="G428" s="5">
        <v>67886.52124237697</v>
      </c>
      <c r="H428" s="5">
        <v>34437.677506179469</v>
      </c>
      <c r="I428" s="5">
        <v>3567.5945763917421</v>
      </c>
      <c r="J428" s="5">
        <v>9327.4246804943268</v>
      </c>
      <c r="K428" s="5">
        <v>3164.3356575484518</v>
      </c>
      <c r="L428" s="5">
        <v>63654.759948620573</v>
      </c>
      <c r="M428" s="5"/>
      <c r="N428" s="12">
        <f>'Embedded emissions outputs'!L428-'Infield emissions outputs'!G428</f>
        <v>107231.47188207306</v>
      </c>
      <c r="O428" s="12">
        <f>'Embedded emissions outputs'!M428-'Infield emissions outputs'!H428</f>
        <v>56614.850920033838</v>
      </c>
      <c r="P428" s="12">
        <f>'Embedded emissions outputs'!N428-'Infield emissions outputs'!I428</f>
        <v>3258.9507073103837</v>
      </c>
      <c r="Q428" s="12">
        <f>'Embedded emissions outputs'!O428-'Infield emissions outputs'!J428</f>
        <v>46416.994522836525</v>
      </c>
      <c r="R428" s="12">
        <f>'Embedded emissions outputs'!P428-'Infield emissions outputs'!K428</f>
        <v>21701.834907711192</v>
      </c>
      <c r="S428" s="12">
        <f>'Embedded emissions outputs'!Q428-'Infield emissions outputs'!L428</f>
        <v>8854.1526076135924</v>
      </c>
      <c r="T428" s="5"/>
      <c r="U428" s="5">
        <v>1870.1946598900763</v>
      </c>
      <c r="V428" s="5">
        <v>198.15888788426858</v>
      </c>
      <c r="W428" s="5">
        <v>107.32647165003056</v>
      </c>
      <c r="X428" s="5">
        <v>10070.211009622848</v>
      </c>
      <c r="Y428" s="5">
        <v>1911.6555335105766</v>
      </c>
      <c r="Z428" s="5">
        <v>286.4781435768362</v>
      </c>
      <c r="AA428" s="5">
        <v>862.99103483001522</v>
      </c>
      <c r="AB428" s="5">
        <v>15221.230347334244</v>
      </c>
      <c r="AC428" s="5">
        <f>H428*Parameters!$B$17+J428*Parameters!$B$18</f>
        <v>62153.292944573855</v>
      </c>
      <c r="AD428" s="5">
        <f>O428*Parameters!$B$17+Q428*Parameters!$B$18</f>
        <v>127977.56990760777</v>
      </c>
      <c r="AE428" s="12">
        <f t="shared" si="45"/>
        <v>2175.6800194243756</v>
      </c>
      <c r="AF428" s="12">
        <f t="shared" si="46"/>
        <v>3061.1247119174277</v>
      </c>
      <c r="AG428" s="12">
        <f t="shared" si="47"/>
        <v>5236.8047313418028</v>
      </c>
      <c r="AH428" s="12">
        <f t="shared" si="48"/>
        <v>25291.44135695709</v>
      </c>
      <c r="AI428" s="12">
        <f t="shared" si="49"/>
        <v>190130.86285218163</v>
      </c>
      <c r="AJ428" s="5"/>
      <c r="AK428" s="9">
        <f>IF('Embedded emissions outputs'!Z428 &lt;&gt;0,'Infield emissions outputs'!AG428/'Embedded emissions outputs'!Z428,"")</f>
        <v>0.84074241801050653</v>
      </c>
      <c r="AL428" s="9">
        <f>IF('Embedded emissions outputs'!Z428 &lt;&gt;0,'Infield emissions outputs'!AH428/'Embedded emissions outputs'!Z428,"")</f>
        <v>4.0604125325044835</v>
      </c>
      <c r="AM428" s="9">
        <f>IF('Embedded emissions outputs'!Z428 &lt;&gt;0,'Infield emissions outputs'!AI428/'Embedded emissions outputs'!Z428,"")</f>
        <v>30.524544941703272</v>
      </c>
      <c r="AN428" s="9"/>
      <c r="AO428" s="9">
        <f>E428*'Field emission CFs'!P426</f>
        <v>26558.692728119575</v>
      </c>
      <c r="AP428" s="9">
        <f>D428*'Field emission CFs'!Q426</f>
        <v>11708.613746283201</v>
      </c>
      <c r="AQ428" s="9">
        <f t="shared" si="50"/>
        <v>38267.30647440278</v>
      </c>
      <c r="AR428" s="9">
        <f>IF('Embedded emissions outputs'!Z428 &lt;&gt; 0,'Infield emissions outputs'!AQ428/'Embedded emissions outputs'!Z428,"")</f>
        <v>6.1436218126458533</v>
      </c>
      <c r="AS428" s="9"/>
      <c r="AT428" s="9"/>
      <c r="AU428" s="5"/>
      <c r="AV428" s="5"/>
      <c r="AW428" s="5"/>
      <c r="AX428" s="5"/>
      <c r="AY428" s="5"/>
      <c r="AZ428" s="5"/>
      <c r="BA428" s="5"/>
      <c r="CX428" s="5"/>
      <c r="CY428" s="5"/>
      <c r="CZ428" s="5"/>
    </row>
    <row r="429" spans="2:104" x14ac:dyDescent="0.3">
      <c r="B429">
        <v>3097</v>
      </c>
      <c r="C429">
        <v>2</v>
      </c>
      <c r="D429" s="5">
        <v>4089.2341327462996</v>
      </c>
      <c r="E429" s="5">
        <v>162812.1875</v>
      </c>
      <c r="F429" s="5"/>
      <c r="G429" s="5">
        <v>1524.9750138315242</v>
      </c>
      <c r="H429" s="5">
        <v>773.59388535774667</v>
      </c>
      <c r="I429" s="5">
        <v>80.14098364318798</v>
      </c>
      <c r="J429" s="5">
        <v>209.52744846601738</v>
      </c>
      <c r="K429" s="5">
        <v>71.08234042379064</v>
      </c>
      <c r="L429" s="5">
        <v>1429.9144610240326</v>
      </c>
      <c r="M429" s="5"/>
      <c r="N429" s="12">
        <f>'Embedded emissions outputs'!L429-'Infield emissions outputs'!G429</f>
        <v>76417.656114590907</v>
      </c>
      <c r="O429" s="12">
        <f>'Embedded emissions outputs'!M429-'Infield emissions outputs'!H429</f>
        <v>38750.787032675697</v>
      </c>
      <c r="P429" s="12">
        <f>'Embedded emissions outputs'!N429-'Infield emissions outputs'!I429</f>
        <v>2369.1964237835746</v>
      </c>
      <c r="Q429" s="12">
        <f>'Embedded emissions outputs'!O429-'Infield emissions outputs'!J429</f>
        <v>28459.274790602751</v>
      </c>
      <c r="R429" s="12">
        <f>'Embedded emissions outputs'!P429-'Infield emissions outputs'!K429</f>
        <v>9744.5963972825411</v>
      </c>
      <c r="S429" s="12">
        <f>'Embedded emissions outputs'!Q429-'Infield emissions outputs'!L429</f>
        <v>7070.6826708710123</v>
      </c>
      <c r="T429" s="5"/>
      <c r="U429" s="5">
        <v>41.017745604497101</v>
      </c>
      <c r="V429" s="5">
        <v>4.6390466735744837</v>
      </c>
      <c r="W429" s="5">
        <v>2.3529219369415864</v>
      </c>
      <c r="X429" s="5">
        <v>237.04282307235641</v>
      </c>
      <c r="Y429" s="5">
        <v>1306.998734048954</v>
      </c>
      <c r="Z429" s="5">
        <v>193.51088247174732</v>
      </c>
      <c r="AA429" s="5">
        <v>575.6575395079492</v>
      </c>
      <c r="AB429" s="5">
        <v>10276.816613474039</v>
      </c>
      <c r="AC429" s="5">
        <f>H429*Parameters!$B$17+J429*Parameters!$B$18</f>
        <v>1396.1861210920342</v>
      </c>
      <c r="AD429" s="5">
        <f>O429*Parameters!$B$17+Q429*Parameters!$B$18</f>
        <v>84847.441587827881</v>
      </c>
      <c r="AE429" s="12">
        <f t="shared" si="45"/>
        <v>48.009714215013169</v>
      </c>
      <c r="AF429" s="12">
        <f t="shared" si="46"/>
        <v>2076.1671560286504</v>
      </c>
      <c r="AG429" s="12">
        <f t="shared" si="47"/>
        <v>2124.1768702436634</v>
      </c>
      <c r="AH429" s="12">
        <f t="shared" si="48"/>
        <v>10513.859436546394</v>
      </c>
      <c r="AI429" s="12">
        <f t="shared" si="49"/>
        <v>86243.627708919914</v>
      </c>
      <c r="AJ429" s="5"/>
      <c r="AK429" s="9">
        <f>IF('Embedded emissions outputs'!Z429 &lt;&gt;0,'Infield emissions outputs'!AG429/'Embedded emissions outputs'!Z429,"")</f>
        <v>1.4502990135167073</v>
      </c>
      <c r="AL429" s="9">
        <f>IF('Embedded emissions outputs'!Z429 &lt;&gt;0,'Infield emissions outputs'!AH429/'Embedded emissions outputs'!Z429,"")</f>
        <v>7.1784229376941857</v>
      </c>
      <c r="AM429" s="9">
        <f>IF('Embedded emissions outputs'!Z429 &lt;&gt;0,'Infield emissions outputs'!AI429/'Embedded emissions outputs'!Z429,"")</f>
        <v>58.883537402420238</v>
      </c>
      <c r="AN429" s="9"/>
      <c r="AO429" s="9">
        <f>E429*'Field emission CFs'!P427</f>
        <v>15874.540879138916</v>
      </c>
      <c r="AP429" s="9">
        <f>D429*'Field emission CFs'!Q427</f>
        <v>265.72736217327753</v>
      </c>
      <c r="AQ429" s="9">
        <f t="shared" si="50"/>
        <v>16140.268241312195</v>
      </c>
      <c r="AR429" s="9">
        <f>IF('Embedded emissions outputs'!Z429 &lt;&gt; 0,'Infield emissions outputs'!AQ429/'Embedded emissions outputs'!Z429,"")</f>
        <v>11.019899254239112</v>
      </c>
      <c r="AS429" s="9"/>
      <c r="AT429" s="9"/>
      <c r="AU429" s="5"/>
      <c r="AV429" s="5"/>
      <c r="AW429" s="5"/>
      <c r="AX429" s="5"/>
      <c r="AY429" s="5"/>
      <c r="AZ429" s="5"/>
      <c r="BA429" s="5"/>
      <c r="CX429" s="5"/>
      <c r="CY429" s="5"/>
      <c r="CZ429" s="5"/>
    </row>
    <row r="430" spans="2:104" x14ac:dyDescent="0.3">
      <c r="B430">
        <v>3097</v>
      </c>
      <c r="C430">
        <v>5</v>
      </c>
      <c r="D430" s="5">
        <v>300274.73686603963</v>
      </c>
      <c r="E430" s="5">
        <v>95841.203125</v>
      </c>
      <c r="F430" s="5"/>
      <c r="G430" s="5">
        <v>111979.76348153391</v>
      </c>
      <c r="H430" s="5">
        <v>56805.429287310057</v>
      </c>
      <c r="I430" s="5">
        <v>5884.7970046367682</v>
      </c>
      <c r="J430" s="5">
        <v>15385.717083431529</v>
      </c>
      <c r="K430" s="5">
        <v>5219.6157944718507</v>
      </c>
      <c r="L430" s="5">
        <v>104999.4142146555</v>
      </c>
      <c r="M430" s="5"/>
      <c r="N430" s="12">
        <f>'Embedded emissions outputs'!L430-'Infield emissions outputs'!G430</f>
        <v>44533.044639323198</v>
      </c>
      <c r="O430" s="12">
        <f>'Embedded emissions outputs'!M430-'Infield emissions outputs'!H430</f>
        <v>22542.785017567112</v>
      </c>
      <c r="P430" s="12">
        <f>'Embedded emissions outputs'!N430-'Infield emissions outputs'!I430</f>
        <v>1385.2802507714987</v>
      </c>
      <c r="Q430" s="12">
        <f>'Embedded emissions outputs'!O430-'Infield emissions outputs'!J430</f>
        <v>16860.856193712796</v>
      </c>
      <c r="R430" s="12">
        <f>'Embedded emissions outputs'!P430-'Infield emissions outputs'!K430</f>
        <v>6316.735388627696</v>
      </c>
      <c r="S430" s="12">
        <f>'Embedded emissions outputs'!Q430-'Infield emissions outputs'!L430</f>
        <v>4202.5019328367925</v>
      </c>
      <c r="T430" s="5"/>
      <c r="U430" s="5">
        <v>3733.7910124624095</v>
      </c>
      <c r="V430" s="5">
        <v>314.27326020739116</v>
      </c>
      <c r="W430" s="5">
        <v>241.95690314208707</v>
      </c>
      <c r="X430" s="5">
        <v>15615.101833272394</v>
      </c>
      <c r="Y430" s="5">
        <v>934.74317402620284</v>
      </c>
      <c r="Z430" s="5">
        <v>107.64191342034816</v>
      </c>
      <c r="AA430" s="5">
        <v>338.86719924179857</v>
      </c>
      <c r="AB430" s="5">
        <v>5652.3513235823584</v>
      </c>
      <c r="AC430" s="5">
        <f>H430*Parameters!$B$17+J430*Parameters!$B$18</f>
        <v>102522.72345319806</v>
      </c>
      <c r="AD430" s="5">
        <f>O430*Parameters!$B$17+Q430*Parameters!$B$18</f>
        <v>49612.110968537658</v>
      </c>
      <c r="AE430" s="12">
        <f t="shared" si="45"/>
        <v>4290.0211758118876</v>
      </c>
      <c r="AF430" s="12">
        <f t="shared" si="46"/>
        <v>1381.2522866883496</v>
      </c>
      <c r="AG430" s="12">
        <f t="shared" si="47"/>
        <v>5671.2734625002377</v>
      </c>
      <c r="AH430" s="12">
        <f t="shared" si="48"/>
        <v>21267.453156854754</v>
      </c>
      <c r="AI430" s="12">
        <f t="shared" si="49"/>
        <v>152134.83442173572</v>
      </c>
      <c r="AJ430" s="5"/>
      <c r="AK430" s="9">
        <f>IF('Embedded emissions outputs'!Z430 &lt;&gt;0,'Infield emissions outputs'!AG430/'Embedded emissions outputs'!Z430,"")</f>
        <v>1.5828232003723068</v>
      </c>
      <c r="AL430" s="9">
        <f>IF('Embedded emissions outputs'!Z430 &lt;&gt;0,'Infield emissions outputs'!AH430/'Embedded emissions outputs'!Z430,"")</f>
        <v>5.935636588869488</v>
      </c>
      <c r="AM430" s="9">
        <f>IF('Embedded emissions outputs'!Z430 &lt;&gt;0,'Infield emissions outputs'!AI430/'Embedded emissions outputs'!Z430,"")</f>
        <v>42.460048364756958</v>
      </c>
      <c r="AN430" s="9"/>
      <c r="AO430" s="9">
        <f>E430*'Field emission CFs'!P428</f>
        <v>8900.3576595473023</v>
      </c>
      <c r="AP430" s="9">
        <f>D430*'Field emission CFs'!Q428</f>
        <v>18114.581996781733</v>
      </c>
      <c r="AQ430" s="9">
        <f t="shared" si="50"/>
        <v>27014.939656329036</v>
      </c>
      <c r="AR430" s="9">
        <f>IF('Embedded emissions outputs'!Z430 &lt;&gt; 0,'Infield emissions outputs'!AQ430/'Embedded emissions outputs'!Z430,"")</f>
        <v>7.5397304551497246</v>
      </c>
      <c r="AS430" s="9"/>
      <c r="AT430" s="9"/>
      <c r="AU430" s="5"/>
      <c r="AV430" s="5"/>
      <c r="AW430" s="5"/>
      <c r="AX430" s="5"/>
      <c r="AY430" s="5"/>
      <c r="AZ430" s="5"/>
      <c r="BA430" s="5"/>
      <c r="CX430" s="5"/>
      <c r="CY430" s="5"/>
      <c r="CZ430" s="5"/>
    </row>
    <row r="431" spans="2:104" x14ac:dyDescent="0.3">
      <c r="B431">
        <v>3097</v>
      </c>
      <c r="C431">
        <v>7</v>
      </c>
      <c r="D431" s="5">
        <v>341889.57873501966</v>
      </c>
      <c r="E431" s="5">
        <v>48891.21484375</v>
      </c>
      <c r="F431" s="5"/>
      <c r="G431" s="5">
        <v>127498.95167047829</v>
      </c>
      <c r="H431" s="5">
        <v>64678.049480948102</v>
      </c>
      <c r="I431" s="5">
        <v>6700.3664372669291</v>
      </c>
      <c r="J431" s="5">
        <v>17518.011628588385</v>
      </c>
      <c r="K431" s="5">
        <v>5942.9982813597881</v>
      </c>
      <c r="L431" s="5">
        <v>119551.20123637815</v>
      </c>
      <c r="M431" s="5"/>
      <c r="N431" s="12">
        <f>'Embedded emissions outputs'!L431-'Infield emissions outputs'!G431</f>
        <v>22645.781018057009</v>
      </c>
      <c r="O431" s="12">
        <f>'Embedded emissions outputs'!M431-'Infield emissions outputs'!H431</f>
        <v>10145.645993591112</v>
      </c>
      <c r="P431" s="12">
        <f>'Embedded emissions outputs'!N431-'Infield emissions outputs'!I431</f>
        <v>760.1571524346673</v>
      </c>
      <c r="Q431" s="12">
        <f>'Embedded emissions outputs'!O431-'Infield emissions outputs'!J431</f>
        <v>7297.9727217678446</v>
      </c>
      <c r="R431" s="12">
        <f>'Embedded emissions outputs'!P431-'Infield emissions outputs'!K431</f>
        <v>4772.5197951884884</v>
      </c>
      <c r="S431" s="12">
        <f>'Embedded emissions outputs'!Q431-'Infield emissions outputs'!L431</f>
        <v>3269.1399305909144</v>
      </c>
      <c r="T431" s="5"/>
      <c r="U431" s="5">
        <v>3402.7752461179771</v>
      </c>
      <c r="V431" s="5">
        <v>372.2361681049764</v>
      </c>
      <c r="W431" s="5">
        <v>199.62255840111737</v>
      </c>
      <c r="X431" s="5">
        <v>18967.788482313106</v>
      </c>
      <c r="Y431" s="5">
        <v>486.07899127827045</v>
      </c>
      <c r="Z431" s="5">
        <v>51.267635286867161</v>
      </c>
      <c r="AA431" s="5">
        <v>172.86543148175613</v>
      </c>
      <c r="AB431" s="5">
        <v>2679.4617879088337</v>
      </c>
      <c r="AC431" s="5">
        <f>H431*Parameters!$B$17+J431*Parameters!$B$18</f>
        <v>116731.26783162636</v>
      </c>
      <c r="AD431" s="5">
        <f>O431*Parameters!$B$17+Q431*Parameters!$B$18</f>
        <v>22087.438028941266</v>
      </c>
      <c r="AE431" s="12">
        <f t="shared" si="45"/>
        <v>3974.6339726240708</v>
      </c>
      <c r="AF431" s="12">
        <f t="shared" si="46"/>
        <v>710.21205804689373</v>
      </c>
      <c r="AG431" s="12">
        <f t="shared" si="47"/>
        <v>4684.8460306709649</v>
      </c>
      <c r="AH431" s="12">
        <f t="shared" si="48"/>
        <v>21647.250270221939</v>
      </c>
      <c r="AI431" s="12">
        <f t="shared" si="49"/>
        <v>138818.70586056763</v>
      </c>
      <c r="AJ431" s="5"/>
      <c r="AK431" s="9">
        <f>IF('Embedded emissions outputs'!Z431 &lt;&gt;0,'Infield emissions outputs'!AG431/'Embedded emissions outputs'!Z431,"")</f>
        <v>0.49576880963678405</v>
      </c>
      <c r="AL431" s="9">
        <f>IF('Embedded emissions outputs'!Z431 &lt;&gt;0,'Infield emissions outputs'!AH431/'Embedded emissions outputs'!Z431,"")</f>
        <v>2.290797056747762</v>
      </c>
      <c r="AM431" s="9">
        <f>IF('Embedded emissions outputs'!Z431 &lt;&gt;0,'Infield emissions outputs'!AI431/'Embedded emissions outputs'!Z431,"")</f>
        <v>14.690340751701454</v>
      </c>
      <c r="AN431" s="9"/>
      <c r="AO431" s="9">
        <f>E431*'Field emission CFs'!P429</f>
        <v>4915.0186333993124</v>
      </c>
      <c r="AP431" s="9">
        <f>D431*'Field emission CFs'!Q429</f>
        <v>21055.259889134966</v>
      </c>
      <c r="AQ431" s="9">
        <f t="shared" si="50"/>
        <v>25970.278522534278</v>
      </c>
      <c r="AR431" s="9">
        <f>IF('Embedded emissions outputs'!Z431 &lt;&gt; 0,'Infield emissions outputs'!AQ431/'Embedded emissions outputs'!Z431,"")</f>
        <v>2.7482768878123749</v>
      </c>
      <c r="AS431" s="9"/>
      <c r="AT431" s="9"/>
      <c r="AU431" s="5"/>
      <c r="AV431" s="5"/>
      <c r="AW431" s="5"/>
      <c r="AX431" s="5"/>
      <c r="AY431" s="5"/>
      <c r="AZ431" s="5"/>
      <c r="BA431" s="5"/>
      <c r="CX431" s="5"/>
      <c r="CY431" s="5"/>
      <c r="CZ431" s="5"/>
    </row>
    <row r="432" spans="2:104" x14ac:dyDescent="0.3">
      <c r="B432">
        <v>3097</v>
      </c>
      <c r="C432">
        <v>8</v>
      </c>
      <c r="D432" s="5">
        <v>303075.50644392474</v>
      </c>
      <c r="E432" s="5">
        <v>826446.375</v>
      </c>
      <c r="F432" s="5"/>
      <c r="G432" s="5">
        <v>113024.23867838595</v>
      </c>
      <c r="H432" s="5">
        <v>57335.273788606151</v>
      </c>
      <c r="I432" s="5">
        <v>5939.6866053891927</v>
      </c>
      <c r="J432" s="5">
        <v>15529.225154709753</v>
      </c>
      <c r="K432" s="5">
        <v>5268.3010128088408</v>
      </c>
      <c r="L432" s="5">
        <v>105978.78120402484</v>
      </c>
      <c r="M432" s="5"/>
      <c r="N432" s="12">
        <f>'Embedded emissions outputs'!L432-'Infield emissions outputs'!G432</f>
        <v>382019.82506141893</v>
      </c>
      <c r="O432" s="12">
        <f>'Embedded emissions outputs'!M432-'Infield emissions outputs'!H432</f>
        <v>207422.94699743658</v>
      </c>
      <c r="P432" s="12">
        <f>'Embedded emissions outputs'!N432-'Infield emissions outputs'!I432</f>
        <v>12097.13283454243</v>
      </c>
      <c r="Q432" s="12">
        <f>'Embedded emissions outputs'!O432-'Infield emissions outputs'!J432</f>
        <v>162859.41105901054</v>
      </c>
      <c r="R432" s="12">
        <f>'Embedded emissions outputs'!P432-'Infield emissions outputs'!K432</f>
        <v>27822.548458430385</v>
      </c>
      <c r="S432" s="12">
        <f>'Embedded emissions outputs'!Q432-'Infield emissions outputs'!L432</f>
        <v>34224.502404497776</v>
      </c>
      <c r="T432" s="5"/>
      <c r="U432" s="5">
        <v>2903.6854199414438</v>
      </c>
      <c r="V432" s="5">
        <v>333.64368734944088</v>
      </c>
      <c r="W432" s="5">
        <v>166.3776012828321</v>
      </c>
      <c r="X432" s="5">
        <v>17069.031604339423</v>
      </c>
      <c r="Y432" s="5">
        <v>7003.6815661891906</v>
      </c>
      <c r="Z432" s="5">
        <v>968.48183377869668</v>
      </c>
      <c r="AA432" s="5">
        <v>2922.0783537559246</v>
      </c>
      <c r="AB432" s="5">
        <v>51290.404942420158</v>
      </c>
      <c r="AC432" s="5">
        <f>H432*Parameters!$B$17+J432*Parameters!$B$18</f>
        <v>103478.98946440683</v>
      </c>
      <c r="AD432" s="5">
        <f>O432*Parameters!$B$17+Q432*Parameters!$B$18</f>
        <v>462901.5674349285</v>
      </c>
      <c r="AE432" s="12">
        <f t="shared" si="45"/>
        <v>3403.7067085737167</v>
      </c>
      <c r="AF432" s="12">
        <f t="shared" si="46"/>
        <v>10894.241753723811</v>
      </c>
      <c r="AG432" s="12">
        <f t="shared" si="47"/>
        <v>14297.948462297527</v>
      </c>
      <c r="AH432" s="12">
        <f t="shared" si="48"/>
        <v>68359.436546759578</v>
      </c>
      <c r="AI432" s="12">
        <f t="shared" si="49"/>
        <v>566380.55689933535</v>
      </c>
      <c r="AJ432" s="5"/>
      <c r="AK432" s="9">
        <f>IF('Embedded emissions outputs'!Z432 &lt;&gt;0,'Infield emissions outputs'!AG432/'Embedded emissions outputs'!Z432,"")</f>
        <v>1.284009318671379</v>
      </c>
      <c r="AL432" s="9">
        <f>IF('Embedded emissions outputs'!Z432 &lt;&gt;0,'Infield emissions outputs'!AH432/'Embedded emissions outputs'!Z432,"")</f>
        <v>6.1389334124834134</v>
      </c>
      <c r="AM432" s="9">
        <f>IF('Embedded emissions outputs'!Z432 &lt;&gt;0,'Infield emissions outputs'!AI432/'Embedded emissions outputs'!Z432,"")</f>
        <v>50.863095141984616</v>
      </c>
      <c r="AN432" s="9"/>
      <c r="AO432" s="9">
        <f>E432*'Field emission CFs'!P430</f>
        <v>77645.147192519958</v>
      </c>
      <c r="AP432" s="9">
        <f>D432*'Field emission CFs'!Q430</f>
        <v>20372.068527543663</v>
      </c>
      <c r="AQ432" s="9">
        <f t="shared" si="50"/>
        <v>98017.215720063628</v>
      </c>
      <c r="AR432" s="9">
        <f>IF('Embedded emissions outputs'!Z432 &lt;&gt; 0,'Infield emissions outputs'!AQ432/'Embedded emissions outputs'!Z432,"")</f>
        <v>8.8023130525790769</v>
      </c>
      <c r="AS432" s="9"/>
      <c r="AT432" s="9"/>
      <c r="AU432" s="5"/>
      <c r="AV432" s="5"/>
      <c r="AW432" s="5"/>
      <c r="AX432" s="5"/>
      <c r="AY432" s="5"/>
      <c r="AZ432" s="5"/>
      <c r="BA432" s="5"/>
      <c r="CX432" s="5"/>
      <c r="CY432" s="5"/>
      <c r="CZ432" s="5"/>
    </row>
    <row r="433" spans="2:104" x14ac:dyDescent="0.3">
      <c r="B433">
        <v>3098</v>
      </c>
      <c r="C433">
        <v>0</v>
      </c>
      <c r="D433" s="5">
        <v>486262.71123786562</v>
      </c>
      <c r="E433" s="5">
        <v>5047692.5</v>
      </c>
      <c r="F433" s="5"/>
      <c r="G433" s="5">
        <v>181339.20942739144</v>
      </c>
      <c r="H433" s="5">
        <v>91990.296441759259</v>
      </c>
      <c r="I433" s="5">
        <v>9529.7971998082576</v>
      </c>
      <c r="J433" s="5">
        <v>24915.517640319682</v>
      </c>
      <c r="K433" s="5">
        <v>8452.6076163782727</v>
      </c>
      <c r="L433" s="5">
        <v>170035.2829122087</v>
      </c>
      <c r="M433" s="5"/>
      <c r="N433" s="12">
        <f>'Embedded emissions outputs'!L433-'Infield emissions outputs'!G433</f>
        <v>2363786.1939468761</v>
      </c>
      <c r="O433" s="12">
        <f>'Embedded emissions outputs'!M433-'Infield emissions outputs'!H433</f>
        <v>1327424.7958229624</v>
      </c>
      <c r="P433" s="12">
        <f>'Embedded emissions outputs'!N433-'Infield emissions outputs'!I433</f>
        <v>71563.727644100523</v>
      </c>
      <c r="Q433" s="12">
        <f>'Embedded emissions outputs'!O433-'Infield emissions outputs'!J433</f>
        <v>1026656.5441389494</v>
      </c>
      <c r="R433" s="12">
        <f>'Embedded emissions outputs'!P433-'Infield emissions outputs'!K433</f>
        <v>105108.44186874731</v>
      </c>
      <c r="S433" s="12">
        <f>'Embedded emissions outputs'!Q433-'Infield emissions outputs'!L433</f>
        <v>153152.73087222682</v>
      </c>
      <c r="T433" s="5"/>
      <c r="U433" s="5">
        <v>4100.7095179640264</v>
      </c>
      <c r="V433" s="5">
        <v>582.21714012111488</v>
      </c>
      <c r="W433" s="5">
        <v>230.69218461156896</v>
      </c>
      <c r="X433" s="5">
        <v>30233.89509531908</v>
      </c>
      <c r="Y433" s="5">
        <v>39295.584193889517</v>
      </c>
      <c r="Z433" s="5">
        <v>6212.8644082916489</v>
      </c>
      <c r="AA433" s="5">
        <v>17847.198694902712</v>
      </c>
      <c r="AB433" s="5">
        <v>330771.93077132973</v>
      </c>
      <c r="AC433" s="5">
        <f>H433*Parameters!$B$17+J433*Parameters!$B$18</f>
        <v>166024.54801944498</v>
      </c>
      <c r="AD433" s="5">
        <f>O433*Parameters!$B$17+Q433*Parameters!$B$18</f>
        <v>2949456.1090356088</v>
      </c>
      <c r="AE433" s="12">
        <f t="shared" si="45"/>
        <v>4913.618842696711</v>
      </c>
      <c r="AF433" s="12">
        <f t="shared" si="46"/>
        <v>63355.64729708388</v>
      </c>
      <c r="AG433" s="12">
        <f t="shared" si="47"/>
        <v>68269.266139780593</v>
      </c>
      <c r="AH433" s="12">
        <f t="shared" si="48"/>
        <v>361005.82586664881</v>
      </c>
      <c r="AI433" s="12">
        <f t="shared" si="49"/>
        <v>3115480.6570550539</v>
      </c>
      <c r="AJ433" s="5"/>
      <c r="AK433" s="9">
        <f>IF('Embedded emissions outputs'!Z433 &lt;&gt;0,'Infield emissions outputs'!AG433/'Embedded emissions outputs'!Z433,"")</f>
        <v>1.6862484406924978</v>
      </c>
      <c r="AL433" s="9">
        <f>IF('Embedded emissions outputs'!Z433 &lt;&gt;0,'Infield emissions outputs'!AH433/'Embedded emissions outputs'!Z433,"")</f>
        <v>8.9168310334864884</v>
      </c>
      <c r="AM433" s="9">
        <f>IF('Embedded emissions outputs'!Z433 &lt;&gt;0,'Infield emissions outputs'!AI433/'Embedded emissions outputs'!Z433,"")</f>
        <v>76.952261200673959</v>
      </c>
      <c r="AN433" s="9"/>
      <c r="AO433" s="9">
        <f>E433*'Field emission CFs'!P431</f>
        <v>382807.12661567534</v>
      </c>
      <c r="AP433" s="9">
        <f>D433*'Field emission CFs'!Q431</f>
        <v>20488.227871340587</v>
      </c>
      <c r="AQ433" s="9">
        <f t="shared" si="50"/>
        <v>403295.35448701592</v>
      </c>
      <c r="AR433" s="9">
        <f>IF('Embedded emissions outputs'!Z433 &lt;&gt; 0,'Infield emissions outputs'!AQ433/'Embedded emissions outputs'!Z433,"")</f>
        <v>9.9613808833077382</v>
      </c>
      <c r="AS433" s="9"/>
      <c r="AT433" s="9"/>
      <c r="AU433" s="5"/>
      <c r="AV433" s="5"/>
      <c r="AW433" s="5"/>
      <c r="AX433" s="5"/>
      <c r="AY433" s="5"/>
      <c r="AZ433" s="5"/>
      <c r="BA433" s="5"/>
      <c r="CX433" s="5"/>
      <c r="CY433" s="5"/>
      <c r="CZ433" s="5"/>
    </row>
    <row r="434" spans="2:104" x14ac:dyDescent="0.3">
      <c r="B434">
        <v>3098</v>
      </c>
      <c r="C434">
        <v>1</v>
      </c>
      <c r="D434" s="5">
        <v>235719.1982671342</v>
      </c>
      <c r="E434" s="5">
        <v>71843.3515625</v>
      </c>
      <c r="F434" s="5"/>
      <c r="G434" s="5">
        <v>87905.430691581394</v>
      </c>
      <c r="H434" s="5">
        <v>44592.929756853962</v>
      </c>
      <c r="I434" s="5">
        <v>4619.6348263445816</v>
      </c>
      <c r="J434" s="5">
        <v>12077.968774607232</v>
      </c>
      <c r="K434" s="5">
        <v>4097.4597569434309</v>
      </c>
      <c r="L434" s="5">
        <v>82425.774460803586</v>
      </c>
      <c r="M434" s="5"/>
      <c r="N434" s="12">
        <f>'Embedded emissions outputs'!L434-'Infield emissions outputs'!G434</f>
        <v>31353.146241640163</v>
      </c>
      <c r="O434" s="12">
        <f>'Embedded emissions outputs'!M434-'Infield emissions outputs'!H434</f>
        <v>15904.456804951718</v>
      </c>
      <c r="P434" s="12">
        <f>'Embedded emissions outputs'!N434-'Infield emissions outputs'!I434</f>
        <v>977.5694606685629</v>
      </c>
      <c r="Q434" s="12">
        <f>'Embedded emissions outputs'!O434-'Infield emissions outputs'!J434</f>
        <v>13026.144904461993</v>
      </c>
      <c r="R434" s="12">
        <f>'Embedded emissions outputs'!P434-'Infield emissions outputs'!K434</f>
        <v>7452.5459130131248</v>
      </c>
      <c r="S434" s="12">
        <f>'Embedded emissions outputs'!Q434-'Infield emissions outputs'!L434</f>
        <v>3129.4903448529803</v>
      </c>
      <c r="T434" s="5"/>
      <c r="U434" s="5">
        <v>2421.6923189769918</v>
      </c>
      <c r="V434" s="5">
        <v>256.59353382741551</v>
      </c>
      <c r="W434" s="5">
        <v>138.97574278875206</v>
      </c>
      <c r="X434" s="5">
        <v>13039.793758107819</v>
      </c>
      <c r="Y434" s="5">
        <v>566.72895471977472</v>
      </c>
      <c r="Z434" s="5">
        <v>82.252647758737623</v>
      </c>
      <c r="AA434" s="5">
        <v>254.01759194541859</v>
      </c>
      <c r="AB434" s="5">
        <v>4364.7482404727061</v>
      </c>
      <c r="AC434" s="5">
        <f>H434*Parameters!$B$17+J434*Parameters!$B$18</f>
        <v>80481.54309875326</v>
      </c>
      <c r="AD434" s="5">
        <f>O434*Parameters!$B$17+Q434*Parameters!$B$18</f>
        <v>35940.742022527171</v>
      </c>
      <c r="AE434" s="12">
        <f t="shared" si="45"/>
        <v>2817.2615955931592</v>
      </c>
      <c r="AF434" s="12">
        <f t="shared" si="46"/>
        <v>902.99919442393093</v>
      </c>
      <c r="AG434" s="12">
        <f t="shared" si="47"/>
        <v>3720.2607900170901</v>
      </c>
      <c r="AH434" s="12">
        <f t="shared" si="48"/>
        <v>17404.541998580524</v>
      </c>
      <c r="AI434" s="12">
        <f t="shared" si="49"/>
        <v>116422.28512128044</v>
      </c>
      <c r="AJ434" s="5"/>
      <c r="AK434" s="9">
        <f>IF('Embedded emissions outputs'!Z434 &lt;&gt;0,'Infield emissions outputs'!AG434/'Embedded emissions outputs'!Z434,"")</f>
        <v>0.56468284755253617</v>
      </c>
      <c r="AL434" s="9">
        <f>IF('Embedded emissions outputs'!Z434 &lt;&gt;0,'Infield emissions outputs'!AH434/'Embedded emissions outputs'!Z434,"")</f>
        <v>2.6417627394505887</v>
      </c>
      <c r="AM434" s="9">
        <f>IF('Embedded emissions outputs'!Z434 &lt;&gt;0,'Infield emissions outputs'!AI434/'Embedded emissions outputs'!Z434,"")</f>
        <v>17.671252417913397</v>
      </c>
      <c r="AN434" s="9"/>
      <c r="AO434" s="9">
        <f>E434*'Field emission CFs'!P432</f>
        <v>7123.6330341436915</v>
      </c>
      <c r="AP434" s="9">
        <f>D434*'Field emission CFs'!Q432</f>
        <v>10499.449663101048</v>
      </c>
      <c r="AQ434" s="9">
        <f t="shared" si="50"/>
        <v>17623.082697244739</v>
      </c>
      <c r="AR434" s="9">
        <f>IF('Embedded emissions outputs'!Z434 &lt;&gt; 0,'Infield emissions outputs'!AQ434/'Embedded emissions outputs'!Z434,"")</f>
        <v>2.6749341193600231</v>
      </c>
      <c r="AS434" s="9"/>
      <c r="AT434" s="9"/>
      <c r="AU434" s="5"/>
      <c r="AV434" s="5"/>
      <c r="AW434" s="5"/>
      <c r="AX434" s="5"/>
      <c r="AY434" s="5"/>
      <c r="AZ434" s="5"/>
      <c r="BA434" s="5"/>
      <c r="CX434" s="5"/>
      <c r="CY434" s="5"/>
      <c r="CZ434" s="5"/>
    </row>
    <row r="435" spans="2:104" x14ac:dyDescent="0.3">
      <c r="B435">
        <v>3098</v>
      </c>
      <c r="C435">
        <v>2</v>
      </c>
      <c r="D435" s="5">
        <v>5379.8779960002003</v>
      </c>
      <c r="E435" s="5">
        <v>7544.0244140625</v>
      </c>
      <c r="F435" s="5"/>
      <c r="G435" s="5">
        <v>2006.2875479943361</v>
      </c>
      <c r="H435" s="5">
        <v>1017.7555470225376</v>
      </c>
      <c r="I435" s="5">
        <v>105.43507671208904</v>
      </c>
      <c r="J435" s="5">
        <v>275.65849079992688</v>
      </c>
      <c r="K435" s="5">
        <v>93.517344993234744</v>
      </c>
      <c r="L435" s="5">
        <v>1881.2239884780759</v>
      </c>
      <c r="M435" s="5"/>
      <c r="N435" s="12">
        <f>'Embedded emissions outputs'!L435-'Infield emissions outputs'!G435</f>
        <v>3351.253506000613</v>
      </c>
      <c r="O435" s="12">
        <f>'Embedded emissions outputs'!M435-'Infield emissions outputs'!H435</f>
        <v>1314.2301401096433</v>
      </c>
      <c r="P435" s="12">
        <f>'Embedded emissions outputs'!N435-'Infield emissions outputs'!I435</f>
        <v>121.84236850763163</v>
      </c>
      <c r="Q435" s="12">
        <f>'Embedded emissions outputs'!O435-'Infield emissions outputs'!J435</f>
        <v>981.88386383975524</v>
      </c>
      <c r="R435" s="12">
        <f>'Embedded emissions outputs'!P435-'Infield emissions outputs'!K435</f>
        <v>1104.0750038637375</v>
      </c>
      <c r="S435" s="12">
        <f>'Embedded emissions outputs'!Q435-'Infield emissions outputs'!L435</f>
        <v>670.73946931621026</v>
      </c>
      <c r="T435" s="5"/>
      <c r="U435" s="5">
        <v>53.963764328399378</v>
      </c>
      <c r="V435" s="5">
        <v>6.10322234222867</v>
      </c>
      <c r="W435" s="5">
        <v>3.0955510357038181</v>
      </c>
      <c r="X435" s="5">
        <v>311.85826650142985</v>
      </c>
      <c r="Y435" s="5">
        <v>63.164727066910984</v>
      </c>
      <c r="Z435" s="5">
        <v>7.7495971339922303</v>
      </c>
      <c r="AA435" s="5">
        <v>26.673527144345655</v>
      </c>
      <c r="AB435" s="5">
        <v>408.21389296052928</v>
      </c>
      <c r="AC435" s="5">
        <f>H435*Parameters!$B$17+J435*Parameters!$B$18</f>
        <v>1836.8503116595487</v>
      </c>
      <c r="AD435" s="5">
        <f>O435*Parameters!$B$17+Q435*Parameters!$B$18</f>
        <v>2891.4472283602331</v>
      </c>
      <c r="AE435" s="12">
        <f t="shared" si="45"/>
        <v>63.162537706331868</v>
      </c>
      <c r="AF435" s="12">
        <f t="shared" si="46"/>
        <v>97.587851345248865</v>
      </c>
      <c r="AG435" s="12">
        <f t="shared" si="47"/>
        <v>160.75038905158073</v>
      </c>
      <c r="AH435" s="12">
        <f t="shared" si="48"/>
        <v>720.07215946195913</v>
      </c>
      <c r="AI435" s="12">
        <f t="shared" si="49"/>
        <v>4728.297540019782</v>
      </c>
      <c r="AJ435" s="5"/>
      <c r="AK435" s="9">
        <f>IF('Embedded emissions outputs'!Z435 &lt;&gt;0,'Infield emissions outputs'!AG435/'Embedded emissions outputs'!Z435,"")</f>
        <v>0.60566751473456337</v>
      </c>
      <c r="AL435" s="9">
        <f>IF('Embedded emissions outputs'!Z435 &lt;&gt;0,'Infield emissions outputs'!AH435/'Embedded emissions outputs'!Z435,"")</f>
        <v>2.7130529376879688</v>
      </c>
      <c r="AM435" s="9">
        <f>IF('Embedded emissions outputs'!Z435 &lt;&gt;0,'Infield emissions outputs'!AI435/'Embedded emissions outputs'!Z435,"")</f>
        <v>17.815050009430571</v>
      </c>
      <c r="AN435" s="9"/>
      <c r="AO435" s="9">
        <f>E435*'Field emission CFs'!P433</f>
        <v>734.68572706049724</v>
      </c>
      <c r="AP435" s="9">
        <f>D435*'Field emission CFs'!Q433</f>
        <v>249.2305920845873</v>
      </c>
      <c r="AQ435" s="9">
        <f t="shared" si="50"/>
        <v>983.91631914508457</v>
      </c>
      <c r="AR435" s="9">
        <f>IF('Embedded emissions outputs'!Z435 &lt;&gt; 0,'Infield emissions outputs'!AQ435/'Embedded emissions outputs'!Z435,"")</f>
        <v>3.707152158320222</v>
      </c>
      <c r="AS435" s="9"/>
      <c r="AT435" s="9"/>
      <c r="AU435" s="5"/>
      <c r="AV435" s="5"/>
      <c r="AW435" s="5"/>
      <c r="AX435" s="5"/>
      <c r="AY435" s="5"/>
      <c r="AZ435" s="5"/>
      <c r="BA435" s="5"/>
      <c r="CX435" s="5"/>
      <c r="CY435" s="5"/>
      <c r="CZ435" s="5"/>
    </row>
    <row r="436" spans="2:104" x14ac:dyDescent="0.3">
      <c r="B436">
        <v>3098</v>
      </c>
      <c r="C436">
        <v>5</v>
      </c>
      <c r="D436" s="5">
        <v>347932.6250378894</v>
      </c>
      <c r="E436" s="5">
        <v>161542.109375</v>
      </c>
      <c r="F436" s="5"/>
      <c r="G436" s="5">
        <v>129752.55083358473</v>
      </c>
      <c r="H436" s="5">
        <v>65821.262003654439</v>
      </c>
      <c r="I436" s="5">
        <v>6818.7983145309636</v>
      </c>
      <c r="J436" s="5">
        <v>17827.650067400875</v>
      </c>
      <c r="K436" s="5">
        <v>6048.0433486151651</v>
      </c>
      <c r="L436" s="5">
        <v>121664.32047010324</v>
      </c>
      <c r="M436" s="5"/>
      <c r="N436" s="12">
        <f>'Embedded emissions outputs'!L436-'Infield emissions outputs'!G436</f>
        <v>75668.278729483063</v>
      </c>
      <c r="O436" s="12">
        <f>'Embedded emissions outputs'!M436-'Infield emissions outputs'!H436</f>
        <v>37593.939678634692</v>
      </c>
      <c r="P436" s="12">
        <f>'Embedded emissions outputs'!N436-'Infield emissions outputs'!I436</f>
        <v>2387.4467180252586</v>
      </c>
      <c r="Q436" s="12">
        <f>'Embedded emissions outputs'!O436-'Infield emissions outputs'!J436</f>
        <v>27540.588268865777</v>
      </c>
      <c r="R436" s="12">
        <f>'Embedded emissions outputs'!P436-'Infield emissions outputs'!K436</f>
        <v>10574.742231388207</v>
      </c>
      <c r="S436" s="12">
        <f>'Embedded emissions outputs'!Q436-'Infield emissions outputs'!L436</f>
        <v>7777.1085522554495</v>
      </c>
      <c r="T436" s="5"/>
      <c r="U436" s="5">
        <v>4326.3969585576251</v>
      </c>
      <c r="V436" s="5">
        <v>364.15291390948869</v>
      </c>
      <c r="W436" s="5">
        <v>280.35891841884018</v>
      </c>
      <c r="X436" s="5">
        <v>18093.44145227984</v>
      </c>
      <c r="Y436" s="5">
        <v>1583.1047882722596</v>
      </c>
      <c r="Z436" s="5">
        <v>179.98627313035692</v>
      </c>
      <c r="AA436" s="5">
        <v>571.16688251262735</v>
      </c>
      <c r="AB436" s="5">
        <v>9444.9797679642816</v>
      </c>
      <c r="AC436" s="5">
        <f>H436*Parameters!$B$17+J436*Parameters!$B$18</f>
        <v>118794.54352171675</v>
      </c>
      <c r="AD436" s="5">
        <f>O436*Parameters!$B$17+Q436*Parameters!$B$18</f>
        <v>82257.112955401404</v>
      </c>
      <c r="AE436" s="12">
        <f t="shared" si="45"/>
        <v>4970.9087908859547</v>
      </c>
      <c r="AF436" s="12">
        <f t="shared" si="46"/>
        <v>2334.2579439152441</v>
      </c>
      <c r="AG436" s="12">
        <f t="shared" si="47"/>
        <v>7305.1667348011988</v>
      </c>
      <c r="AH436" s="12">
        <f t="shared" si="48"/>
        <v>27538.421220244119</v>
      </c>
      <c r="AI436" s="12">
        <f t="shared" si="49"/>
        <v>201051.65647711814</v>
      </c>
      <c r="AJ436" s="5"/>
      <c r="AK436" s="9">
        <f>IF('Embedded emissions outputs'!Z436 &lt;&gt;0,'Infield emissions outputs'!AG436/'Embedded emissions outputs'!Z436,"")</f>
        <v>1.5997133057089781</v>
      </c>
      <c r="AL436" s="9">
        <f>IF('Embedded emissions outputs'!Z436 &lt;&gt;0,'Infield emissions outputs'!AH436/'Embedded emissions outputs'!Z436,"")</f>
        <v>6.0304686317939122</v>
      </c>
      <c r="AM436" s="9">
        <f>IF('Embedded emissions outputs'!Z436 &lt;&gt;0,'Infield emissions outputs'!AI436/'Embedded emissions outputs'!Z436,"")</f>
        <v>44.02705943302869</v>
      </c>
      <c r="AN436" s="9"/>
      <c r="AO436" s="9">
        <f>E436*'Field emission CFs'!P434</f>
        <v>13095.942715055759</v>
      </c>
      <c r="AP436" s="9">
        <f>D436*'Field emission CFs'!Q434</f>
        <v>12512.923585946126</v>
      </c>
      <c r="AQ436" s="9">
        <f t="shared" si="50"/>
        <v>25608.866301001886</v>
      </c>
      <c r="AR436" s="9">
        <f>IF('Embedded emissions outputs'!Z436 &lt;&gt; 0,'Infield emissions outputs'!AQ436/'Embedded emissions outputs'!Z436,"")</f>
        <v>5.6079273277463173</v>
      </c>
      <c r="AS436" s="9"/>
      <c r="AT436" s="9"/>
      <c r="AU436" s="5"/>
      <c r="AV436" s="5"/>
      <c r="AW436" s="5"/>
      <c r="AX436" s="5"/>
      <c r="AY436" s="5"/>
      <c r="AZ436" s="5"/>
      <c r="BA436" s="5"/>
      <c r="CX436" s="5"/>
      <c r="CY436" s="5"/>
      <c r="CZ436" s="5"/>
    </row>
    <row r="437" spans="2:104" x14ac:dyDescent="0.3">
      <c r="B437">
        <v>3098</v>
      </c>
      <c r="C437">
        <v>7</v>
      </c>
      <c r="D437" s="5">
        <v>685653.17991493363</v>
      </c>
      <c r="E437" s="5">
        <v>134057.734375</v>
      </c>
      <c r="F437" s="5"/>
      <c r="G437" s="5">
        <v>255696.77195817218</v>
      </c>
      <c r="H437" s="5">
        <v>129710.62312395973</v>
      </c>
      <c r="I437" s="5">
        <v>13437.460045741922</v>
      </c>
      <c r="J437" s="5">
        <v>35132.045917777781</v>
      </c>
      <c r="K437" s="5">
        <v>11918.572320689282</v>
      </c>
      <c r="L437" s="5">
        <v>239757.70654859272</v>
      </c>
      <c r="M437" s="5"/>
      <c r="N437" s="12">
        <f>'Embedded emissions outputs'!L437-'Infield emissions outputs'!G437</f>
        <v>62635.107225106709</v>
      </c>
      <c r="O437" s="12">
        <f>'Embedded emissions outputs'!M437-'Infield emissions outputs'!H437</f>
        <v>31471.878649143182</v>
      </c>
      <c r="P437" s="12">
        <f>'Embedded emissions outputs'!N437-'Infield emissions outputs'!I437</f>
        <v>2037.3032778871766</v>
      </c>
      <c r="Q437" s="12">
        <f>'Embedded emissions outputs'!O437-'Infield emissions outputs'!J437</f>
        <v>23539.571115490216</v>
      </c>
      <c r="R437" s="12">
        <f>'Embedded emissions outputs'!P437-'Infield emissions outputs'!K437</f>
        <v>7286.0961741291376</v>
      </c>
      <c r="S437" s="12">
        <f>'Embedded emissions outputs'!Q437-'Infield emissions outputs'!L437</f>
        <v>7087.7717041808646</v>
      </c>
      <c r="T437" s="5"/>
      <c r="U437" s="5">
        <v>6824.202354073188</v>
      </c>
      <c r="V437" s="5">
        <v>746.51269946527987</v>
      </c>
      <c r="W437" s="5">
        <v>400.33932141746482</v>
      </c>
      <c r="X437" s="5">
        <v>38039.546385037858</v>
      </c>
      <c r="Y437" s="5">
        <v>1291.5179131076752</v>
      </c>
      <c r="Z437" s="5">
        <v>151.30258830192309</v>
      </c>
      <c r="AA437" s="5">
        <v>473.98997651839358</v>
      </c>
      <c r="AB437" s="5">
        <v>7951.9161901368325</v>
      </c>
      <c r="AC437" s="5">
        <f>H437*Parameters!$B$17+J437*Parameters!$B$18</f>
        <v>234102.38264761193</v>
      </c>
      <c r="AD437" s="5">
        <f>O437*Parameters!$B$17+Q437*Parameters!$B$18</f>
        <v>69263.412291503104</v>
      </c>
      <c r="AE437" s="12">
        <f t="shared" si="45"/>
        <v>7971.0543749559329</v>
      </c>
      <c r="AF437" s="12">
        <f t="shared" si="46"/>
        <v>1916.810477927992</v>
      </c>
      <c r="AG437" s="12">
        <f t="shared" si="47"/>
        <v>9887.8648528839258</v>
      </c>
      <c r="AH437" s="12">
        <f t="shared" si="48"/>
        <v>45991.462575174693</v>
      </c>
      <c r="AI437" s="12">
        <f t="shared" si="49"/>
        <v>303365.79493911506</v>
      </c>
      <c r="AJ437" s="5"/>
      <c r="AK437" s="9">
        <f>IF('Embedded emissions outputs'!Z437 &lt;&gt;0,'Infield emissions outputs'!AG437/'Embedded emissions outputs'!Z437,"")</f>
        <v>0.54583952085254195</v>
      </c>
      <c r="AL437" s="9">
        <f>IF('Embedded emissions outputs'!Z437 &lt;&gt;0,'Infield emissions outputs'!AH437/'Embedded emissions outputs'!Z437,"")</f>
        <v>2.5388653939802861</v>
      </c>
      <c r="AM437" s="9">
        <f>IF('Embedded emissions outputs'!Z437 &lt;&gt;0,'Infield emissions outputs'!AI437/'Embedded emissions outputs'!Z437,"")</f>
        <v>16.746693307030874</v>
      </c>
      <c r="AN437" s="9"/>
      <c r="AO437" s="9">
        <f>E437*'Field emission CFs'!P435</f>
        <v>11636.140390896628</v>
      </c>
      <c r="AP437" s="9">
        <f>D437*'Field emission CFs'!Q435</f>
        <v>29232.932568661043</v>
      </c>
      <c r="AQ437" s="9">
        <f t="shared" si="50"/>
        <v>40869.07295955767</v>
      </c>
      <c r="AR437" s="9">
        <f>IF('Embedded emissions outputs'!Z437 &lt;&gt; 0,'Infield emissions outputs'!AQ437/'Embedded emissions outputs'!Z437,"")</f>
        <v>2.2560942664407606</v>
      </c>
      <c r="AS437" s="9"/>
      <c r="AT437" s="9"/>
      <c r="AU437" s="5"/>
      <c r="AV437" s="5"/>
      <c r="AW437" s="5"/>
      <c r="AX437" s="5"/>
      <c r="AY437" s="5"/>
      <c r="AZ437" s="5"/>
      <c r="BA437" s="5"/>
      <c r="CX437" s="5"/>
      <c r="CY437" s="5"/>
      <c r="CZ437" s="5"/>
    </row>
    <row r="438" spans="2:104" x14ac:dyDescent="0.3">
      <c r="B438">
        <v>3098</v>
      </c>
      <c r="C438">
        <v>8</v>
      </c>
      <c r="D438" s="5">
        <v>347300.85973778996</v>
      </c>
      <c r="E438" s="5">
        <v>929941.1875</v>
      </c>
      <c r="F438" s="5"/>
      <c r="G438" s="5">
        <v>129516.95016461289</v>
      </c>
      <c r="H438" s="5">
        <v>65701.745791749519</v>
      </c>
      <c r="I438" s="5">
        <v>6806.4169514350815</v>
      </c>
      <c r="J438" s="5">
        <v>17795.27917176074</v>
      </c>
      <c r="K438" s="5">
        <v>6037.0614985494049</v>
      </c>
      <c r="L438" s="5">
        <v>121443.40615968229</v>
      </c>
      <c r="M438" s="5"/>
      <c r="N438" s="12">
        <f>'Embedded emissions outputs'!L438-'Infield emissions outputs'!G438</f>
        <v>438463.23354597221</v>
      </c>
      <c r="O438" s="12">
        <f>'Embedded emissions outputs'!M438-'Infield emissions outputs'!H438</f>
        <v>239473.56792338716</v>
      </c>
      <c r="P438" s="12">
        <f>'Embedded emissions outputs'!N438-'Infield emissions outputs'!I438</f>
        <v>13247.945517610724</v>
      </c>
      <c r="Q438" s="12">
        <f>'Embedded emissions outputs'!O438-'Infield emissions outputs'!J438</f>
        <v>180620.05236431226</v>
      </c>
      <c r="R438" s="12">
        <f>'Embedded emissions outputs'!P438-'Infield emissions outputs'!K438</f>
        <v>27602.947597689039</v>
      </c>
      <c r="S438" s="12">
        <f>'Embedded emissions outputs'!Q438-'Infield emissions outputs'!L438</f>
        <v>30533.413695105701</v>
      </c>
      <c r="T438" s="5"/>
      <c r="U438" s="5">
        <v>3327.3967091112781</v>
      </c>
      <c r="V438" s="5">
        <v>382.32960763520634</v>
      </c>
      <c r="W438" s="5">
        <v>190.6557367324894</v>
      </c>
      <c r="X438" s="5">
        <v>19559.777101866886</v>
      </c>
      <c r="Y438" s="5">
        <v>7866.1722480995059</v>
      </c>
      <c r="Z438" s="5">
        <v>1097.1989973166756</v>
      </c>
      <c r="AA438" s="5">
        <v>3288.0063992825499</v>
      </c>
      <c r="AB438" s="5">
        <v>58128.335719936316</v>
      </c>
      <c r="AC438" s="5">
        <f>H438*Parameters!$B$17+J438*Parameters!$B$18</f>
        <v>118578.84006352565</v>
      </c>
      <c r="AD438" s="5">
        <f>O438*Parameters!$B$17+Q438*Parameters!$B$18</f>
        <v>528282.88078133087</v>
      </c>
      <c r="AE438" s="12">
        <f t="shared" si="45"/>
        <v>3900.3820534789738</v>
      </c>
      <c r="AF438" s="12">
        <f t="shared" si="46"/>
        <v>12251.377644698732</v>
      </c>
      <c r="AG438" s="12">
        <f t="shared" si="47"/>
        <v>16151.759698177706</v>
      </c>
      <c r="AH438" s="12">
        <f t="shared" si="48"/>
        <v>77688.112821803195</v>
      </c>
      <c r="AI438" s="12">
        <f t="shared" si="49"/>
        <v>646861.72084485646</v>
      </c>
      <c r="AJ438" s="5"/>
      <c r="AK438" s="9">
        <f>IF('Embedded emissions outputs'!Z438 &lt;&gt;0,'Infield emissions outputs'!AG438/'Embedded emissions outputs'!Z438,"")</f>
        <v>1.2511277069970039</v>
      </c>
      <c r="AL438" s="9">
        <f>IF('Embedded emissions outputs'!Z438 &lt;&gt;0,'Infield emissions outputs'!AH438/'Embedded emissions outputs'!Z438,"")</f>
        <v>6.0177808654888132</v>
      </c>
      <c r="AM438" s="9">
        <f>IF('Embedded emissions outputs'!Z438 &lt;&gt;0,'Infield emissions outputs'!AI438/'Embedded emissions outputs'!Z438,"")</f>
        <v>50.106405535247646</v>
      </c>
      <c r="AN438" s="9"/>
      <c r="AO438" s="9">
        <f>E438*'Field emission CFs'!P436</f>
        <v>76505.822440643213</v>
      </c>
      <c r="AP438" s="9">
        <f>D438*'Field emission CFs'!Q436</f>
        <v>14771.554643712536</v>
      </c>
      <c r="AQ438" s="9">
        <f t="shared" si="50"/>
        <v>91277.377084355743</v>
      </c>
      <c r="AR438" s="9">
        <f>IF('Embedded emissions outputs'!Z438 &lt;&gt; 0,'Infield emissions outputs'!AQ438/'Embedded emissions outputs'!Z438,"")</f>
        <v>7.0704157086447523</v>
      </c>
      <c r="AS438" s="9"/>
      <c r="AT438" s="9"/>
      <c r="AU438" s="5"/>
      <c r="AV438" s="5"/>
      <c r="AW438" s="5"/>
      <c r="AX438" s="5"/>
      <c r="AY438" s="5"/>
      <c r="AZ438" s="5"/>
      <c r="BA438" s="5"/>
      <c r="CX438" s="5"/>
      <c r="CY438" s="5"/>
      <c r="CZ438" s="5"/>
    </row>
    <row r="439" spans="2:104" x14ac:dyDescent="0.3">
      <c r="B439">
        <v>3100</v>
      </c>
      <c r="C439">
        <v>0</v>
      </c>
      <c r="D439" s="5">
        <v>68251.011234608508</v>
      </c>
      <c r="E439" s="5">
        <v>1108102.75</v>
      </c>
      <c r="F439" s="5"/>
      <c r="G439" s="5">
        <v>25452.464550278153</v>
      </c>
      <c r="H439" s="5">
        <v>12911.602331049917</v>
      </c>
      <c r="I439" s="5">
        <v>1337.5862074472091</v>
      </c>
      <c r="J439" s="5">
        <v>3497.099890831862</v>
      </c>
      <c r="K439" s="5">
        <v>1186.3937004722713</v>
      </c>
      <c r="L439" s="5">
        <v>23865.864554529089</v>
      </c>
      <c r="M439" s="5"/>
      <c r="N439" s="12">
        <f>'Embedded emissions outputs'!L439-'Infield emissions outputs'!G439</f>
        <v>511702.05097220163</v>
      </c>
      <c r="O439" s="12">
        <f>'Embedded emissions outputs'!M439-'Infield emissions outputs'!H439</f>
        <v>289413.45307101618</v>
      </c>
      <c r="P439" s="12">
        <f>'Embedded emissions outputs'!N439-'Infield emissions outputs'!I439</f>
        <v>15442.629439281976</v>
      </c>
      <c r="Q439" s="12">
        <f>'Embedded emissions outputs'!O439-'Infield emissions outputs'!J439</f>
        <v>229156.38738447562</v>
      </c>
      <c r="R439" s="12">
        <f>'Embedded emissions outputs'!P439-'Infield emissions outputs'!K439</f>
        <v>29859.949750911772</v>
      </c>
      <c r="S439" s="12">
        <f>'Embedded emissions outputs'!Q439-'Infield emissions outputs'!L439</f>
        <v>32528.275686843441</v>
      </c>
      <c r="T439" s="5"/>
      <c r="U439" s="5">
        <v>575.56864820654687</v>
      </c>
      <c r="V439" s="5">
        <v>81.719012486543932</v>
      </c>
      <c r="W439" s="5">
        <v>32.379564625835741</v>
      </c>
      <c r="X439" s="5">
        <v>4243.5783499903118</v>
      </c>
      <c r="Y439" s="5">
        <v>8621.1979599682672</v>
      </c>
      <c r="Z439" s="5">
        <v>1362.4112744006288</v>
      </c>
      <c r="AA439" s="5">
        <v>3917.9348045553047</v>
      </c>
      <c r="AB439" s="5">
        <v>72533.290698060897</v>
      </c>
      <c r="AC439" s="5">
        <f>H439*Parameters!$B$17+J439*Parameters!$B$18</f>
        <v>23302.924592449315</v>
      </c>
      <c r="AD439" s="5">
        <f>O439*Parameters!$B$17+Q439*Parameters!$B$18</f>
        <v>647473.05738132028</v>
      </c>
      <c r="AE439" s="12">
        <f t="shared" si="45"/>
        <v>689.66722531892663</v>
      </c>
      <c r="AF439" s="12">
        <f t="shared" si="46"/>
        <v>13901.544038924201</v>
      </c>
      <c r="AG439" s="12">
        <f t="shared" si="47"/>
        <v>14591.211264243128</v>
      </c>
      <c r="AH439" s="12">
        <f t="shared" si="48"/>
        <v>76776.869048051216</v>
      </c>
      <c r="AI439" s="12">
        <f t="shared" si="49"/>
        <v>670775.98197376961</v>
      </c>
      <c r="AJ439" s="5"/>
      <c r="AK439" s="9">
        <f>IF('Embedded emissions outputs'!Z439 &lt;&gt;0,'Infield emissions outputs'!AG439/'Embedded emissions outputs'!Z439,"")</f>
        <v>1.7295090276083436</v>
      </c>
      <c r="AL439" s="9">
        <f>IF('Embedded emissions outputs'!Z439 &lt;&gt;0,'Infield emissions outputs'!AH439/'Embedded emissions outputs'!Z439,"")</f>
        <v>9.1004294109229367</v>
      </c>
      <c r="AM439" s="9">
        <f>IF('Embedded emissions outputs'!Z439 &lt;&gt;0,'Infield emissions outputs'!AI439/'Embedded emissions outputs'!Z439,"")</f>
        <v>79.507663573443793</v>
      </c>
      <c r="AN439" s="9"/>
      <c r="AO439" s="9">
        <f>E439*'Field emission CFs'!P437</f>
        <v>101867.80609198427</v>
      </c>
      <c r="AP439" s="9">
        <f>D439*'Field emission CFs'!Q437</f>
        <v>3469.419615196628</v>
      </c>
      <c r="AQ439" s="9">
        <f t="shared" si="50"/>
        <v>105337.2257071809</v>
      </c>
      <c r="AR439" s="9">
        <f>IF('Embedded emissions outputs'!Z439 &lt;&gt; 0,'Infield emissions outputs'!AQ439/'Embedded emissions outputs'!Z439,"")</f>
        <v>12.485713454799816</v>
      </c>
      <c r="AS439" s="9"/>
      <c r="AT439" s="9"/>
      <c r="AU439" s="5"/>
      <c r="AV439" s="5"/>
      <c r="AW439" s="5"/>
      <c r="AX439" s="5"/>
      <c r="AY439" s="5"/>
      <c r="AZ439" s="5"/>
      <c r="BA439" s="5"/>
      <c r="CX439" s="5"/>
      <c r="CY439" s="5"/>
      <c r="CZ439" s="5"/>
    </row>
    <row r="440" spans="2:104" x14ac:dyDescent="0.3">
      <c r="B440">
        <v>3100</v>
      </c>
      <c r="C440">
        <v>1</v>
      </c>
      <c r="D440" s="5">
        <v>140251.17279475788</v>
      </c>
      <c r="E440" s="5">
        <v>269824.1875</v>
      </c>
      <c r="F440" s="5"/>
      <c r="G440" s="5">
        <v>52303.078578905792</v>
      </c>
      <c r="H440" s="5">
        <v>26532.462110554512</v>
      </c>
      <c r="I440" s="5">
        <v>2748.6484216872195</v>
      </c>
      <c r="J440" s="5">
        <v>7186.3017440667782</v>
      </c>
      <c r="K440" s="5">
        <v>2437.9581324529099</v>
      </c>
      <c r="L440" s="5">
        <v>49042.723807090653</v>
      </c>
      <c r="M440" s="5"/>
      <c r="N440" s="12">
        <f>'Embedded emissions outputs'!L440-'Infield emissions outputs'!G440</f>
        <v>117806.95670492706</v>
      </c>
      <c r="O440" s="12">
        <f>'Embedded emissions outputs'!M440-'Infield emissions outputs'!H440</f>
        <v>64454.351936890715</v>
      </c>
      <c r="P440" s="12">
        <f>'Embedded emissions outputs'!N440-'Infield emissions outputs'!I440</f>
        <v>3468.8658592286065</v>
      </c>
      <c r="Q440" s="12">
        <f>'Embedded emissions outputs'!O440-'Infield emissions outputs'!J440</f>
        <v>53538.063497665411</v>
      </c>
      <c r="R440" s="12">
        <f>'Embedded emissions outputs'!P440-'Infield emissions outputs'!K440</f>
        <v>22872.587487958288</v>
      </c>
      <c r="S440" s="12">
        <f>'Embedded emissions outputs'!Q440-'Infield emissions outputs'!L440</f>
        <v>7683.36987882229</v>
      </c>
      <c r="T440" s="5"/>
      <c r="U440" s="5">
        <v>1440.8889491456241</v>
      </c>
      <c r="V440" s="5">
        <v>152.67124746480212</v>
      </c>
      <c r="W440" s="5">
        <v>82.689535088507682</v>
      </c>
      <c r="X440" s="5">
        <v>7758.5804678658496</v>
      </c>
      <c r="Y440" s="5">
        <v>2101.8613206806117</v>
      </c>
      <c r="Z440" s="5">
        <v>321.94279799754025</v>
      </c>
      <c r="AA440" s="5">
        <v>954.02131773197345</v>
      </c>
      <c r="AB440" s="5">
        <v>17119.904090498403</v>
      </c>
      <c r="AC440" s="5">
        <f>H440*Parameters!$B$17+J440*Parameters!$B$18</f>
        <v>47885.920582251551</v>
      </c>
      <c r="AD440" s="5">
        <f>O440*Parameters!$B$17+Q440*Parameters!$B$18</f>
        <v>146274.46876334964</v>
      </c>
      <c r="AE440" s="12">
        <f t="shared" si="45"/>
        <v>1676.2497316989338</v>
      </c>
      <c r="AF440" s="12">
        <f t="shared" si="46"/>
        <v>3377.8254364101253</v>
      </c>
      <c r="AG440" s="12">
        <f t="shared" si="47"/>
        <v>5054.0751681090587</v>
      </c>
      <c r="AH440" s="12">
        <f t="shared" si="48"/>
        <v>24878.484558364253</v>
      </c>
      <c r="AI440" s="12">
        <f t="shared" si="49"/>
        <v>194160.3893456012</v>
      </c>
      <c r="AJ440" s="5"/>
      <c r="AK440" s="9">
        <f>IF('Embedded emissions outputs'!Z440 &lt;&gt;0,'Infield emissions outputs'!AG440/'Embedded emissions outputs'!Z440,"")</f>
        <v>0.8254039595933792</v>
      </c>
      <c r="AL440" s="9">
        <f>IF('Embedded emissions outputs'!Z440 &lt;&gt;0,'Infield emissions outputs'!AH440/'Embedded emissions outputs'!Z440,"")</f>
        <v>4.0630182536124657</v>
      </c>
      <c r="AM440" s="9">
        <f>IF('Embedded emissions outputs'!Z440 &lt;&gt;0,'Infield emissions outputs'!AI440/'Embedded emissions outputs'!Z440,"")</f>
        <v>31.709214610278867</v>
      </c>
      <c r="AN440" s="9"/>
      <c r="AO440" s="9">
        <f>E440*'Field emission CFs'!P438</f>
        <v>27449.469054377394</v>
      </c>
      <c r="AP440" s="9">
        <f>D440*'Field emission CFs'!Q438</f>
        <v>8112.0236312184106</v>
      </c>
      <c r="AQ440" s="9">
        <f t="shared" si="50"/>
        <v>35561.492685595804</v>
      </c>
      <c r="AR440" s="9">
        <f>IF('Embedded emissions outputs'!Z440 &lt;&gt; 0,'Infield emissions outputs'!AQ440/'Embedded emissions outputs'!Z440,"")</f>
        <v>5.8077088083206734</v>
      </c>
      <c r="AS440" s="9"/>
      <c r="AT440" s="9"/>
      <c r="AU440" s="5"/>
      <c r="AV440" s="5"/>
      <c r="AW440" s="5"/>
      <c r="AX440" s="5"/>
      <c r="AY440" s="5"/>
      <c r="AZ440" s="5"/>
      <c r="BA440" s="5"/>
      <c r="CX440" s="5"/>
      <c r="CY440" s="5"/>
      <c r="CZ440" s="5"/>
    </row>
    <row r="441" spans="2:104" x14ac:dyDescent="0.3">
      <c r="B441">
        <v>3100</v>
      </c>
      <c r="C441">
        <v>5</v>
      </c>
      <c r="D441" s="5">
        <v>32846.383999999998</v>
      </c>
      <c r="E441" s="5">
        <v>13249.8642578125</v>
      </c>
      <c r="F441" s="5"/>
      <c r="G441" s="5">
        <v>12249.216667150222</v>
      </c>
      <c r="H441" s="5">
        <v>6213.8192614193777</v>
      </c>
      <c r="I441" s="5">
        <v>643.72482411859608</v>
      </c>
      <c r="J441" s="5">
        <v>1683.0092891337993</v>
      </c>
      <c r="K441" s="5">
        <v>570.96213456736382</v>
      </c>
      <c r="L441" s="5">
        <v>11485.651823610639</v>
      </c>
      <c r="M441" s="5"/>
      <c r="N441" s="12">
        <f>'Embedded emissions outputs'!L441-'Infield emissions outputs'!G441</f>
        <v>6239.2852890815757</v>
      </c>
      <c r="O441" s="12">
        <f>'Embedded emissions outputs'!M441-'Infield emissions outputs'!H441</f>
        <v>3271.7632588077613</v>
      </c>
      <c r="P441" s="12">
        <f>'Embedded emissions outputs'!N441-'Infield emissions outputs'!I441</f>
        <v>191.90943436063685</v>
      </c>
      <c r="Q441" s="12">
        <f>'Embedded emissions outputs'!O441-'Infield emissions outputs'!J441</f>
        <v>2430.289630319402</v>
      </c>
      <c r="R441" s="12">
        <f>'Embedded emissions outputs'!P441-'Infield emissions outputs'!K441</f>
        <v>594.77129258960144</v>
      </c>
      <c r="S441" s="12">
        <f>'Embedded emissions outputs'!Q441-'Infield emissions outputs'!L441</f>
        <v>521.8451948410202</v>
      </c>
      <c r="T441" s="5"/>
      <c r="U441" s="5">
        <v>408.43107432578552</v>
      </c>
      <c r="V441" s="5">
        <v>34.377651258451131</v>
      </c>
      <c r="W441" s="5">
        <v>26.467126189178359</v>
      </c>
      <c r="X441" s="5">
        <v>1708.1011755031091</v>
      </c>
      <c r="Y441" s="5">
        <v>127.78457801126606</v>
      </c>
      <c r="Z441" s="5">
        <v>15.288410778195622</v>
      </c>
      <c r="AA441" s="5">
        <v>46.84774284535775</v>
      </c>
      <c r="AB441" s="5">
        <v>804.34346771864125</v>
      </c>
      <c r="AC441" s="5">
        <f>H441*Parameters!$B$17+J441*Parameters!$B$18</f>
        <v>11214.73214302367</v>
      </c>
      <c r="AD441" s="5">
        <f>O441*Parameters!$B$17+Q441*Parameters!$B$18</f>
        <v>7186.5263420813671</v>
      </c>
      <c r="AE441" s="12">
        <f t="shared" si="45"/>
        <v>469.27585177341501</v>
      </c>
      <c r="AF441" s="12">
        <f t="shared" si="46"/>
        <v>189.92073163481942</v>
      </c>
      <c r="AG441" s="12">
        <f t="shared" si="47"/>
        <v>659.19658340823446</v>
      </c>
      <c r="AH441" s="12">
        <f t="shared" si="48"/>
        <v>2512.4446432217501</v>
      </c>
      <c r="AI441" s="12">
        <f t="shared" si="49"/>
        <v>18401.258485105038</v>
      </c>
      <c r="AJ441" s="5"/>
      <c r="AK441" s="9">
        <f>IF('Embedded emissions outputs'!Z441 &lt;&gt;0,'Infield emissions outputs'!AG441/'Embedded emissions outputs'!Z441,"")</f>
        <v>1.54093499943485</v>
      </c>
      <c r="AL441" s="9">
        <f>IF('Embedded emissions outputs'!Z441 &lt;&gt;0,'Infield emissions outputs'!AH441/'Embedded emissions outputs'!Z441,"")</f>
        <v>5.8730794156519561</v>
      </c>
      <c r="AM441" s="9">
        <f>IF('Embedded emissions outputs'!Z441 &lt;&gt;0,'Infield emissions outputs'!AI441/'Embedded emissions outputs'!Z441,"")</f>
        <v>43.014699934792866</v>
      </c>
      <c r="AN441" s="9"/>
      <c r="AO441" s="9">
        <f>E441*'Field emission CFs'!P439</f>
        <v>1070.2233336591223</v>
      </c>
      <c r="AP441" s="9">
        <f>D441*'Field emission CFs'!Q439</f>
        <v>2131.2258267037364</v>
      </c>
      <c r="AQ441" s="9">
        <f t="shared" si="50"/>
        <v>3201.4491603628585</v>
      </c>
      <c r="AR441" s="9">
        <f>IF('Embedded emissions outputs'!Z441 &lt;&gt; 0,'Infield emissions outputs'!AQ441/'Embedded emissions outputs'!Z441,"")</f>
        <v>7.4836933083121595</v>
      </c>
      <c r="AS441" s="9"/>
      <c r="AT441" s="9"/>
      <c r="AU441" s="5"/>
      <c r="AV441" s="5"/>
      <c r="AW441" s="5"/>
      <c r="AX441" s="5"/>
      <c r="AY441" s="5"/>
      <c r="AZ441" s="5"/>
      <c r="BA441" s="5"/>
      <c r="CX441" s="5"/>
      <c r="CY441" s="5"/>
      <c r="CZ441" s="5"/>
    </row>
    <row r="442" spans="2:104" x14ac:dyDescent="0.3">
      <c r="B442">
        <v>3100</v>
      </c>
      <c r="C442">
        <v>7</v>
      </c>
      <c r="D442" s="5">
        <v>62064.125578410582</v>
      </c>
      <c r="E442" s="5">
        <v>28064.921875</v>
      </c>
      <c r="F442" s="5"/>
      <c r="G442" s="5">
        <v>23145.224188670854</v>
      </c>
      <c r="H442" s="5">
        <v>11741.178540757448</v>
      </c>
      <c r="I442" s="5">
        <v>1216.3353604474944</v>
      </c>
      <c r="J442" s="5">
        <v>3180.0912962118337</v>
      </c>
      <c r="K442" s="5">
        <v>1078.8483024586885</v>
      </c>
      <c r="L442" s="5">
        <v>21702.447889864259</v>
      </c>
      <c r="M442" s="5"/>
      <c r="N442" s="12">
        <f>'Embedded emissions outputs'!L442-'Infield emissions outputs'!G442</f>
        <v>12846.523138828143</v>
      </c>
      <c r="O442" s="12">
        <f>'Embedded emissions outputs'!M442-'Infield emissions outputs'!H442</f>
        <v>6767.5058697125514</v>
      </c>
      <c r="P442" s="12">
        <f>'Embedded emissions outputs'!N442-'Infield emissions outputs'!I442</f>
        <v>411.53556260875212</v>
      </c>
      <c r="Q442" s="12">
        <f>'Embedded emissions outputs'!O442-'Infield emissions outputs'!J442</f>
        <v>5313.8393783687179</v>
      </c>
      <c r="R442" s="12">
        <f>'Embedded emissions outputs'!P442-'Infield emissions outputs'!K442</f>
        <v>1434.3474845320002</v>
      </c>
      <c r="S442" s="12">
        <f>'Embedded emissions outputs'!Q442-'Infield emissions outputs'!L442</f>
        <v>1291.1699627742382</v>
      </c>
      <c r="T442" s="5"/>
      <c r="U442" s="5">
        <v>617.71485100999632</v>
      </c>
      <c r="V442" s="5">
        <v>67.573022750714287</v>
      </c>
      <c r="W442" s="5">
        <v>36.238014562277463</v>
      </c>
      <c r="X442" s="5">
        <v>3443.2731487946589</v>
      </c>
      <c r="Y442" s="5">
        <v>267.09945490801954</v>
      </c>
      <c r="Z442" s="5">
        <v>32.369848844431402</v>
      </c>
      <c r="AA442" s="5">
        <v>99.229571542910776</v>
      </c>
      <c r="AB442" s="5">
        <v>1704.0887080111208</v>
      </c>
      <c r="AC442" s="5">
        <f>H442*Parameters!$B$17+J442*Parameters!$B$18</f>
        <v>21190.537870252592</v>
      </c>
      <c r="AD442" s="5">
        <f>O442*Parameters!$B$17+Q442*Parameters!$B$18</f>
        <v>15103.145958191868</v>
      </c>
      <c r="AE442" s="12">
        <f t="shared" si="45"/>
        <v>721.52588832298807</v>
      </c>
      <c r="AF442" s="12">
        <f t="shared" si="46"/>
        <v>398.69887529536174</v>
      </c>
      <c r="AG442" s="12">
        <f t="shared" si="47"/>
        <v>1120.2247636183497</v>
      </c>
      <c r="AH442" s="12">
        <f t="shared" si="48"/>
        <v>5147.36185680578</v>
      </c>
      <c r="AI442" s="12">
        <f t="shared" si="49"/>
        <v>36293.68382844446</v>
      </c>
      <c r="AJ442" s="5"/>
      <c r="AK442" s="9">
        <f>IF('Embedded emissions outputs'!Z442 &lt;&gt;0,'Infield emissions outputs'!AG442/'Embedded emissions outputs'!Z442,"")</f>
        <v>0.60873563640475226</v>
      </c>
      <c r="AL442" s="9">
        <f>IF('Embedded emissions outputs'!Z442 &lt;&gt;0,'Infield emissions outputs'!AH442/'Embedded emissions outputs'!Z442,"")</f>
        <v>2.7971017044716291</v>
      </c>
      <c r="AM442" s="9">
        <f>IF('Embedded emissions outputs'!Z442 &lt;&gt;0,'Infield emissions outputs'!AI442/'Embedded emissions outputs'!Z442,"")</f>
        <v>19.722165979815795</v>
      </c>
      <c r="AN442" s="9"/>
      <c r="AO442" s="9">
        <f>E442*'Field emission CFs'!P440</f>
        <v>2593.2481397276038</v>
      </c>
      <c r="AP442" s="9">
        <f>D442*'Field emission CFs'!Q440</f>
        <v>2801.2487203209294</v>
      </c>
      <c r="AQ442" s="9">
        <f t="shared" si="50"/>
        <v>5394.4968600485336</v>
      </c>
      <c r="AR442" s="9">
        <f>IF('Embedded emissions outputs'!Z442 &lt;&gt; 0,'Infield emissions outputs'!AQ442/'Embedded emissions outputs'!Z442,"")</f>
        <v>2.9313960785675421</v>
      </c>
      <c r="AS442" s="9"/>
      <c r="AT442" s="9"/>
      <c r="AU442" s="5"/>
      <c r="AV442" s="5"/>
      <c r="AW442" s="5"/>
      <c r="AX442" s="5"/>
      <c r="AY442" s="5"/>
      <c r="AZ442" s="5"/>
      <c r="BA442" s="5"/>
      <c r="CX442" s="5"/>
      <c r="CY442" s="5"/>
      <c r="CZ442" s="5"/>
    </row>
    <row r="443" spans="2:104" x14ac:dyDescent="0.3">
      <c r="B443">
        <v>3100</v>
      </c>
      <c r="C443">
        <v>8</v>
      </c>
      <c r="D443" s="5">
        <v>444312.08264360524</v>
      </c>
      <c r="E443" s="5">
        <v>774898.1875</v>
      </c>
      <c r="F443" s="5"/>
      <c r="G443" s="5">
        <v>165694.79818948341</v>
      </c>
      <c r="H443" s="5">
        <v>84054.152725371314</v>
      </c>
      <c r="I443" s="5">
        <v>8707.647004721186</v>
      </c>
      <c r="J443" s="5">
        <v>22766.017786419718</v>
      </c>
      <c r="K443" s="5">
        <v>7723.3882158920087</v>
      </c>
      <c r="L443" s="5">
        <v>155366.07872171758</v>
      </c>
      <c r="M443" s="5"/>
      <c r="N443" s="12">
        <f>'Embedded emissions outputs'!L443-'Infield emissions outputs'!G443</f>
        <v>360884.1002982129</v>
      </c>
      <c r="O443" s="12">
        <f>'Embedded emissions outputs'!M443-'Infield emissions outputs'!H443</f>
        <v>200728.63637566706</v>
      </c>
      <c r="P443" s="12">
        <f>'Embedded emissions outputs'!N443-'Infield emissions outputs'!I443</f>
        <v>10826.015563280956</v>
      </c>
      <c r="Q443" s="12">
        <f>'Embedded emissions outputs'!O443-'Infield emissions outputs'!J443</f>
        <v>155489.15292526767</v>
      </c>
      <c r="R443" s="12">
        <f>'Embedded emissions outputs'!P443-'Infield emissions outputs'!K443</f>
        <v>23855.164841197271</v>
      </c>
      <c r="S443" s="12">
        <f>'Embedded emissions outputs'!Q443-'Infield emissions outputs'!L443</f>
        <v>23115.121166527504</v>
      </c>
      <c r="T443" s="5"/>
      <c r="U443" s="5">
        <v>4256.8353062036622</v>
      </c>
      <c r="V443" s="5">
        <v>489.12537778617809</v>
      </c>
      <c r="W443" s="5">
        <v>243.91142457729387</v>
      </c>
      <c r="X443" s="5">
        <v>25023.391265822269</v>
      </c>
      <c r="Y443" s="5">
        <v>6530.0688522757573</v>
      </c>
      <c r="Z443" s="5">
        <v>920.44009410391971</v>
      </c>
      <c r="AA443" s="5">
        <v>2739.8187322748413</v>
      </c>
      <c r="AB443" s="5">
        <v>48785.137165883905</v>
      </c>
      <c r="AC443" s="5">
        <f>H443*Parameters!$B$17+J443*Parameters!$B$18</f>
        <v>151701.35606881505</v>
      </c>
      <c r="AD443" s="5">
        <f>O443*Parameters!$B$17+Q443*Parameters!$B$18</f>
        <v>446207.24240152608</v>
      </c>
      <c r="AE443" s="12">
        <f t="shared" si="45"/>
        <v>4989.8721085671341</v>
      </c>
      <c r="AF443" s="12">
        <f t="shared" si="46"/>
        <v>10190.327678654518</v>
      </c>
      <c r="AG443" s="12">
        <f t="shared" si="47"/>
        <v>15180.199787221653</v>
      </c>
      <c r="AH443" s="12">
        <f t="shared" si="48"/>
        <v>73808.528431706174</v>
      </c>
      <c r="AI443" s="12">
        <f t="shared" si="49"/>
        <v>597908.59847034118</v>
      </c>
      <c r="AJ443" s="5"/>
      <c r="AK443" s="9">
        <f>IF('Embedded emissions outputs'!Z443 &lt;&gt;0,'Infield emissions outputs'!AG443/'Embedded emissions outputs'!Z443,"")</f>
        <v>1.0727836636040335</v>
      </c>
      <c r="AL443" s="9">
        <f>IF('Embedded emissions outputs'!Z443 &lt;&gt;0,'Infield emissions outputs'!AH443/'Embedded emissions outputs'!Z443,"")</f>
        <v>5.2160435729469539</v>
      </c>
      <c r="AM443" s="9">
        <f>IF('Embedded emissions outputs'!Z443 &lt;&gt;0,'Infield emissions outputs'!AI443/'Embedded emissions outputs'!Z443,"")</f>
        <v>42.254159086055246</v>
      </c>
      <c r="AN443" s="9"/>
      <c r="AO443" s="9">
        <f>E443*'Field emission CFs'!P441</f>
        <v>72384.528952408262</v>
      </c>
      <c r="AP443" s="9">
        <f>D443*'Field emission CFs'!Q441</f>
        <v>21185.646187042021</v>
      </c>
      <c r="AQ443" s="9">
        <f t="shared" si="50"/>
        <v>93570.175139450279</v>
      </c>
      <c r="AR443" s="9">
        <f>IF('Embedded emissions outputs'!Z443 &lt;&gt; 0,'Infield emissions outputs'!AQ443/'Embedded emissions outputs'!Z443,"")</f>
        <v>6.6125977719126334</v>
      </c>
      <c r="AS443" s="9"/>
      <c r="AT443" s="9"/>
      <c r="AU443" s="5"/>
      <c r="AV443" s="5"/>
      <c r="AW443" s="5"/>
      <c r="AX443" s="5"/>
      <c r="AY443" s="5"/>
      <c r="AZ443" s="5"/>
      <c r="BA443" s="5"/>
      <c r="CX443" s="5"/>
      <c r="CY443" s="5"/>
      <c r="CZ443" s="5"/>
    </row>
    <row r="444" spans="2:104" x14ac:dyDescent="0.3">
      <c r="B444">
        <v>3101</v>
      </c>
      <c r="C444">
        <v>0</v>
      </c>
      <c r="D444" s="5">
        <v>167858.20928001314</v>
      </c>
      <c r="E444" s="5">
        <v>2274627</v>
      </c>
      <c r="F444" s="5"/>
      <c r="G444" s="5">
        <v>62598.414937568989</v>
      </c>
      <c r="H444" s="5">
        <v>31755.111126129152</v>
      </c>
      <c r="I444" s="5">
        <v>3289.6922914144507</v>
      </c>
      <c r="J444" s="5">
        <v>8600.853155574976</v>
      </c>
      <c r="K444" s="5">
        <v>2917.8457353226945</v>
      </c>
      <c r="L444" s="5">
        <v>58696.292034002858</v>
      </c>
      <c r="M444" s="5"/>
      <c r="N444" s="12">
        <f>'Embedded emissions outputs'!L444-'Infield emissions outputs'!G444</f>
        <v>1060183.1580596021</v>
      </c>
      <c r="O444" s="12">
        <f>'Embedded emissions outputs'!M444-'Infield emissions outputs'!H444</f>
        <v>594934.23198461521</v>
      </c>
      <c r="P444" s="12">
        <f>'Embedded emissions outputs'!N444-'Infield emissions outputs'!I444</f>
        <v>31551.582397902108</v>
      </c>
      <c r="Q444" s="12">
        <f>'Embedded emissions outputs'!O444-'Infield emissions outputs'!J444</f>
        <v>460914.28902200423</v>
      </c>
      <c r="R444" s="12">
        <f>'Embedded emissions outputs'!P444-'Infield emissions outputs'!K444</f>
        <v>64478.901480325403</v>
      </c>
      <c r="S444" s="12">
        <f>'Embedded emissions outputs'!Q444-'Infield emissions outputs'!L444</f>
        <v>62564.927317658199</v>
      </c>
      <c r="T444" s="5"/>
      <c r="U444" s="5">
        <v>1415.5676356730391</v>
      </c>
      <c r="V444" s="5">
        <v>200.98174154475561</v>
      </c>
      <c r="W444" s="5">
        <v>79.635094587480552</v>
      </c>
      <c r="X444" s="5">
        <v>10436.760567843512</v>
      </c>
      <c r="Y444" s="5">
        <v>17720.634885695421</v>
      </c>
      <c r="Z444" s="5">
        <v>2787.0145811613152</v>
      </c>
      <c r="AA444" s="5">
        <v>8042.4316805402259</v>
      </c>
      <c r="AB444" s="5">
        <v>148351.43923798719</v>
      </c>
      <c r="AC444" s="5">
        <f>H444*Parameters!$B$17+J444*Parameters!$B$18</f>
        <v>57311.783698411295</v>
      </c>
      <c r="AD444" s="5">
        <f>O444*Parameters!$B$17+Q444*Parameters!$B$18</f>
        <v>1322554.9464239557</v>
      </c>
      <c r="AE444" s="12">
        <f t="shared" si="45"/>
        <v>1696.1844718052753</v>
      </c>
      <c r="AF444" s="12">
        <f t="shared" si="46"/>
        <v>28550.081147396962</v>
      </c>
      <c r="AG444" s="12">
        <f t="shared" si="47"/>
        <v>30246.265619202237</v>
      </c>
      <c r="AH444" s="12">
        <f t="shared" si="48"/>
        <v>158788.19980583069</v>
      </c>
      <c r="AI444" s="12">
        <f t="shared" si="49"/>
        <v>1379866.7301223669</v>
      </c>
      <c r="AJ444" s="5"/>
      <c r="AK444" s="9">
        <f>IF('Embedded emissions outputs'!Z444 &lt;&gt;0,'Infield emissions outputs'!AG444/'Embedded emissions outputs'!Z444,"")</f>
        <v>1.7725785613546641</v>
      </c>
      <c r="AL444" s="9">
        <f>IF('Embedded emissions outputs'!Z444 &lt;&gt;0,'Infield emissions outputs'!AH444/'Embedded emissions outputs'!Z444,"")</f>
        <v>9.3057623151079145</v>
      </c>
      <c r="AM444" s="9">
        <f>IF('Embedded emissions outputs'!Z444 &lt;&gt;0,'Infield emissions outputs'!AI444/'Embedded emissions outputs'!Z444,"")</f>
        <v>80.866914750250828</v>
      </c>
      <c r="AN444" s="9"/>
      <c r="AO444" s="9">
        <f>E444*'Field emission CFs'!P442</f>
        <v>193466.09911775924</v>
      </c>
      <c r="AP444" s="9">
        <f>D444*'Field emission CFs'!Q442</f>
        <v>7645.0031725200706</v>
      </c>
      <c r="AQ444" s="9">
        <f t="shared" si="50"/>
        <v>201111.10229027932</v>
      </c>
      <c r="AR444" s="9">
        <f>IF('Embedded emissions outputs'!Z444 &lt;&gt; 0,'Infield emissions outputs'!AQ444/'Embedded emissions outputs'!Z444,"")</f>
        <v>11.786090648619931</v>
      </c>
      <c r="AS444" s="9"/>
      <c r="AT444" s="9"/>
      <c r="AU444" s="5"/>
      <c r="AV444" s="5"/>
      <c r="AW444" s="5"/>
      <c r="AX444" s="5"/>
      <c r="AY444" s="5"/>
      <c r="AZ444" s="5"/>
      <c r="BA444" s="5"/>
      <c r="CX444" s="5"/>
      <c r="CY444" s="5"/>
      <c r="CZ444" s="5"/>
    </row>
    <row r="445" spans="2:104" x14ac:dyDescent="0.3">
      <c r="B445">
        <v>3101</v>
      </c>
      <c r="C445">
        <v>1</v>
      </c>
      <c r="D445" s="5">
        <v>315732.92580002995</v>
      </c>
      <c r="E445" s="5">
        <v>432991.53125</v>
      </c>
      <c r="F445" s="5"/>
      <c r="G445" s="5">
        <v>117744.4986662103</v>
      </c>
      <c r="H445" s="5">
        <v>59729.78139086852</v>
      </c>
      <c r="I445" s="5">
        <v>6187.7472457569165</v>
      </c>
      <c r="J445" s="5">
        <v>16177.776129233678</v>
      </c>
      <c r="K445" s="5">
        <v>5488.3224061432211</v>
      </c>
      <c r="L445" s="5">
        <v>110404.79996181731</v>
      </c>
      <c r="M445" s="5"/>
      <c r="N445" s="12">
        <f>'Embedded emissions outputs'!L445-'Infield emissions outputs'!G445</f>
        <v>186752.35793359505</v>
      </c>
      <c r="O445" s="12">
        <f>'Embedded emissions outputs'!M445-'Infield emissions outputs'!H445</f>
        <v>96567.793589093882</v>
      </c>
      <c r="P445" s="12">
        <f>'Embedded emissions outputs'!N445-'Infield emissions outputs'!I445</f>
        <v>5580.205639341495</v>
      </c>
      <c r="Q445" s="12">
        <f>'Embedded emissions outputs'!O445-'Infield emissions outputs'!J445</f>
        <v>79956.471746077324</v>
      </c>
      <c r="R445" s="12">
        <f>'Embedded emissions outputs'!P445-'Infield emissions outputs'!K445</f>
        <v>48893.973249991024</v>
      </c>
      <c r="S445" s="12">
        <f>'Embedded emissions outputs'!Q445-'Infield emissions outputs'!L445</f>
        <v>15240.729698902665</v>
      </c>
      <c r="T445" s="5"/>
      <c r="U445" s="5">
        <v>3243.7239176062167</v>
      </c>
      <c r="V445" s="5">
        <v>343.69295234445315</v>
      </c>
      <c r="W445" s="5">
        <v>186.15037811302062</v>
      </c>
      <c r="X445" s="5">
        <v>17466.08789331856</v>
      </c>
      <c r="Y445" s="5">
        <v>3410.2148086578791</v>
      </c>
      <c r="Z445" s="5">
        <v>496.57645656887905</v>
      </c>
      <c r="AA445" s="5">
        <v>1530.9344450562494</v>
      </c>
      <c r="AB445" s="5">
        <v>26354.375129694439</v>
      </c>
      <c r="AC445" s="5">
        <f>H445*Parameters!$B$17+J445*Parameters!$B$18</f>
        <v>107800.60878483622</v>
      </c>
      <c r="AD445" s="5">
        <f>O445*Parameters!$B$17+Q445*Parameters!$B$18</f>
        <v>218940.9854200125</v>
      </c>
      <c r="AE445" s="12">
        <f t="shared" si="45"/>
        <v>3773.5672480636904</v>
      </c>
      <c r="AF445" s="12">
        <f t="shared" si="46"/>
        <v>5437.7257102830081</v>
      </c>
      <c r="AG445" s="12">
        <f t="shared" si="47"/>
        <v>9211.2929583466976</v>
      </c>
      <c r="AH445" s="12">
        <f t="shared" si="48"/>
        <v>43820.463023012999</v>
      </c>
      <c r="AI445" s="12">
        <f t="shared" si="49"/>
        <v>326741.59420484875</v>
      </c>
      <c r="AJ445" s="5"/>
      <c r="AK445" s="9">
        <f>IF('Embedded emissions outputs'!Z445 &lt;&gt;0,'Infield emissions outputs'!AG445/'Embedded emissions outputs'!Z445,"")</f>
        <v>0.9198776446422241</v>
      </c>
      <c r="AL445" s="9">
        <f>IF('Embedded emissions outputs'!Z445 &lt;&gt;0,'Infield emissions outputs'!AH445/'Embedded emissions outputs'!Z445,"")</f>
        <v>4.3760918792855197</v>
      </c>
      <c r="AM445" s="9">
        <f>IF('Embedded emissions outputs'!Z445 &lt;&gt;0,'Infield emissions outputs'!AI445/'Embedded emissions outputs'!Z445,"")</f>
        <v>32.629761038210262</v>
      </c>
      <c r="AN445" s="9"/>
      <c r="AO445" s="9">
        <f>E445*'Field emission CFs'!P443</f>
        <v>44019.622668572883</v>
      </c>
      <c r="AP445" s="9">
        <f>D445*'Field emission CFs'!Q443</f>
        <v>15106.056095505417</v>
      </c>
      <c r="AQ445" s="9">
        <f t="shared" si="50"/>
        <v>59125.6787640783</v>
      </c>
      <c r="AR445" s="9">
        <f>IF('Embedded emissions outputs'!Z445 &lt;&gt; 0,'Infield emissions outputs'!AQ445/'Embedded emissions outputs'!Z445,"")</f>
        <v>5.9045337462738878</v>
      </c>
      <c r="AS445" s="9"/>
      <c r="AT445" s="9"/>
      <c r="AU445" s="5"/>
      <c r="AV445" s="5"/>
      <c r="AW445" s="5"/>
      <c r="AX445" s="5"/>
      <c r="AY445" s="5"/>
      <c r="AZ445" s="5"/>
      <c r="BA445" s="5"/>
      <c r="CX445" s="5"/>
      <c r="CY445" s="5"/>
      <c r="CZ445" s="5"/>
    </row>
    <row r="446" spans="2:104" x14ac:dyDescent="0.3">
      <c r="B446">
        <v>3101</v>
      </c>
      <c r="C446">
        <v>2</v>
      </c>
      <c r="D446" s="5">
        <v>1245.549</v>
      </c>
      <c r="E446" s="5">
        <v>14521.02734375</v>
      </c>
      <c r="F446" s="5"/>
      <c r="G446" s="5">
        <v>464.49556123292876</v>
      </c>
      <c r="H446" s="5">
        <v>235.63069734682654</v>
      </c>
      <c r="I446" s="5">
        <v>24.410322029849411</v>
      </c>
      <c r="J446" s="5">
        <v>63.820435670219119</v>
      </c>
      <c r="K446" s="5">
        <v>21.651129565685082</v>
      </c>
      <c r="L446" s="5">
        <v>435.540854154491</v>
      </c>
      <c r="M446" s="5"/>
      <c r="N446" s="12">
        <f>'Embedded emissions outputs'!L446-'Infield emissions outputs'!G446</f>
        <v>6690.6237593510696</v>
      </c>
      <c r="O446" s="12">
        <f>'Embedded emissions outputs'!M446-'Infield emissions outputs'!H446</f>
        <v>2748.5454602672835</v>
      </c>
      <c r="P446" s="12">
        <f>'Embedded emissions outputs'!N446-'Infield emissions outputs'!I446</f>
        <v>228.01479014020009</v>
      </c>
      <c r="Q446" s="12">
        <f>'Embedded emissions outputs'!O446-'Infield emissions outputs'!J446</f>
        <v>1903.5509625722334</v>
      </c>
      <c r="R446" s="12">
        <f>'Embedded emissions outputs'!P446-'Infield emissions outputs'!K446</f>
        <v>1858.4969063077795</v>
      </c>
      <c r="S446" s="12">
        <f>'Embedded emissions outputs'!Q446-'Infield emissions outputs'!L446</f>
        <v>1091.795816307832</v>
      </c>
      <c r="T446" s="5"/>
      <c r="U446" s="5">
        <v>12.49368717012649</v>
      </c>
      <c r="V446" s="5">
        <v>1.4130176354914301</v>
      </c>
      <c r="W446" s="5">
        <v>0.71668177230718577</v>
      </c>
      <c r="X446" s="5">
        <v>72.201405361121687</v>
      </c>
      <c r="Y446" s="5">
        <v>120.81715565029877</v>
      </c>
      <c r="Z446" s="5">
        <v>15.29724658039752</v>
      </c>
      <c r="AA446" s="5">
        <v>51.342225437080401</v>
      </c>
      <c r="AB446" s="5">
        <v>806.98518606954315</v>
      </c>
      <c r="AC446" s="5">
        <f>H446*Parameters!$B$17+J446*Parameters!$B$18</f>
        <v>425.26746341426781</v>
      </c>
      <c r="AD446" s="5">
        <f>O446*Parameters!$B$17+Q446*Parameters!$B$18</f>
        <v>5922.649126157261</v>
      </c>
      <c r="AE446" s="12">
        <f t="shared" si="45"/>
        <v>14.623386577925107</v>
      </c>
      <c r="AF446" s="12">
        <f t="shared" si="46"/>
        <v>187.4566276677767</v>
      </c>
      <c r="AG446" s="12">
        <f t="shared" si="47"/>
        <v>202.08001424570182</v>
      </c>
      <c r="AH446" s="12">
        <f t="shared" si="48"/>
        <v>879.18659143066486</v>
      </c>
      <c r="AI446" s="12">
        <f t="shared" si="49"/>
        <v>6347.9165895715287</v>
      </c>
      <c r="AJ446" s="5"/>
      <c r="AK446" s="9">
        <f>IF('Embedded emissions outputs'!Z446 &lt;&gt;0,'Infield emissions outputs'!AG446/'Embedded emissions outputs'!Z446,"")</f>
        <v>0.93479456046396581</v>
      </c>
      <c r="AL446" s="9">
        <f>IF('Embedded emissions outputs'!Z446 &lt;&gt;0,'Infield emissions outputs'!AH446/'Embedded emissions outputs'!Z446,"")</f>
        <v>4.0669971563985152</v>
      </c>
      <c r="AM446" s="9">
        <f>IF('Embedded emissions outputs'!Z446 &lt;&gt;0,'Infield emissions outputs'!AI446/'Embedded emissions outputs'!Z446,"")</f>
        <v>29.364595605162119</v>
      </c>
      <c r="AN446" s="9"/>
      <c r="AO446" s="9">
        <f>E446*'Field emission CFs'!P444</f>
        <v>960.02945929396128</v>
      </c>
      <c r="AP446" s="9">
        <f>D446*'Field emission CFs'!Q444</f>
        <v>58.349154790182105</v>
      </c>
      <c r="AQ446" s="9">
        <f t="shared" si="50"/>
        <v>1018.3786140841434</v>
      </c>
      <c r="AR446" s="9">
        <f>IF('Embedded emissions outputs'!Z446 &lt;&gt; 0,'Infield emissions outputs'!AQ446/'Embedded emissions outputs'!Z446,"")</f>
        <v>4.7108804524390901</v>
      </c>
      <c r="AS446" s="9"/>
      <c r="AT446" s="9"/>
      <c r="AU446" s="5"/>
      <c r="AV446" s="5"/>
      <c r="AW446" s="5"/>
      <c r="AX446" s="5"/>
      <c r="AY446" s="5"/>
      <c r="AZ446" s="5"/>
      <c r="BA446" s="5"/>
      <c r="CX446" s="5"/>
      <c r="CY446" s="5"/>
      <c r="CZ446" s="5"/>
    </row>
    <row r="447" spans="2:104" x14ac:dyDescent="0.3">
      <c r="B447">
        <v>3101</v>
      </c>
      <c r="C447">
        <v>5</v>
      </c>
      <c r="D447" s="5">
        <v>1775655.1770690586</v>
      </c>
      <c r="E447" s="5">
        <v>484084.90625</v>
      </c>
      <c r="F447" s="5"/>
      <c r="G447" s="5">
        <v>662185.06700968649</v>
      </c>
      <c r="H447" s="5">
        <v>335915.22101521899</v>
      </c>
      <c r="I447" s="5">
        <v>34799.365329043663</v>
      </c>
      <c r="J447" s="5">
        <v>90982.439872399569</v>
      </c>
      <c r="K447" s="5">
        <v>30865.859394292536</v>
      </c>
      <c r="L447" s="5">
        <v>620907.22444841731</v>
      </c>
      <c r="M447" s="5"/>
      <c r="N447" s="12">
        <f>'Embedded emissions outputs'!L447-'Infield emissions outputs'!G447</f>
        <v>224678.41171029664</v>
      </c>
      <c r="O447" s="12">
        <f>'Embedded emissions outputs'!M447-'Infield emissions outputs'!H447</f>
        <v>117783.04368559085</v>
      </c>
      <c r="P447" s="12">
        <f>'Embedded emissions outputs'!N447-'Infield emissions outputs'!I447</f>
        <v>6795.7895485475237</v>
      </c>
      <c r="Q447" s="12">
        <f>'Embedded emissions outputs'!O447-'Infield emissions outputs'!J447</f>
        <v>88671.207158805642</v>
      </c>
      <c r="R447" s="12">
        <f>'Embedded emissions outputs'!P447-'Infield emissions outputs'!K447</f>
        <v>28903.900244269185</v>
      </c>
      <c r="S447" s="12">
        <f>'Embedded emissions outputs'!Q447-'Infield emissions outputs'!L447</f>
        <v>17252.568398753996</v>
      </c>
      <c r="T447" s="5"/>
      <c r="U447" s="5">
        <v>22079.530934134436</v>
      </c>
      <c r="V447" s="5">
        <v>1858.4345367375415</v>
      </c>
      <c r="W447" s="5">
        <v>1430.7964505302814</v>
      </c>
      <c r="X447" s="5">
        <v>92338.89170996235</v>
      </c>
      <c r="Y447" s="5">
        <v>4678.3029652814494</v>
      </c>
      <c r="Z447" s="5">
        <v>554.078274931186</v>
      </c>
      <c r="AA447" s="5">
        <v>1711.5863285720325</v>
      </c>
      <c r="AB447" s="5">
        <v>29136.209091492728</v>
      </c>
      <c r="AC447" s="5">
        <f>H447*Parameters!$B$17+J447*Parameters!$B$18</f>
        <v>606261.47429813771</v>
      </c>
      <c r="AD447" s="5">
        <f>O447*Parameters!$B$17+Q447*Parameters!$B$18</f>
        <v>259694.31096504224</v>
      </c>
      <c r="AE447" s="12">
        <f t="shared" si="45"/>
        <v>25368.76192140226</v>
      </c>
      <c r="AF447" s="12">
        <f t="shared" si="46"/>
        <v>6943.9675687846675</v>
      </c>
      <c r="AG447" s="12">
        <f t="shared" si="47"/>
        <v>32312.729490186928</v>
      </c>
      <c r="AH447" s="12">
        <f t="shared" si="48"/>
        <v>121475.10080145508</v>
      </c>
      <c r="AI447" s="12">
        <f t="shared" si="49"/>
        <v>865955.78526317992</v>
      </c>
      <c r="AJ447" s="5"/>
      <c r="AK447" s="9">
        <f>IF('Embedded emissions outputs'!Z447 &lt;&gt;0,'Infield emissions outputs'!AG447/'Embedded emissions outputs'!Z447,"")</f>
        <v>1.5508210887240135</v>
      </c>
      <c r="AL447" s="9">
        <f>IF('Embedded emissions outputs'!Z447 &lt;&gt;0,'Infield emissions outputs'!AH447/'Embedded emissions outputs'!Z447,"")</f>
        <v>5.8300908357179466</v>
      </c>
      <c r="AM447" s="9">
        <f>IF('Embedded emissions outputs'!Z447 &lt;&gt;0,'Infield emissions outputs'!AI447/'Embedded emissions outputs'!Z447,"")</f>
        <v>41.560787803349818</v>
      </c>
      <c r="AN447" s="9"/>
      <c r="AO447" s="9">
        <f>E447*'Field emission CFs'!P445</f>
        <v>37834.104118772382</v>
      </c>
      <c r="AP447" s="9">
        <f>D447*'Field emission CFs'!Q445</f>
        <v>70686.166226340792</v>
      </c>
      <c r="AQ447" s="9">
        <f t="shared" si="50"/>
        <v>108520.27034511318</v>
      </c>
      <c r="AR447" s="9">
        <f>IF('Embedded emissions outputs'!Z447 &lt;&gt; 0,'Infield emissions outputs'!AQ447/'Embedded emissions outputs'!Z447,"")</f>
        <v>5.2083351193325367</v>
      </c>
      <c r="AS447" s="9"/>
      <c r="AT447" s="9"/>
      <c r="AU447" s="5"/>
      <c r="AV447" s="5"/>
      <c r="AW447" s="5"/>
      <c r="AX447" s="5"/>
      <c r="AY447" s="5"/>
      <c r="AZ447" s="5"/>
      <c r="BA447" s="5"/>
      <c r="CX447" s="5"/>
      <c r="CY447" s="5"/>
      <c r="CZ447" s="5"/>
    </row>
    <row r="448" spans="2:104" x14ac:dyDescent="0.3">
      <c r="B448">
        <v>3101</v>
      </c>
      <c r="C448">
        <v>7</v>
      </c>
      <c r="D448" s="5">
        <v>705250.14649560326</v>
      </c>
      <c r="E448" s="5">
        <v>143506.53125</v>
      </c>
      <c r="F448" s="5"/>
      <c r="G448" s="5">
        <v>263004.95813980862</v>
      </c>
      <c r="H448" s="5">
        <v>133417.94166484865</v>
      </c>
      <c r="I448" s="5">
        <v>13821.522226388643</v>
      </c>
      <c r="J448" s="5">
        <v>36136.170962230513</v>
      </c>
      <c r="K448" s="5">
        <v>12259.222477794685</v>
      </c>
      <c r="L448" s="5">
        <v>246610.33102453212</v>
      </c>
      <c r="M448" s="5"/>
      <c r="N448" s="12">
        <f>'Embedded emissions outputs'!L448-'Infield emissions outputs'!G448</f>
        <v>67396.317674924911</v>
      </c>
      <c r="O448" s="12">
        <f>'Embedded emissions outputs'!M448-'Infield emissions outputs'!H448</f>
        <v>36257.380980695569</v>
      </c>
      <c r="P448" s="12">
        <f>'Embedded emissions outputs'!N448-'Infield emissions outputs'!I448</f>
        <v>2095.8629500176485</v>
      </c>
      <c r="Q448" s="12">
        <f>'Embedded emissions outputs'!O448-'Infield emissions outputs'!J448</f>
        <v>27424.667904534232</v>
      </c>
      <c r="R448" s="12">
        <f>'Embedded emissions outputs'!P448-'Infield emissions outputs'!K448</f>
        <v>4892.6879331813416</v>
      </c>
      <c r="S448" s="12">
        <f>'Embedded emissions outputs'!Q448-'Infield emissions outputs'!L448</f>
        <v>5439.6140333665244</v>
      </c>
      <c r="T448" s="5"/>
      <c r="U448" s="5">
        <v>7019.2479972496558</v>
      </c>
      <c r="V448" s="5">
        <v>767.84911976056901</v>
      </c>
      <c r="W448" s="5">
        <v>411.78160234398132</v>
      </c>
      <c r="X448" s="5">
        <v>39126.772027809486</v>
      </c>
      <c r="Y448" s="5">
        <v>1354.983043176434</v>
      </c>
      <c r="Z448" s="5">
        <v>169.04742013949365</v>
      </c>
      <c r="AA448" s="5">
        <v>507.39821988448927</v>
      </c>
      <c r="AB448" s="5">
        <v>8911.7237953154399</v>
      </c>
      <c r="AC448" s="5">
        <f>H448*Parameters!$B$17+J448*Parameters!$B$18</f>
        <v>240793.36972911219</v>
      </c>
      <c r="AD448" s="5">
        <f>O448*Parameters!$B$17+Q448*Parameters!$B$18</f>
        <v>80049.136310262416</v>
      </c>
      <c r="AE448" s="12">
        <f t="shared" si="45"/>
        <v>8198.8787193542066</v>
      </c>
      <c r="AF448" s="12">
        <f t="shared" si="46"/>
        <v>2031.4286832004168</v>
      </c>
      <c r="AG448" s="12">
        <f t="shared" si="47"/>
        <v>10230.307402554623</v>
      </c>
      <c r="AH448" s="12">
        <f t="shared" si="48"/>
        <v>48038.495823124926</v>
      </c>
      <c r="AI448" s="12">
        <f t="shared" si="49"/>
        <v>320842.50603937462</v>
      </c>
      <c r="AJ448" s="5"/>
      <c r="AK448" s="9">
        <f>IF('Embedded emissions outputs'!Z448 &lt;&gt;0,'Infield emissions outputs'!AG448/'Embedded emissions outputs'!Z448,"")</f>
        <v>0.54675721627778284</v>
      </c>
      <c r="AL448" s="9">
        <f>IF('Embedded emissions outputs'!Z448 &lt;&gt;0,'Infield emissions outputs'!AH448/'Embedded emissions outputs'!Z448,"")</f>
        <v>2.5674100705776364</v>
      </c>
      <c r="AM448" s="9">
        <f>IF('Embedded emissions outputs'!Z448 &lt;&gt;0,'Infield emissions outputs'!AI448/'Embedded emissions outputs'!Z448,"")</f>
        <v>17.147378721178125</v>
      </c>
      <c r="AN448" s="9"/>
      <c r="AO448" s="9">
        <f>E448*'Field emission CFs'!P446</f>
        <v>16102.502055033739</v>
      </c>
      <c r="AP448" s="9">
        <f>D448*'Field emission CFs'!Q446</f>
        <v>33078.261540128464</v>
      </c>
      <c r="AQ448" s="9">
        <f t="shared" si="50"/>
        <v>49180.763595162207</v>
      </c>
      <c r="AR448" s="9">
        <f>IF('Embedded emissions outputs'!Z448 &lt;&gt; 0,'Infield emissions outputs'!AQ448/'Embedded emissions outputs'!Z448,"")</f>
        <v>2.6284583971535294</v>
      </c>
      <c r="AS448" s="9"/>
      <c r="AT448" s="9"/>
      <c r="AU448" s="5"/>
      <c r="AV448" s="5"/>
      <c r="AW448" s="5"/>
      <c r="AX448" s="5"/>
      <c r="AY448" s="5"/>
      <c r="AZ448" s="5"/>
      <c r="BA448" s="5"/>
      <c r="CX448" s="5"/>
      <c r="CY448" s="5"/>
      <c r="CZ448" s="5"/>
    </row>
    <row r="449" spans="2:104" x14ac:dyDescent="0.3">
      <c r="B449">
        <v>3101</v>
      </c>
      <c r="C449">
        <v>8</v>
      </c>
      <c r="D449" s="5">
        <v>236537.48338458838</v>
      </c>
      <c r="E449" s="5">
        <v>459137.03125</v>
      </c>
      <c r="F449" s="5"/>
      <c r="G449" s="5">
        <v>88210.589143702047</v>
      </c>
      <c r="H449" s="5">
        <v>44747.731449002771</v>
      </c>
      <c r="I449" s="5">
        <v>4635.6716127169284</v>
      </c>
      <c r="J449" s="5">
        <v>12119.896721800305</v>
      </c>
      <c r="K449" s="5">
        <v>4111.6838437514743</v>
      </c>
      <c r="L449" s="5">
        <v>82711.910613614848</v>
      </c>
      <c r="M449" s="5"/>
      <c r="N449" s="12">
        <f>'Embedded emissions outputs'!L449-'Infield emissions outputs'!G449</f>
        <v>214106.40545059048</v>
      </c>
      <c r="O449" s="12">
        <f>'Embedded emissions outputs'!M449-'Infield emissions outputs'!H449</f>
        <v>118072.82580251238</v>
      </c>
      <c r="P449" s="12">
        <f>'Embedded emissions outputs'!N449-'Infield emissions outputs'!I449</f>
        <v>6451.7899506959848</v>
      </c>
      <c r="Q449" s="12">
        <f>'Embedded emissions outputs'!O449-'Infield emissions outputs'!J449</f>
        <v>90728.111820580918</v>
      </c>
      <c r="R449" s="12">
        <f>'Embedded emissions outputs'!P449-'Infield emissions outputs'!K449</f>
        <v>15521.118843221371</v>
      </c>
      <c r="S449" s="12">
        <f>'Embedded emissions outputs'!Q449-'Infield emissions outputs'!L449</f>
        <v>14256.766558164003</v>
      </c>
      <c r="T449" s="5"/>
      <c r="U449" s="5">
        <v>2266.202405572978</v>
      </c>
      <c r="V449" s="5">
        <v>260.39464250600162</v>
      </c>
      <c r="W449" s="5">
        <v>129.85060904711207</v>
      </c>
      <c r="X449" s="5">
        <v>13321.649864996481</v>
      </c>
      <c r="Y449" s="5">
        <v>3878.3383737773606</v>
      </c>
      <c r="Z449" s="5">
        <v>542.45198241327284</v>
      </c>
      <c r="AA449" s="5">
        <v>1623.3773874333845</v>
      </c>
      <c r="AB449" s="5">
        <v>28741.778757263026</v>
      </c>
      <c r="AC449" s="5">
        <f>H449*Parameters!$B$17+J449*Parameters!$B$18</f>
        <v>80760.929968518627</v>
      </c>
      <c r="AD449" s="5">
        <f>O449*Parameters!$B$17+Q449*Parameters!$B$18</f>
        <v>261859.39757905173</v>
      </c>
      <c r="AE449" s="12">
        <f t="shared" si="45"/>
        <v>2656.4476571260916</v>
      </c>
      <c r="AF449" s="12">
        <f t="shared" si="46"/>
        <v>6044.1677436240179</v>
      </c>
      <c r="AG449" s="12">
        <f t="shared" si="47"/>
        <v>8700.61540075011</v>
      </c>
      <c r="AH449" s="12">
        <f t="shared" si="48"/>
        <v>42063.428622259511</v>
      </c>
      <c r="AI449" s="12">
        <f t="shared" si="49"/>
        <v>342620.32754757034</v>
      </c>
      <c r="AJ449" s="5"/>
      <c r="AK449" s="9">
        <f>IF('Embedded emissions outputs'!Z449 &lt;&gt;0,'Infield emissions outputs'!AG449/'Embedded emissions outputs'!Z449,"")</f>
        <v>1.3121273181862709</v>
      </c>
      <c r="AL449" s="9">
        <f>IF('Embedded emissions outputs'!Z449 &lt;&gt;0,'Infield emissions outputs'!AH449/'Embedded emissions outputs'!Z449,"")</f>
        <v>6.3435252852443815</v>
      </c>
      <c r="AM449" s="9">
        <f>IF('Embedded emissions outputs'!Z449 &lt;&gt;0,'Infield emissions outputs'!AI449/'Embedded emissions outputs'!Z449,"")</f>
        <v>51.670079739685654</v>
      </c>
      <c r="AN449" s="9"/>
      <c r="AO449" s="9">
        <f>E449*'Field emission CFs'!P447</f>
        <v>42459.844047924642</v>
      </c>
      <c r="AP449" s="9">
        <f>D449*'Field emission CFs'!Q447</f>
        <v>11412.561124324991</v>
      </c>
      <c r="AQ449" s="9">
        <f t="shared" si="50"/>
        <v>53872.405172249637</v>
      </c>
      <c r="AR449" s="9">
        <f>IF('Embedded emissions outputs'!Z449 &lt;&gt; 0,'Infield emissions outputs'!AQ449/'Embedded emissions outputs'!Z449,"")</f>
        <v>8.1244200860566593</v>
      </c>
      <c r="AS449" s="9"/>
      <c r="AT449" s="9"/>
      <c r="AU449" s="5"/>
      <c r="AV449" s="5"/>
      <c r="AW449" s="5"/>
      <c r="AX449" s="5"/>
      <c r="AY449" s="5"/>
      <c r="AZ449" s="5"/>
      <c r="BA449" s="5"/>
      <c r="CX449" s="5"/>
      <c r="CY449" s="5"/>
      <c r="CZ449" s="5"/>
    </row>
    <row r="450" spans="2:104" x14ac:dyDescent="0.3">
      <c r="B450">
        <v>3102</v>
      </c>
      <c r="C450">
        <v>0</v>
      </c>
      <c r="D450" s="5">
        <v>2261.8682789120003</v>
      </c>
      <c r="E450" s="5">
        <v>84176.71875</v>
      </c>
      <c r="F450" s="5"/>
      <c r="G450" s="5">
        <v>843.50577588532315</v>
      </c>
      <c r="H450" s="5">
        <v>427.89613244175933</v>
      </c>
      <c r="I450" s="5">
        <v>44.328190281830082</v>
      </c>
      <c r="J450" s="5">
        <v>115.89541558687176</v>
      </c>
      <c r="K450" s="5">
        <v>39.317604660464461</v>
      </c>
      <c r="L450" s="5">
        <v>790.92516005575146</v>
      </c>
      <c r="M450" s="5"/>
      <c r="N450" s="12">
        <f>'Embedded emissions outputs'!L450-'Infield emissions outputs'!G450</f>
        <v>39374.614204492296</v>
      </c>
      <c r="O450" s="12">
        <f>'Embedded emissions outputs'!M450-'Infield emissions outputs'!H450</f>
        <v>21224.834393282581</v>
      </c>
      <c r="P450" s="12">
        <f>'Embedded emissions outputs'!N450-'Infield emissions outputs'!I450</f>
        <v>1190.8410475996932</v>
      </c>
      <c r="Q450" s="12">
        <f>'Embedded emissions outputs'!O450-'Infield emissions outputs'!J450</f>
        <v>16108.096261038552</v>
      </c>
      <c r="R450" s="12">
        <f>'Embedded emissions outputs'!P450-'Infield emissions outputs'!K450</f>
        <v>3420.8185662563897</v>
      </c>
      <c r="S450" s="12">
        <f>'Embedded emissions outputs'!Q450-'Infield emissions outputs'!L450</f>
        <v>2857.5160395214998</v>
      </c>
      <c r="T450" s="5"/>
      <c r="U450" s="5">
        <v>19.074596026710672</v>
      </c>
      <c r="V450" s="5">
        <v>2.7082037142564781</v>
      </c>
      <c r="W450" s="5">
        <v>1.0730728935342357</v>
      </c>
      <c r="X450" s="5">
        <v>140.63403728813438</v>
      </c>
      <c r="Y450" s="5">
        <v>660.5134279388767</v>
      </c>
      <c r="Z450" s="5">
        <v>100.74288007761379</v>
      </c>
      <c r="AA450" s="5">
        <v>297.62484078119928</v>
      </c>
      <c r="AB450" s="5">
        <v>5356.3249572813484</v>
      </c>
      <c r="AC450" s="5">
        <f>H450*Parameters!$B$17+J450*Parameters!$B$18</f>
        <v>772.26908419508322</v>
      </c>
      <c r="AD450" s="5">
        <f>O450*Parameters!$B$17+Q450*Parameters!$B$18</f>
        <v>46904.958238048479</v>
      </c>
      <c r="AE450" s="12">
        <f t="shared" si="45"/>
        <v>22.855872634501385</v>
      </c>
      <c r="AF450" s="12">
        <f t="shared" si="46"/>
        <v>1058.8811487976898</v>
      </c>
      <c r="AG450" s="12">
        <f t="shared" si="47"/>
        <v>1081.7370214321911</v>
      </c>
      <c r="AH450" s="12">
        <f t="shared" si="48"/>
        <v>5496.9589945694825</v>
      </c>
      <c r="AI450" s="12">
        <f t="shared" si="49"/>
        <v>47677.227322243562</v>
      </c>
      <c r="AJ450" s="5"/>
      <c r="AK450" s="9">
        <f>IF('Embedded emissions outputs'!Z450 &lt;&gt;0,'Infield emissions outputs'!AG450/'Embedded emissions outputs'!Z450,"")</f>
        <v>1.7693343875193255</v>
      </c>
      <c r="AL450" s="9">
        <f>IF('Embedded emissions outputs'!Z450 &lt;&gt;0,'Infield emissions outputs'!AH450/'Embedded emissions outputs'!Z450,"")</f>
        <v>8.9910564057413254</v>
      </c>
      <c r="AM450" s="9">
        <f>IF('Embedded emissions outputs'!Z450 &lt;&gt;0,'Infield emissions outputs'!AI450/'Embedded emissions outputs'!Z450,"")</f>
        <v>77.982870264655531</v>
      </c>
      <c r="AN450" s="9"/>
      <c r="AO450" s="9">
        <f>E450*'Field emission CFs'!P448</f>
        <v>6806.2723068836449</v>
      </c>
      <c r="AP450" s="9">
        <f>D450*'Field emission CFs'!Q448</f>
        <v>82.557901227332152</v>
      </c>
      <c r="AQ450" s="9">
        <f t="shared" si="50"/>
        <v>6888.8302081109769</v>
      </c>
      <c r="AR450" s="9">
        <f>IF('Embedded emissions outputs'!Z450 &lt;&gt; 0,'Infield emissions outputs'!AQ450/'Embedded emissions outputs'!Z450,"")</f>
        <v>11.267659269768933</v>
      </c>
      <c r="AS450" s="9"/>
      <c r="AT450" s="9"/>
      <c r="AU450" s="5"/>
      <c r="AV450" s="5"/>
      <c r="AW450" s="5"/>
      <c r="AX450" s="5"/>
      <c r="AY450" s="5"/>
      <c r="AZ450" s="5"/>
      <c r="BA450" s="5"/>
      <c r="CX450" s="5"/>
      <c r="CY450" s="5"/>
      <c r="CZ450" s="5"/>
    </row>
    <row r="451" spans="2:104" x14ac:dyDescent="0.3">
      <c r="B451">
        <v>3102</v>
      </c>
      <c r="C451">
        <v>2</v>
      </c>
      <c r="D451" s="5">
        <v>26.127070008</v>
      </c>
      <c r="E451" s="5">
        <v>0</v>
      </c>
      <c r="F451" s="5"/>
      <c r="G451" s="5">
        <v>9.7434208102113864</v>
      </c>
      <c r="H451" s="5">
        <v>4.9426716456874811</v>
      </c>
      <c r="I451" s="5">
        <v>0.51203942405453362</v>
      </c>
      <c r="J451" s="5">
        <v>1.3387197056855051</v>
      </c>
      <c r="K451" s="5">
        <v>0.45416164110358792</v>
      </c>
      <c r="L451" s="5">
        <v>9.1360567812575049</v>
      </c>
      <c r="M451" s="5"/>
      <c r="N451" s="12">
        <f>'Embedded emissions outputs'!L451-'Infield emissions outputs'!G451</f>
        <v>0</v>
      </c>
      <c r="O451" s="12">
        <f>'Embedded emissions outputs'!M451-'Infield emissions outputs'!H451</f>
        <v>0</v>
      </c>
      <c r="P451" s="12">
        <f>'Embedded emissions outputs'!N451-'Infield emissions outputs'!I451</f>
        <v>0</v>
      </c>
      <c r="Q451" s="12">
        <f>'Embedded emissions outputs'!O451-'Infield emissions outputs'!J451</f>
        <v>0</v>
      </c>
      <c r="R451" s="12">
        <f>'Embedded emissions outputs'!P451-'Infield emissions outputs'!K451</f>
        <v>0</v>
      </c>
      <c r="S451" s="12">
        <f>'Embedded emissions outputs'!Q451-'Infield emissions outputs'!L451</f>
        <v>0</v>
      </c>
      <c r="T451" s="5"/>
      <c r="U451" s="5">
        <v>0.26207193723566574</v>
      </c>
      <c r="V451" s="5">
        <v>2.9639950483700939E-2</v>
      </c>
      <c r="W451" s="5">
        <v>1.503336668290638E-2</v>
      </c>
      <c r="X451" s="5">
        <v>1.514521847431143</v>
      </c>
      <c r="Y451" s="5">
        <v>0</v>
      </c>
      <c r="Z451" s="5">
        <v>0</v>
      </c>
      <c r="AA451" s="5">
        <v>0</v>
      </c>
      <c r="AB451" s="5">
        <v>0</v>
      </c>
      <c r="AC451" s="5">
        <f>H451*Parameters!$B$17+J451*Parameters!$B$18</f>
        <v>8.9205585559051901</v>
      </c>
      <c r="AD451" s="5">
        <f>O451*Parameters!$B$17+Q451*Parameters!$B$18</f>
        <v>0</v>
      </c>
      <c r="AE451" s="12">
        <f t="shared" si="45"/>
        <v>0.30674525440227307</v>
      </c>
      <c r="AF451" s="12">
        <f t="shared" si="46"/>
        <v>0</v>
      </c>
      <c r="AG451" s="12">
        <f t="shared" si="47"/>
        <v>0.30674525440227307</v>
      </c>
      <c r="AH451" s="12">
        <f t="shared" si="48"/>
        <v>1.514521847431143</v>
      </c>
      <c r="AI451" s="12">
        <f t="shared" si="49"/>
        <v>8.9205585559051901</v>
      </c>
      <c r="AJ451" s="5"/>
      <c r="AK451" s="9">
        <f>IF('Embedded emissions outputs'!Z451 &lt;&gt;0,'Infield emissions outputs'!AG451/'Embedded emissions outputs'!Z451,"")</f>
        <v>0.38004046691654497</v>
      </c>
      <c r="AL451" s="9">
        <f>IF('Embedded emissions outputs'!Z451 &lt;&gt;0,'Infield emissions outputs'!AH451/'Embedded emissions outputs'!Z451,"")</f>
        <v>1.8764091107933198</v>
      </c>
      <c r="AM451" s="9">
        <f>IF('Embedded emissions outputs'!Z451 &lt;&gt;0,'Infield emissions outputs'!AI451/'Embedded emissions outputs'!Z451,"")</f>
        <v>11.052080480751739</v>
      </c>
      <c r="AN451" s="9"/>
      <c r="AO451" s="9">
        <f>E451*'Field emission CFs'!P449</f>
        <v>0</v>
      </c>
      <c r="AP451" s="9">
        <f>D451*'Field emission CFs'!Q449</f>
        <v>1.1568736343517068</v>
      </c>
      <c r="AQ451" s="9">
        <f t="shared" si="50"/>
        <v>1.1568736343517068</v>
      </c>
      <c r="AR451" s="9">
        <f>IF('Embedded emissions outputs'!Z451 &lt;&gt; 0,'Infield emissions outputs'!AQ451/'Embedded emissions outputs'!Z451,"")</f>
        <v>1.4333026830983469</v>
      </c>
      <c r="AS451" s="9"/>
      <c r="AT451" s="9"/>
      <c r="AU451" s="5"/>
      <c r="AV451" s="5"/>
      <c r="AW451" s="5"/>
      <c r="AX451" s="5"/>
      <c r="AY451" s="5"/>
      <c r="AZ451" s="5"/>
      <c r="BA451" s="5"/>
      <c r="CX451" s="5"/>
      <c r="CY451" s="5"/>
      <c r="CZ451" s="5"/>
    </row>
    <row r="452" spans="2:104" x14ac:dyDescent="0.3">
      <c r="B452">
        <v>3102</v>
      </c>
      <c r="C452">
        <v>7</v>
      </c>
      <c r="D452" s="5">
        <v>1126.9266</v>
      </c>
      <c r="E452" s="5">
        <v>0</v>
      </c>
      <c r="F452" s="5"/>
      <c r="G452" s="5">
        <v>420.2583788637109</v>
      </c>
      <c r="H452" s="5">
        <v>213.18992718607475</v>
      </c>
      <c r="I452" s="5">
        <v>22.085555213005104</v>
      </c>
      <c r="J452" s="5">
        <v>57.742366282144467</v>
      </c>
      <c r="K452" s="5">
        <v>19.589140072062172</v>
      </c>
      <c r="L452" s="5">
        <v>394.06123238300256</v>
      </c>
      <c r="M452" s="5"/>
      <c r="N452" s="12">
        <f>'Embedded emissions outputs'!L452-'Infield emissions outputs'!G452</f>
        <v>0</v>
      </c>
      <c r="O452" s="12">
        <f>'Embedded emissions outputs'!M452-'Infield emissions outputs'!H452</f>
        <v>0</v>
      </c>
      <c r="P452" s="12">
        <f>'Embedded emissions outputs'!N452-'Infield emissions outputs'!I452</f>
        <v>0</v>
      </c>
      <c r="Q452" s="12">
        <f>'Embedded emissions outputs'!O452-'Infield emissions outputs'!J452</f>
        <v>0</v>
      </c>
      <c r="R452" s="12">
        <f>'Embedded emissions outputs'!P452-'Infield emissions outputs'!K452</f>
        <v>0</v>
      </c>
      <c r="S452" s="12">
        <f>'Embedded emissions outputs'!Q452-'Infield emissions outputs'!L452</f>
        <v>0</v>
      </c>
      <c r="T452" s="5"/>
      <c r="U452" s="5">
        <v>11.216129935460678</v>
      </c>
      <c r="V452" s="5">
        <v>1.2269541554078436</v>
      </c>
      <c r="W452" s="5">
        <v>0.65799013779424698</v>
      </c>
      <c r="X452" s="5">
        <v>62.521079065879121</v>
      </c>
      <c r="Y452" s="5">
        <v>0</v>
      </c>
      <c r="Z452" s="5">
        <v>0</v>
      </c>
      <c r="AA452" s="5">
        <v>0</v>
      </c>
      <c r="AB452" s="5">
        <v>0</v>
      </c>
      <c r="AC452" s="5">
        <f>H452*Parameters!$B$17+J452*Parameters!$B$18</f>
        <v>384.76624896817805</v>
      </c>
      <c r="AD452" s="5">
        <f>O452*Parameters!$B$17+Q452*Parameters!$B$18</f>
        <v>0</v>
      </c>
      <c r="AE452" s="12">
        <f t="shared" si="45"/>
        <v>13.101074228662769</v>
      </c>
      <c r="AF452" s="12">
        <f t="shared" si="46"/>
        <v>0</v>
      </c>
      <c r="AG452" s="12">
        <f t="shared" si="47"/>
        <v>13.101074228662769</v>
      </c>
      <c r="AH452" s="12">
        <f t="shared" si="48"/>
        <v>62.521079065879121</v>
      </c>
      <c r="AI452" s="12">
        <f t="shared" si="49"/>
        <v>384.76624896817805</v>
      </c>
      <c r="AJ452" s="5"/>
      <c r="AK452" s="9">
        <f>IF('Embedded emissions outputs'!Z452 &lt;&gt;0,'Infield emissions outputs'!AG452/'Embedded emissions outputs'!Z452,"")</f>
        <v>0.39724300268837992</v>
      </c>
      <c r="AL452" s="9">
        <f>IF('Embedded emissions outputs'!Z452 &lt;&gt;0,'Infield emissions outputs'!AH452/'Embedded emissions outputs'!Z452,"")</f>
        <v>1.8957270790139213</v>
      </c>
      <c r="AM452" s="9">
        <f>IF('Embedded emissions outputs'!Z452 &lt;&gt;0,'Infield emissions outputs'!AI452/'Embedded emissions outputs'!Z452,"")</f>
        <v>11.666654001460827</v>
      </c>
      <c r="AN452" s="9"/>
      <c r="AO452" s="9">
        <f>E452*'Field emission CFs'!P450</f>
        <v>0</v>
      </c>
      <c r="AP452" s="9">
        <f>D452*'Field emission CFs'!Q450</f>
        <v>46.385210958466452</v>
      </c>
      <c r="AQ452" s="9">
        <f t="shared" si="50"/>
        <v>46.385210958466452</v>
      </c>
      <c r="AR452" s="9">
        <f>IF('Embedded emissions outputs'!Z452 &lt;&gt; 0,'Infield emissions outputs'!AQ452/'Embedded emissions outputs'!Z452,"")</f>
        <v>1.4064648562300319</v>
      </c>
      <c r="AS452" s="9"/>
      <c r="AT452" s="9"/>
      <c r="AU452" s="5"/>
      <c r="AV452" s="5"/>
      <c r="AW452" s="5"/>
      <c r="AX452" s="5"/>
      <c r="AY452" s="5"/>
      <c r="AZ452" s="5"/>
      <c r="BA452" s="5"/>
      <c r="CX452" s="5"/>
      <c r="CY452" s="5"/>
      <c r="CZ452" s="5"/>
    </row>
    <row r="453" spans="2:104" x14ac:dyDescent="0.3">
      <c r="B453">
        <v>3103</v>
      </c>
      <c r="C453">
        <v>0</v>
      </c>
      <c r="D453" s="5">
        <v>172692.451205224</v>
      </c>
      <c r="E453" s="5">
        <v>1827910.25</v>
      </c>
      <c r="F453" s="5"/>
      <c r="G453" s="5">
        <v>64401.2215041405</v>
      </c>
      <c r="H453" s="5">
        <v>32669.644232398517</v>
      </c>
      <c r="I453" s="5">
        <v>3384.4339693127881</v>
      </c>
      <c r="J453" s="5">
        <v>8848.5539090597413</v>
      </c>
      <c r="K453" s="5">
        <v>3001.8783974456678</v>
      </c>
      <c r="L453" s="5">
        <v>60386.719192866774</v>
      </c>
      <c r="M453" s="5"/>
      <c r="N453" s="12">
        <f>'Embedded emissions outputs'!L453-'Infield emissions outputs'!G453</f>
        <v>850866.50067572948</v>
      </c>
      <c r="O453" s="12">
        <f>'Embedded emissions outputs'!M453-'Infield emissions outputs'!H453</f>
        <v>481862.34573827428</v>
      </c>
      <c r="P453" s="12">
        <f>'Embedded emissions outputs'!N453-'Infield emissions outputs'!I453</f>
        <v>25475.486562369406</v>
      </c>
      <c r="Q453" s="12">
        <f>'Embedded emissions outputs'!O453-'Infield emissions outputs'!J453</f>
        <v>376868.31959957676</v>
      </c>
      <c r="R453" s="12">
        <f>'Embedded emissions outputs'!P453-'Infield emissions outputs'!K453</f>
        <v>41842.851912889681</v>
      </c>
      <c r="S453" s="12">
        <f>'Embedded emissions outputs'!Q453-'Infield emissions outputs'!L453</f>
        <v>50994.774999266956</v>
      </c>
      <c r="T453" s="5"/>
      <c r="U453" s="5">
        <v>1456.3353552960143</v>
      </c>
      <c r="V453" s="5">
        <v>206.76992649766896</v>
      </c>
      <c r="W453" s="5">
        <v>81.928549966423219</v>
      </c>
      <c r="X453" s="5">
        <v>10737.334639953933</v>
      </c>
      <c r="Y453" s="5">
        <v>14212.73326425264</v>
      </c>
      <c r="Z453" s="5">
        <v>2254.8439974586991</v>
      </c>
      <c r="AA453" s="5">
        <v>6462.968639779102</v>
      </c>
      <c r="AB453" s="5">
        <v>120062.64786759407</v>
      </c>
      <c r="AC453" s="5">
        <f>H453*Parameters!$B$17+J453*Parameters!$B$18</f>
        <v>58962.337631709248</v>
      </c>
      <c r="AD453" s="5">
        <f>O453*Parameters!$B$17+Q453*Parameters!$B$18</f>
        <v>1074143.211534122</v>
      </c>
      <c r="AE453" s="12">
        <f t="shared" si="45"/>
        <v>1745.0338317601065</v>
      </c>
      <c r="AF453" s="12">
        <f t="shared" si="46"/>
        <v>22930.545901490441</v>
      </c>
      <c r="AG453" s="12">
        <f t="shared" si="47"/>
        <v>24675.579733250546</v>
      </c>
      <c r="AH453" s="12">
        <f t="shared" si="48"/>
        <v>130799.982507548</v>
      </c>
      <c r="AI453" s="12">
        <f t="shared" si="49"/>
        <v>1133105.5491658312</v>
      </c>
      <c r="AJ453" s="5"/>
      <c r="AK453" s="9">
        <f>IF('Embedded emissions outputs'!Z453 &lt;&gt;0,'Infield emissions outputs'!AG453/'Embedded emissions outputs'!Z453,"")</f>
        <v>1.6227512549467251</v>
      </c>
      <c r="AL453" s="9">
        <f>IF('Embedded emissions outputs'!Z453 &lt;&gt;0,'Infield emissions outputs'!AH453/'Embedded emissions outputs'!Z453,"")</f>
        <v>8.6018581146086195</v>
      </c>
      <c r="AM453" s="9">
        <f>IF('Embedded emissions outputs'!Z453 &lt;&gt;0,'Infield emissions outputs'!AI453/'Embedded emissions outputs'!Z453,"")</f>
        <v>74.516930170366862</v>
      </c>
      <c r="AN453" s="9"/>
      <c r="AO453" s="9">
        <f>E453*'Field emission CFs'!P451</f>
        <v>166031.11273873251</v>
      </c>
      <c r="AP453" s="9">
        <f>D453*'Field emission CFs'!Q451</f>
        <v>6605.1295189843886</v>
      </c>
      <c r="AQ453" s="9">
        <f t="shared" si="50"/>
        <v>172636.24225771689</v>
      </c>
      <c r="AR453" s="9">
        <f>IF('Embedded emissions outputs'!Z453 &lt;&gt; 0,'Infield emissions outputs'!AQ453/'Embedded emissions outputs'!Z453,"")</f>
        <v>11.35315489246635</v>
      </c>
      <c r="AS453" s="9"/>
      <c r="AT453" s="9"/>
      <c r="AU453" s="5"/>
      <c r="AV453" s="5"/>
      <c r="AW453" s="5"/>
      <c r="AX453" s="5"/>
      <c r="AY453" s="5"/>
      <c r="AZ453" s="5"/>
      <c r="BA453" s="5"/>
      <c r="CX453" s="5"/>
      <c r="CY453" s="5"/>
      <c r="CZ453" s="5"/>
    </row>
    <row r="454" spans="2:104" x14ac:dyDescent="0.3">
      <c r="B454">
        <v>3103</v>
      </c>
      <c r="C454">
        <v>1</v>
      </c>
      <c r="D454" s="5">
        <v>202893.23635171665</v>
      </c>
      <c r="E454" s="5">
        <v>14764.591796875</v>
      </c>
      <c r="F454" s="5"/>
      <c r="G454" s="5">
        <v>75663.829917213923</v>
      </c>
      <c r="H454" s="5">
        <v>38382.973908300264</v>
      </c>
      <c r="I454" s="5">
        <v>3976.3102351041612</v>
      </c>
      <c r="J454" s="5">
        <v>10396.005888573871</v>
      </c>
      <c r="K454" s="5">
        <v>3526.8526153946445</v>
      </c>
      <c r="L454" s="5">
        <v>70947.263787129777</v>
      </c>
      <c r="M454" s="5"/>
      <c r="N454" s="12">
        <f>'Embedded emissions outputs'!L454-'Infield emissions outputs'!G454</f>
        <v>5849.5867270195886</v>
      </c>
      <c r="O454" s="12">
        <f>'Embedded emissions outputs'!M454-'Infield emissions outputs'!H454</f>
        <v>2797.7093251737242</v>
      </c>
      <c r="P454" s="12">
        <f>'Embedded emissions outputs'!N454-'Infield emissions outputs'!I454</f>
        <v>193.942533571289</v>
      </c>
      <c r="Q454" s="12">
        <f>'Embedded emissions outputs'!O454-'Infield emissions outputs'!J454</f>
        <v>2622.8421994998916</v>
      </c>
      <c r="R454" s="12">
        <f>'Embedded emissions outputs'!P454-'Infield emissions outputs'!K454</f>
        <v>2469.2215924526349</v>
      </c>
      <c r="S454" s="12">
        <f>'Embedded emissions outputs'!Q454-'Infield emissions outputs'!L454</f>
        <v>831.28923020447837</v>
      </c>
      <c r="T454" s="5"/>
      <c r="U454" s="5">
        <v>2084.4504633369215</v>
      </c>
      <c r="V454" s="5">
        <v>220.86063794502047</v>
      </c>
      <c r="W454" s="5">
        <v>119.6221539699897</v>
      </c>
      <c r="X454" s="5">
        <v>11223.88832301697</v>
      </c>
      <c r="Y454" s="5">
        <v>118.13017425442132</v>
      </c>
      <c r="Z454" s="5">
        <v>15.879587532414222</v>
      </c>
      <c r="AA454" s="5">
        <v>52.203382383136606</v>
      </c>
      <c r="AB454" s="5">
        <v>839.95781229459544</v>
      </c>
      <c r="AC454" s="5">
        <f>H454*Parameters!$B$17+J454*Parameters!$B$18</f>
        <v>69273.78366263074</v>
      </c>
      <c r="AD454" s="5">
        <f>O454*Parameters!$B$17+Q454*Parameters!$B$18</f>
        <v>6597.3397593593945</v>
      </c>
      <c r="AE454" s="12">
        <f t="shared" si="45"/>
        <v>2424.9332552519313</v>
      </c>
      <c r="AF454" s="12">
        <f t="shared" si="46"/>
        <v>186.21314416997217</v>
      </c>
      <c r="AG454" s="12">
        <f t="shared" si="47"/>
        <v>2611.1463994219034</v>
      </c>
      <c r="AH454" s="12">
        <f t="shared" si="48"/>
        <v>12063.846135311565</v>
      </c>
      <c r="AI454" s="12">
        <f t="shared" si="49"/>
        <v>75871.123421990138</v>
      </c>
      <c r="AJ454" s="5"/>
      <c r="AK454" s="9">
        <f>IF('Embedded emissions outputs'!Z454 &lt;&gt;0,'Infield emissions outputs'!AG454/'Embedded emissions outputs'!Z454,"")</f>
        <v>0.42813026263037646</v>
      </c>
      <c r="AL454" s="9">
        <f>IF('Embedded emissions outputs'!Z454 &lt;&gt;0,'Infield emissions outputs'!AH454/'Embedded emissions outputs'!Z454,"")</f>
        <v>1.9780191625359951</v>
      </c>
      <c r="AM454" s="9">
        <f>IF('Embedded emissions outputs'!Z454 &lt;&gt;0,'Infield emissions outputs'!AI454/'Embedded emissions outputs'!Z454,"")</f>
        <v>12.44002404610859</v>
      </c>
      <c r="AN454" s="9"/>
      <c r="AO454" s="9">
        <f>E454*'Field emission CFs'!P452</f>
        <v>1781.5812724623231</v>
      </c>
      <c r="AP454" s="9">
        <f>D454*'Field emission CFs'!Q452</f>
        <v>11176.635954363765</v>
      </c>
      <c r="AQ454" s="9">
        <f t="shared" si="50"/>
        <v>12958.217226826087</v>
      </c>
      <c r="AR454" s="9">
        <f>IF('Embedded emissions outputs'!Z454 &lt;&gt; 0,'Infield emissions outputs'!AQ454/'Embedded emissions outputs'!Z454,"")</f>
        <v>2.1246625412388909</v>
      </c>
      <c r="AS454" s="9"/>
      <c r="AT454" s="9"/>
      <c r="AU454" s="5"/>
      <c r="AV454" s="5"/>
      <c r="AW454" s="5"/>
      <c r="AX454" s="5"/>
      <c r="AY454" s="5"/>
      <c r="AZ454" s="5"/>
      <c r="BA454" s="5"/>
      <c r="CX454" s="5"/>
      <c r="CY454" s="5"/>
      <c r="CZ454" s="5"/>
    </row>
    <row r="455" spans="2:104" x14ac:dyDescent="0.3">
      <c r="B455">
        <v>3103</v>
      </c>
      <c r="C455">
        <v>2</v>
      </c>
      <c r="D455" s="5">
        <v>8682.977837475999</v>
      </c>
      <c r="E455" s="5">
        <v>35892.50390625</v>
      </c>
      <c r="F455" s="5"/>
      <c r="G455" s="5">
        <v>3238.0939359202221</v>
      </c>
      <c r="H455" s="5">
        <v>1642.6299751286456</v>
      </c>
      <c r="I455" s="5">
        <v>170.1693672355199</v>
      </c>
      <c r="J455" s="5">
        <v>444.90536181440905</v>
      </c>
      <c r="K455" s="5">
        <v>150.93447000091118</v>
      </c>
      <c r="L455" s="5">
        <v>3036.2447273762909</v>
      </c>
      <c r="M455" s="5"/>
      <c r="N455" s="12">
        <f>'Embedded emissions outputs'!L455-'Infield emissions outputs'!G455</f>
        <v>16445.968895146347</v>
      </c>
      <c r="O455" s="12">
        <f>'Embedded emissions outputs'!M455-'Infield emissions outputs'!H455</f>
        <v>9661.9000043301658</v>
      </c>
      <c r="P455" s="12">
        <f>'Embedded emissions outputs'!N455-'Infield emissions outputs'!I455</f>
        <v>492.74586920778563</v>
      </c>
      <c r="Q455" s="12">
        <f>'Embedded emissions outputs'!O455-'Infield emissions outputs'!J455</f>
        <v>7865.8446112480697</v>
      </c>
      <c r="R455" s="12">
        <f>'Embedded emissions outputs'!P455-'Infield emissions outputs'!K455</f>
        <v>543.42965488716254</v>
      </c>
      <c r="S455" s="12">
        <f>'Embedded emissions outputs'!Q455-'Infield emissions outputs'!L455</f>
        <v>882.61360148601807</v>
      </c>
      <c r="T455" s="5"/>
      <c r="U455" s="5">
        <v>87.096058691040298</v>
      </c>
      <c r="V455" s="5">
        <v>9.8504360831527542</v>
      </c>
      <c r="W455" s="5">
        <v>4.9961357967180051</v>
      </c>
      <c r="X455" s="5">
        <v>503.33082246081079</v>
      </c>
      <c r="Y455" s="5">
        <v>279.64291305857279</v>
      </c>
      <c r="Z455" s="5">
        <v>46.397902626416347</v>
      </c>
      <c r="AA455" s="5">
        <v>126.90565334064401</v>
      </c>
      <c r="AB455" s="5">
        <v>2474.4887333661122</v>
      </c>
      <c r="AC455" s="5">
        <f>H455*Parameters!$B$17+J455*Parameters!$B$18</f>
        <v>2964.6268110092196</v>
      </c>
      <c r="AD455" s="5">
        <f>O455*Parameters!$B$17+Q455*Parameters!$B$18</f>
        <v>21794.453034177561</v>
      </c>
      <c r="AE455" s="12">
        <f t="shared" si="45"/>
        <v>101.94263057091106</v>
      </c>
      <c r="AF455" s="12">
        <f t="shared" si="46"/>
        <v>452.94646902563312</v>
      </c>
      <c r="AG455" s="12">
        <f t="shared" si="47"/>
        <v>554.88909959654416</v>
      </c>
      <c r="AH455" s="12">
        <f t="shared" si="48"/>
        <v>2977.8195558269231</v>
      </c>
      <c r="AI455" s="12">
        <f t="shared" si="49"/>
        <v>24759.079845186781</v>
      </c>
      <c r="AJ455" s="5"/>
      <c r="AK455" s="9">
        <f>IF('Embedded emissions outputs'!Z455 &lt;&gt;0,'Infield emissions outputs'!AG455/'Embedded emissions outputs'!Z455,"")</f>
        <v>1.1982452415259193</v>
      </c>
      <c r="AL455" s="9">
        <f>IF('Embedded emissions outputs'!Z455 &lt;&gt;0,'Infield emissions outputs'!AH455/'Embedded emissions outputs'!Z455,"")</f>
        <v>6.4303986426960256</v>
      </c>
      <c r="AM455" s="9">
        <f>IF('Embedded emissions outputs'!Z455 &lt;&gt;0,'Infield emissions outputs'!AI455/'Embedded emissions outputs'!Z455,"")</f>
        <v>53.465547675429818</v>
      </c>
      <c r="AN455" s="9"/>
      <c r="AO455" s="9">
        <f>E455*'Field emission CFs'!P453</f>
        <v>3316.9446038051033</v>
      </c>
      <c r="AP455" s="9">
        <f>D455*'Field emission CFs'!Q453</f>
        <v>296.77692729187851</v>
      </c>
      <c r="AQ455" s="9">
        <f t="shared" si="50"/>
        <v>3613.7215310969818</v>
      </c>
      <c r="AR455" s="9">
        <f>IF('Embedded emissions outputs'!Z455 &lt;&gt; 0,'Infield emissions outputs'!AQ455/'Embedded emissions outputs'!Z455,"")</f>
        <v>7.8035856750206847</v>
      </c>
      <c r="AS455" s="9"/>
      <c r="AT455" s="9"/>
      <c r="AU455" s="5"/>
      <c r="AV455" s="5"/>
      <c r="AW455" s="5"/>
      <c r="AX455" s="5"/>
      <c r="AY455" s="5"/>
      <c r="AZ455" s="5"/>
      <c r="BA455" s="5"/>
      <c r="CX455" s="5"/>
      <c r="CY455" s="5"/>
      <c r="CZ455" s="5"/>
    </row>
    <row r="456" spans="2:104" x14ac:dyDescent="0.3">
      <c r="B456">
        <v>3103</v>
      </c>
      <c r="C456">
        <v>5</v>
      </c>
      <c r="D456" s="5">
        <v>178262.01020185938</v>
      </c>
      <c r="E456" s="5">
        <v>16721.154296875</v>
      </c>
      <c r="F456" s="5"/>
      <c r="G456" s="5">
        <v>66478.245717529164</v>
      </c>
      <c r="H456" s="5">
        <v>33723.283286575817</v>
      </c>
      <c r="I456" s="5">
        <v>3493.5864223050949</v>
      </c>
      <c r="J456" s="5">
        <v>9133.931426649382</v>
      </c>
      <c r="K456" s="5">
        <v>3098.6929293989506</v>
      </c>
      <c r="L456" s="5">
        <v>62334.270419400942</v>
      </c>
      <c r="M456" s="5"/>
      <c r="N456" s="12">
        <f>'Embedded emissions outputs'!L456-'Infield emissions outputs'!G456</f>
        <v>7808.8419355081132</v>
      </c>
      <c r="O456" s="12">
        <f>'Embedded emissions outputs'!M456-'Infield emissions outputs'!H456</f>
        <v>4029.9289684265459</v>
      </c>
      <c r="P456" s="12">
        <f>'Embedded emissions outputs'!N456-'Infield emissions outputs'!I456</f>
        <v>258.48780520472155</v>
      </c>
      <c r="Q456" s="12">
        <f>'Embedded emissions outputs'!O456-'Infield emissions outputs'!J456</f>
        <v>3077.268613830156</v>
      </c>
      <c r="R456" s="12">
        <f>'Embedded emissions outputs'!P456-'Infield emissions outputs'!K456</f>
        <v>641.85808010353412</v>
      </c>
      <c r="S456" s="12">
        <f>'Embedded emissions outputs'!Q456-'Infield emissions outputs'!L456</f>
        <v>904.76799692694476</v>
      </c>
      <c r="T456" s="5"/>
      <c r="U456" s="5">
        <v>2216.6136868587892</v>
      </c>
      <c r="V456" s="5">
        <v>186.57241598801193</v>
      </c>
      <c r="W456" s="5">
        <v>143.64086831443035</v>
      </c>
      <c r="X456" s="5">
        <v>9270.1086723379703</v>
      </c>
      <c r="Y456" s="5">
        <v>161.7695388813346</v>
      </c>
      <c r="Z456" s="5">
        <v>19.16898612628507</v>
      </c>
      <c r="AA456" s="5">
        <v>59.121234905059801</v>
      </c>
      <c r="AB456" s="5">
        <v>1008.0265288547045</v>
      </c>
      <c r="AC456" s="5">
        <f>H456*Parameters!$B$17+J456*Parameters!$B$18</f>
        <v>60863.950676908775</v>
      </c>
      <c r="AD456" s="5">
        <f>O456*Parameters!$B$17+Q456*Parameters!$B$18</f>
        <v>8921.4207195929721</v>
      </c>
      <c r="AE456" s="12">
        <f t="shared" si="45"/>
        <v>2546.8269711612315</v>
      </c>
      <c r="AF456" s="12">
        <f t="shared" si="46"/>
        <v>240.05975991267945</v>
      </c>
      <c r="AG456" s="12">
        <f t="shared" si="47"/>
        <v>2786.8867310739111</v>
      </c>
      <c r="AH456" s="12">
        <f t="shared" si="48"/>
        <v>10278.135201192676</v>
      </c>
      <c r="AI456" s="12">
        <f t="shared" si="49"/>
        <v>69785.371396501752</v>
      </c>
      <c r="AJ456" s="5"/>
      <c r="AK456" s="9">
        <f>IF('Embedded emissions outputs'!Z456 &lt;&gt;0,'Infield emissions outputs'!AG456/'Embedded emissions outputs'!Z456,"")</f>
        <v>1.4899989299871643</v>
      </c>
      <c r="AL456" s="9">
        <f>IF('Embedded emissions outputs'!Z456 &lt;&gt;0,'Infield emissions outputs'!AH456/'Embedded emissions outputs'!Z456,"")</f>
        <v>5.4951678808055373</v>
      </c>
      <c r="AM456" s="9">
        <f>IF('Embedded emissions outputs'!Z456 &lt;&gt;0,'Infield emissions outputs'!AI456/'Embedded emissions outputs'!Z456,"")</f>
        <v>37.310496888933955</v>
      </c>
      <c r="AN456" s="9"/>
      <c r="AO456" s="9">
        <f>E456*'Field emission CFs'!P454</f>
        <v>1572.7946275070119</v>
      </c>
      <c r="AP456" s="9">
        <f>D456*'Field emission CFs'!Q454</f>
        <v>7675.6027352656174</v>
      </c>
      <c r="AQ456" s="9">
        <f t="shared" si="50"/>
        <v>9248.39736277263</v>
      </c>
      <c r="AR456" s="9">
        <f>IF('Embedded emissions outputs'!Z456 &lt;&gt; 0,'Infield emissions outputs'!AQ456/'Embedded emissions outputs'!Z456,"")</f>
        <v>4.9446222628923442</v>
      </c>
      <c r="AS456" s="9"/>
      <c r="AT456" s="9"/>
      <c r="AU456" s="5"/>
      <c r="AV456" s="5"/>
      <c r="AW456" s="5"/>
      <c r="AX456" s="5"/>
      <c r="AY456" s="5"/>
      <c r="AZ456" s="5"/>
      <c r="BA456" s="5"/>
      <c r="CX456" s="5"/>
      <c r="CY456" s="5"/>
      <c r="CZ456" s="5"/>
    </row>
    <row r="457" spans="2:104" x14ac:dyDescent="0.3">
      <c r="B457">
        <v>3103</v>
      </c>
      <c r="C457">
        <v>7</v>
      </c>
      <c r="D457" s="5">
        <v>223629.96845397714</v>
      </c>
      <c r="E457" s="5">
        <v>43622.8828125</v>
      </c>
      <c r="F457" s="5"/>
      <c r="G457" s="5">
        <v>83397.062424306278</v>
      </c>
      <c r="H457" s="5">
        <v>42305.911220240596</v>
      </c>
      <c r="I457" s="5">
        <v>4382.7095886927345</v>
      </c>
      <c r="J457" s="5">
        <v>11458.531150239918</v>
      </c>
      <c r="K457" s="5">
        <v>3887.3150889825506</v>
      </c>
      <c r="L457" s="5">
        <v>78198.43898151505</v>
      </c>
      <c r="M457" s="5"/>
      <c r="N457" s="12">
        <f>'Embedded emissions outputs'!L457-'Infield emissions outputs'!G457</f>
        <v>20478.175501163685</v>
      </c>
      <c r="O457" s="12">
        <f>'Embedded emissions outputs'!M457-'Infield emissions outputs'!H457</f>
        <v>10962.106880942461</v>
      </c>
      <c r="P457" s="12">
        <f>'Embedded emissions outputs'!N457-'Infield emissions outputs'!I457</f>
        <v>637.71348626400504</v>
      </c>
      <c r="Q457" s="12">
        <f>'Embedded emissions outputs'!O457-'Infield emissions outputs'!J457</f>
        <v>8307.7057438986685</v>
      </c>
      <c r="R457" s="12">
        <f>'Embedded emissions outputs'!P457-'Infield emissions outputs'!K457</f>
        <v>1498.5578277455156</v>
      </c>
      <c r="S457" s="12">
        <f>'Embedded emissions outputs'!Q457-'Infield emissions outputs'!L457</f>
        <v>1738.6214448566898</v>
      </c>
      <c r="T457" s="5"/>
      <c r="U457" s="5">
        <v>2225.7552387553724</v>
      </c>
      <c r="V457" s="5">
        <v>243.47967211736082</v>
      </c>
      <c r="W457" s="5">
        <v>130.57311253275549</v>
      </c>
      <c r="X457" s="5">
        <v>12406.830169073266</v>
      </c>
      <c r="Y457" s="5">
        <v>412.39225550290666</v>
      </c>
      <c r="Z457" s="5">
        <v>51.253609632606654</v>
      </c>
      <c r="AA457" s="5">
        <v>154.23808393930503</v>
      </c>
      <c r="AB457" s="5">
        <v>2701.4654645026117</v>
      </c>
      <c r="AC457" s="5">
        <f>H457*Parameters!$B$17+J457*Parameters!$B$18</f>
        <v>76353.920582679275</v>
      </c>
      <c r="AD457" s="5">
        <f>O457*Parameters!$B$17+Q457*Parameters!$B$18</f>
        <v>24215.524639324984</v>
      </c>
      <c r="AE457" s="12">
        <f t="shared" si="45"/>
        <v>2599.8080234054887</v>
      </c>
      <c r="AF457" s="12">
        <f t="shared" si="46"/>
        <v>617.88394907481836</v>
      </c>
      <c r="AG457" s="12">
        <f t="shared" si="47"/>
        <v>3217.691972480307</v>
      </c>
      <c r="AH457" s="12">
        <f t="shared" si="48"/>
        <v>15108.295633575877</v>
      </c>
      <c r="AI457" s="12">
        <f t="shared" si="49"/>
        <v>100569.44522200426</v>
      </c>
      <c r="AJ457" s="5"/>
      <c r="AK457" s="9">
        <f>IF('Embedded emissions outputs'!Z457 &lt;&gt;0,'Infield emissions outputs'!AG457/'Embedded emissions outputs'!Z457,"")</f>
        <v>0.51851879467416584</v>
      </c>
      <c r="AL457" s="9">
        <f>IF('Embedded emissions outputs'!Z457 &lt;&gt;0,'Infield emissions outputs'!AH457/'Embedded emissions outputs'!Z457,"")</f>
        <v>2.4346442445403067</v>
      </c>
      <c r="AM457" s="9">
        <f>IF('Embedded emissions outputs'!Z457 &lt;&gt;0,'Infield emissions outputs'!AI457/'Embedded emissions outputs'!Z457,"")</f>
        <v>16.206382700257784</v>
      </c>
      <c r="AN457" s="9"/>
      <c r="AO457" s="9">
        <f>E457*'Field emission CFs'!P455</f>
        <v>4222.1866357416675</v>
      </c>
      <c r="AP457" s="9">
        <f>D457*'Field emission CFs'!Q455</f>
        <v>8670.3928454167635</v>
      </c>
      <c r="AQ457" s="9">
        <f t="shared" si="50"/>
        <v>12892.579481158431</v>
      </c>
      <c r="AR457" s="9">
        <f>IF('Embedded emissions outputs'!Z457 &lt;&gt; 0,'Infield emissions outputs'!AQ457/'Embedded emissions outputs'!Z457,"")</f>
        <v>2.0775900334729962</v>
      </c>
      <c r="AS457" s="9"/>
      <c r="AT457" s="9"/>
      <c r="AU457" s="5"/>
      <c r="AV457" s="5"/>
      <c r="AW457" s="5"/>
      <c r="AX457" s="5"/>
      <c r="AY457" s="5"/>
      <c r="AZ457" s="5"/>
      <c r="BA457" s="5"/>
      <c r="CX457" s="5"/>
      <c r="CY457" s="5"/>
      <c r="CZ457" s="5"/>
    </row>
    <row r="458" spans="2:104" x14ac:dyDescent="0.3">
      <c r="B458">
        <v>3103</v>
      </c>
      <c r="C458">
        <v>8</v>
      </c>
      <c r="D458" s="5">
        <v>215402.70262341961</v>
      </c>
      <c r="E458" s="5">
        <v>355628.34375</v>
      </c>
      <c r="F458" s="5"/>
      <c r="G458" s="5">
        <v>80328.914596017465</v>
      </c>
      <c r="H458" s="5">
        <v>40749.49201480428</v>
      </c>
      <c r="I458" s="5">
        <v>4221.471284660468</v>
      </c>
      <c r="J458" s="5">
        <v>11036.975924647919</v>
      </c>
      <c r="K458" s="5">
        <v>3744.3021698049556</v>
      </c>
      <c r="L458" s="5">
        <v>75321.546633484511</v>
      </c>
      <c r="M458" s="5"/>
      <c r="N458" s="12">
        <f>'Embedded emissions outputs'!L458-'Infield emissions outputs'!G458</f>
        <v>165383.65917625715</v>
      </c>
      <c r="O458" s="12">
        <f>'Embedded emissions outputs'!M458-'Infield emissions outputs'!H458</f>
        <v>92312.924568728573</v>
      </c>
      <c r="P458" s="12">
        <f>'Embedded emissions outputs'!N458-'Infield emissions outputs'!I458</f>
        <v>5032.7890788024515</v>
      </c>
      <c r="Q458" s="12">
        <f>'Embedded emissions outputs'!O458-'Infield emissions outputs'!J458</f>
        <v>72057.880067092556</v>
      </c>
      <c r="R458" s="12">
        <f>'Embedded emissions outputs'!P458-'Infield emissions outputs'!K458</f>
        <v>9455.507387066722</v>
      </c>
      <c r="S458" s="12">
        <f>'Embedded emissions outputs'!Q458-'Infield emissions outputs'!L458</f>
        <v>11385.594603814636</v>
      </c>
      <c r="T458" s="5"/>
      <c r="U458" s="5">
        <v>2063.715720093433</v>
      </c>
      <c r="V458" s="5">
        <v>237.12820878057272</v>
      </c>
      <c r="W458" s="5">
        <v>118.24837114956557</v>
      </c>
      <c r="X458" s="5">
        <v>12131.351628771572</v>
      </c>
      <c r="Y458" s="5">
        <v>2993.2351519732329</v>
      </c>
      <c r="Z458" s="5">
        <v>423.80084926813186</v>
      </c>
      <c r="AA458" s="5">
        <v>1257.4003165484082</v>
      </c>
      <c r="AB458" s="5">
        <v>22466.428349707057</v>
      </c>
      <c r="AC458" s="5">
        <f>H458*Parameters!$B$17+J458*Parameters!$B$18</f>
        <v>73544.887400848544</v>
      </c>
      <c r="AD458" s="5">
        <f>O458*Parameters!$B$17+Q458*Parameters!$B$18</f>
        <v>205662.46127427794</v>
      </c>
      <c r="AE458" s="12">
        <f t="shared" si="45"/>
        <v>2419.0923000235712</v>
      </c>
      <c r="AF458" s="12">
        <f t="shared" si="46"/>
        <v>4674.4363177897731</v>
      </c>
      <c r="AG458" s="12">
        <f t="shared" si="47"/>
        <v>7093.5286178133447</v>
      </c>
      <c r="AH458" s="12">
        <f t="shared" si="48"/>
        <v>34597.779978478633</v>
      </c>
      <c r="AI458" s="12">
        <f t="shared" si="49"/>
        <v>279207.3486751265</v>
      </c>
      <c r="AJ458" s="5"/>
      <c r="AK458" s="9">
        <f>IF('Embedded emissions outputs'!Z458 &lt;&gt;0,'Infield emissions outputs'!AG458/'Embedded emissions outputs'!Z458,"")</f>
        <v>1.1351212412043221</v>
      </c>
      <c r="AL458" s="9">
        <f>IF('Embedded emissions outputs'!Z458 &lt;&gt;0,'Infield emissions outputs'!AH458/'Embedded emissions outputs'!Z458,"")</f>
        <v>5.5364088971830965</v>
      </c>
      <c r="AM458" s="9">
        <f>IF('Embedded emissions outputs'!Z458 &lt;&gt;0,'Infield emissions outputs'!AI458/'Embedded emissions outputs'!Z458,"")</f>
        <v>44.679342152167969</v>
      </c>
      <c r="AN458" s="9"/>
      <c r="AO458" s="9">
        <f>E458*'Field emission CFs'!P456</f>
        <v>34804.676239434091</v>
      </c>
      <c r="AP458" s="9">
        <f>D458*'Field emission CFs'!Q456</f>
        <v>9159.6638551304877</v>
      </c>
      <c r="AQ458" s="9">
        <f t="shared" si="50"/>
        <v>43964.340094564577</v>
      </c>
      <c r="AR458" s="9">
        <f>IF('Embedded emissions outputs'!Z458 &lt;&gt; 0,'Infield emissions outputs'!AQ458/'Embedded emissions outputs'!Z458,"")</f>
        <v>7.0352653785803421</v>
      </c>
      <c r="AS458" s="9"/>
      <c r="AT458" s="9"/>
      <c r="AU458" s="5"/>
      <c r="AV458" s="5"/>
      <c r="AW458" s="5"/>
      <c r="AX458" s="5"/>
      <c r="AY458" s="5"/>
      <c r="AZ458" s="5"/>
      <c r="BA458" s="5"/>
      <c r="CX458" s="5"/>
      <c r="CY458" s="5"/>
      <c r="CZ458" s="5"/>
    </row>
    <row r="459" spans="2:104" x14ac:dyDescent="0.3">
      <c r="B459">
        <v>3104</v>
      </c>
      <c r="C459">
        <v>0</v>
      </c>
      <c r="D459" s="5">
        <v>854898.59871752653</v>
      </c>
      <c r="E459" s="5">
        <v>18173374</v>
      </c>
      <c r="F459" s="5"/>
      <c r="G459" s="5">
        <v>318812.51111641683</v>
      </c>
      <c r="H459" s="5">
        <v>161728.16402777858</v>
      </c>
      <c r="I459" s="5">
        <v>16754.338928104658</v>
      </c>
      <c r="J459" s="5">
        <v>43803.978024158321</v>
      </c>
      <c r="K459" s="5">
        <v>14860.531642156018</v>
      </c>
      <c r="L459" s="5">
        <v>298939.07497891207</v>
      </c>
      <c r="M459" s="5"/>
      <c r="N459" s="12">
        <f>'Embedded emissions outputs'!L459-'Infield emissions outputs'!G459</f>
        <v>8524606.6475690641</v>
      </c>
      <c r="O459" s="12">
        <f>'Embedded emissions outputs'!M459-'Infield emissions outputs'!H459</f>
        <v>4776248.0943184737</v>
      </c>
      <c r="P459" s="12">
        <f>'Embedded emissions outputs'!N459-'Infield emissions outputs'!I459</f>
        <v>256763.41304590221</v>
      </c>
      <c r="Q459" s="12">
        <f>'Embedded emissions outputs'!O459-'Infield emissions outputs'!J459</f>
        <v>3673680.4442135957</v>
      </c>
      <c r="R459" s="12">
        <f>'Embedded emissions outputs'!P459-'Infield emissions outputs'!K459</f>
        <v>408034.51639943349</v>
      </c>
      <c r="S459" s="12">
        <f>'Embedded emissions outputs'!Q459-'Infield emissions outputs'!L459</f>
        <v>534040.50855144951</v>
      </c>
      <c r="T459" s="5"/>
      <c r="U459" s="5">
        <v>7209.4584668660464</v>
      </c>
      <c r="V459" s="5">
        <v>1023.5961050186071</v>
      </c>
      <c r="W459" s="5">
        <v>405.57998958518067</v>
      </c>
      <c r="X459" s="5">
        <v>53154.218806873338</v>
      </c>
      <c r="Y459" s="5">
        <v>141546.47363882718</v>
      </c>
      <c r="Z459" s="5">
        <v>22330.01441502482</v>
      </c>
      <c r="AA459" s="5">
        <v>64255.858298184503</v>
      </c>
      <c r="AB459" s="5">
        <v>1188750.0605770892</v>
      </c>
      <c r="AC459" s="5">
        <f>H459*Parameters!$B$17+J459*Parameters!$B$18</f>
        <v>291887.8009239416</v>
      </c>
      <c r="AD459" s="5">
        <f>O459*Parameters!$B$17+Q459*Parameters!$B$18</f>
        <v>10595626.757720474</v>
      </c>
      <c r="AE459" s="12">
        <f t="shared" ref="AE459:AE522" si="51">SUM(U459:W459)</f>
        <v>8638.6345614698348</v>
      </c>
      <c r="AF459" s="12">
        <f t="shared" ref="AF459:AF522" si="52">SUM(Y459:AA459)</f>
        <v>228132.34635203649</v>
      </c>
      <c r="AG459" s="12">
        <f t="shared" ref="AG459:AG522" si="53">AE459+AF459</f>
        <v>236770.98091350633</v>
      </c>
      <c r="AH459" s="12">
        <f t="shared" ref="AH459:AH522" si="54">X459+AB459</f>
        <v>1241904.2793839625</v>
      </c>
      <c r="AI459" s="12">
        <f t="shared" ref="AI459:AI522" si="55">AC459+AD459</f>
        <v>10887514.558644416</v>
      </c>
      <c r="AJ459" s="5"/>
      <c r="AK459" s="9">
        <f>IF('Embedded emissions outputs'!Z459 &lt;&gt;0,'Infield emissions outputs'!AG459/'Embedded emissions outputs'!Z459,"")</f>
        <v>1.875677428016143</v>
      </c>
      <c r="AL459" s="9">
        <f>IF('Embedded emissions outputs'!Z459 &lt;&gt;0,'Infield emissions outputs'!AH459/'Embedded emissions outputs'!Z459,"")</f>
        <v>9.8382488242851789</v>
      </c>
      <c r="AM459" s="9">
        <f>IF('Embedded emissions outputs'!Z459 &lt;&gt;0,'Infield emissions outputs'!AI459/'Embedded emissions outputs'!Z459,"")</f>
        <v>86.249865697462894</v>
      </c>
      <c r="AN459" s="9"/>
      <c r="AO459" s="9">
        <f>E459*'Field emission CFs'!P457</f>
        <v>1208476.2070731129</v>
      </c>
      <c r="AP459" s="9">
        <f>D459*'Field emission CFs'!Q457</f>
        <v>20589.444049971855</v>
      </c>
      <c r="AQ459" s="9">
        <f t="shared" ref="AQ459:AQ522" si="56">AO459+AP459</f>
        <v>1229065.6511230848</v>
      </c>
      <c r="AR459" s="9">
        <f>IF('Embedded emissions outputs'!Z459 &lt;&gt; 0,'Infield emissions outputs'!AQ459/'Embedded emissions outputs'!Z459,"")</f>
        <v>9.7365424194601076</v>
      </c>
      <c r="AS459" s="9"/>
      <c r="AT459" s="9"/>
      <c r="AU459" s="5"/>
      <c r="AV459" s="5"/>
      <c r="AW459" s="5"/>
      <c r="AX459" s="5"/>
      <c r="AY459" s="5"/>
      <c r="AZ459" s="5"/>
      <c r="BA459" s="5"/>
      <c r="CX459" s="5"/>
      <c r="CY459" s="5"/>
      <c r="CZ459" s="5"/>
    </row>
    <row r="460" spans="2:104" x14ac:dyDescent="0.3">
      <c r="B460">
        <v>3104</v>
      </c>
      <c r="C460">
        <v>1</v>
      </c>
      <c r="D460" s="5">
        <v>234800.51918569693</v>
      </c>
      <c r="E460" s="5">
        <v>779907</v>
      </c>
      <c r="F460" s="5"/>
      <c r="G460" s="5">
        <v>87562.832884891206</v>
      </c>
      <c r="H460" s="5">
        <v>44419.135716959099</v>
      </c>
      <c r="I460" s="5">
        <v>4601.6305148161155</v>
      </c>
      <c r="J460" s="5">
        <v>12030.896761207165</v>
      </c>
      <c r="K460" s="5">
        <v>4081.4905419053371</v>
      </c>
      <c r="L460" s="5">
        <v>82104.532765918004</v>
      </c>
      <c r="M460" s="5"/>
      <c r="N460" s="12">
        <f>'Embedded emissions outputs'!L460-'Infield emissions outputs'!G460</f>
        <v>346638.74795894045</v>
      </c>
      <c r="O460" s="12">
        <f>'Embedded emissions outputs'!M460-'Infield emissions outputs'!H460</f>
        <v>174629.04273175891</v>
      </c>
      <c r="P460" s="12">
        <f>'Embedded emissions outputs'!N460-'Infield emissions outputs'!I460</f>
        <v>13791.964083772291</v>
      </c>
      <c r="Q460" s="12">
        <f>'Embedded emissions outputs'!O460-'Infield emissions outputs'!J460</f>
        <v>135922.68370417735</v>
      </c>
      <c r="R460" s="12">
        <f>'Embedded emissions outputs'!P460-'Infield emissions outputs'!K460</f>
        <v>74969.727624258419</v>
      </c>
      <c r="S460" s="12">
        <f>'Embedded emissions outputs'!Q460-'Infield emissions outputs'!L460</f>
        <v>33954.848820688057</v>
      </c>
      <c r="T460" s="5"/>
      <c r="U460" s="5">
        <v>2412.2541480877453</v>
      </c>
      <c r="V460" s="5">
        <v>255.59350025487572</v>
      </c>
      <c r="W460" s="5">
        <v>138.43410634731745</v>
      </c>
      <c r="X460" s="5">
        <v>12988.973180743333</v>
      </c>
      <c r="Y460" s="5">
        <v>6159.3273174344167</v>
      </c>
      <c r="Z460" s="5">
        <v>891.90843714105335</v>
      </c>
      <c r="AA460" s="5">
        <v>2757.5286020289732</v>
      </c>
      <c r="AB460" s="5">
        <v>47324.922072958303</v>
      </c>
      <c r="AC460" s="5">
        <f>H460*Parameters!$B$17+J460*Parameters!$B$18</f>
        <v>80167.878744597328</v>
      </c>
      <c r="AD460" s="5">
        <f>O460*Parameters!$B$17+Q460*Parameters!$B$18</f>
        <v>388729.71499064623</v>
      </c>
      <c r="AE460" s="12">
        <f t="shared" si="51"/>
        <v>2806.2817546899387</v>
      </c>
      <c r="AF460" s="12">
        <f t="shared" si="52"/>
        <v>9808.7643566044426</v>
      </c>
      <c r="AG460" s="12">
        <f t="shared" si="53"/>
        <v>12615.046111294381</v>
      </c>
      <c r="AH460" s="12">
        <f t="shared" si="54"/>
        <v>60313.895253701638</v>
      </c>
      <c r="AI460" s="12">
        <f t="shared" si="55"/>
        <v>468897.59373524354</v>
      </c>
      <c r="AJ460" s="5"/>
      <c r="AK460" s="9">
        <f>IF('Embedded emissions outputs'!Z460 &lt;&gt;0,'Infield emissions outputs'!AG460/'Embedded emissions outputs'!Z460,"")</f>
        <v>0.94689462774721278</v>
      </c>
      <c r="AL460" s="9">
        <f>IF('Embedded emissions outputs'!Z460 &lt;&gt;0,'Infield emissions outputs'!AH460/'Embedded emissions outputs'!Z460,"")</f>
        <v>4.5272052825162659</v>
      </c>
      <c r="AM460" s="9">
        <f>IF('Embedded emissions outputs'!Z460 &lt;&gt;0,'Infield emissions outputs'!AI460/'Embedded emissions outputs'!Z460,"")</f>
        <v>35.195797823836926</v>
      </c>
      <c r="AN460" s="9"/>
      <c r="AO460" s="9">
        <f>E460*'Field emission CFs'!P458</f>
        <v>61520.776638728144</v>
      </c>
      <c r="AP460" s="9">
        <f>D460*'Field emission CFs'!Q458</f>
        <v>6092.8681851544088</v>
      </c>
      <c r="AQ460" s="9">
        <f t="shared" si="56"/>
        <v>67613.644823882554</v>
      </c>
      <c r="AR460" s="9">
        <f>IF('Embedded emissions outputs'!Z460 &lt;&gt; 0,'Infield emissions outputs'!AQ460/'Embedded emissions outputs'!Z460,"")</f>
        <v>5.075129847430528</v>
      </c>
      <c r="AS460" s="9"/>
      <c r="AT460" s="9"/>
      <c r="AU460" s="5"/>
      <c r="AV460" s="5"/>
      <c r="AW460" s="5"/>
      <c r="AX460" s="5"/>
      <c r="AY460" s="5"/>
      <c r="AZ460" s="5"/>
      <c r="BA460" s="5"/>
      <c r="CX460" s="5"/>
      <c r="CY460" s="5"/>
      <c r="CZ460" s="5"/>
    </row>
    <row r="461" spans="2:104" x14ac:dyDescent="0.3">
      <c r="B461">
        <v>3104</v>
      </c>
      <c r="C461">
        <v>2</v>
      </c>
      <c r="D461" s="5">
        <v>14141.969908797699</v>
      </c>
      <c r="E461" s="5">
        <v>164786.828125</v>
      </c>
      <c r="F461" s="5"/>
      <c r="G461" s="5">
        <v>5273.8850496657924</v>
      </c>
      <c r="H461" s="5">
        <v>2675.3521792140159</v>
      </c>
      <c r="I461" s="5">
        <v>277.15492494489735</v>
      </c>
      <c r="J461" s="5">
        <v>724.61756286954437</v>
      </c>
      <c r="K461" s="5">
        <v>245.82703916859043</v>
      </c>
      <c r="L461" s="5">
        <v>4945.1331529348572</v>
      </c>
      <c r="M461" s="5"/>
      <c r="N461" s="12">
        <f>'Embedded emissions outputs'!L461-'Infield emissions outputs'!G461</f>
        <v>76430.475075221228</v>
      </c>
      <c r="O461" s="12">
        <f>'Embedded emissions outputs'!M461-'Infield emissions outputs'!H461</f>
        <v>40818.61504277432</v>
      </c>
      <c r="P461" s="12">
        <f>'Embedded emissions outputs'!N461-'Infield emissions outputs'!I461</f>
        <v>2383.5817422144787</v>
      </c>
      <c r="Q461" s="12">
        <f>'Embedded emissions outputs'!O461-'Infield emissions outputs'!J461</f>
        <v>31391.415816297791</v>
      </c>
      <c r="R461" s="12">
        <f>'Embedded emissions outputs'!P461-'Infield emissions outputs'!K461</f>
        <v>7154.048847907914</v>
      </c>
      <c r="S461" s="12">
        <f>'Embedded emissions outputs'!Q461-'Infield emissions outputs'!L461</f>
        <v>6608.6868379607458</v>
      </c>
      <c r="T461" s="5"/>
      <c r="U461" s="5">
        <v>141.85338995885402</v>
      </c>
      <c r="V461" s="5">
        <v>16.043409678559637</v>
      </c>
      <c r="W461" s="5">
        <v>8.1372086189720569</v>
      </c>
      <c r="X461" s="5">
        <v>819.77513689938155</v>
      </c>
      <c r="Y461" s="5">
        <v>1309.7768812788645</v>
      </c>
      <c r="Z461" s="5">
        <v>201.81458921208704</v>
      </c>
      <c r="AA461" s="5">
        <v>582.63926335036604</v>
      </c>
      <c r="AB461" s="5">
        <v>10734.279530553735</v>
      </c>
      <c r="AC461" s="5">
        <f>H461*Parameters!$B$17+J461*Parameters!$B$18</f>
        <v>4828.4890203398672</v>
      </c>
      <c r="AD461" s="5">
        <f>O461*Parameters!$B$17+Q461*Parameters!$B$18</f>
        <v>90548.286895110592</v>
      </c>
      <c r="AE461" s="12">
        <f t="shared" si="51"/>
        <v>166.03400825638573</v>
      </c>
      <c r="AF461" s="12">
        <f t="shared" si="52"/>
        <v>2094.2307338413175</v>
      </c>
      <c r="AG461" s="12">
        <f t="shared" si="53"/>
        <v>2260.2647420977032</v>
      </c>
      <c r="AH461" s="12">
        <f t="shared" si="54"/>
        <v>11554.054667453116</v>
      </c>
      <c r="AI461" s="12">
        <f t="shared" si="55"/>
        <v>95376.77591545046</v>
      </c>
      <c r="AJ461" s="5"/>
      <c r="AK461" s="9">
        <f>IF('Embedded emissions outputs'!Z461 &lt;&gt;0,'Infield emissions outputs'!AG461/'Embedded emissions outputs'!Z461,"")</f>
        <v>1.3794249624663728</v>
      </c>
      <c r="AL461" s="9">
        <f>IF('Embedded emissions outputs'!Z461 &lt;&gt;0,'Infield emissions outputs'!AH461/'Embedded emissions outputs'!Z461,"")</f>
        <v>7.0513648817944494</v>
      </c>
      <c r="AM461" s="9">
        <f>IF('Embedded emissions outputs'!Z461 &lt;&gt;0,'Infield emissions outputs'!AI461/'Embedded emissions outputs'!Z461,"")</f>
        <v>58.207829855909331</v>
      </c>
      <c r="AN461" s="9"/>
      <c r="AO461" s="9">
        <f>E461*'Field emission CFs'!P459</f>
        <v>10669.278284691749</v>
      </c>
      <c r="AP461" s="9">
        <f>D461*'Field emission CFs'!Q459</f>
        <v>330.31931833921027</v>
      </c>
      <c r="AQ461" s="9">
        <f t="shared" si="56"/>
        <v>10999.597603030959</v>
      </c>
      <c r="AR461" s="9">
        <f>IF('Embedded emissions outputs'!Z461 &lt;&gt; 0,'Infield emissions outputs'!AQ461/'Embedded emissions outputs'!Z461,"")</f>
        <v>6.7129833192125705</v>
      </c>
      <c r="AS461" s="9"/>
      <c r="AT461" s="9"/>
      <c r="AU461" s="5"/>
      <c r="AV461" s="5"/>
      <c r="AW461" s="5"/>
      <c r="AX461" s="5"/>
      <c r="AY461" s="5"/>
      <c r="AZ461" s="5"/>
      <c r="BA461" s="5"/>
      <c r="CX461" s="5"/>
      <c r="CY461" s="5"/>
      <c r="CZ461" s="5"/>
    </row>
    <row r="462" spans="2:104" x14ac:dyDescent="0.3">
      <c r="B462">
        <v>3104</v>
      </c>
      <c r="C462">
        <v>5</v>
      </c>
      <c r="D462" s="5">
        <v>205708.25237993139</v>
      </c>
      <c r="E462" s="5">
        <v>166642.203125</v>
      </c>
      <c r="F462" s="5"/>
      <c r="G462" s="5">
        <v>76713.617962409495</v>
      </c>
      <c r="H462" s="5">
        <v>38915.513527191797</v>
      </c>
      <c r="I462" s="5">
        <v>4031.47903839324</v>
      </c>
      <c r="J462" s="5">
        <v>10540.243930866318</v>
      </c>
      <c r="K462" s="5">
        <v>3575.7854769330966</v>
      </c>
      <c r="L462" s="5">
        <v>71931.612444137427</v>
      </c>
      <c r="M462" s="5"/>
      <c r="N462" s="12">
        <f>'Embedded emissions outputs'!L462-'Infield emissions outputs'!G462</f>
        <v>78474.231058753518</v>
      </c>
      <c r="O462" s="12">
        <f>'Embedded emissions outputs'!M462-'Infield emissions outputs'!H462</f>
        <v>42147.071115468367</v>
      </c>
      <c r="P462" s="12">
        <f>'Embedded emissions outputs'!N462-'Infield emissions outputs'!I462</f>
        <v>2378.3661243600377</v>
      </c>
      <c r="Q462" s="12">
        <f>'Embedded emissions outputs'!O462-'Infield emissions outputs'!J462</f>
        <v>31591.368204648759</v>
      </c>
      <c r="R462" s="12">
        <f>'Embedded emissions outputs'!P462-'Infield emissions outputs'!K462</f>
        <v>6257.8736985182659</v>
      </c>
      <c r="S462" s="12">
        <f>'Embedded emissions outputs'!Q462-'Infield emissions outputs'!L462</f>
        <v>5793.298413580851</v>
      </c>
      <c r="T462" s="5"/>
      <c r="U462" s="5">
        <v>2557.8962517522532</v>
      </c>
      <c r="V462" s="5">
        <v>215.29817593628366</v>
      </c>
      <c r="W462" s="5">
        <v>165.75664078867842</v>
      </c>
      <c r="X462" s="5">
        <v>10697.387806854204</v>
      </c>
      <c r="Y462" s="5">
        <v>1595.4591527126604</v>
      </c>
      <c r="Z462" s="5">
        <v>195.12546757924957</v>
      </c>
      <c r="AA462" s="5">
        <v>589.19933072418212</v>
      </c>
      <c r="AB462" s="5">
        <v>10276.766081693435</v>
      </c>
      <c r="AC462" s="5">
        <f>H462*Parameters!$B$17+J462*Parameters!$B$18</f>
        <v>70234.913835582091</v>
      </c>
      <c r="AD462" s="5">
        <f>O462*Parameters!$B$17+Q462*Parameters!$B$18</f>
        <v>92813.207972298493</v>
      </c>
      <c r="AE462" s="12">
        <f t="shared" si="51"/>
        <v>2938.9510684772154</v>
      </c>
      <c r="AF462" s="12">
        <f t="shared" si="52"/>
        <v>2379.783951016092</v>
      </c>
      <c r="AG462" s="12">
        <f t="shared" si="53"/>
        <v>5318.7350194933078</v>
      </c>
      <c r="AH462" s="12">
        <f t="shared" si="54"/>
        <v>20974.15388854764</v>
      </c>
      <c r="AI462" s="12">
        <f t="shared" si="55"/>
        <v>163048.12180788058</v>
      </c>
      <c r="AJ462" s="5"/>
      <c r="AK462" s="9">
        <f>IF('Embedded emissions outputs'!Z462 &lt;&gt;0,'Infield emissions outputs'!AG462/'Embedded emissions outputs'!Z462,"")</f>
        <v>1.5891081910223792</v>
      </c>
      <c r="AL462" s="9">
        <f>IF('Embedded emissions outputs'!Z462 &lt;&gt;0,'Infield emissions outputs'!AH462/'Embedded emissions outputs'!Z462,"")</f>
        <v>6.2665651930203063</v>
      </c>
      <c r="AM462" s="9">
        <f>IF('Embedded emissions outputs'!Z462 &lt;&gt;0,'Infield emissions outputs'!AI462/'Embedded emissions outputs'!Z462,"")</f>
        <v>48.714798715503797</v>
      </c>
      <c r="AN462" s="9"/>
      <c r="AO462" s="9">
        <f>E462*'Field emission CFs'!P460</f>
        <v>11575.228684750768</v>
      </c>
      <c r="AP462" s="9">
        <f>D462*'Field emission CFs'!Q460</f>
        <v>5257.3806870698672</v>
      </c>
      <c r="AQ462" s="9">
        <f t="shared" si="56"/>
        <v>16832.609371820636</v>
      </c>
      <c r="AR462" s="9">
        <f>IF('Embedded emissions outputs'!Z462 &lt;&gt; 0,'Infield emissions outputs'!AQ462/'Embedded emissions outputs'!Z462,"")</f>
        <v>5.0291727884553419</v>
      </c>
      <c r="AS462" s="9"/>
      <c r="AT462" s="9"/>
      <c r="AU462" s="5"/>
      <c r="AV462" s="5"/>
      <c r="AW462" s="5"/>
      <c r="AX462" s="5"/>
      <c r="AY462" s="5"/>
      <c r="AZ462" s="5"/>
      <c r="BA462" s="5"/>
      <c r="CX462" s="5"/>
      <c r="CY462" s="5"/>
      <c r="CZ462" s="5"/>
    </row>
    <row r="463" spans="2:104" x14ac:dyDescent="0.3">
      <c r="B463">
        <v>3104</v>
      </c>
      <c r="C463">
        <v>7</v>
      </c>
      <c r="D463" s="5">
        <v>969516.39511361846</v>
      </c>
      <c r="E463" s="5">
        <v>113756.2734375</v>
      </c>
      <c r="F463" s="5"/>
      <c r="G463" s="5">
        <v>361556.27925744076</v>
      </c>
      <c r="H463" s="5">
        <v>183411.35055289138</v>
      </c>
      <c r="I463" s="5">
        <v>19000.623353992614</v>
      </c>
      <c r="J463" s="5">
        <v>49676.856330478709</v>
      </c>
      <c r="K463" s="5">
        <v>16852.909910939583</v>
      </c>
      <c r="L463" s="5">
        <v>339018.37570787536</v>
      </c>
      <c r="M463" s="5"/>
      <c r="N463" s="12">
        <f>'Embedded emissions outputs'!L463-'Infield emissions outputs'!G463</f>
        <v>53272.693626915338</v>
      </c>
      <c r="O463" s="12">
        <f>'Embedded emissions outputs'!M463-'Infield emissions outputs'!H463</f>
        <v>27576.734102839633</v>
      </c>
      <c r="P463" s="12">
        <f>'Embedded emissions outputs'!N463-'Infield emissions outputs'!I463</f>
        <v>1715.1876579287273</v>
      </c>
      <c r="Q463" s="12">
        <f>'Embedded emissions outputs'!O463-'Infield emissions outputs'!J463</f>
        <v>20813.387036498141</v>
      </c>
      <c r="R463" s="12">
        <f>'Embedded emissions outputs'!P463-'Infield emissions outputs'!K463</f>
        <v>4839.8918210407355</v>
      </c>
      <c r="S463" s="12">
        <f>'Embedded emissions outputs'!Q463-'Infield emissions outputs'!L463</f>
        <v>5538.3774067366612</v>
      </c>
      <c r="T463" s="5"/>
      <c r="U463" s="5">
        <v>9649.4499838354859</v>
      </c>
      <c r="V463" s="5">
        <v>1055.5720041755044</v>
      </c>
      <c r="W463" s="5">
        <v>566.0814345979511</v>
      </c>
      <c r="X463" s="5">
        <v>53788.073859082433</v>
      </c>
      <c r="Y463" s="5">
        <v>1086.103330704791</v>
      </c>
      <c r="Z463" s="5">
        <v>130.93716965288871</v>
      </c>
      <c r="AA463" s="5">
        <v>402.20980076033095</v>
      </c>
      <c r="AB463" s="5">
        <v>6891.3440725970941</v>
      </c>
      <c r="AC463" s="5">
        <f>H463*Parameters!$B$17+J463*Parameters!$B$18</f>
        <v>331021.72462786571</v>
      </c>
      <c r="AD463" s="5">
        <f>O463*Parameters!$B$17+Q463*Parameters!$B$18</f>
        <v>60846.351122780077</v>
      </c>
      <c r="AE463" s="12">
        <f t="shared" si="51"/>
        <v>11271.103422608941</v>
      </c>
      <c r="AF463" s="12">
        <f t="shared" si="52"/>
        <v>1619.2503011180106</v>
      </c>
      <c r="AG463" s="12">
        <f t="shared" si="53"/>
        <v>12890.353723726952</v>
      </c>
      <c r="AH463" s="12">
        <f t="shared" si="54"/>
        <v>60679.417931679527</v>
      </c>
      <c r="AI463" s="12">
        <f t="shared" si="55"/>
        <v>391868.07575064577</v>
      </c>
      <c r="AJ463" s="5"/>
      <c r="AK463" s="9">
        <f>IF('Embedded emissions outputs'!Z463 &lt;&gt;0,'Infield emissions outputs'!AG463/'Embedded emissions outputs'!Z463,"")</f>
        <v>0.53158166292503339</v>
      </c>
      <c r="AL463" s="9">
        <f>IF('Embedded emissions outputs'!Z463 &lt;&gt;0,'Infield emissions outputs'!AH463/'Embedded emissions outputs'!Z463,"")</f>
        <v>2.5023414082169335</v>
      </c>
      <c r="AM463" s="9">
        <f>IF('Embedded emissions outputs'!Z463 &lt;&gt;0,'Infield emissions outputs'!AI463/'Embedded emissions outputs'!Z463,"")</f>
        <v>16.160137093160635</v>
      </c>
      <c r="AN463" s="9"/>
      <c r="AO463" s="9">
        <f>E463*'Field emission CFs'!P461</f>
        <v>9323.7077937642734</v>
      </c>
      <c r="AP463" s="9">
        <f>D463*'Field emission CFs'!Q461</f>
        <v>27425.140907994672</v>
      </c>
      <c r="AQ463" s="9">
        <f t="shared" si="56"/>
        <v>36748.848701758943</v>
      </c>
      <c r="AR463" s="9">
        <f>IF('Embedded emissions outputs'!Z463 &lt;&gt; 0,'Infield emissions outputs'!AQ463/'Embedded emissions outputs'!Z463,"")</f>
        <v>1.5154754106944219</v>
      </c>
      <c r="AS463" s="9"/>
      <c r="AT463" s="9"/>
      <c r="AU463" s="5"/>
      <c r="AV463" s="5"/>
      <c r="AW463" s="5"/>
      <c r="AX463" s="5"/>
      <c r="AY463" s="5"/>
      <c r="AZ463" s="5"/>
      <c r="BA463" s="5"/>
      <c r="CX463" s="5"/>
      <c r="CY463" s="5"/>
      <c r="CZ463" s="5"/>
    </row>
    <row r="464" spans="2:104" x14ac:dyDescent="0.3">
      <c r="B464">
        <v>3104</v>
      </c>
      <c r="C464">
        <v>8</v>
      </c>
      <c r="D464" s="5">
        <v>496788.62511745788</v>
      </c>
      <c r="E464" s="5">
        <v>1311115</v>
      </c>
      <c r="F464" s="5"/>
      <c r="G464" s="5">
        <v>185264.57910372748</v>
      </c>
      <c r="H464" s="5">
        <v>93981.569709740666</v>
      </c>
      <c r="I464" s="5">
        <v>9736.0845056142189</v>
      </c>
      <c r="J464" s="5">
        <v>25454.85283277119</v>
      </c>
      <c r="K464" s="5">
        <v>8635.5774756164828</v>
      </c>
      <c r="L464" s="5">
        <v>173715.96148998782</v>
      </c>
      <c r="M464" s="5"/>
      <c r="N464" s="12">
        <f>'Embedded emissions outputs'!L464-'Infield emissions outputs'!G464</f>
        <v>613758.95461647387</v>
      </c>
      <c r="O464" s="12">
        <f>'Embedded emissions outputs'!M464-'Infield emissions outputs'!H464</f>
        <v>343228.26881196874</v>
      </c>
      <c r="P464" s="12">
        <f>'Embedded emissions outputs'!N464-'Infield emissions outputs'!I464</f>
        <v>18501.422719863338</v>
      </c>
      <c r="Q464" s="12">
        <f>'Embedded emissions outputs'!O464-'Infield emissions outputs'!J464</f>
        <v>264213.83388880763</v>
      </c>
      <c r="R464" s="12">
        <f>'Embedded emissions outputs'!P464-'Infield emissions outputs'!K464</f>
        <v>33125.788077870922</v>
      </c>
      <c r="S464" s="12">
        <f>'Embedded emissions outputs'!Q464-'Infield emissions outputs'!L464</f>
        <v>38286.773247568723</v>
      </c>
      <c r="T464" s="5"/>
      <c r="U464" s="5">
        <v>4759.5990334943617</v>
      </c>
      <c r="V464" s="5">
        <v>546.89470179311559</v>
      </c>
      <c r="W464" s="5">
        <v>272.71916744922294</v>
      </c>
      <c r="X464" s="5">
        <v>27978.83881248298</v>
      </c>
      <c r="Y464" s="5">
        <v>11029.159882882957</v>
      </c>
      <c r="Z464" s="5">
        <v>1565.8604959441959</v>
      </c>
      <c r="AA464" s="5">
        <v>4635.7284131422912</v>
      </c>
      <c r="AB464" s="5">
        <v>83018.368991251045</v>
      </c>
      <c r="AC464" s="5">
        <f>H464*Parameters!$B$17+J464*Parameters!$B$18</f>
        <v>169618.40799259034</v>
      </c>
      <c r="AD464" s="5">
        <f>O464*Parameters!$B$17+Q464*Parameters!$B$18</f>
        <v>761598.14685062086</v>
      </c>
      <c r="AE464" s="12">
        <f t="shared" si="51"/>
        <v>5579.2129027367009</v>
      </c>
      <c r="AF464" s="12">
        <f t="shared" si="52"/>
        <v>17230.748791969447</v>
      </c>
      <c r="AG464" s="12">
        <f t="shared" si="53"/>
        <v>22809.961694706148</v>
      </c>
      <c r="AH464" s="12">
        <f t="shared" si="54"/>
        <v>110997.20780373403</v>
      </c>
      <c r="AI464" s="12">
        <f t="shared" si="55"/>
        <v>931216.5548432112</v>
      </c>
      <c r="AJ464" s="5"/>
      <c r="AK464" s="9">
        <f>IF('Embedded emissions outputs'!Z464 &lt;&gt;0,'Infield emissions outputs'!AG464/'Embedded emissions outputs'!Z464,"")</f>
        <v>1.3861165825134689</v>
      </c>
      <c r="AL464" s="9">
        <f>IF('Embedded emissions outputs'!Z464 &lt;&gt;0,'Infield emissions outputs'!AH464/'Embedded emissions outputs'!Z464,"")</f>
        <v>6.7450823639548947</v>
      </c>
      <c r="AM464" s="9">
        <f>IF('Embedded emissions outputs'!Z464 &lt;&gt;0,'Infield emissions outputs'!AI464/'Embedded emissions outputs'!Z464,"")</f>
        <v>56.588201499645997</v>
      </c>
      <c r="AN464" s="9"/>
      <c r="AO464" s="9">
        <f>E464*'Field emission CFs'!P462</f>
        <v>99111.533405798546</v>
      </c>
      <c r="AP464" s="9">
        <f>D464*'Field emission CFs'!Q462</f>
        <v>15153.231823365089</v>
      </c>
      <c r="AQ464" s="9">
        <f t="shared" si="56"/>
        <v>114264.76522916363</v>
      </c>
      <c r="AR464" s="9">
        <f>IF('Embedded emissions outputs'!Z464 &lt;&gt; 0,'Infield emissions outputs'!AQ464/'Embedded emissions outputs'!Z464,"")</f>
        <v>6.9436454125177587</v>
      </c>
      <c r="AS464" s="9"/>
      <c r="AT464" s="9"/>
      <c r="AU464" s="5"/>
      <c r="AV464" s="5"/>
      <c r="AW464" s="5"/>
      <c r="AX464" s="5"/>
      <c r="AY464" s="5"/>
      <c r="AZ464" s="5"/>
      <c r="BA464" s="5"/>
      <c r="CX464" s="5"/>
      <c r="CY464" s="5"/>
      <c r="CZ464" s="5"/>
    </row>
    <row r="465" spans="2:104" x14ac:dyDescent="0.3">
      <c r="B465">
        <v>3105</v>
      </c>
      <c r="C465">
        <v>0</v>
      </c>
      <c r="D465" s="5">
        <v>281012.08262038935</v>
      </c>
      <c r="E465" s="5">
        <v>6426180.5</v>
      </c>
      <c r="F465" s="5"/>
      <c r="G465" s="5">
        <v>104796.25051281956</v>
      </c>
      <c r="H465" s="5">
        <v>53161.355346699624</v>
      </c>
      <c r="I465" s="5">
        <v>5507.2866912842073</v>
      </c>
      <c r="J465" s="5">
        <v>14398.721801734704</v>
      </c>
      <c r="K465" s="5">
        <v>4884.7769219332604</v>
      </c>
      <c r="L465" s="5">
        <v>98263.691345917978</v>
      </c>
      <c r="M465" s="5"/>
      <c r="N465" s="12">
        <f>'Embedded emissions outputs'!L465-'Infield emissions outputs'!G465</f>
        <v>3020784.065517006</v>
      </c>
      <c r="O465" s="12">
        <f>'Embedded emissions outputs'!M465-'Infield emissions outputs'!H465</f>
        <v>1679362.9871659642</v>
      </c>
      <c r="P465" s="12">
        <f>'Embedded emissions outputs'!N465-'Infield emissions outputs'!I465</f>
        <v>94237.247617667628</v>
      </c>
      <c r="Q465" s="12">
        <f>'Embedded emissions outputs'!O465-'Infield emissions outputs'!J465</f>
        <v>1277206.9298441713</v>
      </c>
      <c r="R465" s="12">
        <f>'Embedded emissions outputs'!P465-'Infield emissions outputs'!K465</f>
        <v>167643.00459443033</v>
      </c>
      <c r="S465" s="12">
        <f>'Embedded emissions outputs'!Q465-'Infield emissions outputs'!L465</f>
        <v>186946.46171351906</v>
      </c>
      <c r="T465" s="5"/>
      <c r="U465" s="5">
        <v>2369.807298056684</v>
      </c>
      <c r="V465" s="5">
        <v>336.46431713059786</v>
      </c>
      <c r="W465" s="5">
        <v>133.31742233928503</v>
      </c>
      <c r="X465" s="5">
        <v>17472.221558658544</v>
      </c>
      <c r="Y465" s="5">
        <v>50136.478634457417</v>
      </c>
      <c r="Z465" s="5">
        <v>7852.2815973740417</v>
      </c>
      <c r="AA465" s="5">
        <v>22721.139429245315</v>
      </c>
      <c r="AB465" s="5">
        <v>417908.42154403758</v>
      </c>
      <c r="AC465" s="5">
        <f>H465*Parameters!$B$17+J465*Parameters!$B$18</f>
        <v>95945.880543225212</v>
      </c>
      <c r="AD465" s="5">
        <f>O465*Parameters!$B$17+Q465*Parameters!$B$18</f>
        <v>3713475.2714928859</v>
      </c>
      <c r="AE465" s="12">
        <f t="shared" si="51"/>
        <v>2839.5890375265672</v>
      </c>
      <c r="AF465" s="12">
        <f t="shared" si="52"/>
        <v>80709.899661076779</v>
      </c>
      <c r="AG465" s="12">
        <f t="shared" si="53"/>
        <v>83549.488698603353</v>
      </c>
      <c r="AH465" s="12">
        <f t="shared" si="54"/>
        <v>435380.64310269611</v>
      </c>
      <c r="AI465" s="12">
        <f t="shared" si="55"/>
        <v>3809421.1520361109</v>
      </c>
      <c r="AJ465" s="5"/>
      <c r="AK465" s="9">
        <f>IF('Embedded emissions outputs'!Z465 &lt;&gt;0,'Infield emissions outputs'!AG465/'Embedded emissions outputs'!Z465,"")</f>
        <v>1.8686993351775232</v>
      </c>
      <c r="AL465" s="9">
        <f>IF('Embedded emissions outputs'!Z465 &lt;&gt;0,'Infield emissions outputs'!AH465/'Embedded emissions outputs'!Z465,"")</f>
        <v>9.7378874603306951</v>
      </c>
      <c r="AM465" s="9">
        <f>IF('Embedded emissions outputs'!Z465 &lt;&gt;0,'Infield emissions outputs'!AI465/'Embedded emissions outputs'!Z465,"")</f>
        <v>85.202948397457675</v>
      </c>
      <c r="AN465" s="9"/>
      <c r="AO465" s="9">
        <f>E465*'Field emission CFs'!P463</f>
        <v>418586.75962983066</v>
      </c>
      <c r="AP465" s="9">
        <f>D465*'Field emission CFs'!Q463</f>
        <v>6635.1787371180199</v>
      </c>
      <c r="AQ465" s="9">
        <f t="shared" si="56"/>
        <v>425221.93836694869</v>
      </c>
      <c r="AR465" s="9">
        <f>IF('Embedded emissions outputs'!Z465 &lt;&gt; 0,'Infield emissions outputs'!AQ465/'Embedded emissions outputs'!Z465,"")</f>
        <v>9.5106740436880468</v>
      </c>
      <c r="AS465" s="9"/>
      <c r="AT465" s="9"/>
      <c r="AU465" s="5"/>
      <c r="AV465" s="5"/>
      <c r="AW465" s="5"/>
      <c r="AX465" s="5"/>
      <c r="AY465" s="5"/>
      <c r="AZ465" s="5"/>
      <c r="BA465" s="5"/>
      <c r="CX465" s="5"/>
      <c r="CY465" s="5"/>
      <c r="CZ465" s="5"/>
    </row>
    <row r="466" spans="2:104" x14ac:dyDescent="0.3">
      <c r="B466">
        <v>3105</v>
      </c>
      <c r="C466">
        <v>1</v>
      </c>
      <c r="D466" s="5">
        <v>82706.004680757906</v>
      </c>
      <c r="E466" s="5">
        <v>201628.734375</v>
      </c>
      <c r="F466" s="5"/>
      <c r="G466" s="5">
        <v>30843.083701662385</v>
      </c>
      <c r="H466" s="5">
        <v>15646.171734469604</v>
      </c>
      <c r="I466" s="5">
        <v>1620.8757809283563</v>
      </c>
      <c r="J466" s="5">
        <v>4237.7564040187517</v>
      </c>
      <c r="K466" s="5">
        <v>1437.6619652885968</v>
      </c>
      <c r="L466" s="5">
        <v>28920.45509439021</v>
      </c>
      <c r="M466" s="5"/>
      <c r="N466" s="12">
        <f>'Embedded emissions outputs'!L466-'Infield emissions outputs'!G466</f>
        <v>94470.603925055431</v>
      </c>
      <c r="O466" s="12">
        <f>'Embedded emissions outputs'!M466-'Infield emissions outputs'!H466</f>
        <v>51468.944106008159</v>
      </c>
      <c r="P466" s="12">
        <f>'Embedded emissions outputs'!N466-'Infield emissions outputs'!I466</f>
        <v>4354.790748407635</v>
      </c>
      <c r="Q466" s="12">
        <f>'Embedded emissions outputs'!O466-'Infield emissions outputs'!J466</f>
        <v>37730.092484549168</v>
      </c>
      <c r="R466" s="12">
        <f>'Embedded emissions outputs'!P466-'Infield emissions outputs'!K466</f>
        <v>7254.8694333011208</v>
      </c>
      <c r="S466" s="12">
        <f>'Embedded emissions outputs'!Q466-'Infield emissions outputs'!L466</f>
        <v>6349.4295142901428</v>
      </c>
      <c r="T466" s="5"/>
      <c r="U466" s="5">
        <v>849.69106352417271</v>
      </c>
      <c r="V466" s="5">
        <v>90.030112802828711</v>
      </c>
      <c r="W466" s="5">
        <v>48.761952857876054</v>
      </c>
      <c r="X466" s="5">
        <v>4575.2287107814745</v>
      </c>
      <c r="Y466" s="5">
        <v>1565.2443280999837</v>
      </c>
      <c r="Z466" s="5">
        <v>246.28204509439203</v>
      </c>
      <c r="AA466" s="5">
        <v>712.90163373466407</v>
      </c>
      <c r="AB466" s="5">
        <v>13109.687017102735</v>
      </c>
      <c r="AC466" s="5">
        <f>H466*Parameters!$B$17+J466*Parameters!$B$18</f>
        <v>28238.289155797538</v>
      </c>
      <c r="AD466" s="5">
        <f>O466*Parameters!$B$17+Q466*Parameters!$B$18</f>
        <v>112636.9084496687</v>
      </c>
      <c r="AE466" s="12">
        <f t="shared" si="51"/>
        <v>988.4831291848775</v>
      </c>
      <c r="AF466" s="12">
        <f t="shared" si="52"/>
        <v>2524.4280069290398</v>
      </c>
      <c r="AG466" s="12">
        <f t="shared" si="53"/>
        <v>3512.9111361139176</v>
      </c>
      <c r="AH466" s="12">
        <f t="shared" si="54"/>
        <v>17684.91572788421</v>
      </c>
      <c r="AI466" s="12">
        <f t="shared" si="55"/>
        <v>140875.19760546624</v>
      </c>
      <c r="AJ466" s="5"/>
      <c r="AK466" s="9">
        <f>IF('Embedded emissions outputs'!Z466 &lt;&gt;0,'Infield emissions outputs'!AG466/'Embedded emissions outputs'!Z466,"")</f>
        <v>0.95572361166484343</v>
      </c>
      <c r="AL466" s="9">
        <f>IF('Embedded emissions outputs'!Z466 &lt;&gt;0,'Infield emissions outputs'!AH466/'Embedded emissions outputs'!Z466,"")</f>
        <v>4.8113632473320251</v>
      </c>
      <c r="AM466" s="9">
        <f>IF('Embedded emissions outputs'!Z466 &lt;&gt;0,'Infield emissions outputs'!AI466/'Embedded emissions outputs'!Z466,"")</f>
        <v>38.326546682428983</v>
      </c>
      <c r="AN466" s="9"/>
      <c r="AO466" s="9">
        <f>E466*'Field emission CFs'!P464</f>
        <v>14835.793545234337</v>
      </c>
      <c r="AP466" s="9">
        <f>D466*'Field emission CFs'!Q464</f>
        <v>2040.2248740907341</v>
      </c>
      <c r="AQ466" s="9">
        <f t="shared" si="56"/>
        <v>16876.018419325072</v>
      </c>
      <c r="AR466" s="9">
        <f>IF('Embedded emissions outputs'!Z466 &lt;&gt; 0,'Infield emissions outputs'!AQ466/'Embedded emissions outputs'!Z466,"")</f>
        <v>4.5912944134652749</v>
      </c>
      <c r="AS466" s="9"/>
      <c r="AT466" s="9"/>
      <c r="AU466" s="5"/>
      <c r="AV466" s="5"/>
      <c r="AW466" s="5"/>
      <c r="AX466" s="5"/>
      <c r="AY466" s="5"/>
      <c r="AZ466" s="5"/>
      <c r="BA466" s="5"/>
      <c r="CX466" s="5"/>
      <c r="CY466" s="5"/>
      <c r="CZ466" s="5"/>
    </row>
    <row r="467" spans="2:104" x14ac:dyDescent="0.3">
      <c r="B467">
        <v>3105</v>
      </c>
      <c r="C467">
        <v>2</v>
      </c>
      <c r="D467" s="5">
        <v>5801.1567068282002</v>
      </c>
      <c r="E467" s="5">
        <v>29291.60546875</v>
      </c>
      <c r="F467" s="5"/>
      <c r="G467" s="5">
        <v>2163.3926407859776</v>
      </c>
      <c r="H467" s="5">
        <v>1097.4522883067214</v>
      </c>
      <c r="I467" s="5">
        <v>113.69131472089583</v>
      </c>
      <c r="J467" s="5">
        <v>297.2443062625311</v>
      </c>
      <c r="K467" s="5">
        <v>100.84034870597652</v>
      </c>
      <c r="L467" s="5">
        <v>2028.5358080460976</v>
      </c>
      <c r="M467" s="5"/>
      <c r="N467" s="12">
        <f>'Embedded emissions outputs'!L467-'Infield emissions outputs'!G467</f>
        <v>13852.355354464167</v>
      </c>
      <c r="O467" s="12">
        <f>'Embedded emissions outputs'!M467-'Infield emissions outputs'!H467</f>
        <v>7409.8665817726387</v>
      </c>
      <c r="P467" s="12">
        <f>'Embedded emissions outputs'!N467-'Infield emissions outputs'!I467</f>
        <v>413.4786500864812</v>
      </c>
      <c r="Q467" s="12">
        <f>'Embedded emissions outputs'!O467-'Infield emissions outputs'!J467</f>
        <v>5473.8510175973324</v>
      </c>
      <c r="R467" s="12">
        <f>'Embedded emissions outputs'!P467-'Infield emissions outputs'!K467</f>
        <v>1205.5958699902651</v>
      </c>
      <c r="S467" s="12">
        <f>'Embedded emissions outputs'!Q467-'Infield emissions outputs'!L467</f>
        <v>936.45831402999261</v>
      </c>
      <c r="T467" s="5"/>
      <c r="U467" s="5">
        <v>58.189470763488814</v>
      </c>
      <c r="V467" s="5">
        <v>6.5811435222521428</v>
      </c>
      <c r="W467" s="5">
        <v>3.3379523969601776</v>
      </c>
      <c r="X467" s="5">
        <v>336.27875495311122</v>
      </c>
      <c r="Y467" s="5">
        <v>232.63356404499598</v>
      </c>
      <c r="Z467" s="5">
        <v>35.95348741401957</v>
      </c>
      <c r="AA467" s="5">
        <v>103.56676809903665</v>
      </c>
      <c r="AB467" s="5">
        <v>1912.5413388408153</v>
      </c>
      <c r="AC467" s="5">
        <f>H467*Parameters!$B$17+J467*Parameters!$B$18</f>
        <v>1980.6873897225205</v>
      </c>
      <c r="AD467" s="5">
        <f>O467*Parameters!$B$17+Q467*Parameters!$B$18</f>
        <v>16250.885543806555</v>
      </c>
      <c r="AE467" s="12">
        <f t="shared" si="51"/>
        <v>68.108566682701138</v>
      </c>
      <c r="AF467" s="12">
        <f t="shared" si="52"/>
        <v>372.15381955805219</v>
      </c>
      <c r="AG467" s="12">
        <f t="shared" si="53"/>
        <v>440.26238624075336</v>
      </c>
      <c r="AH467" s="12">
        <f t="shared" si="54"/>
        <v>2248.8200937939264</v>
      </c>
      <c r="AI467" s="12">
        <f t="shared" si="55"/>
        <v>18231.572933529074</v>
      </c>
      <c r="AJ467" s="5"/>
      <c r="AK467" s="9">
        <f>IF('Embedded emissions outputs'!Z467 &lt;&gt;0,'Infield emissions outputs'!AG467/'Embedded emissions outputs'!Z467,"")</f>
        <v>1.393949252068456</v>
      </c>
      <c r="AL467" s="9">
        <f>IF('Embedded emissions outputs'!Z467 &lt;&gt;0,'Infield emissions outputs'!AH467/'Embedded emissions outputs'!Z467,"")</f>
        <v>7.1201655779568567</v>
      </c>
      <c r="AM467" s="9">
        <f>IF('Embedded emissions outputs'!Z467 &lt;&gt;0,'Infield emissions outputs'!AI467/'Embedded emissions outputs'!Z467,"")</f>
        <v>57.724412189114453</v>
      </c>
      <c r="AN467" s="9"/>
      <c r="AO467" s="9">
        <f>E467*'Field emission CFs'!P465</f>
        <v>1877.5030260224148</v>
      </c>
      <c r="AP467" s="9">
        <f>D467*'Field emission CFs'!Q465</f>
        <v>143.4574157488637</v>
      </c>
      <c r="AQ467" s="9">
        <f t="shared" si="56"/>
        <v>2020.9604417712785</v>
      </c>
      <c r="AR467" s="9">
        <f>IF('Embedded emissions outputs'!Z467 &lt;&gt; 0,'Infield emissions outputs'!AQ467/'Embedded emissions outputs'!Z467,"")</f>
        <v>6.3987212723789133</v>
      </c>
      <c r="AS467" s="9"/>
      <c r="AT467" s="9"/>
      <c r="AU467" s="5"/>
      <c r="AV467" s="5"/>
      <c r="AW467" s="5"/>
      <c r="AX467" s="5"/>
      <c r="AY467" s="5"/>
      <c r="AZ467" s="5"/>
      <c r="BA467" s="5"/>
      <c r="CX467" s="5"/>
      <c r="CY467" s="5"/>
      <c r="CZ467" s="5"/>
    </row>
    <row r="468" spans="2:104" x14ac:dyDescent="0.3">
      <c r="B468">
        <v>3105</v>
      </c>
      <c r="C468">
        <v>5</v>
      </c>
      <c r="D468" s="5">
        <v>2819.61</v>
      </c>
      <c r="E468" s="5">
        <v>0</v>
      </c>
      <c r="F468" s="5"/>
      <c r="G468" s="5">
        <v>1051.501249174443</v>
      </c>
      <c r="H468" s="5">
        <v>533.40869812916685</v>
      </c>
      <c r="I468" s="5">
        <v>55.258836142603549</v>
      </c>
      <c r="J468" s="5">
        <v>144.47343189236756</v>
      </c>
      <c r="K468" s="5">
        <v>49.012717632707599</v>
      </c>
      <c r="L468" s="5">
        <v>985.95506702871137</v>
      </c>
      <c r="M468" s="5"/>
      <c r="N468" s="12">
        <f>'Embedded emissions outputs'!L468-'Infield emissions outputs'!G468</f>
        <v>0</v>
      </c>
      <c r="O468" s="12">
        <f>'Embedded emissions outputs'!M468-'Infield emissions outputs'!H468</f>
        <v>0</v>
      </c>
      <c r="P468" s="12">
        <f>'Embedded emissions outputs'!N468-'Infield emissions outputs'!I468</f>
        <v>0</v>
      </c>
      <c r="Q468" s="12">
        <f>'Embedded emissions outputs'!O468-'Infield emissions outputs'!J468</f>
        <v>0</v>
      </c>
      <c r="R468" s="12">
        <f>'Embedded emissions outputs'!P468-'Infield emissions outputs'!K468</f>
        <v>0</v>
      </c>
      <c r="S468" s="12">
        <f>'Embedded emissions outputs'!Q468-'Infield emissions outputs'!L468</f>
        <v>0</v>
      </c>
      <c r="T468" s="5"/>
      <c r="U468" s="5">
        <v>35.060673390402059</v>
      </c>
      <c r="V468" s="5">
        <v>2.9510575430416148</v>
      </c>
      <c r="W468" s="5">
        <v>2.271999671996443</v>
      </c>
      <c r="X468" s="5">
        <v>146.62737777955471</v>
      </c>
      <c r="Y468" s="5">
        <v>0</v>
      </c>
      <c r="Z468" s="5">
        <v>0</v>
      </c>
      <c r="AA468" s="5">
        <v>0</v>
      </c>
      <c r="AB468" s="5">
        <v>0</v>
      </c>
      <c r="AC468" s="5">
        <f>H468*Parameters!$B$17+J468*Parameters!$B$18</f>
        <v>962.69869151474882</v>
      </c>
      <c r="AD468" s="5">
        <f>O468*Parameters!$B$17+Q468*Parameters!$B$18</f>
        <v>0</v>
      </c>
      <c r="AE468" s="12">
        <f t="shared" si="51"/>
        <v>40.283730605440113</v>
      </c>
      <c r="AF468" s="12">
        <f t="shared" si="52"/>
        <v>0</v>
      </c>
      <c r="AG468" s="12">
        <f t="shared" si="53"/>
        <v>40.283730605440113</v>
      </c>
      <c r="AH468" s="12">
        <f t="shared" si="54"/>
        <v>146.62737777955471</v>
      </c>
      <c r="AI468" s="12">
        <f t="shared" si="55"/>
        <v>962.69869151474882</v>
      </c>
      <c r="AJ468" s="5"/>
      <c r="AK468" s="9">
        <f>IF('Embedded emissions outputs'!Z468 &lt;&gt;0,'Infield emissions outputs'!AG468/'Embedded emissions outputs'!Z468,"")</f>
        <v>1.3655501900149192</v>
      </c>
      <c r="AL468" s="9">
        <f>IF('Embedded emissions outputs'!Z468 &lt;&gt;0,'Infield emissions outputs'!AH468/'Embedded emissions outputs'!Z468,"")</f>
        <v>4.9704195857476172</v>
      </c>
      <c r="AM468" s="9">
        <f>IF('Embedded emissions outputs'!Z468 &lt;&gt;0,'Infield emissions outputs'!AI468/'Embedded emissions outputs'!Z468,"")</f>
        <v>32.633853949652504</v>
      </c>
      <c r="AN468" s="9"/>
      <c r="AO468" s="9">
        <f>E468*'Field emission CFs'!P466</f>
        <v>0</v>
      </c>
      <c r="AP468" s="9">
        <f>D468*'Field emission CFs'!Q466</f>
        <v>60.533440267041463</v>
      </c>
      <c r="AQ468" s="9">
        <f t="shared" si="56"/>
        <v>60.533440267041463</v>
      </c>
      <c r="AR468" s="9">
        <f>IF('Embedded emissions outputs'!Z468 &lt;&gt; 0,'Infield emissions outputs'!AQ468/'Embedded emissions outputs'!Z468,"")</f>
        <v>2.0519810260014055</v>
      </c>
      <c r="AS468" s="9"/>
      <c r="AT468" s="9"/>
      <c r="AU468" s="5"/>
      <c r="AV468" s="5"/>
      <c r="AW468" s="5"/>
      <c r="AX468" s="5"/>
      <c r="AY468" s="5"/>
      <c r="AZ468" s="5"/>
      <c r="BA468" s="5"/>
      <c r="CX468" s="5"/>
      <c r="CY468" s="5"/>
      <c r="CZ468" s="5"/>
    </row>
    <row r="469" spans="2:104" x14ac:dyDescent="0.3">
      <c r="B469">
        <v>3105</v>
      </c>
      <c r="C469">
        <v>7</v>
      </c>
      <c r="D469" s="5">
        <v>91722.442529879627</v>
      </c>
      <c r="E469" s="5">
        <v>18313.6640625</v>
      </c>
      <c r="F469" s="5"/>
      <c r="G469" s="5">
        <v>34205.532998357747</v>
      </c>
      <c r="H469" s="5">
        <v>17351.885068889103</v>
      </c>
      <c r="I469" s="5">
        <v>1797.5803115884783</v>
      </c>
      <c r="J469" s="5">
        <v>4699.7478565624906</v>
      </c>
      <c r="K469" s="5">
        <v>1594.3929040893033</v>
      </c>
      <c r="L469" s="5">
        <v>32073.303390392499</v>
      </c>
      <c r="M469" s="5"/>
      <c r="N469" s="12">
        <f>'Embedded emissions outputs'!L469-'Infield emissions outputs'!G469</f>
        <v>8517.5692585655124</v>
      </c>
      <c r="O469" s="12">
        <f>'Embedded emissions outputs'!M469-'Infield emissions outputs'!H469</f>
        <v>4584.7665046132206</v>
      </c>
      <c r="P469" s="12">
        <f>'Embedded emissions outputs'!N469-'Infield emissions outputs'!I469</f>
        <v>270.06002193460608</v>
      </c>
      <c r="Q469" s="12">
        <f>'Embedded emissions outputs'!O469-'Infield emissions outputs'!J469</f>
        <v>3555.6274114237958</v>
      </c>
      <c r="R469" s="12">
        <f>'Embedded emissions outputs'!P469-'Infield emissions outputs'!K469</f>
        <v>608.47620517131304</v>
      </c>
      <c r="S469" s="12">
        <f>'Embedded emissions outputs'!Q469-'Infield emissions outputs'!L469</f>
        <v>777.16493199659089</v>
      </c>
      <c r="T469" s="5"/>
      <c r="U469" s="5">
        <v>912.89959205236141</v>
      </c>
      <c r="V469" s="5">
        <v>99.863852717819356</v>
      </c>
      <c r="W469" s="5">
        <v>53.554918837713466</v>
      </c>
      <c r="X469" s="5">
        <v>5088.6952899382777</v>
      </c>
      <c r="Y469" s="5">
        <v>172.83055056246255</v>
      </c>
      <c r="Z469" s="5">
        <v>21.554863252176091</v>
      </c>
      <c r="AA469" s="5">
        <v>64.751903269031715</v>
      </c>
      <c r="AB469" s="5">
        <v>1136.2957868483227</v>
      </c>
      <c r="AC469" s="5">
        <f>H469*Parameters!$B$17+J469*Parameters!$B$18</f>
        <v>31316.769129791654</v>
      </c>
      <c r="AD469" s="5">
        <f>O469*Parameters!$B$17+Q469*Parameters!$B$18</f>
        <v>10195.101828770639</v>
      </c>
      <c r="AE469" s="12">
        <f t="shared" si="51"/>
        <v>1066.3183636078943</v>
      </c>
      <c r="AF469" s="12">
        <f t="shared" si="52"/>
        <v>259.13731708367038</v>
      </c>
      <c r="AG469" s="12">
        <f t="shared" si="53"/>
        <v>1325.4556806915648</v>
      </c>
      <c r="AH469" s="12">
        <f t="shared" si="54"/>
        <v>6224.9910767866004</v>
      </c>
      <c r="AI469" s="12">
        <f t="shared" si="55"/>
        <v>41511.870958562293</v>
      </c>
      <c r="AJ469" s="5"/>
      <c r="AK469" s="9">
        <f>IF('Embedded emissions outputs'!Z469 &lt;&gt;0,'Infield emissions outputs'!AG469/'Embedded emissions outputs'!Z469,"")</f>
        <v>0.52900170173366412</v>
      </c>
      <c r="AL469" s="9">
        <f>IF('Embedded emissions outputs'!Z469 &lt;&gt;0,'Infield emissions outputs'!AH469/'Embedded emissions outputs'!Z469,"")</f>
        <v>2.484451891427125</v>
      </c>
      <c r="AM469" s="9">
        <f>IF('Embedded emissions outputs'!Z469 &lt;&gt;0,'Infield emissions outputs'!AI469/'Embedded emissions outputs'!Z469,"")</f>
        <v>16.567774161841484</v>
      </c>
      <c r="AN469" s="9"/>
      <c r="AO469" s="9">
        <f>E469*'Field emission CFs'!P467</f>
        <v>1457.0436924471971</v>
      </c>
      <c r="AP469" s="9">
        <f>D469*'Field emission CFs'!Q467</f>
        <v>2283.085956064579</v>
      </c>
      <c r="AQ469" s="9">
        <f t="shared" si="56"/>
        <v>3740.1296485117764</v>
      </c>
      <c r="AR469" s="9">
        <f>IF('Embedded emissions outputs'!Z469 &lt;&gt; 0,'Infield emissions outputs'!AQ469/'Embedded emissions outputs'!Z469,"")</f>
        <v>1.4927205621352406</v>
      </c>
      <c r="AS469" s="9"/>
      <c r="AT469" s="9"/>
      <c r="AU469" s="5"/>
      <c r="AV469" s="5"/>
      <c r="AW469" s="5"/>
      <c r="AX469" s="5"/>
      <c r="AY469" s="5"/>
      <c r="AZ469" s="5"/>
      <c r="BA469" s="5"/>
      <c r="CX469" s="5"/>
      <c r="CY469" s="5"/>
      <c r="CZ469" s="5"/>
    </row>
    <row r="470" spans="2:104" x14ac:dyDescent="0.3">
      <c r="B470">
        <v>3105</v>
      </c>
      <c r="C470">
        <v>8</v>
      </c>
      <c r="D470" s="5">
        <v>37537.720516904403</v>
      </c>
      <c r="E470" s="5">
        <v>52553.9609375</v>
      </c>
      <c r="F470" s="5"/>
      <c r="G470" s="5">
        <v>13998.730326068535</v>
      </c>
      <c r="H470" s="5">
        <v>7101.3177821253612</v>
      </c>
      <c r="I470" s="5">
        <v>735.66583577532629</v>
      </c>
      <c r="J470" s="5">
        <v>1923.3877410328794</v>
      </c>
      <c r="K470" s="5">
        <v>652.51070051196098</v>
      </c>
      <c r="L470" s="5">
        <v>13126.10813139034</v>
      </c>
      <c r="M470" s="5"/>
      <c r="N470" s="12">
        <f>'Embedded emissions outputs'!L470-'Infield emissions outputs'!G470</f>
        <v>24793.412852900714</v>
      </c>
      <c r="O470" s="12">
        <f>'Embedded emissions outputs'!M470-'Infield emissions outputs'!H470</f>
        <v>13992.452208407993</v>
      </c>
      <c r="P470" s="12">
        <f>'Embedded emissions outputs'!N470-'Infield emissions outputs'!I470</f>
        <v>782.11414820974528</v>
      </c>
      <c r="Q470" s="12">
        <f>'Embedded emissions outputs'!O470-'Infield emissions outputs'!J470</f>
        <v>10640.113758370773</v>
      </c>
      <c r="R470" s="12">
        <f>'Embedded emissions outputs'!P470-'Infield emissions outputs'!K470</f>
        <v>921.74348263465185</v>
      </c>
      <c r="S470" s="12">
        <f>'Embedded emissions outputs'!Q470-'Infield emissions outputs'!L470</f>
        <v>1424.1234247905195</v>
      </c>
      <c r="T470" s="5"/>
      <c r="U470" s="5">
        <v>359.63886703242702</v>
      </c>
      <c r="V470" s="5">
        <v>41.323773190724616</v>
      </c>
      <c r="W470" s="5">
        <v>20.60686450880663</v>
      </c>
      <c r="X470" s="5">
        <v>2114.1020116597592</v>
      </c>
      <c r="Y470" s="5">
        <v>440.90543318751571</v>
      </c>
      <c r="Z470" s="5">
        <v>63.273085889660969</v>
      </c>
      <c r="AA470" s="5">
        <v>185.81579663815126</v>
      </c>
      <c r="AB470" s="5">
        <v>3356.0664316874872</v>
      </c>
      <c r="AC470" s="5">
        <f>H470*Parameters!$B$17+J470*Parameters!$B$18</f>
        <v>12816.493920815361</v>
      </c>
      <c r="AD470" s="5">
        <f>O470*Parameters!$B$17+Q470*Parameters!$B$18</f>
        <v>30939.368908732373</v>
      </c>
      <c r="AE470" s="12">
        <f t="shared" si="51"/>
        <v>421.56950473195826</v>
      </c>
      <c r="AF470" s="12">
        <f t="shared" si="52"/>
        <v>689.99431571532796</v>
      </c>
      <c r="AG470" s="12">
        <f t="shared" si="53"/>
        <v>1111.5638204472862</v>
      </c>
      <c r="AH470" s="12">
        <f t="shared" si="54"/>
        <v>5470.1684433472465</v>
      </c>
      <c r="AI470" s="12">
        <f t="shared" si="55"/>
        <v>43755.862829547732</v>
      </c>
      <c r="AJ470" s="5"/>
      <c r="AK470" s="9">
        <f>IF('Embedded emissions outputs'!Z470 &lt;&gt;0,'Infield emissions outputs'!AG470/'Embedded emissions outputs'!Z470,"")</f>
        <v>1.2062252327999141</v>
      </c>
      <c r="AL470" s="9">
        <f>IF('Embedded emissions outputs'!Z470 &lt;&gt;0,'Infield emissions outputs'!AH470/'Embedded emissions outputs'!Z470,"")</f>
        <v>5.9360111247379219</v>
      </c>
      <c r="AM470" s="9">
        <f>IF('Embedded emissions outputs'!Z470 &lt;&gt;0,'Infield emissions outputs'!AI470/'Embedded emissions outputs'!Z470,"")</f>
        <v>47.482137199008712</v>
      </c>
      <c r="AN470" s="9"/>
      <c r="AO470" s="9">
        <f>E470*'Field emission CFs'!P468</f>
        <v>3752.9867890588334</v>
      </c>
      <c r="AP470" s="9">
        <f>D470*'Field emission CFs'!Q468</f>
        <v>1021.0392252990688</v>
      </c>
      <c r="AQ470" s="9">
        <f t="shared" si="56"/>
        <v>4774.0260143579026</v>
      </c>
      <c r="AR470" s="9">
        <f>IF('Embedded emissions outputs'!Z470 &lt;&gt; 0,'Infield emissions outputs'!AQ470/'Embedded emissions outputs'!Z470,"")</f>
        <v>5.1805848073073335</v>
      </c>
      <c r="AS470" s="9"/>
      <c r="AT470" s="9"/>
      <c r="AU470" s="5"/>
      <c r="AV470" s="5"/>
      <c r="AW470" s="5"/>
      <c r="AX470" s="5"/>
      <c r="AY470" s="5"/>
      <c r="AZ470" s="5"/>
      <c r="BA470" s="5"/>
      <c r="CX470" s="5"/>
      <c r="CY470" s="5"/>
      <c r="CZ470" s="5"/>
    </row>
    <row r="471" spans="2:104" x14ac:dyDescent="0.3">
      <c r="B471">
        <v>3106</v>
      </c>
      <c r="C471">
        <v>0</v>
      </c>
      <c r="D471" s="5">
        <v>39889.2307883377</v>
      </c>
      <c r="E471" s="5">
        <v>239359.296875</v>
      </c>
      <c r="F471" s="5"/>
      <c r="G471" s="5">
        <v>14875.665784468329</v>
      </c>
      <c r="H471" s="5">
        <v>7546.1722238824123</v>
      </c>
      <c r="I471" s="5">
        <v>781.75083362140492</v>
      </c>
      <c r="J471" s="5">
        <v>2043.8763047151338</v>
      </c>
      <c r="K471" s="5">
        <v>693.38653402942316</v>
      </c>
      <c r="L471" s="5">
        <v>13948.379107620996</v>
      </c>
      <c r="M471" s="5"/>
      <c r="N471" s="12">
        <f>'Embedded emissions outputs'!L471-'Infield emissions outputs'!G471</f>
        <v>111208.09001911074</v>
      </c>
      <c r="O471" s="12">
        <f>'Embedded emissions outputs'!M471-'Infield emissions outputs'!H471</f>
        <v>59299.480233197115</v>
      </c>
      <c r="P471" s="12">
        <f>'Embedded emissions outputs'!N471-'Infield emissions outputs'!I471</f>
        <v>3452.3708947439654</v>
      </c>
      <c r="Q471" s="12">
        <f>'Embedded emissions outputs'!O471-'Infield emissions outputs'!J471</f>
        <v>45473.494328485045</v>
      </c>
      <c r="R471" s="12">
        <f>'Embedded emissions outputs'!P471-'Infield emissions outputs'!K471</f>
        <v>10471.048813750072</v>
      </c>
      <c r="S471" s="12">
        <f>'Embedded emissions outputs'!Q471-'Infield emissions outputs'!L471</f>
        <v>9454.8087586824695</v>
      </c>
      <c r="T471" s="5"/>
      <c r="U471" s="5">
        <v>336.39048312298894</v>
      </c>
      <c r="V471" s="5">
        <v>47.760589768637431</v>
      </c>
      <c r="W471" s="5">
        <v>18.924202042165774</v>
      </c>
      <c r="X471" s="5">
        <v>2480.1548447288415</v>
      </c>
      <c r="Y471" s="5">
        <v>1881.9353460489826</v>
      </c>
      <c r="Z471" s="5">
        <v>284.52413322860144</v>
      </c>
      <c r="AA471" s="5">
        <v>846.30609589554297</v>
      </c>
      <c r="AB471" s="5">
        <v>15122.565062097879</v>
      </c>
      <c r="AC471" s="5">
        <f>H471*Parameters!$B$17+J471*Parameters!$B$18</f>
        <v>13619.369446647774</v>
      </c>
      <c r="AD471" s="5">
        <f>O471*Parameters!$B$17+Q471*Parameters!$B$18</f>
        <v>131436.17906109404</v>
      </c>
      <c r="AE471" s="12">
        <f t="shared" si="51"/>
        <v>403.07527493379212</v>
      </c>
      <c r="AF471" s="12">
        <f t="shared" si="52"/>
        <v>3012.7655751731272</v>
      </c>
      <c r="AG471" s="12">
        <f t="shared" si="53"/>
        <v>3415.8408501069193</v>
      </c>
      <c r="AH471" s="12">
        <f t="shared" si="54"/>
        <v>17602.719906826722</v>
      </c>
      <c r="AI471" s="12">
        <f t="shared" si="55"/>
        <v>145055.5485077418</v>
      </c>
      <c r="AJ471" s="5"/>
      <c r="AK471" s="9">
        <f>IF('Embedded emissions outputs'!Z471 &lt;&gt;0,'Infield emissions outputs'!AG471/'Embedded emissions outputs'!Z471,"")</f>
        <v>1.4662457246474305</v>
      </c>
      <c r="AL471" s="9">
        <f>IF('Embedded emissions outputs'!Z471 &lt;&gt;0,'Infield emissions outputs'!AH471/'Embedded emissions outputs'!Z471,"")</f>
        <v>7.5559471117464438</v>
      </c>
      <c r="AM471" s="9">
        <f>IF('Embedded emissions outputs'!Z471 &lt;&gt;0,'Infield emissions outputs'!AI471/'Embedded emissions outputs'!Z471,"")</f>
        <v>62.264926022301957</v>
      </c>
      <c r="AN471" s="9"/>
      <c r="AO471" s="9">
        <f>E471*'Field emission CFs'!P469</f>
        <v>22574.663996520681</v>
      </c>
      <c r="AP471" s="9">
        <f>D471*'Field emission CFs'!Q469</f>
        <v>2055.6971117438438</v>
      </c>
      <c r="AQ471" s="9">
        <f t="shared" si="56"/>
        <v>24630.361108264526</v>
      </c>
      <c r="AR471" s="9">
        <f>IF('Embedded emissions outputs'!Z471 &lt;&gt; 0,'Infield emissions outputs'!AQ471/'Embedded emissions outputs'!Z471,"")</f>
        <v>10.57255394974997</v>
      </c>
      <c r="AS471" s="9"/>
      <c r="AT471" s="9"/>
      <c r="AU471" s="5"/>
      <c r="AV471" s="5"/>
      <c r="AW471" s="5"/>
      <c r="AX471" s="5"/>
      <c r="AY471" s="5"/>
      <c r="AZ471" s="5"/>
      <c r="BA471" s="5"/>
      <c r="CX471" s="5"/>
      <c r="CY471" s="5"/>
      <c r="CZ471" s="5"/>
    </row>
    <row r="472" spans="2:104" x14ac:dyDescent="0.3">
      <c r="B472">
        <v>3106</v>
      </c>
      <c r="C472">
        <v>1</v>
      </c>
      <c r="D472" s="5">
        <v>159857.43057117501</v>
      </c>
      <c r="E472" s="5">
        <v>130028.5546875</v>
      </c>
      <c r="F472" s="5"/>
      <c r="G472" s="5">
        <v>59614.729673751797</v>
      </c>
      <c r="H472" s="5">
        <v>30241.538342977972</v>
      </c>
      <c r="I472" s="5">
        <v>3132.8926915815246</v>
      </c>
      <c r="J472" s="5">
        <v>8190.9028582369656</v>
      </c>
      <c r="K472" s="5">
        <v>2778.7697965588009</v>
      </c>
      <c r="L472" s="5">
        <v>55898.597208067935</v>
      </c>
      <c r="M472" s="5"/>
      <c r="N472" s="12">
        <f>'Embedded emissions outputs'!L472-'Infield emissions outputs'!G472</f>
        <v>49327.819277014227</v>
      </c>
      <c r="O472" s="12">
        <f>'Embedded emissions outputs'!M472-'Infield emissions outputs'!H472</f>
        <v>25163.876535913663</v>
      </c>
      <c r="P472" s="12">
        <f>'Embedded emissions outputs'!N472-'Infield emissions outputs'!I472</f>
        <v>1470.8133853136587</v>
      </c>
      <c r="Q472" s="12">
        <f>'Embedded emissions outputs'!O472-'Infield emissions outputs'!J472</f>
        <v>24602.747346802542</v>
      </c>
      <c r="R472" s="12">
        <f>'Embedded emissions outputs'!P472-'Infield emissions outputs'!K472</f>
        <v>25100.393392467129</v>
      </c>
      <c r="S472" s="12">
        <f>'Embedded emissions outputs'!Q472-'Infield emissions outputs'!L472</f>
        <v>4362.9060872087721</v>
      </c>
      <c r="T472" s="5"/>
      <c r="U472" s="5">
        <v>1642.316428154882</v>
      </c>
      <c r="V472" s="5">
        <v>174.01375586023968</v>
      </c>
      <c r="W472" s="5">
        <v>94.249027305587873</v>
      </c>
      <c r="X472" s="5">
        <v>8843.1826540782877</v>
      </c>
      <c r="Y472" s="5">
        <v>1035.2815532232903</v>
      </c>
      <c r="Z472" s="5">
        <v>140.73143714039753</v>
      </c>
      <c r="AA472" s="5">
        <v>459.74384973942614</v>
      </c>
      <c r="AB472" s="5">
        <v>7447.6483631159654</v>
      </c>
      <c r="AC472" s="5">
        <f>H472*Parameters!$B$17+J472*Parameters!$B$18</f>
        <v>54580.079954241883</v>
      </c>
      <c r="AD472" s="5">
        <f>O472*Parameters!$B$17+Q472*Parameters!$B$18</f>
        <v>60179.205224589692</v>
      </c>
      <c r="AE472" s="12">
        <f t="shared" si="51"/>
        <v>1910.5792113207094</v>
      </c>
      <c r="AF472" s="12">
        <f t="shared" si="52"/>
        <v>1635.756840103114</v>
      </c>
      <c r="AG472" s="12">
        <f t="shared" si="53"/>
        <v>3546.3360514238234</v>
      </c>
      <c r="AH472" s="12">
        <f t="shared" si="54"/>
        <v>16290.831017194254</v>
      </c>
      <c r="AI472" s="12">
        <f t="shared" si="55"/>
        <v>114759.28517883157</v>
      </c>
      <c r="AJ472" s="5"/>
      <c r="AK472" s="9">
        <f>IF('Embedded emissions outputs'!Z472 &lt;&gt;0,'Infield emissions outputs'!AG472/'Embedded emissions outputs'!Z472,"")</f>
        <v>0.64606994587297883</v>
      </c>
      <c r="AL472" s="9">
        <f>IF('Embedded emissions outputs'!Z472 &lt;&gt;0,'Infield emissions outputs'!AH472/'Embedded emissions outputs'!Z472,"")</f>
        <v>2.9678564470163034</v>
      </c>
      <c r="AM472" s="9">
        <f>IF('Embedded emissions outputs'!Z472 &lt;&gt;0,'Infield emissions outputs'!AI472/'Embedded emissions outputs'!Z472,"")</f>
        <v>20.906796222580731</v>
      </c>
      <c r="AN472" s="9"/>
      <c r="AO472" s="9">
        <f>E472*'Field emission CFs'!P470</f>
        <v>16457.947739278978</v>
      </c>
      <c r="AP472" s="9">
        <f>D472*'Field emission CFs'!Q470</f>
        <v>9835.7969135710846</v>
      </c>
      <c r="AQ472" s="9">
        <f t="shared" si="56"/>
        <v>26293.744652850062</v>
      </c>
      <c r="AR472" s="9">
        <f>IF('Embedded emissions outputs'!Z472 &lt;&gt; 0,'Infield emissions outputs'!AQ472/'Embedded emissions outputs'!Z472,"")</f>
        <v>4.7901828643239801</v>
      </c>
      <c r="AS472" s="9"/>
      <c r="AT472" s="9"/>
      <c r="AU472" s="5"/>
      <c r="AV472" s="5"/>
      <c r="AW472" s="5"/>
      <c r="AX472" s="5"/>
      <c r="AY472" s="5"/>
      <c r="AZ472" s="5"/>
      <c r="BA472" s="5"/>
      <c r="CX472" s="5"/>
      <c r="CY472" s="5"/>
      <c r="CZ472" s="5"/>
    </row>
    <row r="473" spans="2:104" x14ac:dyDescent="0.3">
      <c r="B473">
        <v>3106</v>
      </c>
      <c r="C473">
        <v>2</v>
      </c>
      <c r="D473" s="5">
        <v>2922.6259432544002</v>
      </c>
      <c r="E473" s="5">
        <v>4268.435546875</v>
      </c>
      <c r="F473" s="5"/>
      <c r="G473" s="5">
        <v>1089.918403680522</v>
      </c>
      <c r="H473" s="5">
        <v>552.89706715108036</v>
      </c>
      <c r="I473" s="5">
        <v>57.277746959479153</v>
      </c>
      <c r="J473" s="5">
        <v>149.75184516994588</v>
      </c>
      <c r="K473" s="5">
        <v>50.80342320489487</v>
      </c>
      <c r="L473" s="5">
        <v>1021.9774570884779</v>
      </c>
      <c r="M473" s="5"/>
      <c r="N473" s="12">
        <f>'Embedded emissions outputs'!L473-'Infield emissions outputs'!G473</f>
        <v>1936.642785811144</v>
      </c>
      <c r="O473" s="12">
        <f>'Embedded emissions outputs'!M473-'Infield emissions outputs'!H473</f>
        <v>607.56640034984616</v>
      </c>
      <c r="P473" s="12">
        <f>'Embedded emissions outputs'!N473-'Infield emissions outputs'!I473</f>
        <v>69.712767499174106</v>
      </c>
      <c r="Q473" s="12">
        <f>'Embedded emissions outputs'!O473-'Infield emissions outputs'!J473</f>
        <v>366.75857707767307</v>
      </c>
      <c r="R473" s="12">
        <f>'Embedded emissions outputs'!P473-'Infield emissions outputs'!K473</f>
        <v>862.49926031217274</v>
      </c>
      <c r="S473" s="12">
        <f>'Embedded emissions outputs'!Q473-'Infield emissions outputs'!L473</f>
        <v>425.25588226719742</v>
      </c>
      <c r="T473" s="5"/>
      <c r="U473" s="5">
        <v>29.315887412150254</v>
      </c>
      <c r="V473" s="5">
        <v>3.3155837303576523</v>
      </c>
      <c r="W473" s="5">
        <v>1.681662255601766</v>
      </c>
      <c r="X473" s="5">
        <v>169.41742191422546</v>
      </c>
      <c r="Y473" s="5">
        <v>36.757951415310146</v>
      </c>
      <c r="Z473" s="5">
        <v>3.9088954598509278</v>
      </c>
      <c r="AA473" s="5">
        <v>15.09197634468657</v>
      </c>
      <c r="AB473" s="5">
        <v>204.3891749250545</v>
      </c>
      <c r="AC473" s="5">
        <f>H473*Parameters!$B$17+J473*Parameters!$B$18</f>
        <v>997.87139758976207</v>
      </c>
      <c r="AD473" s="5">
        <f>O473*Parameters!$B$17+Q473*Parameters!$B$18</f>
        <v>1264.3645315272256</v>
      </c>
      <c r="AE473" s="12">
        <f t="shared" si="51"/>
        <v>34.31313339810967</v>
      </c>
      <c r="AF473" s="12">
        <f t="shared" si="52"/>
        <v>55.758823219847642</v>
      </c>
      <c r="AG473" s="12">
        <f t="shared" si="53"/>
        <v>90.071956617957312</v>
      </c>
      <c r="AH473" s="12">
        <f t="shared" si="54"/>
        <v>373.80659683927996</v>
      </c>
      <c r="AI473" s="12">
        <f t="shared" si="55"/>
        <v>2262.2359291169878</v>
      </c>
      <c r="AJ473" s="5"/>
      <c r="AK473" s="9">
        <f>IF('Embedded emissions outputs'!Z473 &lt;&gt;0,'Infield emissions outputs'!AG473/'Embedded emissions outputs'!Z473,"")</f>
        <v>0.58358838842576699</v>
      </c>
      <c r="AL473" s="9">
        <f>IF('Embedded emissions outputs'!Z473 &lt;&gt;0,'Infield emissions outputs'!AH473/'Embedded emissions outputs'!Z473,"")</f>
        <v>2.4219434952172918</v>
      </c>
      <c r="AM473" s="9">
        <f>IF('Embedded emissions outputs'!Z473 &lt;&gt;0,'Infield emissions outputs'!AI473/'Embedded emissions outputs'!Z473,"")</f>
        <v>14.657332533720538</v>
      </c>
      <c r="AN473" s="9"/>
      <c r="AO473" s="9">
        <f>E473*'Field emission CFs'!P471</f>
        <v>336.95248911067091</v>
      </c>
      <c r="AP473" s="9">
        <f>D473*'Field emission CFs'!Q471</f>
        <v>157.61492039506336</v>
      </c>
      <c r="AQ473" s="9">
        <f t="shared" si="56"/>
        <v>494.5674095057343</v>
      </c>
      <c r="AR473" s="9">
        <f>IF('Embedded emissions outputs'!Z473 &lt;&gt; 0,'Infield emissions outputs'!AQ473/'Embedded emissions outputs'!Z473,"")</f>
        <v>3.204369132398929</v>
      </c>
      <c r="AS473" s="9"/>
      <c r="AT473" s="9"/>
      <c r="AU473" s="5"/>
      <c r="AV473" s="5"/>
      <c r="AW473" s="5"/>
      <c r="AX473" s="5"/>
      <c r="AY473" s="5"/>
      <c r="AZ473" s="5"/>
      <c r="BA473" s="5"/>
      <c r="CX473" s="5"/>
      <c r="CY473" s="5"/>
      <c r="CZ473" s="5"/>
    </row>
    <row r="474" spans="2:104" x14ac:dyDescent="0.3">
      <c r="B474">
        <v>3106</v>
      </c>
      <c r="C474">
        <v>5</v>
      </c>
      <c r="D474" s="5">
        <v>340069.30820376409</v>
      </c>
      <c r="E474" s="5">
        <v>17772.51953125</v>
      </c>
      <c r="F474" s="5"/>
      <c r="G474" s="5">
        <v>126820.12845114984</v>
      </c>
      <c r="H474" s="5">
        <v>64333.694008269289</v>
      </c>
      <c r="I474" s="5">
        <v>6664.6926983378353</v>
      </c>
      <c r="J474" s="5">
        <v>17424.743151521332</v>
      </c>
      <c r="K474" s="5">
        <v>5911.3568821721101</v>
      </c>
      <c r="L474" s="5">
        <v>118914.69301231366</v>
      </c>
      <c r="M474" s="5"/>
      <c r="N474" s="12">
        <f>'Embedded emissions outputs'!L474-'Infield emissions outputs'!G474</f>
        <v>8152.3766062318318</v>
      </c>
      <c r="O474" s="12">
        <f>'Embedded emissions outputs'!M474-'Infield emissions outputs'!H474</f>
        <v>3872.8956737084227</v>
      </c>
      <c r="P474" s="12">
        <f>'Embedded emissions outputs'!N474-'Infield emissions outputs'!I474</f>
        <v>265.22810127589855</v>
      </c>
      <c r="Q474" s="12">
        <f>'Embedded emissions outputs'!O474-'Infield emissions outputs'!J474</f>
        <v>2889.9354520370398</v>
      </c>
      <c r="R474" s="12">
        <f>'Embedded emissions outputs'!P474-'Infield emissions outputs'!K474</f>
        <v>1584.8966045456418</v>
      </c>
      <c r="S474" s="12">
        <f>'Embedded emissions outputs'!Q474-'Infield emissions outputs'!L474</f>
        <v>1007.1867489199358</v>
      </c>
      <c r="T474" s="5"/>
      <c r="U474" s="5">
        <v>4228.6198960253896</v>
      </c>
      <c r="V474" s="5">
        <v>355.92301670502718</v>
      </c>
      <c r="W474" s="5">
        <v>274.02277502740066</v>
      </c>
      <c r="X474" s="5">
        <v>17684.527620921028</v>
      </c>
      <c r="Y474" s="5">
        <v>176.4450143152481</v>
      </c>
      <c r="Z474" s="5">
        <v>19.154219901056759</v>
      </c>
      <c r="AA474" s="5">
        <v>62.83857261469683</v>
      </c>
      <c r="AB474" s="5">
        <v>1002.6754029876344</v>
      </c>
      <c r="AC474" s="5">
        <f>H474*Parameters!$B$17+J474*Parameters!$B$18</f>
        <v>116109.7733488282</v>
      </c>
      <c r="AD474" s="5">
        <f>O474*Parameters!$B$17+Q474*Parameters!$B$18</f>
        <v>8517.8215896500515</v>
      </c>
      <c r="AE474" s="12">
        <f t="shared" si="51"/>
        <v>4858.5656877578176</v>
      </c>
      <c r="AF474" s="12">
        <f t="shared" si="52"/>
        <v>258.43780683100169</v>
      </c>
      <c r="AG474" s="12">
        <f t="shared" si="53"/>
        <v>5117.0034945888192</v>
      </c>
      <c r="AH474" s="12">
        <f t="shared" si="54"/>
        <v>18687.203023908663</v>
      </c>
      <c r="AI474" s="12">
        <f t="shared" si="55"/>
        <v>124627.59493847824</v>
      </c>
      <c r="AJ474" s="5"/>
      <c r="AK474" s="9">
        <f>IF('Embedded emissions outputs'!Z474 &lt;&gt;0,'Infield emissions outputs'!AG474/'Embedded emissions outputs'!Z474,"")</f>
        <v>1.4471598471779326</v>
      </c>
      <c r="AL474" s="9">
        <f>IF('Embedded emissions outputs'!Z474 &lt;&gt;0,'Infield emissions outputs'!AH474/'Embedded emissions outputs'!Z474,"")</f>
        <v>5.2850012513887785</v>
      </c>
      <c r="AM474" s="9">
        <f>IF('Embedded emissions outputs'!Z474 &lt;&gt;0,'Infield emissions outputs'!AI474/'Embedded emissions outputs'!Z474,"")</f>
        <v>35.246419400738382</v>
      </c>
      <c r="AN474" s="9"/>
      <c r="AO474" s="9">
        <f>E474*'Field emission CFs'!P472</f>
        <v>1933.0042995634967</v>
      </c>
      <c r="AP474" s="9">
        <f>D474*'Field emission CFs'!Q472</f>
        <v>17916.588655734562</v>
      </c>
      <c r="AQ474" s="9">
        <f t="shared" si="56"/>
        <v>19849.59295529806</v>
      </c>
      <c r="AR474" s="9">
        <f>IF('Embedded emissions outputs'!Z474 &lt;&gt; 0,'Infield emissions outputs'!AQ474/'Embedded emissions outputs'!Z474,"")</f>
        <v>5.6137413113182895</v>
      </c>
      <c r="AS474" s="9"/>
      <c r="AT474" s="9"/>
      <c r="AU474" s="5"/>
      <c r="AV474" s="5"/>
      <c r="AW474" s="5"/>
      <c r="AX474" s="5"/>
      <c r="AY474" s="5"/>
      <c r="AZ474" s="5"/>
      <c r="BA474" s="5"/>
      <c r="CX474" s="5"/>
      <c r="CY474" s="5"/>
      <c r="CZ474" s="5"/>
    </row>
    <row r="475" spans="2:104" x14ac:dyDescent="0.3">
      <c r="B475">
        <v>3106</v>
      </c>
      <c r="C475">
        <v>7</v>
      </c>
      <c r="D475" s="5">
        <v>156324.48250091975</v>
      </c>
      <c r="E475" s="5">
        <v>9431.7822265625</v>
      </c>
      <c r="F475" s="5"/>
      <c r="G475" s="5">
        <v>58297.207282661599</v>
      </c>
      <c r="H475" s="5">
        <v>29573.181644458389</v>
      </c>
      <c r="I475" s="5">
        <v>3063.6538257403045</v>
      </c>
      <c r="J475" s="5">
        <v>8009.8788398772303</v>
      </c>
      <c r="K475" s="5">
        <v>2717.3572656845167</v>
      </c>
      <c r="L475" s="5">
        <v>54663.203642497705</v>
      </c>
      <c r="M475" s="5"/>
      <c r="N475" s="12">
        <f>'Embedded emissions outputs'!L475-'Infield emissions outputs'!G475</f>
        <v>3859.4158267219027</v>
      </c>
      <c r="O475" s="12">
        <f>'Embedded emissions outputs'!M475-'Infield emissions outputs'!H475</f>
        <v>1759.5903509341115</v>
      </c>
      <c r="P475" s="12">
        <f>'Embedded emissions outputs'!N475-'Infield emissions outputs'!I475</f>
        <v>130.23058199686284</v>
      </c>
      <c r="Q475" s="12">
        <f>'Embedded emissions outputs'!O475-'Infield emissions outputs'!J475</f>
        <v>1561.7787799297475</v>
      </c>
      <c r="R475" s="12">
        <f>'Embedded emissions outputs'!P475-'Infield emissions outputs'!K475</f>
        <v>1526.9626823826743</v>
      </c>
      <c r="S475" s="12">
        <f>'Embedded emissions outputs'!Q475-'Infield emissions outputs'!L475</f>
        <v>593.80370312966261</v>
      </c>
      <c r="T475" s="5"/>
      <c r="U475" s="5">
        <v>1555.8739210024551</v>
      </c>
      <c r="V475" s="5">
        <v>170.20005863423958</v>
      </c>
      <c r="W475" s="5">
        <v>91.274771383863467</v>
      </c>
      <c r="X475" s="5">
        <v>8672.7701079845319</v>
      </c>
      <c r="Y475" s="5">
        <v>93.969923422082417</v>
      </c>
      <c r="Z475" s="5">
        <v>9.5905461720351148</v>
      </c>
      <c r="AA475" s="5">
        <v>33.348093138518031</v>
      </c>
      <c r="AB475" s="5">
        <v>500.30228916627362</v>
      </c>
      <c r="AC475" s="5">
        <f>H475*Parameters!$B$17+J475*Parameters!$B$18</f>
        <v>53373.826435342358</v>
      </c>
      <c r="AD475" s="5">
        <f>O475*Parameters!$B$17+Q475*Parameters!$B$18</f>
        <v>4076.4291418175872</v>
      </c>
      <c r="AE475" s="12">
        <f t="shared" si="51"/>
        <v>1817.3487510205582</v>
      </c>
      <c r="AF475" s="12">
        <f t="shared" si="52"/>
        <v>136.90856273263557</v>
      </c>
      <c r="AG475" s="12">
        <f t="shared" si="53"/>
        <v>1954.2573137531938</v>
      </c>
      <c r="AH475" s="12">
        <f t="shared" si="54"/>
        <v>9173.072397150805</v>
      </c>
      <c r="AI475" s="12">
        <f t="shared" si="55"/>
        <v>57450.255577159944</v>
      </c>
      <c r="AJ475" s="5"/>
      <c r="AK475" s="9">
        <f>IF('Embedded emissions outputs'!Z475 &lt;&gt;0,'Infield emissions outputs'!AG475/'Embedded emissions outputs'!Z475,"")</f>
        <v>0.46580704287500474</v>
      </c>
      <c r="AL475" s="9">
        <f>IF('Embedded emissions outputs'!Z475 &lt;&gt;0,'Infield emissions outputs'!AH475/'Embedded emissions outputs'!Z475,"")</f>
        <v>2.1864478629935302</v>
      </c>
      <c r="AM475" s="9">
        <f>IF('Embedded emissions outputs'!Z475 &lt;&gt;0,'Infield emissions outputs'!AI475/'Embedded emissions outputs'!Z475,"")</f>
        <v>13.693556869138973</v>
      </c>
      <c r="AN475" s="9"/>
      <c r="AO475" s="9">
        <f>E475*'Field emission CFs'!P473</f>
        <v>1288.9030158346561</v>
      </c>
      <c r="AP475" s="9">
        <f>D475*'Field emission CFs'!Q473</f>
        <v>8307.9846921987846</v>
      </c>
      <c r="AQ475" s="9">
        <f t="shared" si="56"/>
        <v>9596.8877080334405</v>
      </c>
      <c r="AR475" s="9">
        <f>IF('Embedded emissions outputs'!Z475 &lt;&gt; 0,'Infield emissions outputs'!AQ475/'Embedded emissions outputs'!Z475,"")</f>
        <v>2.2874663702791698</v>
      </c>
      <c r="AS475" s="9"/>
      <c r="AT475" s="9"/>
      <c r="AU475" s="5"/>
      <c r="AV475" s="5"/>
      <c r="AW475" s="5"/>
      <c r="AX475" s="5"/>
      <c r="AY475" s="5"/>
      <c r="AZ475" s="5"/>
      <c r="BA475" s="5"/>
      <c r="CX475" s="5"/>
      <c r="CY475" s="5"/>
      <c r="CZ475" s="5"/>
    </row>
    <row r="476" spans="2:104" x14ac:dyDescent="0.3">
      <c r="B476">
        <v>3106</v>
      </c>
      <c r="C476">
        <v>8</v>
      </c>
      <c r="D476" s="5">
        <v>42347.1637567008</v>
      </c>
      <c r="E476" s="5">
        <v>45074.28515625</v>
      </c>
      <c r="F476" s="5"/>
      <c r="G476" s="5">
        <v>15792.288858801603</v>
      </c>
      <c r="H476" s="5">
        <v>8011.1595181335033</v>
      </c>
      <c r="I476" s="5">
        <v>829.92150798710782</v>
      </c>
      <c r="J476" s="5">
        <v>2169.8178396440107</v>
      </c>
      <c r="K476" s="5">
        <v>736.11229203797882</v>
      </c>
      <c r="L476" s="5">
        <v>14807.863740096593</v>
      </c>
      <c r="M476" s="5"/>
      <c r="N476" s="12">
        <f>'Embedded emissions outputs'!L476-'Infield emissions outputs'!G476</f>
        <v>20233.901290086262</v>
      </c>
      <c r="O476" s="12">
        <f>'Embedded emissions outputs'!M476-'Infield emissions outputs'!H476</f>
        <v>10238.768337548845</v>
      </c>
      <c r="P476" s="12">
        <f>'Embedded emissions outputs'!N476-'Infield emissions outputs'!I476</f>
        <v>670.82125080328524</v>
      </c>
      <c r="Q476" s="12">
        <f>'Embedded emissions outputs'!O476-'Infield emissions outputs'!J476</f>
        <v>8175.3200748696909</v>
      </c>
      <c r="R476" s="12">
        <f>'Embedded emissions outputs'!P476-'Infield emissions outputs'!K476</f>
        <v>3362.7625885947859</v>
      </c>
      <c r="S476" s="12">
        <f>'Embedded emissions outputs'!Q476-'Infield emissions outputs'!L476</f>
        <v>2392.7132790326941</v>
      </c>
      <c r="T476" s="5"/>
      <c r="U476" s="5">
        <v>405.71685722467163</v>
      </c>
      <c r="V476" s="5">
        <v>46.618296642821548</v>
      </c>
      <c r="W476" s="5">
        <v>23.24707664317555</v>
      </c>
      <c r="X476" s="5">
        <v>2384.9669839651015</v>
      </c>
      <c r="Y476" s="5">
        <v>389.2931137949987</v>
      </c>
      <c r="Z476" s="5">
        <v>50.062971727886151</v>
      </c>
      <c r="AA476" s="5">
        <v>159.36980266183937</v>
      </c>
      <c r="AB476" s="5">
        <v>2642.8899510931797</v>
      </c>
      <c r="AC476" s="5">
        <f>H476*Parameters!$B$17+J476*Parameters!$B$18</f>
        <v>14458.580845555465</v>
      </c>
      <c r="AD476" s="5">
        <f>O476*Parameters!$B$17+Q476*Parameters!$B$18</f>
        <v>22962.76963546902</v>
      </c>
      <c r="AE476" s="12">
        <f t="shared" si="51"/>
        <v>475.58223051066875</v>
      </c>
      <c r="AF476" s="12">
        <f t="shared" si="52"/>
        <v>598.72588818472423</v>
      </c>
      <c r="AG476" s="12">
        <f t="shared" si="53"/>
        <v>1074.308118695393</v>
      </c>
      <c r="AH476" s="12">
        <f t="shared" si="54"/>
        <v>5027.8569350582811</v>
      </c>
      <c r="AI476" s="12">
        <f t="shared" si="55"/>
        <v>37421.350481024485</v>
      </c>
      <c r="AJ476" s="5"/>
      <c r="AK476" s="9">
        <f>IF('Embedded emissions outputs'!Z476 &lt;&gt;0,'Infield emissions outputs'!AG476/'Embedded emissions outputs'!Z476,"")</f>
        <v>0.98490440176653959</v>
      </c>
      <c r="AL476" s="9">
        <f>IF('Embedded emissions outputs'!Z476 &lt;&gt;0,'Infield emissions outputs'!AH476/'Embedded emissions outputs'!Z476,"")</f>
        <v>4.6094396389788352</v>
      </c>
      <c r="AM476" s="9">
        <f>IF('Embedded emissions outputs'!Z476 &lt;&gt;0,'Infield emissions outputs'!AI476/'Embedded emissions outputs'!Z476,"")</f>
        <v>34.307152824616814</v>
      </c>
      <c r="AN476" s="9"/>
      <c r="AO476" s="9">
        <f>E476*'Field emission CFs'!P474</f>
        <v>5109.546372196749</v>
      </c>
      <c r="AP476" s="9">
        <f>D476*'Field emission CFs'!Q474</f>
        <v>2889.1712715876329</v>
      </c>
      <c r="AQ476" s="9">
        <f t="shared" si="56"/>
        <v>7998.7176437843818</v>
      </c>
      <c r="AR476" s="9">
        <f>IF('Embedded emissions outputs'!Z476 &lt;&gt; 0,'Infield emissions outputs'!AQ476/'Embedded emissions outputs'!Z476,"")</f>
        <v>7.3330658856210551</v>
      </c>
      <c r="AS476" s="9"/>
      <c r="AT476" s="9"/>
      <c r="AU476" s="5"/>
      <c r="AV476" s="5"/>
      <c r="AW476" s="5"/>
      <c r="AX476" s="5"/>
      <c r="AY476" s="5"/>
      <c r="AZ476" s="5"/>
      <c r="BA476" s="5"/>
      <c r="CX476" s="5"/>
      <c r="CY476" s="5"/>
      <c r="CZ476" s="5"/>
    </row>
    <row r="477" spans="2:104" x14ac:dyDescent="0.3">
      <c r="B477">
        <v>3109</v>
      </c>
      <c r="C477">
        <v>0</v>
      </c>
      <c r="D477" s="5">
        <v>41314.838744627101</v>
      </c>
      <c r="E477" s="5">
        <v>62266.1015625</v>
      </c>
      <c r="F477" s="5"/>
      <c r="G477" s="5">
        <v>15407.309716384916</v>
      </c>
      <c r="H477" s="5">
        <v>7815.8661475125991</v>
      </c>
      <c r="I477" s="5">
        <v>809.68995869905314</v>
      </c>
      <c r="J477" s="5">
        <v>2116.922745172571</v>
      </c>
      <c r="K477" s="5">
        <v>718.16759247954712</v>
      </c>
      <c r="L477" s="5">
        <v>14446.882584378413</v>
      </c>
      <c r="M477" s="5"/>
      <c r="N477" s="12">
        <f>'Embedded emissions outputs'!L477-'Infield emissions outputs'!G477</f>
        <v>29262.190971469361</v>
      </c>
      <c r="O477" s="12">
        <f>'Embedded emissions outputs'!M477-'Infield emissions outputs'!H477</f>
        <v>15947.136969027368</v>
      </c>
      <c r="P477" s="12">
        <f>'Embedded emissions outputs'!N477-'Infield emissions outputs'!I477</f>
        <v>922.91316601480378</v>
      </c>
      <c r="Q477" s="12">
        <f>'Embedded emissions outputs'!O477-'Infield emissions outputs'!J477</f>
        <v>12221.51786616014</v>
      </c>
      <c r="R477" s="12">
        <f>'Embedded emissions outputs'!P477-'Infield emissions outputs'!K477</f>
        <v>1376.7372720906451</v>
      </c>
      <c r="S477" s="12">
        <f>'Embedded emissions outputs'!Q477-'Infield emissions outputs'!L477</f>
        <v>2535.6034014566376</v>
      </c>
      <c r="T477" s="5"/>
      <c r="U477" s="5">
        <v>348.41279941444213</v>
      </c>
      <c r="V477" s="5">
        <v>49.467513552967475</v>
      </c>
      <c r="W477" s="5">
        <v>19.600537295179159</v>
      </c>
      <c r="X477" s="5">
        <v>2568.7935176136762</v>
      </c>
      <c r="Y477" s="5">
        <v>487.10989470941291</v>
      </c>
      <c r="Z477" s="5">
        <v>75.615009325492721</v>
      </c>
      <c r="AA477" s="5">
        <v>220.15514481064847</v>
      </c>
      <c r="AB477" s="5">
        <v>4022.994448278198</v>
      </c>
      <c r="AC477" s="5">
        <f>H477*Parameters!$B$17+J477*Parameters!$B$18</f>
        <v>14106.114391563142</v>
      </c>
      <c r="AD477" s="5">
        <f>O477*Parameters!$B$17+Q477*Parameters!$B$18</f>
        <v>35340.336239976161</v>
      </c>
      <c r="AE477" s="12">
        <f t="shared" si="51"/>
        <v>417.48085026258877</v>
      </c>
      <c r="AF477" s="12">
        <f t="shared" si="52"/>
        <v>782.88004884555414</v>
      </c>
      <c r="AG477" s="12">
        <f t="shared" si="53"/>
        <v>1200.3608991081428</v>
      </c>
      <c r="AH477" s="12">
        <f t="shared" si="54"/>
        <v>6591.7879658918737</v>
      </c>
      <c r="AI477" s="12">
        <f t="shared" si="55"/>
        <v>49446.450631539301</v>
      </c>
      <c r="AJ477" s="5"/>
      <c r="AK477" s="9">
        <f>IF('Embedded emissions outputs'!Z477 &lt;&gt;0,'Infield emissions outputs'!AG477/'Embedded emissions outputs'!Z477,"")</f>
        <v>1.2230930518110512</v>
      </c>
      <c r="AL477" s="9">
        <f>IF('Embedded emissions outputs'!Z477 &lt;&gt;0,'Infield emissions outputs'!AH477/'Embedded emissions outputs'!Z477,"")</f>
        <v>6.7166216977613322</v>
      </c>
      <c r="AM477" s="9">
        <f>IF('Embedded emissions outputs'!Z477 &lt;&gt;0,'Infield emissions outputs'!AI477/'Embedded emissions outputs'!Z477,"")</f>
        <v>50.382855896995807</v>
      </c>
      <c r="AN477" s="9"/>
      <c r="AO477" s="9">
        <f>E477*'Field emission CFs'!P475</f>
        <v>7051.29761475142</v>
      </c>
      <c r="AP477" s="9">
        <f>D477*'Field emission CFs'!Q475</f>
        <v>2592.1095372649861</v>
      </c>
      <c r="AQ477" s="9">
        <f t="shared" si="56"/>
        <v>9643.4071520164071</v>
      </c>
      <c r="AR477" s="9">
        <f>IF('Embedded emissions outputs'!Z477 &lt;&gt; 0,'Infield emissions outputs'!AQ477/'Embedded emissions outputs'!Z477,"")</f>
        <v>9.826031731106605</v>
      </c>
      <c r="AS477" s="9"/>
      <c r="AT477" s="9"/>
      <c r="AU477" s="5"/>
      <c r="AV477" s="5"/>
      <c r="AW477" s="5"/>
      <c r="AX477" s="5"/>
      <c r="AY477" s="5"/>
      <c r="AZ477" s="5"/>
      <c r="BA477" s="5"/>
      <c r="CX477" s="5"/>
      <c r="CY477" s="5"/>
      <c r="CZ477" s="5"/>
    </row>
    <row r="478" spans="2:104" x14ac:dyDescent="0.3">
      <c r="B478">
        <v>3109</v>
      </c>
      <c r="C478">
        <v>1</v>
      </c>
      <c r="D478" s="5">
        <v>40819.357603794699</v>
      </c>
      <c r="E478" s="5">
        <v>10366.4658203125</v>
      </c>
      <c r="F478" s="5"/>
      <c r="G478" s="5">
        <v>15222.532730018842</v>
      </c>
      <c r="H478" s="5">
        <v>7722.1319253049305</v>
      </c>
      <c r="I478" s="5">
        <v>799.97949832580719</v>
      </c>
      <c r="J478" s="5">
        <v>2091.5348862651322</v>
      </c>
      <c r="K478" s="5">
        <v>709.55474274218966</v>
      </c>
      <c r="L478" s="5">
        <v>14273.623821137797</v>
      </c>
      <c r="M478" s="5"/>
      <c r="N478" s="12">
        <f>'Embedded emissions outputs'!L478-'Infield emissions outputs'!G478</f>
        <v>4893.1173103917954</v>
      </c>
      <c r="O478" s="12">
        <f>'Embedded emissions outputs'!M478-'Infield emissions outputs'!H478</f>
        <v>2637.071447011057</v>
      </c>
      <c r="P478" s="12">
        <f>'Embedded emissions outputs'!N478-'Infield emissions outputs'!I478</f>
        <v>149.10598090337669</v>
      </c>
      <c r="Q478" s="12">
        <f>'Embedded emissions outputs'!O478-'Infield emissions outputs'!J478</f>
        <v>1975.7684631094417</v>
      </c>
      <c r="R478" s="12">
        <f>'Embedded emissions outputs'!P478-'Infield emissions outputs'!K478</f>
        <v>343.41443009605121</v>
      </c>
      <c r="S478" s="12">
        <f>'Embedded emissions outputs'!Q478-'Infield emissions outputs'!L478</f>
        <v>367.98819497459772</v>
      </c>
      <c r="T478" s="5"/>
      <c r="U478" s="5">
        <v>419.36306207294359</v>
      </c>
      <c r="V478" s="5">
        <v>44.434154252691734</v>
      </c>
      <c r="W478" s="5">
        <v>24.066349219116717</v>
      </c>
      <c r="X478" s="5">
        <v>2258.0935638883307</v>
      </c>
      <c r="Y478" s="5">
        <v>80.41805171003405</v>
      </c>
      <c r="Z478" s="5">
        <v>12.703544151957187</v>
      </c>
      <c r="AA478" s="5">
        <v>36.652863956584753</v>
      </c>
      <c r="AB478" s="5">
        <v>676.31316992860036</v>
      </c>
      <c r="AC478" s="5">
        <f>H478*Parameters!$B$17+J478*Parameters!$B$18</f>
        <v>13936.94239758185</v>
      </c>
      <c r="AD478" s="5">
        <f>O478*Parameters!$B$17+Q478*Parameters!$B$18</f>
        <v>5806.4607106583071</v>
      </c>
      <c r="AE478" s="12">
        <f t="shared" si="51"/>
        <v>487.86356554475202</v>
      </c>
      <c r="AF478" s="12">
        <f t="shared" si="52"/>
        <v>129.77445981857599</v>
      </c>
      <c r="AG478" s="12">
        <f t="shared" si="53"/>
        <v>617.63802536332798</v>
      </c>
      <c r="AH478" s="12">
        <f t="shared" si="54"/>
        <v>2934.4067338169311</v>
      </c>
      <c r="AI478" s="12">
        <f t="shared" si="55"/>
        <v>19743.403108240156</v>
      </c>
      <c r="AJ478" s="5"/>
      <c r="AK478" s="9">
        <f>IF('Embedded emissions outputs'!Z478 &lt;&gt;0,'Infield emissions outputs'!AG478/'Embedded emissions outputs'!Z478,"")</f>
        <v>0.6302761222558213</v>
      </c>
      <c r="AL478" s="9">
        <f>IF('Embedded emissions outputs'!Z478 &lt;&gt;0,'Infield emissions outputs'!AH478/'Embedded emissions outputs'!Z478,"")</f>
        <v>2.9944505055749078</v>
      </c>
      <c r="AM478" s="9">
        <f>IF('Embedded emissions outputs'!Z478 &lt;&gt;0,'Infield emissions outputs'!AI478/'Embedded emissions outputs'!Z478,"")</f>
        <v>20.147392226822536</v>
      </c>
      <c r="AN478" s="9"/>
      <c r="AO478" s="9">
        <f>E478*'Field emission CFs'!P476</f>
        <v>1176.5900422591308</v>
      </c>
      <c r="AP478" s="9">
        <f>D478*'Field emission CFs'!Q476</f>
        <v>2696.1039934369433</v>
      </c>
      <c r="AQ478" s="9">
        <f t="shared" si="56"/>
        <v>3872.694035696074</v>
      </c>
      <c r="AR478" s="9">
        <f>IF('Embedded emissions outputs'!Z478 &lt;&gt; 0,'Infield emissions outputs'!AQ478/'Embedded emissions outputs'!Z478,"")</f>
        <v>3.9519370234141902</v>
      </c>
      <c r="AS478" s="9"/>
      <c r="AT478" s="9"/>
      <c r="AU478" s="5"/>
      <c r="AV478" s="5"/>
      <c r="AW478" s="5"/>
      <c r="AX478" s="5"/>
      <c r="AY478" s="5"/>
      <c r="AZ478" s="5"/>
      <c r="BA478" s="5"/>
      <c r="CX478" s="5"/>
      <c r="CY478" s="5"/>
      <c r="CZ478" s="5"/>
    </row>
    <row r="479" spans="2:104" x14ac:dyDescent="0.3">
      <c r="B479">
        <v>3109</v>
      </c>
      <c r="C479">
        <v>2</v>
      </c>
      <c r="D479" s="5">
        <v>5594.3409116679995</v>
      </c>
      <c r="E479" s="5">
        <v>1981.091064453125</v>
      </c>
      <c r="F479" s="5"/>
      <c r="G479" s="5">
        <v>2086.265993143234</v>
      </c>
      <c r="H479" s="5">
        <v>1058.3272518481506</v>
      </c>
      <c r="I479" s="5">
        <v>109.63813001220925</v>
      </c>
      <c r="J479" s="5">
        <v>286.64731316903834</v>
      </c>
      <c r="K479" s="5">
        <v>97.245311034039347</v>
      </c>
      <c r="L479" s="5">
        <v>1956.2169124613281</v>
      </c>
      <c r="M479" s="5"/>
      <c r="N479" s="12">
        <f>'Embedded emissions outputs'!L479-'Infield emissions outputs'!G479</f>
        <v>889.80090406776935</v>
      </c>
      <c r="O479" s="12">
        <f>'Embedded emissions outputs'!M479-'Infield emissions outputs'!H479</f>
        <v>389.49416677192812</v>
      </c>
      <c r="P479" s="12">
        <f>'Embedded emissions outputs'!N479-'Infield emissions outputs'!I479</f>
        <v>34.898705318607739</v>
      </c>
      <c r="Q479" s="12">
        <f>'Embedded emissions outputs'!O479-'Infield emissions outputs'!J479</f>
        <v>312.14715506231965</v>
      </c>
      <c r="R479" s="12">
        <f>'Embedded emissions outputs'!P479-'Infield emissions outputs'!K479</f>
        <v>159.18713935199111</v>
      </c>
      <c r="S479" s="12">
        <f>'Embedded emissions outputs'!Q479-'Infield emissions outputs'!L479</f>
        <v>195.56294213198339</v>
      </c>
      <c r="T479" s="5"/>
      <c r="U479" s="5">
        <v>56.114970405355564</v>
      </c>
      <c r="V479" s="5">
        <v>6.3465205842067132</v>
      </c>
      <c r="W479" s="5">
        <v>3.2189517710381685</v>
      </c>
      <c r="X479" s="5">
        <v>324.29015309044314</v>
      </c>
      <c r="Y479" s="5">
        <v>16.273576464479824</v>
      </c>
      <c r="Z479" s="5">
        <v>2.2076946442357133</v>
      </c>
      <c r="AA479" s="5">
        <v>7.0045761487414744</v>
      </c>
      <c r="AB479" s="5">
        <v>116.82329233591346</v>
      </c>
      <c r="AC479" s="5">
        <f>H479*Parameters!$B$17+J479*Parameters!$B$18</f>
        <v>1910.0743278503796</v>
      </c>
      <c r="AD479" s="5">
        <f>O479*Parameters!$B$17+Q479*Parameters!$B$18</f>
        <v>874.48292220137171</v>
      </c>
      <c r="AE479" s="12">
        <f t="shared" si="51"/>
        <v>65.680442760600442</v>
      </c>
      <c r="AF479" s="12">
        <f t="shared" si="52"/>
        <v>25.48584725745701</v>
      </c>
      <c r="AG479" s="12">
        <f t="shared" si="53"/>
        <v>91.166290018057452</v>
      </c>
      <c r="AH479" s="12">
        <f t="shared" si="54"/>
        <v>441.11344542635663</v>
      </c>
      <c r="AI479" s="12">
        <f t="shared" si="55"/>
        <v>2784.5572500517515</v>
      </c>
      <c r="AJ479" s="5"/>
      <c r="AK479" s="9">
        <f>IF('Embedded emissions outputs'!Z479 &lt;&gt;0,'Infield emissions outputs'!AG479/'Embedded emissions outputs'!Z479,"")</f>
        <v>0.78436739444545178</v>
      </c>
      <c r="AL479" s="9">
        <f>IF('Embedded emissions outputs'!Z479 &lt;&gt;0,'Infield emissions outputs'!AH479/'Embedded emissions outputs'!Z479,"")</f>
        <v>3.7952076779190596</v>
      </c>
      <c r="AM479" s="9">
        <f>IF('Embedded emissions outputs'!Z479 &lt;&gt;0,'Infield emissions outputs'!AI479/'Embedded emissions outputs'!Z479,"")</f>
        <v>23.957494754636539</v>
      </c>
      <c r="AN479" s="9"/>
      <c r="AO479" s="9">
        <f>E479*'Field emission CFs'!P477</f>
        <v>234.48646097869494</v>
      </c>
      <c r="AP479" s="9">
        <f>D479*'Field emission CFs'!Q477</f>
        <v>384.25360629806971</v>
      </c>
      <c r="AQ479" s="9">
        <f t="shared" si="56"/>
        <v>618.74006727676465</v>
      </c>
      <c r="AR479" s="9">
        <f>IF('Embedded emissions outputs'!Z479 &lt;&gt; 0,'Infield emissions outputs'!AQ479/'Embedded emissions outputs'!Z479,"")</f>
        <v>5.3234538151410069</v>
      </c>
      <c r="AS479" s="9"/>
      <c r="AT479" s="9"/>
      <c r="AU479" s="5"/>
      <c r="AV479" s="5"/>
      <c r="AW479" s="5"/>
      <c r="AX479" s="5"/>
      <c r="AY479" s="5"/>
      <c r="AZ479" s="5"/>
      <c r="BA479" s="5"/>
      <c r="CX479" s="5"/>
      <c r="CY479" s="5"/>
      <c r="CZ479" s="5"/>
    </row>
    <row r="480" spans="2:104" x14ac:dyDescent="0.3">
      <c r="B480">
        <v>3109</v>
      </c>
      <c r="C480">
        <v>5</v>
      </c>
      <c r="D480" s="5">
        <v>965498.57667699154</v>
      </c>
      <c r="E480" s="5">
        <v>192148.109375</v>
      </c>
      <c r="F480" s="5"/>
      <c r="G480" s="5">
        <v>360057.93689623865</v>
      </c>
      <c r="H480" s="5">
        <v>182651.26695920271</v>
      </c>
      <c r="I480" s="5">
        <v>18921.881978185218</v>
      </c>
      <c r="J480" s="5">
        <v>49470.988136558306</v>
      </c>
      <c r="K480" s="5">
        <v>16783.068975301714</v>
      </c>
      <c r="L480" s="5">
        <v>337613.43373150489</v>
      </c>
      <c r="M480" s="5"/>
      <c r="N480" s="12">
        <f>'Embedded emissions outputs'!L480-'Infield emissions outputs'!G480</f>
        <v>90048.014677131549</v>
      </c>
      <c r="O480" s="12">
        <f>'Embedded emissions outputs'!M480-'Infield emissions outputs'!H480</f>
        <v>47070.784951914276</v>
      </c>
      <c r="P480" s="12">
        <f>'Embedded emissions outputs'!N480-'Infield emissions outputs'!I480</f>
        <v>2907.2661750079096</v>
      </c>
      <c r="Q480" s="12">
        <f>'Embedded emissions outputs'!O480-'Infield emissions outputs'!J480</f>
        <v>35671.314705589226</v>
      </c>
      <c r="R480" s="12">
        <f>'Embedded emissions outputs'!P480-'Infield emissions outputs'!K480</f>
        <v>7219.125054772976</v>
      </c>
      <c r="S480" s="12">
        <f>'Embedded emissions outputs'!Q480-'Infield emissions outputs'!L480</f>
        <v>9231.6097746932646</v>
      </c>
      <c r="T480" s="5"/>
      <c r="U480" s="5">
        <v>12005.571783250187</v>
      </c>
      <c r="V480" s="5">
        <v>1010.5092042866137</v>
      </c>
      <c r="W480" s="5">
        <v>777.98434873019926</v>
      </c>
      <c r="X480" s="5">
        <v>50208.548185046733</v>
      </c>
      <c r="Y480" s="5">
        <v>1852.8098230611936</v>
      </c>
      <c r="Z480" s="5">
        <v>221.82776593780986</v>
      </c>
      <c r="AA480" s="5">
        <v>679.38097917627852</v>
      </c>
      <c r="AB480" s="5">
        <v>11671.048743107187</v>
      </c>
      <c r="AC480" s="5">
        <f>H480*Parameters!$B$17+J480*Parameters!$B$18</f>
        <v>329649.92194888368</v>
      </c>
      <c r="AD480" s="5">
        <f>O480*Parameters!$B$17+Q480*Parameters!$B$18</f>
        <v>103979.03142966362</v>
      </c>
      <c r="AE480" s="12">
        <f t="shared" si="51"/>
        <v>13794.065336267</v>
      </c>
      <c r="AF480" s="12">
        <f t="shared" si="52"/>
        <v>2754.0185681752819</v>
      </c>
      <c r="AG480" s="12">
        <f t="shared" si="53"/>
        <v>16548.083904442283</v>
      </c>
      <c r="AH480" s="12">
        <f t="shared" si="54"/>
        <v>61879.596928153922</v>
      </c>
      <c r="AI480" s="12">
        <f t="shared" si="55"/>
        <v>433628.95337854733</v>
      </c>
      <c r="AJ480" s="5"/>
      <c r="AK480" s="9">
        <f>IF('Embedded emissions outputs'!Z480 &lt;&gt;0,'Infield emissions outputs'!AG480/'Embedded emissions outputs'!Z480,"")</f>
        <v>1.5290271341999815</v>
      </c>
      <c r="AL480" s="9">
        <f>IF('Embedded emissions outputs'!Z480 &lt;&gt;0,'Infield emissions outputs'!AH480/'Embedded emissions outputs'!Z480,"")</f>
        <v>5.7176156044933935</v>
      </c>
      <c r="AM480" s="9">
        <f>IF('Embedded emissions outputs'!Z480 &lt;&gt;0,'Infield emissions outputs'!AI480/'Embedded emissions outputs'!Z480,"")</f>
        <v>40.066900779524637</v>
      </c>
      <c r="AN480" s="9"/>
      <c r="AO480" s="9">
        <f>E480*'Field emission CFs'!P478</f>
        <v>18543.120331327918</v>
      </c>
      <c r="AP480" s="9">
        <f>D480*'Field emission CFs'!Q478</f>
        <v>53505.875420405573</v>
      </c>
      <c r="AQ480" s="9">
        <f t="shared" si="56"/>
        <v>72048.995751733484</v>
      </c>
      <c r="AR480" s="9">
        <f>IF('Embedded emissions outputs'!Z480 &lt;&gt; 0,'Infield emissions outputs'!AQ480/'Embedded emissions outputs'!Z480,"")</f>
        <v>6.6572583347058245</v>
      </c>
      <c r="AS480" s="9"/>
      <c r="AT480" s="9"/>
      <c r="AU480" s="5"/>
      <c r="AV480" s="5"/>
      <c r="AW480" s="5"/>
      <c r="AX480" s="5"/>
      <c r="AY480" s="5"/>
      <c r="AZ480" s="5"/>
      <c r="BA480" s="5"/>
      <c r="CX480" s="5"/>
      <c r="CY480" s="5"/>
      <c r="CZ480" s="5"/>
    </row>
    <row r="481" spans="2:104" x14ac:dyDescent="0.3">
      <c r="B481">
        <v>3109</v>
      </c>
      <c r="C481">
        <v>7</v>
      </c>
      <c r="D481" s="5">
        <v>248058.69710404892</v>
      </c>
      <c r="E481" s="5">
        <v>70825.140625</v>
      </c>
      <c r="F481" s="5"/>
      <c r="G481" s="5">
        <v>92507.130373878739</v>
      </c>
      <c r="H481" s="5">
        <v>46927.293732781494</v>
      </c>
      <c r="I481" s="5">
        <v>4861.4648469186741</v>
      </c>
      <c r="J481" s="5">
        <v>12710.229883342465</v>
      </c>
      <c r="K481" s="5">
        <v>4311.9548013725625</v>
      </c>
      <c r="L481" s="5">
        <v>86740.623465754965</v>
      </c>
      <c r="M481" s="5"/>
      <c r="N481" s="12">
        <f>'Embedded emissions outputs'!L481-'Infield emissions outputs'!G481</f>
        <v>32752.57815147462</v>
      </c>
      <c r="O481" s="12">
        <f>'Embedded emissions outputs'!M481-'Infield emissions outputs'!H481</f>
        <v>16613.393376946653</v>
      </c>
      <c r="P481" s="12">
        <f>'Embedded emissions outputs'!N481-'Infield emissions outputs'!I481</f>
        <v>1174.7114610311328</v>
      </c>
      <c r="Q481" s="12">
        <f>'Embedded emissions outputs'!O481-'Infield emissions outputs'!J481</f>
        <v>13121.634446410178</v>
      </c>
      <c r="R481" s="12">
        <f>'Embedded emissions outputs'!P481-'Infield emissions outputs'!K481</f>
        <v>2133.0728302979696</v>
      </c>
      <c r="S481" s="12">
        <f>'Embedded emissions outputs'!Q481-'Infield emissions outputs'!L481</f>
        <v>5029.7497543074423</v>
      </c>
      <c r="T481" s="5"/>
      <c r="U481" s="5">
        <v>2468.8906787186461</v>
      </c>
      <c r="V481" s="5">
        <v>270.07672833072576</v>
      </c>
      <c r="W481" s="5">
        <v>144.83656370215638</v>
      </c>
      <c r="X481" s="5">
        <v>13762.118504098849</v>
      </c>
      <c r="Y481" s="5">
        <v>678.44151520891194</v>
      </c>
      <c r="Z481" s="5">
        <v>80.887230406006196</v>
      </c>
      <c r="AA481" s="5">
        <v>250.41758572680629</v>
      </c>
      <c r="AB481" s="5">
        <v>4254.8532937187883</v>
      </c>
      <c r="AC481" s="5">
        <f>H481*Parameters!$B$17+J481*Parameters!$B$18</f>
        <v>84694.614900968998</v>
      </c>
      <c r="AD481" s="5">
        <f>O481*Parameters!$B$17+Q481*Parameters!$B$18</f>
        <v>37140.11812609616</v>
      </c>
      <c r="AE481" s="12">
        <f t="shared" si="51"/>
        <v>2883.8039707515286</v>
      </c>
      <c r="AF481" s="12">
        <f t="shared" si="52"/>
        <v>1009.7463313417245</v>
      </c>
      <c r="AG481" s="12">
        <f t="shared" si="53"/>
        <v>3893.5503020932529</v>
      </c>
      <c r="AH481" s="12">
        <f t="shared" si="54"/>
        <v>18016.971797817638</v>
      </c>
      <c r="AI481" s="12">
        <f t="shared" si="55"/>
        <v>121834.73302706516</v>
      </c>
      <c r="AJ481" s="5"/>
      <c r="AK481" s="9">
        <f>IF('Embedded emissions outputs'!Z481 &lt;&gt;0,'Infield emissions outputs'!AG481/'Embedded emissions outputs'!Z481,"")</f>
        <v>0.59379699251245366</v>
      </c>
      <c r="AL481" s="9">
        <f>IF('Embedded emissions outputs'!Z481 &lt;&gt;0,'Infield emissions outputs'!AH481/'Embedded emissions outputs'!Z481,"")</f>
        <v>2.7477296651269962</v>
      </c>
      <c r="AM481" s="9">
        <f>IF('Embedded emissions outputs'!Z481 &lt;&gt;0,'Infield emissions outputs'!AI481/'Embedded emissions outputs'!Z481,"")</f>
        <v>18.580753410617245</v>
      </c>
      <c r="AN481" s="9"/>
      <c r="AO481" s="9">
        <f>E481*'Field emission CFs'!P479</f>
        <v>8171.9976472455874</v>
      </c>
      <c r="AP481" s="9">
        <f>D481*'Field emission CFs'!Q479</f>
        <v>14663.099974853018</v>
      </c>
      <c r="AQ481" s="9">
        <f t="shared" si="56"/>
        <v>22835.097622098605</v>
      </c>
      <c r="AR481" s="9">
        <f>IF('Embedded emissions outputs'!Z481 &lt;&gt; 0,'Infield emissions outputs'!AQ481/'Embedded emissions outputs'!Z481,"")</f>
        <v>3.4825316843705898</v>
      </c>
      <c r="AS481" s="9"/>
      <c r="AT481" s="9"/>
      <c r="AU481" s="5"/>
      <c r="AV481" s="5"/>
      <c r="AW481" s="5"/>
      <c r="AX481" s="5"/>
      <c r="AY481" s="5"/>
      <c r="AZ481" s="5"/>
      <c r="BA481" s="5"/>
      <c r="CX481" s="5"/>
      <c r="CY481" s="5"/>
      <c r="CZ481" s="5"/>
    </row>
    <row r="482" spans="2:104" x14ac:dyDescent="0.3">
      <c r="B482">
        <v>3109</v>
      </c>
      <c r="C482">
        <v>8</v>
      </c>
      <c r="D482" s="5">
        <v>32947.440993842392</v>
      </c>
      <c r="E482" s="5">
        <v>53875.24609375</v>
      </c>
      <c r="F482" s="5"/>
      <c r="G482" s="5">
        <v>12286.903281704395</v>
      </c>
      <c r="H482" s="5">
        <v>6232.9370399498548</v>
      </c>
      <c r="I482" s="5">
        <v>645.70534336196692</v>
      </c>
      <c r="J482" s="5">
        <v>1688.1873281949236</v>
      </c>
      <c r="K482" s="5">
        <v>572.71878811306965</v>
      </c>
      <c r="L482" s="5">
        <v>11520.989212518181</v>
      </c>
      <c r="M482" s="5"/>
      <c r="N482" s="12">
        <f>'Embedded emissions outputs'!L482-'Infield emissions outputs'!G482</f>
        <v>25112.7066701189</v>
      </c>
      <c r="O482" s="12">
        <f>'Embedded emissions outputs'!M482-'Infield emissions outputs'!H482</f>
        <v>13771.951519987371</v>
      </c>
      <c r="P482" s="12">
        <f>'Embedded emissions outputs'!N482-'Infield emissions outputs'!I482</f>
        <v>780.95341783622962</v>
      </c>
      <c r="Q482" s="12">
        <f>'Embedded emissions outputs'!O482-'Infield emissions outputs'!J482</f>
        <v>10684.809541692228</v>
      </c>
      <c r="R482" s="12">
        <f>'Embedded emissions outputs'!P482-'Infield emissions outputs'!K482</f>
        <v>1509.6688370783183</v>
      </c>
      <c r="S482" s="12">
        <f>'Embedded emissions outputs'!Q482-'Infield emissions outputs'!L482</f>
        <v>2015.1572515948919</v>
      </c>
      <c r="T482" s="5"/>
      <c r="U482" s="5">
        <v>315.66062583121328</v>
      </c>
      <c r="V482" s="5">
        <v>36.27051829722037</v>
      </c>
      <c r="W482" s="5">
        <v>18.086965407669389</v>
      </c>
      <c r="X482" s="5">
        <v>1855.5802090528098</v>
      </c>
      <c r="Y482" s="5">
        <v>455.25091613777187</v>
      </c>
      <c r="Z482" s="5">
        <v>63.649615175090176</v>
      </c>
      <c r="AA482" s="5">
        <v>190.48749035738246</v>
      </c>
      <c r="AB482" s="5">
        <v>3372.4149847910685</v>
      </c>
      <c r="AC482" s="5">
        <f>H482*Parameters!$B$17+J482*Parameters!$B$18</f>
        <v>11249.236005522558</v>
      </c>
      <c r="AD482" s="5">
        <f>O482*Parameters!$B$17+Q482*Parameters!$B$18</f>
        <v>30628.075321184595</v>
      </c>
      <c r="AE482" s="12">
        <f t="shared" si="51"/>
        <v>370.018109536103</v>
      </c>
      <c r="AF482" s="12">
        <f t="shared" si="52"/>
        <v>709.3880216702446</v>
      </c>
      <c r="AG482" s="12">
        <f t="shared" si="53"/>
        <v>1079.4061312063477</v>
      </c>
      <c r="AH482" s="12">
        <f t="shared" si="54"/>
        <v>5227.995193843878</v>
      </c>
      <c r="AI482" s="12">
        <f t="shared" si="55"/>
        <v>41877.311326707153</v>
      </c>
      <c r="AJ482" s="5"/>
      <c r="AK482" s="9">
        <f>IF('Embedded emissions outputs'!Z482 &lt;&gt;0,'Infield emissions outputs'!AG482/'Embedded emissions outputs'!Z482,"")</f>
        <v>1.2395345881242323</v>
      </c>
      <c r="AL482" s="9">
        <f>IF('Embedded emissions outputs'!Z482 &lt;&gt;0,'Infield emissions outputs'!AH482/'Embedded emissions outputs'!Z482,"")</f>
        <v>6.0035612935368041</v>
      </c>
      <c r="AM482" s="9">
        <f>IF('Embedded emissions outputs'!Z482 &lt;&gt;0,'Infield emissions outputs'!AI482/'Embedded emissions outputs'!Z482,"")</f>
        <v>48.089754492210673</v>
      </c>
      <c r="AN482" s="9"/>
      <c r="AO482" s="9">
        <f>E482*'Field emission CFs'!P480</f>
        <v>6353.1276003970079</v>
      </c>
      <c r="AP482" s="9">
        <f>D482*'Field emission CFs'!Q480</f>
        <v>2155.1197261572588</v>
      </c>
      <c r="AQ482" s="9">
        <f t="shared" si="56"/>
        <v>8508.2473265542667</v>
      </c>
      <c r="AR482" s="9">
        <f>IF('Embedded emissions outputs'!Z482 &lt;&gt; 0,'Infield emissions outputs'!AQ482/'Embedded emissions outputs'!Z482,"")</f>
        <v>9.7704344460161661</v>
      </c>
      <c r="AS482" s="9"/>
      <c r="AT482" s="9"/>
      <c r="AU482" s="5"/>
      <c r="AV482" s="5"/>
      <c r="AW482" s="5"/>
      <c r="AX482" s="5"/>
      <c r="AY482" s="5"/>
      <c r="AZ482" s="5"/>
      <c r="BA482" s="5"/>
      <c r="CX482" s="5"/>
      <c r="CY482" s="5"/>
      <c r="CZ482" s="5"/>
    </row>
    <row r="483" spans="2:104" x14ac:dyDescent="0.3">
      <c r="B483">
        <v>3110</v>
      </c>
      <c r="C483">
        <v>0</v>
      </c>
      <c r="D483" s="5">
        <v>164185.96125555169</v>
      </c>
      <c r="E483" s="5">
        <v>1834975.5</v>
      </c>
      <c r="F483" s="5"/>
      <c r="G483" s="5">
        <v>61228.944200481383</v>
      </c>
      <c r="H483" s="5">
        <v>31060.401915303763</v>
      </c>
      <c r="I483" s="5">
        <v>3217.7234191737102</v>
      </c>
      <c r="J483" s="5">
        <v>8412.6915747698622</v>
      </c>
      <c r="K483" s="5">
        <v>2854.0117811587506</v>
      </c>
      <c r="L483" s="5">
        <v>57412.188364664224</v>
      </c>
      <c r="M483" s="5"/>
      <c r="N483" s="12">
        <f>'Embedded emissions outputs'!L483-'Infield emissions outputs'!G483</f>
        <v>856740.15322171117</v>
      </c>
      <c r="O483" s="12">
        <f>'Embedded emissions outputs'!M483-'Infield emissions outputs'!H483</f>
        <v>485917.30104934931</v>
      </c>
      <c r="P483" s="12">
        <f>'Embedded emissions outputs'!N483-'Infield emissions outputs'!I483</f>
        <v>25601.737900579854</v>
      </c>
      <c r="Q483" s="12">
        <f>'Embedded emissions outputs'!O483-'Infield emissions outputs'!J483</f>
        <v>378314.0864470519</v>
      </c>
      <c r="R483" s="12">
        <f>'Embedded emissions outputs'!P483-'Infield emissions outputs'!K483</f>
        <v>37960.019620115534</v>
      </c>
      <c r="S483" s="12">
        <f>'Embedded emissions outputs'!Q483-'Infield emissions outputs'!L483</f>
        <v>50442.257241327912</v>
      </c>
      <c r="T483" s="5"/>
      <c r="U483" s="5">
        <v>1384.5991446121091</v>
      </c>
      <c r="V483" s="5">
        <v>196.5848472462506</v>
      </c>
      <c r="W483" s="5">
        <v>77.892910990794832</v>
      </c>
      <c r="X483" s="5">
        <v>10208.43468767696</v>
      </c>
      <c r="Y483" s="5">
        <v>14261.88011189938</v>
      </c>
      <c r="Z483" s="5">
        <v>2268.0752976778231</v>
      </c>
      <c r="AA483" s="5">
        <v>6487.9494369581071</v>
      </c>
      <c r="AB483" s="5">
        <v>120777.7559413525</v>
      </c>
      <c r="AC483" s="5">
        <f>H483*Parameters!$B$17+J483*Parameters!$B$18</f>
        <v>56057.969033238936</v>
      </c>
      <c r="AD483" s="5">
        <f>O483*Parameters!$B$17+Q483*Parameters!$B$18</f>
        <v>1081750.027409025</v>
      </c>
      <c r="AE483" s="12">
        <f t="shared" si="51"/>
        <v>1659.0769028491545</v>
      </c>
      <c r="AF483" s="12">
        <f t="shared" si="52"/>
        <v>23017.904846535312</v>
      </c>
      <c r="AG483" s="12">
        <f t="shared" si="53"/>
        <v>24676.981749384468</v>
      </c>
      <c r="AH483" s="12">
        <f t="shared" si="54"/>
        <v>130986.19062902946</v>
      </c>
      <c r="AI483" s="12">
        <f t="shared" si="55"/>
        <v>1137807.9964422639</v>
      </c>
      <c r="AJ483" s="5"/>
      <c r="AK483" s="9">
        <f>IF('Embedded emissions outputs'!Z483 &lt;&gt;0,'Infield emissions outputs'!AG483/'Embedded emissions outputs'!Z483,"")</f>
        <v>1.7278161971096977</v>
      </c>
      <c r="AL483" s="9">
        <f>IF('Embedded emissions outputs'!Z483 &lt;&gt;0,'Infield emissions outputs'!AH483/'Embedded emissions outputs'!Z483,"")</f>
        <v>9.171302392853649</v>
      </c>
      <c r="AM483" s="9">
        <f>IF('Embedded emissions outputs'!Z483 &lt;&gt;0,'Infield emissions outputs'!AI483/'Embedded emissions outputs'!Z483,"")</f>
        <v>79.666269782077947</v>
      </c>
      <c r="AN483" s="9"/>
      <c r="AO483" s="9">
        <f>E483*'Field emission CFs'!P481</f>
        <v>161193.14568476216</v>
      </c>
      <c r="AP483" s="9">
        <f>D483*'Field emission CFs'!Q481</f>
        <v>5933.261797169388</v>
      </c>
      <c r="AQ483" s="9">
        <f t="shared" si="56"/>
        <v>167126.40748193156</v>
      </c>
      <c r="AR483" s="9">
        <f>IF('Embedded emissions outputs'!Z483 &lt;&gt; 0,'Infield emissions outputs'!AQ483/'Embedded emissions outputs'!Z483,"")</f>
        <v>11.701743622647024</v>
      </c>
      <c r="AS483" s="9"/>
      <c r="AT483" s="9"/>
      <c r="AU483" s="5"/>
      <c r="AV483" s="5"/>
      <c r="AW483" s="5"/>
      <c r="AX483" s="5"/>
      <c r="AY483" s="5"/>
      <c r="AZ483" s="5"/>
      <c r="BA483" s="5"/>
      <c r="CX483" s="5"/>
      <c r="CY483" s="5"/>
      <c r="CZ483" s="5"/>
    </row>
    <row r="484" spans="2:104" x14ac:dyDescent="0.3">
      <c r="B484">
        <v>3110</v>
      </c>
      <c r="C484">
        <v>1</v>
      </c>
      <c r="D484" s="5">
        <v>106782.6668529766</v>
      </c>
      <c r="E484" s="5">
        <v>69986.609375</v>
      </c>
      <c r="F484" s="5"/>
      <c r="G484" s="5">
        <v>39821.857485993911</v>
      </c>
      <c r="H484" s="5">
        <v>20200.950950240203</v>
      </c>
      <c r="I484" s="5">
        <v>2092.7312254172944</v>
      </c>
      <c r="J484" s="5">
        <v>5471.4156733977015</v>
      </c>
      <c r="K484" s="5">
        <v>1856.1817763919221</v>
      </c>
      <c r="L484" s="5">
        <v>37339.529741535567</v>
      </c>
      <c r="M484" s="5"/>
      <c r="N484" s="12">
        <f>'Embedded emissions outputs'!L484-'Infield emissions outputs'!G484</f>
        <v>31663.49554367704</v>
      </c>
      <c r="O484" s="12">
        <f>'Embedded emissions outputs'!M484-'Infield emissions outputs'!H484</f>
        <v>17498.304321353298</v>
      </c>
      <c r="P484" s="12">
        <f>'Embedded emissions outputs'!N484-'Infield emissions outputs'!I484</f>
        <v>967.97053840088893</v>
      </c>
      <c r="Q484" s="12">
        <f>'Embedded emissions outputs'!O484-'Infield emissions outputs'!J484</f>
        <v>14099.265321760455</v>
      </c>
      <c r="R484" s="12">
        <f>'Embedded emissions outputs'!P484-'Infield emissions outputs'!K484</f>
        <v>3401.2050374209216</v>
      </c>
      <c r="S484" s="12">
        <f>'Embedded emissions outputs'!Q484-'Infield emissions outputs'!L484</f>
        <v>2356.3679559701195</v>
      </c>
      <c r="T484" s="5"/>
      <c r="U484" s="5">
        <v>1097.0458325786176</v>
      </c>
      <c r="V484" s="5">
        <v>116.23890646475689</v>
      </c>
      <c r="W484" s="5">
        <v>62.957114023603125</v>
      </c>
      <c r="X484" s="5">
        <v>5907.1300213975555</v>
      </c>
      <c r="Y484" s="5">
        <v>541.99689482465067</v>
      </c>
      <c r="Z484" s="5">
        <v>85.748891310819218</v>
      </c>
      <c r="AA484" s="5">
        <v>247.45266936396879</v>
      </c>
      <c r="AB484" s="5">
        <v>4565.3671090537791</v>
      </c>
      <c r="AC484" s="5">
        <f>H484*Parameters!$B$17+J484*Parameters!$B$18</f>
        <v>36458.777510299617</v>
      </c>
      <c r="AD484" s="5">
        <f>O484*Parameters!$B$17+Q484*Parameters!$B$18</f>
        <v>39349.711044799391</v>
      </c>
      <c r="AE484" s="12">
        <f t="shared" si="51"/>
        <v>1276.2418530669775</v>
      </c>
      <c r="AF484" s="12">
        <f t="shared" si="52"/>
        <v>875.19845549943864</v>
      </c>
      <c r="AG484" s="12">
        <f t="shared" si="53"/>
        <v>2151.4403085664162</v>
      </c>
      <c r="AH484" s="12">
        <f t="shared" si="54"/>
        <v>10472.497130451335</v>
      </c>
      <c r="AI484" s="12">
        <f t="shared" si="55"/>
        <v>75808.488555099</v>
      </c>
      <c r="AJ484" s="5"/>
      <c r="AK484" s="9">
        <f>IF('Embedded emissions outputs'!Z484 &lt;&gt;0,'Infield emissions outputs'!AG484/'Embedded emissions outputs'!Z484,"")</f>
        <v>0.62638753805266578</v>
      </c>
      <c r="AL484" s="9">
        <f>IF('Embedded emissions outputs'!Z484 &lt;&gt;0,'Infield emissions outputs'!AH484/'Embedded emissions outputs'!Z484,"")</f>
        <v>3.0490465706566976</v>
      </c>
      <c r="AM484" s="9">
        <f>IF('Embedded emissions outputs'!Z484 &lt;&gt;0,'Infield emissions outputs'!AI484/'Embedded emissions outputs'!Z484,"")</f>
        <v>22.071489652977398</v>
      </c>
      <c r="AN484" s="9"/>
      <c r="AO484" s="9">
        <f>E484*'Field emission CFs'!P482</f>
        <v>8060.6878102618593</v>
      </c>
      <c r="AP484" s="9">
        <f>D484*'Field emission CFs'!Q482</f>
        <v>5064.5791036962855</v>
      </c>
      <c r="AQ484" s="9">
        <f t="shared" si="56"/>
        <v>13125.266913958145</v>
      </c>
      <c r="AR484" s="9">
        <f>IF('Embedded emissions outputs'!Z484 &lt;&gt; 0,'Infield emissions outputs'!AQ484/'Embedded emissions outputs'!Z484,"")</f>
        <v>3.8213951815361513</v>
      </c>
      <c r="AS484" s="9"/>
      <c r="AT484" s="9"/>
      <c r="AU484" s="5"/>
      <c r="AV484" s="5"/>
      <c r="AW484" s="5"/>
      <c r="AX484" s="5"/>
      <c r="AY484" s="5"/>
      <c r="AZ484" s="5"/>
      <c r="BA484" s="5"/>
      <c r="CX484" s="5"/>
      <c r="CY484" s="5"/>
      <c r="CZ484" s="5"/>
    </row>
    <row r="485" spans="2:104" x14ac:dyDescent="0.3">
      <c r="B485">
        <v>3110</v>
      </c>
      <c r="C485">
        <v>2</v>
      </c>
      <c r="D485" s="5">
        <v>1551.2028812111</v>
      </c>
      <c r="E485" s="5">
        <v>1978.5001220703125</v>
      </c>
      <c r="F485" s="5"/>
      <c r="G485" s="5">
        <v>578.48133866615126</v>
      </c>
      <c r="H485" s="5">
        <v>293.45374339040694</v>
      </c>
      <c r="I485" s="5">
        <v>30.400539733076094</v>
      </c>
      <c r="J485" s="5">
        <v>79.481773653057047</v>
      </c>
      <c r="K485" s="5">
        <v>26.964249952242373</v>
      </c>
      <c r="L485" s="5">
        <v>542.42123581616613</v>
      </c>
      <c r="M485" s="5"/>
      <c r="N485" s="12">
        <f>'Embedded emissions outputs'!L485-'Infield emissions outputs'!G485</f>
        <v>937.83908145404894</v>
      </c>
      <c r="O485" s="12">
        <f>'Embedded emissions outputs'!M485-'Infield emissions outputs'!H485</f>
        <v>513.1664808039618</v>
      </c>
      <c r="P485" s="12">
        <f>'Embedded emissions outputs'!N485-'Infield emissions outputs'!I485</f>
        <v>27.585978090895011</v>
      </c>
      <c r="Q485" s="12">
        <f>'Embedded emissions outputs'!O485-'Infield emissions outputs'!J485</f>
        <v>381.36867515691097</v>
      </c>
      <c r="R485" s="12">
        <f>'Embedded emissions outputs'!P485-'Infield emissions outputs'!K485</f>
        <v>63.057429112045298</v>
      </c>
      <c r="S485" s="12">
        <f>'Embedded emissions outputs'!Q485-'Infield emissions outputs'!L485</f>
        <v>55.482503464338379</v>
      </c>
      <c r="T485" s="5"/>
      <c r="U485" s="5">
        <v>15.559599449921571</v>
      </c>
      <c r="V485" s="5">
        <v>1.7597678030943804</v>
      </c>
      <c r="W485" s="5">
        <v>0.89255326776737332</v>
      </c>
      <c r="X485" s="5">
        <v>89.919407444960029</v>
      </c>
      <c r="Y485" s="5">
        <v>15.636333568595894</v>
      </c>
      <c r="Z485" s="5">
        <v>2.4642259151210015</v>
      </c>
      <c r="AA485" s="5">
        <v>6.99541240273299</v>
      </c>
      <c r="AB485" s="5">
        <v>131.17945786756999</v>
      </c>
      <c r="AC485" s="5">
        <f>H485*Parameters!$B$17+J485*Parameters!$B$18</f>
        <v>529.62678668888032</v>
      </c>
      <c r="AD485" s="5">
        <f>O485*Parameters!$B$17+Q485*Parameters!$B$18</f>
        <v>1127.3390400504957</v>
      </c>
      <c r="AE485" s="12">
        <f t="shared" si="51"/>
        <v>18.211920520783323</v>
      </c>
      <c r="AF485" s="12">
        <f t="shared" si="52"/>
        <v>25.095971886449888</v>
      </c>
      <c r="AG485" s="12">
        <f t="shared" si="53"/>
        <v>43.307892407233211</v>
      </c>
      <c r="AH485" s="12">
        <f t="shared" si="54"/>
        <v>221.09886531253002</v>
      </c>
      <c r="AI485" s="12">
        <f t="shared" si="55"/>
        <v>1656.9658267393761</v>
      </c>
      <c r="AJ485" s="5"/>
      <c r="AK485" s="9">
        <f>IF('Embedded emissions outputs'!Z485 &lt;&gt;0,'Infield emissions outputs'!AG485/'Embedded emissions outputs'!Z485,"")</f>
        <v>0.88939785080733069</v>
      </c>
      <c r="AL485" s="9">
        <f>IF('Embedded emissions outputs'!Z485 &lt;&gt;0,'Infield emissions outputs'!AH485/'Embedded emissions outputs'!Z485,"")</f>
        <v>4.5406239993350583</v>
      </c>
      <c r="AM485" s="9">
        <f>IF('Embedded emissions outputs'!Z485 &lt;&gt;0,'Infield emissions outputs'!AI485/'Embedded emissions outputs'!Z485,"")</f>
        <v>34.028482183008698</v>
      </c>
      <c r="AN485" s="9"/>
      <c r="AO485" s="9">
        <f>E485*'Field emission CFs'!P483</f>
        <v>165.59973549196573</v>
      </c>
      <c r="AP485" s="9">
        <f>D485*'Field emission CFs'!Q483</f>
        <v>57.827391451670948</v>
      </c>
      <c r="AQ485" s="9">
        <f t="shared" si="56"/>
        <v>223.42712694363667</v>
      </c>
      <c r="AR485" s="9">
        <f>IF('Embedded emissions outputs'!Z485 &lt;&gt; 0,'Infield emissions outputs'!AQ485/'Embedded emissions outputs'!Z485,"")</f>
        <v>4.5884386302423241</v>
      </c>
      <c r="AS485" s="9"/>
      <c r="AT485" s="9"/>
      <c r="AU485" s="5"/>
      <c r="AV485" s="5"/>
      <c r="AW485" s="5"/>
      <c r="AX485" s="5"/>
      <c r="AY485" s="5"/>
      <c r="AZ485" s="5"/>
      <c r="BA485" s="5"/>
      <c r="CX485" s="5"/>
      <c r="CY485" s="5"/>
      <c r="CZ485" s="5"/>
    </row>
    <row r="486" spans="2:104" x14ac:dyDescent="0.3">
      <c r="B486">
        <v>3110</v>
      </c>
      <c r="C486">
        <v>5</v>
      </c>
      <c r="D486" s="5">
        <v>79658.693168808008</v>
      </c>
      <c r="E486" s="5">
        <v>17374.375</v>
      </c>
      <c r="F486" s="5"/>
      <c r="G486" s="5">
        <v>29706.667012319183</v>
      </c>
      <c r="H486" s="5">
        <v>15069.686877917382</v>
      </c>
      <c r="I486" s="5">
        <v>1561.1544409152662</v>
      </c>
      <c r="J486" s="5">
        <v>4081.6158199746737</v>
      </c>
      <c r="K486" s="5">
        <v>1384.6911577392905</v>
      </c>
      <c r="L486" s="5">
        <v>27854.877859942211</v>
      </c>
      <c r="M486" s="5"/>
      <c r="N486" s="12">
        <f>'Embedded emissions outputs'!L486-'Infield emissions outputs'!G486</f>
        <v>8214.1717802947933</v>
      </c>
      <c r="O486" s="12">
        <f>'Embedded emissions outputs'!M486-'Infield emissions outputs'!H486</f>
        <v>4603.8148309860771</v>
      </c>
      <c r="P486" s="12">
        <f>'Embedded emissions outputs'!N486-'Infield emissions outputs'!I486</f>
        <v>251.72513762850326</v>
      </c>
      <c r="Q486" s="12">
        <f>'Embedded emissions outputs'!O486-'Infield emissions outputs'!J486</f>
        <v>3518.7355997446589</v>
      </c>
      <c r="R486" s="12">
        <f>'Embedded emissions outputs'!P486-'Infield emissions outputs'!K486</f>
        <v>209.22038071303359</v>
      </c>
      <c r="S486" s="12">
        <f>'Embedded emissions outputs'!Q486-'Infield emissions outputs'!L486</f>
        <v>576.70792692542818</v>
      </c>
      <c r="T486" s="5"/>
      <c r="U486" s="5">
        <v>990.52259847916184</v>
      </c>
      <c r="V486" s="5">
        <v>83.372305866644112</v>
      </c>
      <c r="W486" s="5">
        <v>64.187786520546126</v>
      </c>
      <c r="X486" s="5">
        <v>4142.4683898441435</v>
      </c>
      <c r="Y486" s="5">
        <v>163.85773189824386</v>
      </c>
      <c r="Z486" s="5">
        <v>20.993397335153105</v>
      </c>
      <c r="AA486" s="5">
        <v>61.430833977858214</v>
      </c>
      <c r="AB486" s="5">
        <v>1108.0791166316183</v>
      </c>
      <c r="AC486" s="5">
        <f>H486*Parameters!$B$17+J486*Parameters!$B$18</f>
        <v>27197.846397688445</v>
      </c>
      <c r="AD486" s="5">
        <f>O486*Parameters!$B$17+Q486*Parameters!$B$18</f>
        <v>10194.577980746069</v>
      </c>
      <c r="AE486" s="12">
        <f t="shared" si="51"/>
        <v>1138.0826908663521</v>
      </c>
      <c r="AF486" s="12">
        <f t="shared" si="52"/>
        <v>246.28196321125517</v>
      </c>
      <c r="AG486" s="12">
        <f t="shared" si="53"/>
        <v>1384.3646540776072</v>
      </c>
      <c r="AH486" s="12">
        <f t="shared" si="54"/>
        <v>5250.547506475762</v>
      </c>
      <c r="AI486" s="12">
        <f t="shared" si="55"/>
        <v>37392.424378434516</v>
      </c>
      <c r="AJ486" s="5"/>
      <c r="AK486" s="9">
        <f>IF('Embedded emissions outputs'!Z486 &lt;&gt;0,'Infield emissions outputs'!AG486/'Embedded emissions outputs'!Z486,"")</f>
        <v>1.5143607667393943</v>
      </c>
      <c r="AL486" s="9">
        <f>IF('Embedded emissions outputs'!Z486 &lt;&gt;0,'Infield emissions outputs'!AH486/'Embedded emissions outputs'!Z486,"")</f>
        <v>5.7435901186064999</v>
      </c>
      <c r="AM486" s="9">
        <f>IF('Embedded emissions outputs'!Z486 &lt;&gt;0,'Infield emissions outputs'!AI486/'Embedded emissions outputs'!Z486,"")</f>
        <v>40.903688406939416</v>
      </c>
      <c r="AN486" s="9"/>
      <c r="AO486" s="9">
        <f>E486*'Field emission CFs'!P484</f>
        <v>1336.4161062635467</v>
      </c>
      <c r="AP486" s="9">
        <f>D486*'Field emission CFs'!Q484</f>
        <v>2923.5216148872141</v>
      </c>
      <c r="AQ486" s="9">
        <f t="shared" si="56"/>
        <v>4259.9377211507608</v>
      </c>
      <c r="AR486" s="9">
        <f>IF('Embedded emissions outputs'!Z486 &lt;&gt; 0,'Infield emissions outputs'!AQ486/'Embedded emissions outputs'!Z486,"")</f>
        <v>4.6599590177793493</v>
      </c>
      <c r="AS486" s="9"/>
      <c r="AT486" s="9"/>
      <c r="AU486" s="5"/>
      <c r="AV486" s="5"/>
      <c r="AW486" s="5"/>
      <c r="AX486" s="5"/>
      <c r="AY486" s="5"/>
      <c r="AZ486" s="5"/>
      <c r="BA486" s="5"/>
      <c r="CX486" s="5"/>
      <c r="CY486" s="5"/>
      <c r="CZ486" s="5"/>
    </row>
    <row r="487" spans="2:104" x14ac:dyDescent="0.3">
      <c r="B487">
        <v>3110</v>
      </c>
      <c r="C487">
        <v>7</v>
      </c>
      <c r="D487" s="5">
        <v>280719.1255585851</v>
      </c>
      <c r="E487" s="5">
        <v>63369.62890625</v>
      </c>
      <c r="F487" s="5"/>
      <c r="G487" s="5">
        <v>104686.99968861281</v>
      </c>
      <c r="H487" s="5">
        <v>53105.934261888338</v>
      </c>
      <c r="I487" s="5">
        <v>5501.545306385211</v>
      </c>
      <c r="J487" s="5">
        <v>14383.711033537698</v>
      </c>
      <c r="K487" s="5">
        <v>4879.6845078232527</v>
      </c>
      <c r="L487" s="5">
        <v>98161.250760337789</v>
      </c>
      <c r="M487" s="5"/>
      <c r="N487" s="12">
        <f>'Embedded emissions outputs'!L487-'Infield emissions outputs'!G487</f>
        <v>29695.970488115869</v>
      </c>
      <c r="O487" s="12">
        <f>'Embedded emissions outputs'!M487-'Infield emissions outputs'!H487</f>
        <v>15919.396210471343</v>
      </c>
      <c r="P487" s="12">
        <f>'Embedded emissions outputs'!N487-'Infield emissions outputs'!I487</f>
        <v>934.93119773564285</v>
      </c>
      <c r="Q487" s="12">
        <f>'Embedded emissions outputs'!O487-'Infield emissions outputs'!J487</f>
        <v>12146.206932240288</v>
      </c>
      <c r="R487" s="12">
        <f>'Embedded emissions outputs'!P487-'Infield emissions outputs'!K487</f>
        <v>2031.1256371005156</v>
      </c>
      <c r="S487" s="12">
        <f>'Embedded emissions outputs'!Q487-'Infield emissions outputs'!L487</f>
        <v>2641.9984874480724</v>
      </c>
      <c r="T487" s="5"/>
      <c r="U487" s="5">
        <v>2793.9549813040094</v>
      </c>
      <c r="V487" s="5">
        <v>305.63614134812519</v>
      </c>
      <c r="W487" s="5">
        <v>163.90634146693665</v>
      </c>
      <c r="X487" s="5">
        <v>15574.095637065226</v>
      </c>
      <c r="Y487" s="5">
        <v>598.64527986025678</v>
      </c>
      <c r="Z487" s="5">
        <v>74.547260764904763</v>
      </c>
      <c r="AA487" s="5">
        <v>224.05696579971882</v>
      </c>
      <c r="AB487" s="5">
        <v>3929.5845679373269</v>
      </c>
      <c r="AC487" s="5">
        <f>H487*Parameters!$B$17+J487*Parameters!$B$18</f>
        <v>95845.856291619857</v>
      </c>
      <c r="AD487" s="5">
        <f>O487*Parameters!$B$17+Q487*Parameters!$B$18</f>
        <v>35233.997766304165</v>
      </c>
      <c r="AE487" s="12">
        <f t="shared" si="51"/>
        <v>3263.4974641190715</v>
      </c>
      <c r="AF487" s="12">
        <f t="shared" si="52"/>
        <v>897.24950642488034</v>
      </c>
      <c r="AG487" s="12">
        <f t="shared" si="53"/>
        <v>4160.7469705439516</v>
      </c>
      <c r="AH487" s="12">
        <f t="shared" si="54"/>
        <v>19503.680205002551</v>
      </c>
      <c r="AI487" s="12">
        <f t="shared" si="55"/>
        <v>131079.85405792401</v>
      </c>
      <c r="AJ487" s="5"/>
      <c r="AK487" s="9">
        <f>IF('Embedded emissions outputs'!Z487 &lt;&gt;0,'Infield emissions outputs'!AG487/'Embedded emissions outputs'!Z487,"")</f>
        <v>0.53914316549224739</v>
      </c>
      <c r="AL487" s="9">
        <f>IF('Embedded emissions outputs'!Z487 &lt;&gt;0,'Infield emissions outputs'!AH487/'Embedded emissions outputs'!Z487,"")</f>
        <v>2.527256754356022</v>
      </c>
      <c r="AM487" s="9">
        <f>IF('Embedded emissions outputs'!Z487 &lt;&gt;0,'Infield emissions outputs'!AI487/'Embedded emissions outputs'!Z487,"")</f>
        <v>16.985125014658575</v>
      </c>
      <c r="AN487" s="9"/>
      <c r="AO487" s="9">
        <f>E487*'Field emission CFs'!P485</f>
        <v>5902.2877209180206</v>
      </c>
      <c r="AP487" s="9">
        <f>D487*'Field emission CFs'!Q485</f>
        <v>9732.4126570739882</v>
      </c>
      <c r="AQ487" s="9">
        <f t="shared" si="56"/>
        <v>15634.700377992009</v>
      </c>
      <c r="AR487" s="9">
        <f>IF('Embedded emissions outputs'!Z487 &lt;&gt; 0,'Infield emissions outputs'!AQ487/'Embedded emissions outputs'!Z487,"")</f>
        <v>2.0259203246409969</v>
      </c>
      <c r="AS487" s="9"/>
      <c r="AT487" s="9"/>
      <c r="AU487" s="5"/>
      <c r="AV487" s="5"/>
      <c r="AW487" s="5"/>
      <c r="AX487" s="5"/>
      <c r="AY487" s="5"/>
      <c r="AZ487" s="5"/>
      <c r="BA487" s="5"/>
      <c r="CX487" s="5"/>
      <c r="CY487" s="5"/>
      <c r="CZ487" s="5"/>
    </row>
    <row r="488" spans="2:104" x14ac:dyDescent="0.3">
      <c r="B488">
        <v>3110</v>
      </c>
      <c r="C488">
        <v>8</v>
      </c>
      <c r="D488" s="5">
        <v>258896.64964553277</v>
      </c>
      <c r="E488" s="5">
        <v>706950.0625</v>
      </c>
      <c r="F488" s="5"/>
      <c r="G488" s="5">
        <v>96548.866867884513</v>
      </c>
      <c r="H488" s="5">
        <v>48977.597908017997</v>
      </c>
      <c r="I488" s="5">
        <v>5073.8674996299251</v>
      </c>
      <c r="J488" s="5">
        <v>13265.553562274934</v>
      </c>
      <c r="K488" s="5">
        <v>4500.3487663650385</v>
      </c>
      <c r="L488" s="5">
        <v>90530.415041360349</v>
      </c>
      <c r="M488" s="5"/>
      <c r="N488" s="12">
        <f>'Embedded emissions outputs'!L488-'Infield emissions outputs'!G488</f>
        <v>331304.02032225952</v>
      </c>
      <c r="O488" s="12">
        <f>'Embedded emissions outputs'!M488-'Infield emissions outputs'!H488</f>
        <v>186293.22678253677</v>
      </c>
      <c r="P488" s="12">
        <f>'Embedded emissions outputs'!N488-'Infield emissions outputs'!I488</f>
        <v>9885.1479011428873</v>
      </c>
      <c r="Q488" s="12">
        <f>'Embedded emissions outputs'!O488-'Infield emissions outputs'!J488</f>
        <v>143559.25996345186</v>
      </c>
      <c r="R488" s="12">
        <f>'Embedded emissions outputs'!P488-'Infield emissions outputs'!K488</f>
        <v>16101.586190282749</v>
      </c>
      <c r="S488" s="12">
        <f>'Embedded emissions outputs'!Q488-'Infield emissions outputs'!L488</f>
        <v>19806.796789593209</v>
      </c>
      <c r="T488" s="5"/>
      <c r="U488" s="5">
        <v>2480.4196012669599</v>
      </c>
      <c r="V488" s="5">
        <v>285.00895319343073</v>
      </c>
      <c r="W488" s="5">
        <v>142.12499074436164</v>
      </c>
      <c r="X488" s="5">
        <v>14580.904761681286</v>
      </c>
      <c r="Y488" s="5">
        <v>5937.4210304927865</v>
      </c>
      <c r="Z488" s="5">
        <v>847.62199131718876</v>
      </c>
      <c r="AA488" s="5">
        <v>2499.5734775852029</v>
      </c>
      <c r="AB488" s="5">
        <v>44949.136695189525</v>
      </c>
      <c r="AC488" s="5">
        <f>H488*Parameters!$B$17+J488*Parameters!$B$18</f>
        <v>88395.014151356634</v>
      </c>
      <c r="AD488" s="5">
        <f>O488*Parameters!$B$17+Q488*Parameters!$B$18</f>
        <v>413497.48408607318</v>
      </c>
      <c r="AE488" s="12">
        <f t="shared" si="51"/>
        <v>2907.5535452047525</v>
      </c>
      <c r="AF488" s="12">
        <f t="shared" si="52"/>
        <v>9284.6164993951788</v>
      </c>
      <c r="AG488" s="12">
        <f t="shared" si="53"/>
        <v>12192.17004459993</v>
      </c>
      <c r="AH488" s="12">
        <f t="shared" si="54"/>
        <v>59530.041456870807</v>
      </c>
      <c r="AI488" s="12">
        <f t="shared" si="55"/>
        <v>501892.49823742983</v>
      </c>
      <c r="AJ488" s="5"/>
      <c r="AK488" s="9">
        <f>IF('Embedded emissions outputs'!Z488 &lt;&gt;0,'Infield emissions outputs'!AG488/'Embedded emissions outputs'!Z488,"")</f>
        <v>1.2373284827601398</v>
      </c>
      <c r="AL488" s="9">
        <f>IF('Embedded emissions outputs'!Z488 &lt;&gt;0,'Infield emissions outputs'!AH488/'Embedded emissions outputs'!Z488,"")</f>
        <v>6.0414360696275189</v>
      </c>
      <c r="AM488" s="9">
        <f>IF('Embedded emissions outputs'!Z488 &lt;&gt;0,'Infield emissions outputs'!AI488/'Embedded emissions outputs'!Z488,"")</f>
        <v>50.934811529131082</v>
      </c>
      <c r="AN488" s="9"/>
      <c r="AO488" s="9">
        <f>E488*'Field emission CFs'!P486</f>
        <v>68944.481277770334</v>
      </c>
      <c r="AP488" s="9">
        <f>D488*'Field emission CFs'!Q486</f>
        <v>10142.10006985423</v>
      </c>
      <c r="AQ488" s="9">
        <f t="shared" si="56"/>
        <v>79086.581347624568</v>
      </c>
      <c r="AR488" s="9">
        <f>IF('Embedded emissions outputs'!Z488 &lt;&gt; 0,'Infield emissions outputs'!AQ488/'Embedded emissions outputs'!Z488,"")</f>
        <v>8.026141314267873</v>
      </c>
      <c r="AS488" s="9"/>
      <c r="AT488" s="9"/>
      <c r="AU488" s="5"/>
      <c r="AV488" s="5"/>
      <c r="AW488" s="5"/>
      <c r="AX488" s="5"/>
      <c r="AY488" s="5"/>
      <c r="AZ488" s="5"/>
      <c r="BA488" s="5"/>
      <c r="CX488" s="5"/>
      <c r="CY488" s="5"/>
      <c r="CZ488" s="5"/>
    </row>
    <row r="489" spans="2:104" x14ac:dyDescent="0.3">
      <c r="B489">
        <v>3111</v>
      </c>
      <c r="C489">
        <v>0</v>
      </c>
      <c r="D489" s="5">
        <v>151523.44271482102</v>
      </c>
      <c r="E489" s="5">
        <v>907392.875</v>
      </c>
      <c r="F489" s="5"/>
      <c r="G489" s="5">
        <v>56506.782602504056</v>
      </c>
      <c r="H489" s="5">
        <v>28664.929658556346</v>
      </c>
      <c r="I489" s="5">
        <v>2969.5628447698332</v>
      </c>
      <c r="J489" s="5">
        <v>7763.8793241465146</v>
      </c>
      <c r="K489" s="5">
        <v>2633.9017497161904</v>
      </c>
      <c r="L489" s="5">
        <v>52984.386535128077</v>
      </c>
      <c r="M489" s="5"/>
      <c r="N489" s="12">
        <f>'Embedded emissions outputs'!L489-'Infield emissions outputs'!G489</f>
        <v>425392.80482326384</v>
      </c>
      <c r="O489" s="12">
        <f>'Embedded emissions outputs'!M489-'Infield emissions outputs'!H489</f>
        <v>229221.1587018593</v>
      </c>
      <c r="P489" s="12">
        <f>'Embedded emissions outputs'!N489-'Infield emissions outputs'!I489</f>
        <v>13181.480684738586</v>
      </c>
      <c r="Q489" s="12">
        <f>'Embedded emissions outputs'!O489-'Infield emissions outputs'!J489</f>
        <v>174053.26804485152</v>
      </c>
      <c r="R489" s="12">
        <f>'Embedded emissions outputs'!P489-'Infield emissions outputs'!K489</f>
        <v>31704.755293237402</v>
      </c>
      <c r="S489" s="12">
        <f>'Embedded emissions outputs'!Q489-'Infield emissions outputs'!L489</f>
        <v>33839.43394530542</v>
      </c>
      <c r="T489" s="5"/>
      <c r="U489" s="5">
        <v>1277.8146655612984</v>
      </c>
      <c r="V489" s="5">
        <v>181.42362850351122</v>
      </c>
      <c r="W489" s="5">
        <v>71.885573810015785</v>
      </c>
      <c r="X489" s="5">
        <v>9421.129290089706</v>
      </c>
      <c r="Y489" s="5">
        <v>7117.9493360909164</v>
      </c>
      <c r="Z489" s="5">
        <v>1089.065888512423</v>
      </c>
      <c r="AA489" s="5">
        <v>3208.2821335267863</v>
      </c>
      <c r="AB489" s="5">
        <v>57910.686132971896</v>
      </c>
      <c r="AC489" s="5">
        <f>H489*Parameters!$B$17+J489*Parameters!$B$18</f>
        <v>51734.608699560631</v>
      </c>
      <c r="AD489" s="5">
        <f>O489*Parameters!$B$17+Q489*Parameters!$B$18</f>
        <v>506633.64322616445</v>
      </c>
      <c r="AE489" s="12">
        <f t="shared" si="51"/>
        <v>1531.1238678748255</v>
      </c>
      <c r="AF489" s="12">
        <f t="shared" si="52"/>
        <v>11415.297358130127</v>
      </c>
      <c r="AG489" s="12">
        <f t="shared" si="53"/>
        <v>12946.421226004952</v>
      </c>
      <c r="AH489" s="12">
        <f t="shared" si="54"/>
        <v>67331.815423061606</v>
      </c>
      <c r="AI489" s="12">
        <f t="shared" si="55"/>
        <v>558368.25192572502</v>
      </c>
      <c r="AJ489" s="5"/>
      <c r="AK489" s="9">
        <f>IF('Embedded emissions outputs'!Z489 &lt;&gt;0,'Infield emissions outputs'!AG489/'Embedded emissions outputs'!Z489,"")</f>
        <v>1.5401644263044318</v>
      </c>
      <c r="AL489" s="9">
        <f>IF('Embedded emissions outputs'!Z489 &lt;&gt;0,'Infield emissions outputs'!AH489/'Embedded emissions outputs'!Z489,"")</f>
        <v>8.0100952273044719</v>
      </c>
      <c r="AM489" s="9">
        <f>IF('Embedded emissions outputs'!Z489 &lt;&gt;0,'Infield emissions outputs'!AI489/'Embedded emissions outputs'!Z489,"")</f>
        <v>66.425995522715411</v>
      </c>
      <c r="AN489" s="9"/>
      <c r="AO489" s="9">
        <f>E489*'Field emission CFs'!P487</f>
        <v>82336.087502939801</v>
      </c>
      <c r="AP489" s="9">
        <f>D489*'Field emission CFs'!Q487</f>
        <v>6783.9279429652261</v>
      </c>
      <c r="AQ489" s="9">
        <f t="shared" si="56"/>
        <v>89120.015445905025</v>
      </c>
      <c r="AR489" s="9">
        <f>IF('Embedded emissions outputs'!Z489 &lt;&gt; 0,'Infield emissions outputs'!AQ489/'Embedded emissions outputs'!Z489,"")</f>
        <v>10.602117377872494</v>
      </c>
      <c r="AS489" s="9"/>
      <c r="AT489" s="9"/>
      <c r="AU489" s="5"/>
      <c r="AV489" s="5"/>
      <c r="AW489" s="5"/>
      <c r="AX489" s="5"/>
      <c r="AY489" s="5"/>
      <c r="AZ489" s="5"/>
      <c r="BA489" s="5"/>
      <c r="CX489" s="5"/>
      <c r="CY489" s="5"/>
      <c r="CZ489" s="5"/>
    </row>
    <row r="490" spans="2:104" x14ac:dyDescent="0.3">
      <c r="B490">
        <v>3111</v>
      </c>
      <c r="C490">
        <v>1</v>
      </c>
      <c r="D490" s="5">
        <v>670439.93747001723</v>
      </c>
      <c r="E490" s="5">
        <v>986778.8125</v>
      </c>
      <c r="F490" s="5"/>
      <c r="G490" s="5">
        <v>250023.38328568795</v>
      </c>
      <c r="H490" s="5">
        <v>126832.60955227207</v>
      </c>
      <c r="I490" s="5">
        <v>13139.310276283972</v>
      </c>
      <c r="J490" s="5">
        <v>34352.53763605524</v>
      </c>
      <c r="K490" s="5">
        <v>11654.123564928515</v>
      </c>
      <c r="L490" s="5">
        <v>234437.97315478948</v>
      </c>
      <c r="M490" s="5"/>
      <c r="N490" s="12">
        <f>'Embedded emissions outputs'!L490-'Infield emissions outputs'!G490</f>
        <v>382726.84183832776</v>
      </c>
      <c r="O490" s="12">
        <f>'Embedded emissions outputs'!M490-'Infield emissions outputs'!H490</f>
        <v>195678.99629531038</v>
      </c>
      <c r="P490" s="12">
        <f>'Embedded emissions outputs'!N490-'Infield emissions outputs'!I490</f>
        <v>11261.291401177145</v>
      </c>
      <c r="Q490" s="12">
        <f>'Embedded emissions outputs'!O490-'Infield emissions outputs'!J490</f>
        <v>185709.50373822759</v>
      </c>
      <c r="R490" s="12">
        <f>'Embedded emissions outputs'!P490-'Infield emissions outputs'!K490</f>
        <v>178804.36578791231</v>
      </c>
      <c r="S490" s="12">
        <f>'Embedded emissions outputs'!Q490-'Infield emissions outputs'!L490</f>
        <v>32597.840932192921</v>
      </c>
      <c r="T490" s="5"/>
      <c r="U490" s="5">
        <v>6887.8532543903129</v>
      </c>
      <c r="V490" s="5">
        <v>729.81137743182728</v>
      </c>
      <c r="W490" s="5">
        <v>395.27916686509161</v>
      </c>
      <c r="X490" s="5">
        <v>37088.190423506385</v>
      </c>
      <c r="Y490" s="5">
        <v>7843.7950557862841</v>
      </c>
      <c r="Z490" s="5">
        <v>1077.5510485771028</v>
      </c>
      <c r="AA490" s="5">
        <v>3488.9682429490263</v>
      </c>
      <c r="AB490" s="5">
        <v>57050.776151256876</v>
      </c>
      <c r="AC490" s="5">
        <f>H490*Parameters!$B$17+J490*Parameters!$B$18</f>
        <v>228908.12933051575</v>
      </c>
      <c r="AD490" s="5">
        <f>O490*Parameters!$B$17+Q490*Parameters!$B$18</f>
        <v>463311.70224931929</v>
      </c>
      <c r="AE490" s="12">
        <f t="shared" si="51"/>
        <v>8012.9437986872317</v>
      </c>
      <c r="AF490" s="12">
        <f t="shared" si="52"/>
        <v>12410.314347312413</v>
      </c>
      <c r="AG490" s="12">
        <f t="shared" si="53"/>
        <v>20423.258145999644</v>
      </c>
      <c r="AH490" s="12">
        <f t="shared" si="54"/>
        <v>94138.966574763268</v>
      </c>
      <c r="AI490" s="12">
        <f t="shared" si="55"/>
        <v>692219.83157983504</v>
      </c>
      <c r="AJ490" s="5"/>
      <c r="AK490" s="9">
        <f>IF('Embedded emissions outputs'!Z490 &lt;&gt;0,'Infield emissions outputs'!AG490/'Embedded emissions outputs'!Z490,"")</f>
        <v>0.93330768234574846</v>
      </c>
      <c r="AL490" s="9">
        <f>IF('Embedded emissions outputs'!Z490 &lt;&gt;0,'Infield emissions outputs'!AH490/'Embedded emissions outputs'!Z490,"")</f>
        <v>4.3019884527839487</v>
      </c>
      <c r="AM490" s="9">
        <f>IF('Embedded emissions outputs'!Z490 &lt;&gt;0,'Infield emissions outputs'!AI490/'Embedded emissions outputs'!Z490,"")</f>
        <v>31.633252738965375</v>
      </c>
      <c r="AN490" s="9"/>
      <c r="AO490" s="9">
        <f>E490*'Field emission CFs'!P488</f>
        <v>116681.69149463886</v>
      </c>
      <c r="AP490" s="9">
        <f>D490*'Field emission CFs'!Q488</f>
        <v>32879.541551972005</v>
      </c>
      <c r="AQ490" s="9">
        <f t="shared" si="56"/>
        <v>149561.23304661087</v>
      </c>
      <c r="AR490" s="9">
        <f>IF('Embedded emissions outputs'!Z490 &lt;&gt; 0,'Infield emissions outputs'!AQ490/'Embedded emissions outputs'!Z490,"")</f>
        <v>6.8346904683690708</v>
      </c>
      <c r="AS490" s="9"/>
      <c r="AT490" s="9"/>
      <c r="AU490" s="5"/>
      <c r="AV490" s="5"/>
      <c r="AW490" s="5"/>
      <c r="AX490" s="5"/>
      <c r="AY490" s="5"/>
      <c r="AZ490" s="5"/>
      <c r="BA490" s="5"/>
      <c r="CX490" s="5"/>
      <c r="CY490" s="5"/>
      <c r="CZ490" s="5"/>
    </row>
    <row r="491" spans="2:104" x14ac:dyDescent="0.3">
      <c r="B491">
        <v>3111</v>
      </c>
      <c r="C491">
        <v>2</v>
      </c>
      <c r="D491" s="5">
        <v>16027.805455496598</v>
      </c>
      <c r="E491" s="5">
        <v>11164.630859375</v>
      </c>
      <c r="F491" s="5"/>
      <c r="G491" s="5">
        <v>5977.1590602883462</v>
      </c>
      <c r="H491" s="5">
        <v>3032.1111224190572</v>
      </c>
      <c r="I491" s="5">
        <v>314.1136098222143</v>
      </c>
      <c r="J491" s="5">
        <v>821.24551262720911</v>
      </c>
      <c r="K491" s="5">
        <v>278.60814192821886</v>
      </c>
      <c r="L491" s="5">
        <v>5604.5680084115511</v>
      </c>
      <c r="M491" s="5"/>
      <c r="N491" s="12">
        <f>'Embedded emissions outputs'!L491-'Infield emissions outputs'!G491</f>
        <v>4973.8771749437365</v>
      </c>
      <c r="O491" s="12">
        <f>'Embedded emissions outputs'!M491-'Infield emissions outputs'!H491</f>
        <v>2069.798496703288</v>
      </c>
      <c r="P491" s="12">
        <f>'Embedded emissions outputs'!N491-'Infield emissions outputs'!I491</f>
        <v>252.10169979755102</v>
      </c>
      <c r="Q491" s="12">
        <f>'Embedded emissions outputs'!O491-'Infield emissions outputs'!J491</f>
        <v>1465.913044895334</v>
      </c>
      <c r="R491" s="12">
        <f>'Embedded emissions outputs'!P491-'Infield emissions outputs'!K491</f>
        <v>1596.700925501963</v>
      </c>
      <c r="S491" s="12">
        <f>'Embedded emissions outputs'!Q491-'Infield emissions outputs'!L491</f>
        <v>806.239425615252</v>
      </c>
      <c r="T491" s="5"/>
      <c r="U491" s="5">
        <v>160.76957822182925</v>
      </c>
      <c r="V491" s="5">
        <v>18.182802737461511</v>
      </c>
      <c r="W491" s="5">
        <v>9.2223076089660729</v>
      </c>
      <c r="X491" s="5">
        <v>929.09237512254231</v>
      </c>
      <c r="Y491" s="5">
        <v>93.023388812701683</v>
      </c>
      <c r="Z491" s="5">
        <v>11.638439866759953</v>
      </c>
      <c r="AA491" s="5">
        <v>39.474957312114931</v>
      </c>
      <c r="AB491" s="5">
        <v>613.62914895987558</v>
      </c>
      <c r="AC491" s="5">
        <f>H491*Parameters!$B$17+J491*Parameters!$B$18</f>
        <v>5472.3693489026946</v>
      </c>
      <c r="AD491" s="5">
        <f>O491*Parameters!$B$17+Q491*Parameters!$B$18</f>
        <v>4486.9894520543221</v>
      </c>
      <c r="AE491" s="12">
        <f t="shared" si="51"/>
        <v>188.17468856825684</v>
      </c>
      <c r="AF491" s="12">
        <f t="shared" si="52"/>
        <v>144.13678599157657</v>
      </c>
      <c r="AG491" s="12">
        <f t="shared" si="53"/>
        <v>332.31147455983341</v>
      </c>
      <c r="AH491" s="12">
        <f t="shared" si="54"/>
        <v>1542.721524082418</v>
      </c>
      <c r="AI491" s="12">
        <f t="shared" si="55"/>
        <v>9959.3588009570158</v>
      </c>
      <c r="AJ491" s="5"/>
      <c r="AK491" s="9">
        <f>IF('Embedded emissions outputs'!Z491 &lt;&gt;0,'Infield emissions outputs'!AG491/'Embedded emissions outputs'!Z491,"")</f>
        <v>0.78359722262772824</v>
      </c>
      <c r="AL491" s="9">
        <f>IF('Embedded emissions outputs'!Z491 &lt;&gt;0,'Infield emissions outputs'!AH491/'Embedded emissions outputs'!Z491,"")</f>
        <v>3.6377687624546304</v>
      </c>
      <c r="AM491" s="9">
        <f>IF('Embedded emissions outputs'!Z491 &lt;&gt;0,'Infield emissions outputs'!AI491/'Embedded emissions outputs'!Z491,"")</f>
        <v>23.484370817829792</v>
      </c>
      <c r="AN491" s="9"/>
      <c r="AO491" s="9">
        <f>E491*'Field emission CFs'!P489</f>
        <v>1280.353680795216</v>
      </c>
      <c r="AP491" s="9">
        <f>D491*'Field emission CFs'!Q489</f>
        <v>825.88842541162978</v>
      </c>
      <c r="AQ491" s="9">
        <f t="shared" si="56"/>
        <v>2106.2421062068456</v>
      </c>
      <c r="AR491" s="9">
        <f>IF('Embedded emissions outputs'!Z491 &lt;&gt; 0,'Infield emissions outputs'!AQ491/'Embedded emissions outputs'!Z491,"")</f>
        <v>4.9665617679659579</v>
      </c>
      <c r="AS491" s="9"/>
      <c r="AT491" s="9"/>
      <c r="AU491" s="5"/>
      <c r="AV491" s="5"/>
      <c r="AW491" s="5"/>
      <c r="AX491" s="5"/>
      <c r="AY491" s="5"/>
      <c r="AZ491" s="5"/>
      <c r="BA491" s="5"/>
      <c r="CX491" s="5"/>
      <c r="CY491" s="5"/>
      <c r="CZ491" s="5"/>
    </row>
    <row r="492" spans="2:104" x14ac:dyDescent="0.3">
      <c r="B492">
        <v>3111</v>
      </c>
      <c r="C492">
        <v>5</v>
      </c>
      <c r="D492" s="5">
        <v>4043114.4390900014</v>
      </c>
      <c r="E492" s="5">
        <v>637612.9375</v>
      </c>
      <c r="F492" s="5"/>
      <c r="G492" s="5">
        <v>1507775.8566817269</v>
      </c>
      <c r="H492" s="5">
        <v>764869.04548580619</v>
      </c>
      <c r="I492" s="5">
        <v>79237.127934525997</v>
      </c>
      <c r="J492" s="5">
        <v>207164.33072265924</v>
      </c>
      <c r="K492" s="5">
        <v>70280.650997776713</v>
      </c>
      <c r="L492" s="5">
        <v>1413787.427267506</v>
      </c>
      <c r="M492" s="5"/>
      <c r="N492" s="12">
        <f>'Embedded emissions outputs'!L492-'Infield emissions outputs'!G492</f>
        <v>292427.08030211926</v>
      </c>
      <c r="O492" s="12">
        <f>'Embedded emissions outputs'!M492-'Infield emissions outputs'!H492</f>
        <v>139982.71764116618</v>
      </c>
      <c r="P492" s="12">
        <f>'Embedded emissions outputs'!N492-'Infield emissions outputs'!I492</f>
        <v>9415.208823511115</v>
      </c>
      <c r="Q492" s="12">
        <f>'Embedded emissions outputs'!O492-'Infield emissions outputs'!J492</f>
        <v>103873.05872750829</v>
      </c>
      <c r="R492" s="12">
        <f>'Embedded emissions outputs'!P492-'Infield emissions outputs'!K492</f>
        <v>58984.814537151891</v>
      </c>
      <c r="S492" s="12">
        <f>'Embedded emissions outputs'!Q492-'Infield emissions outputs'!L492</f>
        <v>32930.047234071884</v>
      </c>
      <c r="T492" s="5"/>
      <c r="U492" s="5">
        <v>50274.440376134698</v>
      </c>
      <c r="V492" s="5">
        <v>4231.600598258985</v>
      </c>
      <c r="W492" s="5">
        <v>3257.8812954474429</v>
      </c>
      <c r="X492" s="5">
        <v>210252.93152826879</v>
      </c>
      <c r="Y492" s="5">
        <v>6322.9422636462341</v>
      </c>
      <c r="Z492" s="5">
        <v>688.56223676399111</v>
      </c>
      <c r="AA492" s="5">
        <v>2254.4179153337782</v>
      </c>
      <c r="AB492" s="5">
        <v>36050.677308396087</v>
      </c>
      <c r="AC492" s="5">
        <f>H492*Parameters!$B$17+J492*Parameters!$B$18</f>
        <v>1380439.4863673809</v>
      </c>
      <c r="AD492" s="5">
        <f>O492*Parameters!$B$17+Q492*Parameters!$B$18</f>
        <v>307387.33261687442</v>
      </c>
      <c r="AE492" s="12">
        <f t="shared" si="51"/>
        <v>57763.922269841125</v>
      </c>
      <c r="AF492" s="12">
        <f t="shared" si="52"/>
        <v>9265.922415744004</v>
      </c>
      <c r="AG492" s="12">
        <f t="shared" si="53"/>
        <v>67029.844685585122</v>
      </c>
      <c r="AH492" s="12">
        <f t="shared" si="54"/>
        <v>246303.60883666488</v>
      </c>
      <c r="AI492" s="12">
        <f t="shared" si="55"/>
        <v>1687826.8189842554</v>
      </c>
      <c r="AJ492" s="5"/>
      <c r="AK492" s="9">
        <f>IF('Embedded emissions outputs'!Z492 &lt;&gt;0,'Infield emissions outputs'!AG492/'Embedded emissions outputs'!Z492,"")</f>
        <v>1.4966485186211991</v>
      </c>
      <c r="AL492" s="9">
        <f>IF('Embedded emissions outputs'!Z492 &lt;&gt;0,'Infield emissions outputs'!AH492/'Embedded emissions outputs'!Z492,"")</f>
        <v>5.4994895635753167</v>
      </c>
      <c r="AM492" s="9">
        <f>IF('Embedded emissions outputs'!Z492 &lt;&gt;0,'Infield emissions outputs'!AI492/'Embedded emissions outputs'!Z492,"")</f>
        <v>37.685951984089186</v>
      </c>
      <c r="AN492" s="9"/>
      <c r="AO492" s="9">
        <f>E492*'Field emission CFs'!P490</f>
        <v>56576.875725107217</v>
      </c>
      <c r="AP492" s="9">
        <f>D492*'Field emission CFs'!Q490</f>
        <v>154758.46181171172</v>
      </c>
      <c r="AQ492" s="9">
        <f t="shared" si="56"/>
        <v>211335.33753681893</v>
      </c>
      <c r="AR492" s="9">
        <f>IF('Embedded emissions outputs'!Z492 &lt;&gt; 0,'Infield emissions outputs'!AQ492/'Embedded emissions outputs'!Z492,"")</f>
        <v>4.7187147954828967</v>
      </c>
      <c r="AS492" s="9"/>
      <c r="AT492" s="9"/>
      <c r="AU492" s="5"/>
      <c r="AV492" s="5"/>
      <c r="AW492" s="5"/>
      <c r="AX492" s="5"/>
      <c r="AY492" s="5"/>
      <c r="AZ492" s="5"/>
      <c r="BA492" s="5"/>
      <c r="CX492" s="5"/>
      <c r="CY492" s="5"/>
      <c r="CZ492" s="5"/>
    </row>
    <row r="493" spans="2:104" x14ac:dyDescent="0.3">
      <c r="B493">
        <v>3111</v>
      </c>
      <c r="C493">
        <v>7</v>
      </c>
      <c r="D493" s="5">
        <v>862961.67835375504</v>
      </c>
      <c r="E493" s="5">
        <v>183872.90625</v>
      </c>
      <c r="F493" s="5"/>
      <c r="G493" s="5">
        <v>321819.42991358635</v>
      </c>
      <c r="H493" s="5">
        <v>163253.52278720718</v>
      </c>
      <c r="I493" s="5">
        <v>16912.359504149968</v>
      </c>
      <c r="J493" s="5">
        <v>44217.120546233142</v>
      </c>
      <c r="K493" s="5">
        <v>15000.690545500986</v>
      </c>
      <c r="L493" s="5">
        <v>301758.55505707732</v>
      </c>
      <c r="M493" s="5"/>
      <c r="N493" s="12">
        <f>'Embedded emissions outputs'!L493-'Infield emissions outputs'!G493</f>
        <v>85214.16572691832</v>
      </c>
      <c r="O493" s="12">
        <f>'Embedded emissions outputs'!M493-'Infield emissions outputs'!H493</f>
        <v>41744.657560921303</v>
      </c>
      <c r="P493" s="12">
        <f>'Embedded emissions outputs'!N493-'Infield emissions outputs'!I493</f>
        <v>2823.4607293777626</v>
      </c>
      <c r="Q493" s="12">
        <f>'Embedded emissions outputs'!O493-'Infield emissions outputs'!J493</f>
        <v>31358.791422095936</v>
      </c>
      <c r="R493" s="12">
        <f>'Embedded emissions outputs'!P493-'Infield emissions outputs'!K493</f>
        <v>12162.561973329486</v>
      </c>
      <c r="S493" s="12">
        <f>'Embedded emissions outputs'!Q493-'Infield emissions outputs'!L493</f>
        <v>10569.272133256192</v>
      </c>
      <c r="T493" s="5"/>
      <c r="U493" s="5">
        <v>8588.9270106313397</v>
      </c>
      <c r="V493" s="5">
        <v>939.55934416124944</v>
      </c>
      <c r="W493" s="5">
        <v>503.86624439527992</v>
      </c>
      <c r="X493" s="5">
        <v>47876.49463876251</v>
      </c>
      <c r="Y493" s="5">
        <v>1784.8987623248934</v>
      </c>
      <c r="Z493" s="5">
        <v>203.79274308449916</v>
      </c>
      <c r="AA493" s="5">
        <v>650.12228896342151</v>
      </c>
      <c r="AB493" s="5">
        <v>10696.597738847313</v>
      </c>
      <c r="AC493" s="5">
        <f>H493*Parameters!$B$17+J493*Parameters!$B$18</f>
        <v>294640.77605716087</v>
      </c>
      <c r="AD493" s="5">
        <f>O493*Parameters!$B$17+Q493*Parameters!$B$18</f>
        <v>91984.355826595289</v>
      </c>
      <c r="AE493" s="12">
        <f t="shared" si="51"/>
        <v>10032.352599187869</v>
      </c>
      <c r="AF493" s="12">
        <f t="shared" si="52"/>
        <v>2638.8137943728138</v>
      </c>
      <c r="AG493" s="12">
        <f t="shared" si="53"/>
        <v>12671.166393560683</v>
      </c>
      <c r="AH493" s="12">
        <f t="shared" si="54"/>
        <v>58573.092377609821</v>
      </c>
      <c r="AI493" s="12">
        <f t="shared" si="55"/>
        <v>386625.13188375614</v>
      </c>
      <c r="AJ493" s="5"/>
      <c r="AK493" s="9">
        <f>IF('Embedded emissions outputs'!Z493 &lt;&gt;0,'Infield emissions outputs'!AG493/'Embedded emissions outputs'!Z493,"")</f>
        <v>0.55361392258131015</v>
      </c>
      <c r="AL493" s="9">
        <f>IF('Embedded emissions outputs'!Z493 &lt;&gt;0,'Infield emissions outputs'!AH493/'Embedded emissions outputs'!Z493,"")</f>
        <v>2.5591076955129335</v>
      </c>
      <c r="AM493" s="9">
        <f>IF('Embedded emissions outputs'!Z493 &lt;&gt;0,'Infield emissions outputs'!AI493/'Embedded emissions outputs'!Z493,"")</f>
        <v>16.891977358884294</v>
      </c>
      <c r="AN493" s="9"/>
      <c r="AO493" s="9">
        <f>E493*'Field emission CFs'!P491</f>
        <v>20450.921816306483</v>
      </c>
      <c r="AP493" s="9">
        <f>D493*'Field emission CFs'!Q491</f>
        <v>40710.206668857121</v>
      </c>
      <c r="AQ493" s="9">
        <f t="shared" si="56"/>
        <v>61161.128485163601</v>
      </c>
      <c r="AR493" s="9">
        <f>IF('Embedded emissions outputs'!Z493 &lt;&gt; 0,'Infield emissions outputs'!AQ493/'Embedded emissions outputs'!Z493,"")</f>
        <v>2.6721811708966228</v>
      </c>
      <c r="AS493" s="9"/>
      <c r="AT493" s="9"/>
      <c r="AU493" s="5"/>
      <c r="AV493" s="5"/>
      <c r="AW493" s="5"/>
      <c r="AX493" s="5"/>
      <c r="AY493" s="5"/>
      <c r="AZ493" s="5"/>
      <c r="BA493" s="5"/>
      <c r="CX493" s="5"/>
      <c r="CY493" s="5"/>
      <c r="CZ493" s="5"/>
    </row>
    <row r="494" spans="2:104" x14ac:dyDescent="0.3">
      <c r="B494">
        <v>3111</v>
      </c>
      <c r="C494">
        <v>8</v>
      </c>
      <c r="D494" s="5">
        <v>327107.14356270235</v>
      </c>
      <c r="E494" s="5">
        <v>431704.84375</v>
      </c>
      <c r="F494" s="5"/>
      <c r="G494" s="5">
        <v>121986.22152356722</v>
      </c>
      <c r="H494" s="5">
        <v>61881.535246552361</v>
      </c>
      <c r="I494" s="5">
        <v>6410.6596469747465</v>
      </c>
      <c r="J494" s="5">
        <v>16760.577394396027</v>
      </c>
      <c r="K494" s="5">
        <v>5686.038162398444</v>
      </c>
      <c r="L494" s="5">
        <v>114382.11158881354</v>
      </c>
      <c r="M494" s="5"/>
      <c r="N494" s="12">
        <f>'Embedded emissions outputs'!L494-'Infield emissions outputs'!G494</f>
        <v>186893.06309715257</v>
      </c>
      <c r="O494" s="12">
        <f>'Embedded emissions outputs'!M494-'Infield emissions outputs'!H494</f>
        <v>96580.515886030931</v>
      </c>
      <c r="P494" s="12">
        <f>'Embedded emissions outputs'!N494-'Infield emissions outputs'!I494</f>
        <v>5761.4139355686193</v>
      </c>
      <c r="Q494" s="12">
        <f>'Embedded emissions outputs'!O494-'Infield emissions outputs'!J494</f>
        <v>79661.710377998083</v>
      </c>
      <c r="R494" s="12">
        <f>'Embedded emissions outputs'!P494-'Infield emissions outputs'!K494</f>
        <v>46620.940590760358</v>
      </c>
      <c r="S494" s="12">
        <f>'Embedded emissions outputs'!Q494-'Infield emissions outputs'!L494</f>
        <v>16187.192681305736</v>
      </c>
      <c r="T494" s="5"/>
      <c r="U494" s="5">
        <v>3133.9261118992713</v>
      </c>
      <c r="V494" s="5">
        <v>360.09915422444601</v>
      </c>
      <c r="W494" s="5">
        <v>179.57010959746052</v>
      </c>
      <c r="X494" s="5">
        <v>18422.479061368838</v>
      </c>
      <c r="Y494" s="5">
        <v>3729.9917757790495</v>
      </c>
      <c r="Z494" s="5">
        <v>474.73556438523462</v>
      </c>
      <c r="AA494" s="5">
        <v>1526.3849578928109</v>
      </c>
      <c r="AB494" s="5">
        <v>25050.039010392207</v>
      </c>
      <c r="AC494" s="5">
        <f>H494*Parameters!$B$17+J494*Parameters!$B$18</f>
        <v>111684.10492690143</v>
      </c>
      <c r="AD494" s="5">
        <f>O494*Parameters!$B$17+Q494*Parameters!$B$18</f>
        <v>218716.43471366726</v>
      </c>
      <c r="AE494" s="12">
        <f t="shared" si="51"/>
        <v>3673.5953757211778</v>
      </c>
      <c r="AF494" s="12">
        <f t="shared" si="52"/>
        <v>5731.1122980570954</v>
      </c>
      <c r="AG494" s="12">
        <f t="shared" si="53"/>
        <v>9404.7076737782736</v>
      </c>
      <c r="AH494" s="12">
        <f t="shared" si="54"/>
        <v>43472.518071761049</v>
      </c>
      <c r="AI494" s="12">
        <f t="shared" si="55"/>
        <v>330400.53964056866</v>
      </c>
      <c r="AJ494" s="5"/>
      <c r="AK494" s="9">
        <f>IF('Embedded emissions outputs'!Z494 &lt;&gt;0,'Infield emissions outputs'!AG494/'Embedded emissions outputs'!Z494,"")</f>
        <v>1.1106283496200786</v>
      </c>
      <c r="AL494" s="9">
        <f>IF('Embedded emissions outputs'!Z494 &lt;&gt;0,'Infield emissions outputs'!AH494/'Embedded emissions outputs'!Z494,"")</f>
        <v>5.1337917854146493</v>
      </c>
      <c r="AM494" s="9">
        <f>IF('Embedded emissions outputs'!Z494 &lt;&gt;0,'Infield emissions outputs'!AI494/'Embedded emissions outputs'!Z494,"")</f>
        <v>39.017927912603341</v>
      </c>
      <c r="AN494" s="9"/>
      <c r="AO494" s="9">
        <f>E494*'Field emission CFs'!P492</f>
        <v>46179.226212996087</v>
      </c>
      <c r="AP494" s="9">
        <f>D494*'Field emission CFs'!Q492</f>
        <v>15938.934022324542</v>
      </c>
      <c r="AQ494" s="9">
        <f t="shared" si="56"/>
        <v>62118.160235320625</v>
      </c>
      <c r="AR494" s="9">
        <f>IF('Embedded emissions outputs'!Z494 &lt;&gt; 0,'Infield emissions outputs'!AQ494/'Embedded emissions outputs'!Z494,"")</f>
        <v>7.3357080492724585</v>
      </c>
      <c r="AS494" s="9"/>
      <c r="AT494" s="9"/>
      <c r="AU494" s="5"/>
      <c r="AV494" s="5"/>
      <c r="AW494" s="5"/>
      <c r="AX494" s="5"/>
      <c r="AY494" s="5"/>
      <c r="AZ494" s="5"/>
      <c r="BA494" s="5"/>
      <c r="CX494" s="5"/>
      <c r="CY494" s="5"/>
      <c r="CZ494" s="5"/>
    </row>
    <row r="495" spans="2:104" x14ac:dyDescent="0.3">
      <c r="B495">
        <v>3112</v>
      </c>
      <c r="C495">
        <v>0</v>
      </c>
      <c r="D495" s="5">
        <v>315467.89346531127</v>
      </c>
      <c r="E495" s="5">
        <v>7840690</v>
      </c>
      <c r="F495" s="5"/>
      <c r="G495" s="5">
        <v>117645.66165292537</v>
      </c>
      <c r="H495" s="5">
        <v>59679.643055203502</v>
      </c>
      <c r="I495" s="5">
        <v>6182.5531308414802</v>
      </c>
      <c r="J495" s="5">
        <v>16164.196190533201</v>
      </c>
      <c r="K495" s="5">
        <v>5483.7154019883546</v>
      </c>
      <c r="L495" s="5">
        <v>110312.12403381935</v>
      </c>
      <c r="M495" s="5"/>
      <c r="N495" s="12">
        <f>'Embedded emissions outputs'!L495-'Infield emissions outputs'!G495</f>
        <v>3672519.1628440735</v>
      </c>
      <c r="O495" s="12">
        <f>'Embedded emissions outputs'!M495-'Infield emissions outputs'!H495</f>
        <v>2046164.3580890077</v>
      </c>
      <c r="P495" s="12">
        <f>'Embedded emissions outputs'!N495-'Infield emissions outputs'!I495</f>
        <v>116496.19493338082</v>
      </c>
      <c r="Q495" s="12">
        <f>'Embedded emissions outputs'!O495-'Infield emissions outputs'!J495</f>
        <v>1566822.0935321306</v>
      </c>
      <c r="R495" s="12">
        <f>'Embedded emissions outputs'!P495-'Infield emissions outputs'!K495</f>
        <v>206151.33886410756</v>
      </c>
      <c r="S495" s="12">
        <f>'Embedded emissions outputs'!Q495-'Infield emissions outputs'!L495</f>
        <v>232536.6608129557</v>
      </c>
      <c r="T495" s="5"/>
      <c r="U495" s="5">
        <v>2660.3771242340872</v>
      </c>
      <c r="V495" s="5">
        <v>377.71930787339284</v>
      </c>
      <c r="W495" s="5">
        <v>149.66390767052351</v>
      </c>
      <c r="X495" s="5">
        <v>19614.547808305804</v>
      </c>
      <c r="Y495" s="5">
        <v>61156.598006680259</v>
      </c>
      <c r="Z495" s="5">
        <v>9584.9723779592241</v>
      </c>
      <c r="AA495" s="5">
        <v>27722.439634929855</v>
      </c>
      <c r="AB495" s="5">
        <v>510137.73259834957</v>
      </c>
      <c r="AC495" s="5">
        <f>H495*Parameters!$B$17+J495*Parameters!$B$18</f>
        <v>107710.11886536409</v>
      </c>
      <c r="AD495" s="5">
        <f>O495*Parameters!$B$17+Q495*Parameters!$B$18</f>
        <v>4533402.0234123003</v>
      </c>
      <c r="AE495" s="12">
        <f t="shared" si="51"/>
        <v>3187.7603397780035</v>
      </c>
      <c r="AF495" s="12">
        <f t="shared" si="52"/>
        <v>98464.010019569338</v>
      </c>
      <c r="AG495" s="12">
        <f t="shared" si="53"/>
        <v>101651.77035934734</v>
      </c>
      <c r="AH495" s="12">
        <f t="shared" si="54"/>
        <v>529752.28040665539</v>
      </c>
      <c r="AI495" s="12">
        <f t="shared" si="55"/>
        <v>4641112.1422776645</v>
      </c>
      <c r="AJ495" s="5"/>
      <c r="AK495" s="9">
        <f>IF('Embedded emissions outputs'!Z495 &lt;&gt;0,'Infield emissions outputs'!AG495/'Embedded emissions outputs'!Z495,"")</f>
        <v>1.8464382244566582</v>
      </c>
      <c r="AL495" s="9">
        <f>IF('Embedded emissions outputs'!Z495 &lt;&gt;0,'Infield emissions outputs'!AH495/'Embedded emissions outputs'!Z495,"")</f>
        <v>9.6226052588958648</v>
      </c>
      <c r="AM495" s="9">
        <f>IF('Embedded emissions outputs'!Z495 &lt;&gt;0,'Infield emissions outputs'!AI495/'Embedded emissions outputs'!Z495,"")</f>
        <v>84.302780297848514</v>
      </c>
      <c r="AN495" s="9"/>
      <c r="AO495" s="9">
        <f>E495*'Field emission CFs'!P493</f>
        <v>546890.01237184345</v>
      </c>
      <c r="AP495" s="9">
        <f>D495*'Field emission CFs'!Q493</f>
        <v>9065.407001275822</v>
      </c>
      <c r="AQ495" s="9">
        <f t="shared" si="56"/>
        <v>555955.41937311925</v>
      </c>
      <c r="AR495" s="9">
        <f>IF('Embedded emissions outputs'!Z495 &lt;&gt; 0,'Infield emissions outputs'!AQ495/'Embedded emissions outputs'!Z495,"")</f>
        <v>10.098568217705068</v>
      </c>
      <c r="AS495" s="9"/>
      <c r="AT495" s="9"/>
      <c r="AU495" s="5"/>
      <c r="AV495" s="5"/>
      <c r="AW495" s="5"/>
      <c r="AX495" s="5"/>
      <c r="AY495" s="5"/>
      <c r="AZ495" s="5"/>
      <c r="BA495" s="5"/>
      <c r="CX495" s="5"/>
      <c r="CY495" s="5"/>
      <c r="CZ495" s="5"/>
    </row>
    <row r="496" spans="2:104" x14ac:dyDescent="0.3">
      <c r="B496">
        <v>3112</v>
      </c>
      <c r="C496">
        <v>1</v>
      </c>
      <c r="D496" s="5">
        <v>143404.44283301299</v>
      </c>
      <c r="E496" s="5">
        <v>1946687.125</v>
      </c>
      <c r="F496" s="5"/>
      <c r="G496" s="5">
        <v>53479.009783650275</v>
      </c>
      <c r="H496" s="5">
        <v>27128.992008645157</v>
      </c>
      <c r="I496" s="5">
        <v>2810.4463413843837</v>
      </c>
      <c r="J496" s="5">
        <v>7347.8715158118403</v>
      </c>
      <c r="K496" s="5">
        <v>2492.7707959080244</v>
      </c>
      <c r="L496" s="5">
        <v>50145.352387613297</v>
      </c>
      <c r="M496" s="5"/>
      <c r="N496" s="12">
        <f>'Embedded emissions outputs'!L496-'Infield emissions outputs'!G496</f>
        <v>847084.69912304974</v>
      </c>
      <c r="O496" s="12">
        <f>'Embedded emissions outputs'!M496-'Infield emissions outputs'!H496</f>
        <v>451067.99379446515</v>
      </c>
      <c r="P496" s="12">
        <f>'Embedded emissions outputs'!N496-'Infield emissions outputs'!I496</f>
        <v>33471.331696271125</v>
      </c>
      <c r="Q496" s="12">
        <f>'Embedded emissions outputs'!O496-'Infield emissions outputs'!J496</f>
        <v>365933.79909262975</v>
      </c>
      <c r="R496" s="12">
        <f>'Embedded emissions outputs'!P496-'Infield emissions outputs'!K496</f>
        <v>185889.27449660021</v>
      </c>
      <c r="S496" s="12">
        <f>'Embedded emissions outputs'!Q496-'Infield emissions outputs'!L496</f>
        <v>63240.08778216035</v>
      </c>
      <c r="T496" s="5"/>
      <c r="U496" s="5">
        <v>1473.2844853914617</v>
      </c>
      <c r="V496" s="5">
        <v>156.10375830047471</v>
      </c>
      <c r="W496" s="5">
        <v>84.54864562766447</v>
      </c>
      <c r="X496" s="5">
        <v>7933.0167940740757</v>
      </c>
      <c r="Y496" s="5">
        <v>15259.638730415561</v>
      </c>
      <c r="Z496" s="5">
        <v>2274.8223000705107</v>
      </c>
      <c r="AA496" s="5">
        <v>6882.9301545105945</v>
      </c>
      <c r="AB496" s="5">
        <v>120841.76118901488</v>
      </c>
      <c r="AC496" s="5">
        <f>H496*Parameters!$B$17+J496*Parameters!$B$18</f>
        <v>48962.540731783178</v>
      </c>
      <c r="AD496" s="5">
        <f>O496*Parameters!$B$17+Q496*Parameters!$B$18</f>
        <v>1016412.4834421377</v>
      </c>
      <c r="AE496" s="12">
        <f t="shared" si="51"/>
        <v>1713.9368893196008</v>
      </c>
      <c r="AF496" s="12">
        <f t="shared" si="52"/>
        <v>24417.391184996668</v>
      </c>
      <c r="AG496" s="12">
        <f t="shared" si="53"/>
        <v>26131.328074316269</v>
      </c>
      <c r="AH496" s="12">
        <f t="shared" si="54"/>
        <v>128774.77798308896</v>
      </c>
      <c r="AI496" s="12">
        <f t="shared" si="55"/>
        <v>1065375.024173921</v>
      </c>
      <c r="AJ496" s="5"/>
      <c r="AK496" s="9">
        <f>IF('Embedded emissions outputs'!Z496 &lt;&gt;0,'Infield emissions outputs'!AG496/'Embedded emissions outputs'!Z496,"")</f>
        <v>1.3347709697193191</v>
      </c>
      <c r="AL496" s="9">
        <f>IF('Embedded emissions outputs'!Z496 &lt;&gt;0,'Infield emissions outputs'!AH496/'Embedded emissions outputs'!Z496,"")</f>
        <v>6.5777305613800143</v>
      </c>
      <c r="AM496" s="9">
        <f>IF('Embedded emissions outputs'!Z496 &lt;&gt;0,'Infield emissions outputs'!AI496/'Embedded emissions outputs'!Z496,"")</f>
        <v>54.418652205015235</v>
      </c>
      <c r="AN496" s="9"/>
      <c r="AO496" s="9">
        <f>E496*'Field emission CFs'!P494</f>
        <v>146356.25508918433</v>
      </c>
      <c r="AP496" s="9">
        <f>D496*'Field emission CFs'!Q494</f>
        <v>3496.2065039000395</v>
      </c>
      <c r="AQ496" s="9">
        <f t="shared" si="56"/>
        <v>149852.46159308436</v>
      </c>
      <c r="AR496" s="9">
        <f>IF('Embedded emissions outputs'!Z496 &lt;&gt; 0,'Infield emissions outputs'!AQ496/'Embedded emissions outputs'!Z496,"")</f>
        <v>7.6543647114522617</v>
      </c>
      <c r="AS496" s="9"/>
      <c r="AT496" s="9"/>
      <c r="AU496" s="5"/>
      <c r="AV496" s="5"/>
      <c r="AW496" s="5"/>
      <c r="AX496" s="5"/>
      <c r="AY496" s="5"/>
      <c r="AZ496" s="5"/>
      <c r="BA496" s="5"/>
      <c r="CX496" s="5"/>
      <c r="CY496" s="5"/>
      <c r="CZ496" s="5"/>
    </row>
    <row r="497" spans="2:104" x14ac:dyDescent="0.3">
      <c r="B497">
        <v>3112</v>
      </c>
      <c r="C497">
        <v>2</v>
      </c>
      <c r="D497" s="5">
        <v>16631.634725776599</v>
      </c>
      <c r="E497" s="5">
        <v>580811.1875</v>
      </c>
      <c r="F497" s="5"/>
      <c r="G497" s="5">
        <v>6202.3417032735515</v>
      </c>
      <c r="H497" s="5">
        <v>3146.3424469470378</v>
      </c>
      <c r="I497" s="5">
        <v>325.9474814230777</v>
      </c>
      <c r="J497" s="5">
        <v>852.18499963229692</v>
      </c>
      <c r="K497" s="5">
        <v>289.10438556567141</v>
      </c>
      <c r="L497" s="5">
        <v>5815.7137089349635</v>
      </c>
      <c r="M497" s="5"/>
      <c r="N497" s="12">
        <f>'Embedded emissions outputs'!L497-'Infield emissions outputs'!G497</f>
        <v>251918.1952020727</v>
      </c>
      <c r="O497" s="12">
        <f>'Embedded emissions outputs'!M497-'Infield emissions outputs'!H497</f>
        <v>123366.1370314136</v>
      </c>
      <c r="P497" s="12">
        <f>'Embedded emissions outputs'!N497-'Infield emissions outputs'!I497</f>
        <v>9707.2136695772188</v>
      </c>
      <c r="Q497" s="12">
        <f>'Embedded emissions outputs'!O497-'Infield emissions outputs'!J497</f>
        <v>97597.348866969143</v>
      </c>
      <c r="R497" s="12">
        <f>'Embedded emissions outputs'!P497-'Infield emissions outputs'!K497</f>
        <v>74164.451973348609</v>
      </c>
      <c r="S497" s="12">
        <f>'Embedded emissions outputs'!Q497-'Infield emissions outputs'!L497</f>
        <v>24057.851288701218</v>
      </c>
      <c r="T497" s="5"/>
      <c r="U497" s="5">
        <v>166.82638851756559</v>
      </c>
      <c r="V497" s="5">
        <v>18.867819069802962</v>
      </c>
      <c r="W497" s="5">
        <v>9.5697475182713063</v>
      </c>
      <c r="X497" s="5">
        <v>964.09486953456212</v>
      </c>
      <c r="Y497" s="5">
        <v>4724.4473149951109</v>
      </c>
      <c r="Z497" s="5">
        <v>650.80385152413021</v>
      </c>
      <c r="AA497" s="5">
        <v>2053.5826924485723</v>
      </c>
      <c r="AB497" s="5">
        <v>34460.716558871783</v>
      </c>
      <c r="AC497" s="5">
        <f>H497*Parameters!$B$17+J497*Parameters!$B$18</f>
        <v>5678.5346158711263</v>
      </c>
      <c r="AD497" s="5">
        <f>O497*Parameters!$B$17+Q497*Parameters!$B$18</f>
        <v>275924.29606921785</v>
      </c>
      <c r="AE497" s="12">
        <f t="shared" si="51"/>
        <v>195.26395510563987</v>
      </c>
      <c r="AF497" s="12">
        <f t="shared" si="52"/>
        <v>7428.8338589678133</v>
      </c>
      <c r="AG497" s="12">
        <f t="shared" si="53"/>
        <v>7624.0978140734533</v>
      </c>
      <c r="AH497" s="12">
        <f t="shared" si="54"/>
        <v>35424.811428406349</v>
      </c>
      <c r="AI497" s="12">
        <f t="shared" si="55"/>
        <v>281602.83068508899</v>
      </c>
      <c r="AJ497" s="5"/>
      <c r="AK497" s="9">
        <f>IF('Embedded emissions outputs'!Z497 &lt;&gt;0,'Infield emissions outputs'!AG497/'Embedded emissions outputs'!Z497,"")</f>
        <v>1.3083212336728738</v>
      </c>
      <c r="AL497" s="9">
        <f>IF('Embedded emissions outputs'!Z497 &lt;&gt;0,'Infield emissions outputs'!AH497/'Embedded emissions outputs'!Z497,"")</f>
        <v>6.0790186748507775</v>
      </c>
      <c r="AM497" s="9">
        <f>IF('Embedded emissions outputs'!Z497 &lt;&gt;0,'Infield emissions outputs'!AI497/'Embedded emissions outputs'!Z497,"")</f>
        <v>48.324007880329575</v>
      </c>
      <c r="AN497" s="9"/>
      <c r="AO497" s="9">
        <f>E497*'Field emission CFs'!P495</f>
        <v>44152.333241990214</v>
      </c>
      <c r="AP497" s="9">
        <f>D497*'Field emission CFs'!Q495</f>
        <v>342.76736742761841</v>
      </c>
      <c r="AQ497" s="9">
        <f t="shared" si="56"/>
        <v>44495.10060941783</v>
      </c>
      <c r="AR497" s="9">
        <f>IF('Embedded emissions outputs'!Z497 &lt;&gt; 0,'Infield emissions outputs'!AQ497/'Embedded emissions outputs'!Z497,"")</f>
        <v>7.6355112882017542</v>
      </c>
      <c r="AS497" s="9"/>
      <c r="AT497" s="9"/>
      <c r="AU497" s="5"/>
      <c r="AV497" s="5"/>
      <c r="AW497" s="5"/>
      <c r="AX497" s="5"/>
      <c r="AY497" s="5"/>
      <c r="AZ497" s="5"/>
      <c r="BA497" s="5"/>
      <c r="CX497" s="5"/>
      <c r="CY497" s="5"/>
      <c r="CZ497" s="5"/>
    </row>
    <row r="498" spans="2:104" x14ac:dyDescent="0.3">
      <c r="B498">
        <v>3112</v>
      </c>
      <c r="C498">
        <v>5</v>
      </c>
      <c r="D498" s="5">
        <v>148638.60246933822</v>
      </c>
      <c r="E498" s="5">
        <v>34916.28125</v>
      </c>
      <c r="F498" s="5"/>
      <c r="G498" s="5">
        <v>55430.955405908113</v>
      </c>
      <c r="H498" s="5">
        <v>28119.180821073995</v>
      </c>
      <c r="I498" s="5">
        <v>2913.0256235148645</v>
      </c>
      <c r="J498" s="5">
        <v>7616.0635727744739</v>
      </c>
      <c r="K498" s="5">
        <v>2583.7551477509119</v>
      </c>
      <c r="L498" s="5">
        <v>51975.621898315847</v>
      </c>
      <c r="M498" s="5"/>
      <c r="N498" s="12">
        <f>'Embedded emissions outputs'!L498-'Infield emissions outputs'!G498</f>
        <v>16372.999106571253</v>
      </c>
      <c r="O498" s="12">
        <f>'Embedded emissions outputs'!M498-'Infield emissions outputs'!H498</f>
        <v>8346.5144172872278</v>
      </c>
      <c r="P498" s="12">
        <f>'Embedded emissions outputs'!N498-'Infield emissions outputs'!I498</f>
        <v>539.01379298056736</v>
      </c>
      <c r="Q498" s="12">
        <f>'Embedded emissions outputs'!O498-'Infield emissions outputs'!J498</f>
        <v>6127.2569424823341</v>
      </c>
      <c r="R498" s="12">
        <f>'Embedded emissions outputs'!P498-'Infield emissions outputs'!K498</f>
        <v>2051.1472185684847</v>
      </c>
      <c r="S498" s="12">
        <f>'Embedded emissions outputs'!Q498-'Infield emissions outputs'!L498</f>
        <v>1479.3499675241765</v>
      </c>
      <c r="T498" s="5"/>
      <c r="U498" s="5">
        <v>1848.2589770866452</v>
      </c>
      <c r="V498" s="5">
        <v>155.56799309276974</v>
      </c>
      <c r="W498" s="5">
        <v>119.77076831772693</v>
      </c>
      <c r="X498" s="5">
        <v>7729.6110160258713</v>
      </c>
      <c r="Y498" s="5">
        <v>339.90760349412199</v>
      </c>
      <c r="Z498" s="5">
        <v>39.474119689679966</v>
      </c>
      <c r="AA498" s="5">
        <v>123.45402325257663</v>
      </c>
      <c r="AB498" s="5">
        <v>2073.7031028900424</v>
      </c>
      <c r="AC498" s="5">
        <f>H498*Parameters!$B$17+J498*Parameters!$B$18</f>
        <v>50749.638462699724</v>
      </c>
      <c r="AD498" s="5">
        <f>O498*Parameters!$B$17+Q498*Parameters!$B$18</f>
        <v>18273.116041574158</v>
      </c>
      <c r="AE498" s="12">
        <f t="shared" si="51"/>
        <v>2123.597738497142</v>
      </c>
      <c r="AF498" s="12">
        <f t="shared" si="52"/>
        <v>502.8357464363786</v>
      </c>
      <c r="AG498" s="12">
        <f t="shared" si="53"/>
        <v>2626.4334849335205</v>
      </c>
      <c r="AH498" s="12">
        <f t="shared" si="54"/>
        <v>9803.3141189159142</v>
      </c>
      <c r="AI498" s="12">
        <f t="shared" si="55"/>
        <v>69022.754504273878</v>
      </c>
      <c r="AJ498" s="5"/>
      <c r="AK498" s="9">
        <f>IF('Embedded emissions outputs'!Z498 &lt;&gt;0,'Infield emissions outputs'!AG498/'Embedded emissions outputs'!Z498,"")</f>
        <v>1.5509973733959859</v>
      </c>
      <c r="AL498" s="9">
        <f>IF('Embedded emissions outputs'!Z498 &lt;&gt;0,'Infield emissions outputs'!AH498/'Embedded emissions outputs'!Z498,"")</f>
        <v>5.789186947332583</v>
      </c>
      <c r="AM498" s="9">
        <f>IF('Embedded emissions outputs'!Z498 &lt;&gt;0,'Infield emissions outputs'!AI498/'Embedded emissions outputs'!Z498,"")</f>
        <v>40.760259703814455</v>
      </c>
      <c r="AN498" s="9"/>
      <c r="AO498" s="9">
        <f>E498*'Field emission CFs'!P496</f>
        <v>2352.4021605401826</v>
      </c>
      <c r="AP498" s="9">
        <f>D498*'Field emission CFs'!Q496</f>
        <v>3905.9392788401105</v>
      </c>
      <c r="AQ498" s="9">
        <f t="shared" si="56"/>
        <v>6258.3414393802932</v>
      </c>
      <c r="AR498" s="9">
        <f>IF('Embedded emissions outputs'!Z498 &lt;&gt; 0,'Infield emissions outputs'!AQ498/'Embedded emissions outputs'!Z498,"")</f>
        <v>3.6957612633162804</v>
      </c>
      <c r="AS498" s="9"/>
      <c r="AT498" s="9"/>
      <c r="AU498" s="5"/>
      <c r="AV498" s="5"/>
      <c r="AW498" s="5"/>
      <c r="AX498" s="5"/>
      <c r="AY498" s="5"/>
      <c r="AZ498" s="5"/>
      <c r="BA498" s="5"/>
      <c r="CX498" s="5"/>
      <c r="CY498" s="5"/>
      <c r="CZ498" s="5"/>
    </row>
    <row r="499" spans="2:104" x14ac:dyDescent="0.3">
      <c r="B499">
        <v>3112</v>
      </c>
      <c r="C499">
        <v>7</v>
      </c>
      <c r="D499" s="5">
        <v>405393.91830105969</v>
      </c>
      <c r="E499" s="5">
        <v>119272.8203125</v>
      </c>
      <c r="F499" s="5"/>
      <c r="G499" s="5">
        <v>151181.26673592671</v>
      </c>
      <c r="H499" s="5">
        <v>76691.685087813574</v>
      </c>
      <c r="I499" s="5">
        <v>7944.9271724125902</v>
      </c>
      <c r="J499" s="5">
        <v>20771.89776077123</v>
      </c>
      <c r="K499" s="5">
        <v>7046.8815359949685</v>
      </c>
      <c r="L499" s="5">
        <v>141757.26000814058</v>
      </c>
      <c r="M499" s="5"/>
      <c r="N499" s="12">
        <f>'Embedded emissions outputs'!L499-'Infield emissions outputs'!G499</f>
        <v>55968.487755583803</v>
      </c>
      <c r="O499" s="12">
        <f>'Embedded emissions outputs'!M499-'Infield emissions outputs'!H499</f>
        <v>29684.587316028061</v>
      </c>
      <c r="P499" s="12">
        <f>'Embedded emissions outputs'!N499-'Infield emissions outputs'!I499</f>
        <v>1768.6335130707685</v>
      </c>
      <c r="Q499" s="12">
        <f>'Embedded emissions outputs'!O499-'Infield emissions outputs'!J499</f>
        <v>22495.547136362322</v>
      </c>
      <c r="R499" s="12">
        <f>'Embedded emissions outputs'!P499-'Infield emissions outputs'!K499</f>
        <v>4191.3101981536211</v>
      </c>
      <c r="S499" s="12">
        <f>'Embedded emissions outputs'!Q499-'Infield emissions outputs'!L499</f>
        <v>5164.2514629388461</v>
      </c>
      <c r="T499" s="5"/>
      <c r="U499" s="5">
        <v>4034.8243290292521</v>
      </c>
      <c r="V499" s="5">
        <v>441.37724021826529</v>
      </c>
      <c r="W499" s="5">
        <v>236.7014854062935</v>
      </c>
      <c r="X499" s="5">
        <v>22490.963669618846</v>
      </c>
      <c r="Y499" s="5">
        <v>1130.473313746342</v>
      </c>
      <c r="Z499" s="5">
        <v>139.41693280557053</v>
      </c>
      <c r="AA499" s="5">
        <v>421.7147258755287</v>
      </c>
      <c r="AB499" s="5">
        <v>7345.6690146591336</v>
      </c>
      <c r="AC499" s="5">
        <f>H499*Parameters!$B$17+J499*Parameters!$B$18</f>
        <v>138413.53758018557</v>
      </c>
      <c r="AD499" s="5">
        <f>O499*Parameters!$B$17+Q499*Parameters!$B$18</f>
        <v>65572.952082505057</v>
      </c>
      <c r="AE499" s="12">
        <f t="shared" si="51"/>
        <v>4712.9030546538106</v>
      </c>
      <c r="AF499" s="12">
        <f t="shared" si="52"/>
        <v>1691.6049724274412</v>
      </c>
      <c r="AG499" s="12">
        <f t="shared" si="53"/>
        <v>6404.5080270812523</v>
      </c>
      <c r="AH499" s="12">
        <f t="shared" si="54"/>
        <v>29836.632684277982</v>
      </c>
      <c r="AI499" s="12">
        <f t="shared" si="55"/>
        <v>203986.48966269061</v>
      </c>
      <c r="AJ499" s="5"/>
      <c r="AK499" s="9">
        <f>IF('Embedded emissions outputs'!Z499 &lt;&gt;0,'Infield emissions outputs'!AG499/'Embedded emissions outputs'!Z499,"")</f>
        <v>0.5576416432570569</v>
      </c>
      <c r="AL499" s="9">
        <f>IF('Embedded emissions outputs'!Z499 &lt;&gt;0,'Infield emissions outputs'!AH499/'Embedded emissions outputs'!Z499,"")</f>
        <v>2.5978808690634971</v>
      </c>
      <c r="AM499" s="9">
        <f>IF('Embedded emissions outputs'!Z499 &lt;&gt;0,'Infield emissions outputs'!AI499/'Embedded emissions outputs'!Z499,"")</f>
        <v>17.76113962489352</v>
      </c>
      <c r="AN499" s="9"/>
      <c r="AO499" s="9">
        <f>E499*'Field emission CFs'!P497</f>
        <v>9288.5981033907792</v>
      </c>
      <c r="AP499" s="9">
        <f>D499*'Field emission CFs'!Q497</f>
        <v>11973.96164031885</v>
      </c>
      <c r="AQ499" s="9">
        <f t="shared" si="56"/>
        <v>21262.559743709629</v>
      </c>
      <c r="AR499" s="9">
        <f>IF('Embedded emissions outputs'!Z499 &lt;&gt; 0,'Infield emissions outputs'!AQ499/'Embedded emissions outputs'!Z499,"")</f>
        <v>1.8513348262188321</v>
      </c>
      <c r="AS499" s="9"/>
      <c r="AT499" s="9"/>
      <c r="AU499" s="5"/>
      <c r="AV499" s="5"/>
      <c r="AW499" s="5"/>
      <c r="AX499" s="5"/>
      <c r="AY499" s="5"/>
      <c r="AZ499" s="5"/>
      <c r="BA499" s="5"/>
      <c r="CX499" s="5"/>
      <c r="CY499" s="5"/>
      <c r="CZ499" s="5"/>
    </row>
    <row r="500" spans="2:104" x14ac:dyDescent="0.3">
      <c r="B500">
        <v>3112</v>
      </c>
      <c r="C500">
        <v>8</v>
      </c>
      <c r="D500" s="5">
        <v>327395.1030076727</v>
      </c>
      <c r="E500" s="5">
        <v>772392.25</v>
      </c>
      <c r="F500" s="5"/>
      <c r="G500" s="5">
        <v>122093.60861472448</v>
      </c>
      <c r="H500" s="5">
        <v>61936.010891288919</v>
      </c>
      <c r="I500" s="5">
        <v>6416.3030883674674</v>
      </c>
      <c r="J500" s="5">
        <v>16775.332090705335</v>
      </c>
      <c r="K500" s="5">
        <v>5691.0437039329136</v>
      </c>
      <c r="L500" s="5">
        <v>114482.80461865358</v>
      </c>
      <c r="M500" s="5"/>
      <c r="N500" s="12">
        <f>'Embedded emissions outputs'!L500-'Infield emissions outputs'!G500</f>
        <v>361462.778021092</v>
      </c>
      <c r="O500" s="12">
        <f>'Embedded emissions outputs'!M500-'Infield emissions outputs'!H500</f>
        <v>198523.80684732497</v>
      </c>
      <c r="P500" s="12">
        <f>'Embedded emissions outputs'!N500-'Infield emissions outputs'!I500</f>
        <v>11393.221050559996</v>
      </c>
      <c r="Q500" s="12">
        <f>'Embedded emissions outputs'!O500-'Infield emissions outputs'!J500</f>
        <v>151469.85269292269</v>
      </c>
      <c r="R500" s="12">
        <f>'Embedded emissions outputs'!P500-'Infield emissions outputs'!K500</f>
        <v>24355.01858943644</v>
      </c>
      <c r="S500" s="12">
        <f>'Embedded emissions outputs'!Q500-'Infield emissions outputs'!L500</f>
        <v>25187.544285370852</v>
      </c>
      <c r="T500" s="5"/>
      <c r="U500" s="5">
        <v>3136.6849743745192</v>
      </c>
      <c r="V500" s="5">
        <v>360.41615724509359</v>
      </c>
      <c r="W500" s="5">
        <v>179.72818902223173</v>
      </c>
      <c r="X500" s="5">
        <v>18438.696765414399</v>
      </c>
      <c r="Y500" s="5">
        <v>6529.3441436363501</v>
      </c>
      <c r="Z500" s="5">
        <v>911.75363999622914</v>
      </c>
      <c r="AA500" s="5">
        <v>2730.9583339188575</v>
      </c>
      <c r="AB500" s="5">
        <v>48305.91461149168</v>
      </c>
      <c r="AC500" s="5">
        <f>H500*Parameters!$B$17+J500*Parameters!$B$18</f>
        <v>111782.42284352193</v>
      </c>
      <c r="AD500" s="5">
        <f>O500*Parameters!$B$17+Q500*Parameters!$B$18</f>
        <v>439387.59255389927</v>
      </c>
      <c r="AE500" s="12">
        <f t="shared" si="51"/>
        <v>3676.8293206418443</v>
      </c>
      <c r="AF500" s="12">
        <f t="shared" si="52"/>
        <v>10172.056117551438</v>
      </c>
      <c r="AG500" s="12">
        <f t="shared" si="53"/>
        <v>13848.885438193282</v>
      </c>
      <c r="AH500" s="12">
        <f t="shared" si="54"/>
        <v>66744.611376906076</v>
      </c>
      <c r="AI500" s="12">
        <f t="shared" si="55"/>
        <v>551170.0153974212</v>
      </c>
      <c r="AJ500" s="5"/>
      <c r="AK500" s="9">
        <f>IF('Embedded emissions outputs'!Z500 &lt;&gt;0,'Infield emissions outputs'!AG500/'Embedded emissions outputs'!Z500,"")</f>
        <v>1.2281793794915923</v>
      </c>
      <c r="AL500" s="9">
        <f>IF('Embedded emissions outputs'!Z500 &lt;&gt;0,'Infield emissions outputs'!AH500/'Embedded emissions outputs'!Z500,"")</f>
        <v>5.9192023611677955</v>
      </c>
      <c r="AM500" s="9">
        <f>IF('Embedded emissions outputs'!Z500 &lt;&gt;0,'Infield emissions outputs'!AI500/'Embedded emissions outputs'!Z500,"")</f>
        <v>48.880153607039212</v>
      </c>
      <c r="AN500" s="9"/>
      <c r="AO500" s="9">
        <f>E500*'Field emission CFs'!P498</f>
        <v>59576.022622899472</v>
      </c>
      <c r="AP500" s="9">
        <f>D500*'Field emission CFs'!Q498</f>
        <v>10337.403401393372</v>
      </c>
      <c r="AQ500" s="9">
        <f t="shared" si="56"/>
        <v>69913.426024292843</v>
      </c>
      <c r="AR500" s="9">
        <f>IF('Embedded emissions outputs'!Z500 &lt;&gt; 0,'Infield emissions outputs'!AQ500/'Embedded emissions outputs'!Z500,"")</f>
        <v>6.2002266229916474</v>
      </c>
      <c r="AS500" s="9"/>
      <c r="AT500" s="9"/>
      <c r="AU500" s="5"/>
      <c r="AV500" s="5"/>
      <c r="AW500" s="5"/>
      <c r="AX500" s="5"/>
      <c r="AY500" s="5"/>
      <c r="AZ500" s="5"/>
      <c r="BA500" s="5"/>
      <c r="CX500" s="5"/>
      <c r="CY500" s="5"/>
      <c r="CZ500" s="5"/>
    </row>
    <row r="501" spans="2:104" x14ac:dyDescent="0.3">
      <c r="B501">
        <v>3113</v>
      </c>
      <c r="C501">
        <v>0</v>
      </c>
      <c r="D501" s="5">
        <v>66928.087725616118</v>
      </c>
      <c r="E501" s="5">
        <v>416207.125</v>
      </c>
      <c r="F501" s="5"/>
      <c r="G501" s="5">
        <v>24959.114149950543</v>
      </c>
      <c r="H501" s="5">
        <v>12661.33406463857</v>
      </c>
      <c r="I501" s="5">
        <v>1311.6594965146301</v>
      </c>
      <c r="J501" s="5">
        <v>3429.3148781970563</v>
      </c>
      <c r="K501" s="5">
        <v>1163.3975852662979</v>
      </c>
      <c r="L501" s="5">
        <v>23403.267551049019</v>
      </c>
      <c r="M501" s="5"/>
      <c r="N501" s="12">
        <f>'Embedded emissions outputs'!L501-'Infield emissions outputs'!G501</f>
        <v>193970.57685342582</v>
      </c>
      <c r="O501" s="12">
        <f>'Embedded emissions outputs'!M501-'Infield emissions outputs'!H501</f>
        <v>105104.58508587553</v>
      </c>
      <c r="P501" s="12">
        <f>'Embedded emissions outputs'!N501-'Infield emissions outputs'!I501</f>
        <v>6087.0654504918402</v>
      </c>
      <c r="Q501" s="12">
        <f>'Embedded emissions outputs'!O501-'Infield emissions outputs'!J501</f>
        <v>81227.320485923963</v>
      </c>
      <c r="R501" s="12">
        <f>'Embedded emissions outputs'!P501-'Infield emissions outputs'!K501</f>
        <v>13295.438407892307</v>
      </c>
      <c r="S501" s="12">
        <f>'Embedded emissions outputs'!Q501-'Infield emissions outputs'!L501</f>
        <v>16522.142300420255</v>
      </c>
      <c r="T501" s="5"/>
      <c r="U501" s="5">
        <v>564.41228170035652</v>
      </c>
      <c r="V501" s="5">
        <v>80.13503591543531</v>
      </c>
      <c r="W501" s="5">
        <v>31.751944807761376</v>
      </c>
      <c r="X501" s="5">
        <v>4161.3241905294981</v>
      </c>
      <c r="Y501" s="5">
        <v>3261.197887158517</v>
      </c>
      <c r="Z501" s="5">
        <v>501.37245097214998</v>
      </c>
      <c r="AA501" s="5">
        <v>1471.5895337475481</v>
      </c>
      <c r="AB501" s="5">
        <v>26665.148114115706</v>
      </c>
      <c r="AC501" s="5">
        <f>H501*Parameters!$B$17+J501*Parameters!$B$18</f>
        <v>22851.239171032499</v>
      </c>
      <c r="AD501" s="5">
        <f>O501*Parameters!$B$17+Q501*Parameters!$B$18</f>
        <v>233483.92043900021</v>
      </c>
      <c r="AE501" s="12">
        <f t="shared" si="51"/>
        <v>676.29926242355316</v>
      </c>
      <c r="AF501" s="12">
        <f t="shared" si="52"/>
        <v>5234.1598718782152</v>
      </c>
      <c r="AG501" s="12">
        <f t="shared" si="53"/>
        <v>5910.4591343017682</v>
      </c>
      <c r="AH501" s="12">
        <f t="shared" si="54"/>
        <v>30826.472304645205</v>
      </c>
      <c r="AI501" s="12">
        <f t="shared" si="55"/>
        <v>256335.15961003272</v>
      </c>
      <c r="AJ501" s="5"/>
      <c r="AK501" s="9">
        <f>IF('Embedded emissions outputs'!Z501 &lt;&gt;0,'Infield emissions outputs'!AG501/'Embedded emissions outputs'!Z501,"")</f>
        <v>1.525892080625999</v>
      </c>
      <c r="AL501" s="9">
        <f>IF('Embedded emissions outputs'!Z501 &lt;&gt;0,'Infield emissions outputs'!AH501/'Embedded emissions outputs'!Z501,"")</f>
        <v>7.9584121799112353</v>
      </c>
      <c r="AM501" s="9">
        <f>IF('Embedded emissions outputs'!Z501 &lt;&gt;0,'Infield emissions outputs'!AI501/'Embedded emissions outputs'!Z501,"")</f>
        <v>66.177564406958311</v>
      </c>
      <c r="AN501" s="9"/>
      <c r="AO501" s="9">
        <f>E501*'Field emission CFs'!P499</f>
        <v>40194.18924895383</v>
      </c>
      <c r="AP501" s="9">
        <f>D501*'Field emission CFs'!Q499</f>
        <v>4981.2550898674417</v>
      </c>
      <c r="AQ501" s="9">
        <f t="shared" si="56"/>
        <v>45175.444338821268</v>
      </c>
      <c r="AR501" s="9">
        <f>IF('Embedded emissions outputs'!Z501 &lt;&gt; 0,'Infield emissions outputs'!AQ501/'Embedded emissions outputs'!Z501,"")</f>
        <v>11.662859210938672</v>
      </c>
      <c r="AS501" s="9"/>
      <c r="AT501" s="9"/>
      <c r="AU501" s="5"/>
      <c r="AV501" s="5"/>
      <c r="AW501" s="5"/>
      <c r="AX501" s="5"/>
      <c r="AY501" s="5"/>
      <c r="AZ501" s="5"/>
      <c r="BA501" s="5"/>
      <c r="CX501" s="5"/>
      <c r="CY501" s="5"/>
      <c r="CZ501" s="5"/>
    </row>
    <row r="502" spans="2:104" x14ac:dyDescent="0.3">
      <c r="B502">
        <v>3113</v>
      </c>
      <c r="C502">
        <v>1</v>
      </c>
      <c r="D502" s="5">
        <v>240914.86268326559</v>
      </c>
      <c r="E502" s="5">
        <v>544391.9375</v>
      </c>
      <c r="F502" s="5"/>
      <c r="G502" s="5">
        <v>89843.020508560818</v>
      </c>
      <c r="H502" s="5">
        <v>45575.836113451041</v>
      </c>
      <c r="I502" s="5">
        <v>4721.4596775200844</v>
      </c>
      <c r="J502" s="5">
        <v>12344.18838269472</v>
      </c>
      <c r="K502" s="5">
        <v>4187.774954060108</v>
      </c>
      <c r="L502" s="5">
        <v>84242.583046978805</v>
      </c>
      <c r="M502" s="5"/>
      <c r="N502" s="12">
        <f>'Embedded emissions outputs'!L502-'Infield emissions outputs'!G502</f>
        <v>184577.31199009152</v>
      </c>
      <c r="O502" s="12">
        <f>'Embedded emissions outputs'!M502-'Infield emissions outputs'!H502</f>
        <v>83349.582115304976</v>
      </c>
      <c r="P502" s="12">
        <f>'Embedded emissions outputs'!N502-'Infield emissions outputs'!I502</f>
        <v>5843.0739280917824</v>
      </c>
      <c r="Q502" s="12">
        <f>'Embedded emissions outputs'!O502-'Infield emissions outputs'!J502</f>
        <v>93439.41513770858</v>
      </c>
      <c r="R502" s="12">
        <f>'Embedded emissions outputs'!P502-'Infield emissions outputs'!K502</f>
        <v>156454.909038446</v>
      </c>
      <c r="S502" s="12">
        <f>'Embedded emissions outputs'!Q502-'Infield emissions outputs'!L502</f>
        <v>20727.614729443361</v>
      </c>
      <c r="T502" s="5"/>
      <c r="U502" s="5">
        <v>2475.0706636388823</v>
      </c>
      <c r="V502" s="5">
        <v>262.24930519825512</v>
      </c>
      <c r="W502" s="5">
        <v>142.03901182589959</v>
      </c>
      <c r="X502" s="5">
        <v>13327.213675198804</v>
      </c>
      <c r="Y502" s="5">
        <v>4430.9022558526258</v>
      </c>
      <c r="Z502" s="5">
        <v>530.26066226855335</v>
      </c>
      <c r="AA502" s="5">
        <v>1924.8143533279895</v>
      </c>
      <c r="AB502" s="5">
        <v>27898.08374238032</v>
      </c>
      <c r="AC502" s="5">
        <f>H502*Parameters!$B$17+J502*Parameters!$B$18</f>
        <v>82255.497416889266</v>
      </c>
      <c r="AD502" s="5">
        <f>O502*Parameters!$B$17+Q502*Parameters!$B$18</f>
        <v>209247.05430647999</v>
      </c>
      <c r="AE502" s="12">
        <f t="shared" si="51"/>
        <v>2879.3589806630371</v>
      </c>
      <c r="AF502" s="12">
        <f t="shared" si="52"/>
        <v>6885.9772714491683</v>
      </c>
      <c r="AG502" s="12">
        <f t="shared" si="53"/>
        <v>9765.3362521122053</v>
      </c>
      <c r="AH502" s="12">
        <f t="shared" si="54"/>
        <v>41225.297417579124</v>
      </c>
      <c r="AI502" s="12">
        <f t="shared" si="55"/>
        <v>291502.55172336928</v>
      </c>
      <c r="AJ502" s="5"/>
      <c r="AK502" s="9">
        <f>IF('Embedded emissions outputs'!Z502 &lt;&gt;0,'Infield emissions outputs'!AG502/'Embedded emissions outputs'!Z502,"")</f>
        <v>0.88662974359215818</v>
      </c>
      <c r="AL502" s="9">
        <f>IF('Embedded emissions outputs'!Z502 &lt;&gt;0,'Infield emissions outputs'!AH502/'Embedded emissions outputs'!Z502,"")</f>
        <v>3.7429919395712226</v>
      </c>
      <c r="AM502" s="9">
        <f>IF('Embedded emissions outputs'!Z502 &lt;&gt;0,'Infield emissions outputs'!AI502/'Embedded emissions outputs'!Z502,"")</f>
        <v>26.46655742499885</v>
      </c>
      <c r="AN502" s="9"/>
      <c r="AO502" s="9">
        <f>E502*'Field emission CFs'!P500</f>
        <v>80676.842847143649</v>
      </c>
      <c r="AP502" s="9">
        <f>D502*'Field emission CFs'!Q500</f>
        <v>18743.887433624383</v>
      </c>
      <c r="AQ502" s="9">
        <f t="shared" si="56"/>
        <v>99420.730280768039</v>
      </c>
      <c r="AR502" s="9">
        <f>IF('Embedded emissions outputs'!Z502 &lt;&gt; 0,'Infield emissions outputs'!AQ502/'Embedded emissions outputs'!Z502,"")</f>
        <v>9.0267630648679518</v>
      </c>
      <c r="AS502" s="9"/>
      <c r="AT502" s="9"/>
      <c r="AU502" s="5"/>
      <c r="AV502" s="5"/>
      <c r="AW502" s="5"/>
      <c r="AX502" s="5"/>
      <c r="AY502" s="5"/>
      <c r="AZ502" s="5"/>
      <c r="BA502" s="5"/>
      <c r="CX502" s="5"/>
      <c r="CY502" s="5"/>
      <c r="CZ502" s="5"/>
    </row>
    <row r="503" spans="2:104" x14ac:dyDescent="0.3">
      <c r="B503">
        <v>3113</v>
      </c>
      <c r="C503">
        <v>2</v>
      </c>
      <c r="D503" s="5">
        <v>106561.68189786242</v>
      </c>
      <c r="E503" s="5">
        <v>310164.84375</v>
      </c>
      <c r="F503" s="5"/>
      <c r="G503" s="5">
        <v>39739.446813471353</v>
      </c>
      <c r="H503" s="5">
        <v>20159.14541783906</v>
      </c>
      <c r="I503" s="5">
        <v>2088.4003529120064</v>
      </c>
      <c r="J503" s="5">
        <v>5460.0926695560602</v>
      </c>
      <c r="K503" s="5">
        <v>1852.3404390416899</v>
      </c>
      <c r="L503" s="5">
        <v>37262.256205042249</v>
      </c>
      <c r="M503" s="5"/>
      <c r="N503" s="12">
        <f>'Embedded emissions outputs'!L503-'Infield emissions outputs'!G503</f>
        <v>129472.23346300077</v>
      </c>
      <c r="O503" s="12">
        <f>'Embedded emissions outputs'!M503-'Infield emissions outputs'!H503</f>
        <v>50166.123366309883</v>
      </c>
      <c r="P503" s="12">
        <f>'Embedded emissions outputs'!N503-'Infield emissions outputs'!I503</f>
        <v>4517.0031729698076</v>
      </c>
      <c r="Q503" s="12">
        <f>'Embedded emissions outputs'!O503-'Infield emissions outputs'!J503</f>
        <v>41007.497725978239</v>
      </c>
      <c r="R503" s="12">
        <f>'Embedded emissions outputs'!P503-'Infield emissions outputs'!K503</f>
        <v>61162.124350849597</v>
      </c>
      <c r="S503" s="12">
        <f>'Embedded emissions outputs'!Q503-'Infield emissions outputs'!L503</f>
        <v>23839.87039672205</v>
      </c>
      <c r="T503" s="5"/>
      <c r="U503" s="5">
        <v>1068.8847391426784</v>
      </c>
      <c r="V503" s="5">
        <v>120.88929121962082</v>
      </c>
      <c r="W503" s="5">
        <v>61.314982423489241</v>
      </c>
      <c r="X503" s="5">
        <v>6177.1180344333852</v>
      </c>
      <c r="Y503" s="5">
        <v>2608.4724816602411</v>
      </c>
      <c r="Z503" s="5">
        <v>307.54653218473305</v>
      </c>
      <c r="AA503" s="5">
        <v>1096.6546301406258</v>
      </c>
      <c r="AB503" s="5">
        <v>16168.712803852508</v>
      </c>
      <c r="AC503" s="5">
        <f>H503*Parameters!$B$17+J503*Parameters!$B$18</f>
        <v>36383.326675917247</v>
      </c>
      <c r="AD503" s="5">
        <f>O503*Parameters!$B$17+Q503*Parameters!$B$18</f>
        <v>113298.69803133156</v>
      </c>
      <c r="AE503" s="12">
        <f t="shared" si="51"/>
        <v>1251.0890127857886</v>
      </c>
      <c r="AF503" s="12">
        <f t="shared" si="52"/>
        <v>4012.6736439856004</v>
      </c>
      <c r="AG503" s="12">
        <f t="shared" si="53"/>
        <v>5263.7626567713887</v>
      </c>
      <c r="AH503" s="12">
        <f t="shared" si="54"/>
        <v>22345.830838285892</v>
      </c>
      <c r="AI503" s="12">
        <f t="shared" si="55"/>
        <v>149682.02470724881</v>
      </c>
      <c r="AJ503" s="5"/>
      <c r="AK503" s="9">
        <f>IF('Embedded emissions outputs'!Z503 &lt;&gt;0,'Infield emissions outputs'!AG503/'Embedded emissions outputs'!Z503,"")</f>
        <v>0.88860957955785635</v>
      </c>
      <c r="AL503" s="9">
        <f>IF('Embedded emissions outputs'!Z503 &lt;&gt;0,'Infield emissions outputs'!AH503/'Embedded emissions outputs'!Z503,"")</f>
        <v>3.7723432154632213</v>
      </c>
      <c r="AM503" s="9">
        <f>IF('Embedded emissions outputs'!Z503 &lt;&gt;0,'Infield emissions outputs'!AI503/'Embedded emissions outputs'!Z503,"")</f>
        <v>25.268783893850586</v>
      </c>
      <c r="AN503" s="9"/>
      <c r="AO503" s="9">
        <f>E503*'Field emission CFs'!P501</f>
        <v>42678.835463492265</v>
      </c>
      <c r="AP503" s="9">
        <f>D503*'Field emission CFs'!Q501</f>
        <v>7791.7496732647869</v>
      </c>
      <c r="AQ503" s="9">
        <f t="shared" si="56"/>
        <v>50470.58513675705</v>
      </c>
      <c r="AR503" s="9">
        <f>IF('Embedded emissions outputs'!Z503 &lt;&gt; 0,'Infield emissions outputs'!AQ503/'Embedded emissions outputs'!Z503,"")</f>
        <v>8.5202636142263479</v>
      </c>
      <c r="AS503" s="9"/>
      <c r="AT503" s="9"/>
      <c r="AU503" s="5"/>
      <c r="AV503" s="5"/>
      <c r="AW503" s="5"/>
      <c r="AX503" s="5"/>
      <c r="AY503" s="5"/>
      <c r="AZ503" s="5"/>
      <c r="BA503" s="5"/>
      <c r="CX503" s="5"/>
      <c r="CY503" s="5"/>
      <c r="CZ503" s="5"/>
    </row>
    <row r="504" spans="2:104" x14ac:dyDescent="0.3">
      <c r="B504">
        <v>3113</v>
      </c>
      <c r="C504">
        <v>5</v>
      </c>
      <c r="D504" s="5">
        <v>1237342.9569736551</v>
      </c>
      <c r="E504" s="5">
        <v>246862.71875</v>
      </c>
      <c r="F504" s="5"/>
      <c r="G504" s="5">
        <v>461435.32790527679</v>
      </c>
      <c r="H504" s="5">
        <v>234078.29303294106</v>
      </c>
      <c r="I504" s="5">
        <v>24249.499651232531</v>
      </c>
      <c r="J504" s="5">
        <v>63399.967875640272</v>
      </c>
      <c r="K504" s="5">
        <v>21508.485558275515</v>
      </c>
      <c r="L504" s="5">
        <v>432671.38295028888</v>
      </c>
      <c r="M504" s="5"/>
      <c r="N504" s="12">
        <f>'Embedded emissions outputs'!L504-'Infield emissions outputs'!G504</f>
        <v>107785.63225057838</v>
      </c>
      <c r="O504" s="12">
        <f>'Embedded emissions outputs'!M504-'Infield emissions outputs'!H504</f>
        <v>46930.388042697916</v>
      </c>
      <c r="P504" s="12">
        <f>'Embedded emissions outputs'!N504-'Infield emissions outputs'!I504</f>
        <v>3656.908144574616</v>
      </c>
      <c r="Q504" s="12">
        <f>'Embedded emissions outputs'!O504-'Infield emissions outputs'!J504</f>
        <v>36630.423912229307</v>
      </c>
      <c r="R504" s="12">
        <f>'Embedded emissions outputs'!P504-'Infield emissions outputs'!K504</f>
        <v>35662.592823344225</v>
      </c>
      <c r="S504" s="12">
        <f>'Embedded emissions outputs'!Q504-'Infield emissions outputs'!L504</f>
        <v>16196.780775502091</v>
      </c>
      <c r="T504" s="5"/>
      <c r="U504" s="5">
        <v>15385.843179151596</v>
      </c>
      <c r="V504" s="5">
        <v>1295.0267116752036</v>
      </c>
      <c r="W504" s="5">
        <v>997.03249470361243</v>
      </c>
      <c r="X504" s="5">
        <v>64345.194262698547</v>
      </c>
      <c r="Y504" s="5">
        <v>2509.0147017072682</v>
      </c>
      <c r="Z504" s="5">
        <v>248.72343248510498</v>
      </c>
      <c r="AA504" s="5">
        <v>872.83651458233908</v>
      </c>
      <c r="AB504" s="5">
        <v>12952.720542628036</v>
      </c>
      <c r="AC504" s="5">
        <f>H504*Parameters!$B$17+J504*Parameters!$B$18</f>
        <v>422465.67632882833</v>
      </c>
      <c r="AD504" s="5">
        <f>O504*Parameters!$B$17+Q504*Parameters!$B$18</f>
        <v>104553.26495461304</v>
      </c>
      <c r="AE504" s="12">
        <f t="shared" si="51"/>
        <v>17677.902385530411</v>
      </c>
      <c r="AF504" s="12">
        <f t="shared" si="52"/>
        <v>3630.5746487747124</v>
      </c>
      <c r="AG504" s="12">
        <f t="shared" si="53"/>
        <v>21308.477034305124</v>
      </c>
      <c r="AH504" s="12">
        <f t="shared" si="54"/>
        <v>77297.914805326582</v>
      </c>
      <c r="AI504" s="12">
        <f t="shared" si="55"/>
        <v>527018.94128344138</v>
      </c>
      <c r="AJ504" s="5"/>
      <c r="AK504" s="9">
        <f>IF('Embedded emissions outputs'!Z504 &lt;&gt;0,'Infield emissions outputs'!AG504/'Embedded emissions outputs'!Z504,"")</f>
        <v>1.5077830231640195</v>
      </c>
      <c r="AL504" s="9">
        <f>IF('Embedded emissions outputs'!Z504 &lt;&gt;0,'Infield emissions outputs'!AH504/'Embedded emissions outputs'!Z504,"")</f>
        <v>5.4695829965611997</v>
      </c>
      <c r="AM504" s="9">
        <f>IF('Embedded emissions outputs'!Z504 &lt;&gt;0,'Infield emissions outputs'!AI504/'Embedded emissions outputs'!Z504,"")</f>
        <v>37.291741276194927</v>
      </c>
      <c r="AN504" s="9"/>
      <c r="AO504" s="9">
        <f>E504*'Field emission CFs'!P502</f>
        <v>25738.323777068119</v>
      </c>
      <c r="AP504" s="9">
        <f>D504*'Field emission CFs'!Q502</f>
        <v>77600.525710941132</v>
      </c>
      <c r="AQ504" s="9">
        <f t="shared" si="56"/>
        <v>103338.84948800925</v>
      </c>
      <c r="AR504" s="9">
        <f>IF('Embedded emissions outputs'!Z504 &lt;&gt; 0,'Infield emissions outputs'!AQ504/'Embedded emissions outputs'!Z504,"")</f>
        <v>7.3122336542623421</v>
      </c>
      <c r="AS504" s="9"/>
      <c r="AT504" s="9"/>
      <c r="AU504" s="5"/>
      <c r="AV504" s="5"/>
      <c r="AW504" s="5"/>
      <c r="AX504" s="5"/>
      <c r="AY504" s="5"/>
      <c r="AZ504" s="5"/>
      <c r="BA504" s="5"/>
      <c r="CX504" s="5"/>
      <c r="CY504" s="5"/>
      <c r="CZ504" s="5"/>
    </row>
    <row r="505" spans="2:104" x14ac:dyDescent="0.3">
      <c r="B505">
        <v>3113</v>
      </c>
      <c r="C505">
        <v>7</v>
      </c>
      <c r="D505" s="5">
        <v>511964.69741811312</v>
      </c>
      <c r="E505" s="5">
        <v>89168.8203125</v>
      </c>
      <c r="F505" s="5"/>
      <c r="G505" s="5">
        <v>190924.10612402484</v>
      </c>
      <c r="H505" s="5">
        <v>96852.551501054579</v>
      </c>
      <c r="I505" s="5">
        <v>10033.505813011416</v>
      </c>
      <c r="J505" s="5">
        <v>26232.456560918828</v>
      </c>
      <c r="K505" s="5">
        <v>8899.3801101813951</v>
      </c>
      <c r="L505" s="5">
        <v>179022.69730892204</v>
      </c>
      <c r="M505" s="5"/>
      <c r="N505" s="12">
        <f>'Embedded emissions outputs'!L505-'Infield emissions outputs'!G505</f>
        <v>41250.355050699494</v>
      </c>
      <c r="O505" s="12">
        <f>'Embedded emissions outputs'!M505-'Infield emissions outputs'!H505</f>
        <v>20269.846506138361</v>
      </c>
      <c r="P505" s="12">
        <f>'Embedded emissions outputs'!N505-'Infield emissions outputs'!I505</f>
        <v>1441.5377002424975</v>
      </c>
      <c r="Q505" s="12">
        <f>'Embedded emissions outputs'!O505-'Infield emissions outputs'!J505</f>
        <v>15523.502555881598</v>
      </c>
      <c r="R505" s="12">
        <f>'Embedded emissions outputs'!P505-'Infield emissions outputs'!K505</f>
        <v>4823.4170895891748</v>
      </c>
      <c r="S505" s="12">
        <f>'Embedded emissions outputs'!Q505-'Infield emissions outputs'!L505</f>
        <v>5860.1617182051414</v>
      </c>
      <c r="T505" s="5"/>
      <c r="U505" s="5">
        <v>5095.5071684441273</v>
      </c>
      <c r="V505" s="5">
        <v>557.40738830663258</v>
      </c>
      <c r="W505" s="5">
        <v>298.92605410142437</v>
      </c>
      <c r="X505" s="5">
        <v>28403.434017989042</v>
      </c>
      <c r="Y505" s="5">
        <v>863.61330520693662</v>
      </c>
      <c r="Z505" s="5">
        <v>99.376580417550556</v>
      </c>
      <c r="AA505" s="5">
        <v>315.27560369821089</v>
      </c>
      <c r="AB505" s="5">
        <v>5218.1330156463655</v>
      </c>
      <c r="AC505" s="5">
        <f>H505*Parameters!$B$17+J505*Parameters!$B$18</f>
        <v>174799.97031722887</v>
      </c>
      <c r="AD505" s="5">
        <f>O505*Parameters!$B$17+Q505*Parameters!$B$18</f>
        <v>44910.864601080342</v>
      </c>
      <c r="AE505" s="12">
        <f t="shared" si="51"/>
        <v>5951.8406108521849</v>
      </c>
      <c r="AF505" s="12">
        <f t="shared" si="52"/>
        <v>1278.2654893226982</v>
      </c>
      <c r="AG505" s="12">
        <f t="shared" si="53"/>
        <v>7230.1061001748831</v>
      </c>
      <c r="AH505" s="12">
        <f t="shared" si="54"/>
        <v>33621.567033635409</v>
      </c>
      <c r="AI505" s="12">
        <f t="shared" si="55"/>
        <v>219710.83491830921</v>
      </c>
      <c r="AJ505" s="5"/>
      <c r="AK505" s="9">
        <f>IF('Embedded emissions outputs'!Z505 &lt;&gt;0,'Infield emissions outputs'!AG505/'Embedded emissions outputs'!Z505,"")</f>
        <v>0.60406043820520017</v>
      </c>
      <c r="AL505" s="9">
        <f>IF('Embedded emissions outputs'!Z505 &lt;&gt;0,'Infield emissions outputs'!AH505/'Embedded emissions outputs'!Z505,"")</f>
        <v>2.8090125143519082</v>
      </c>
      <c r="AM505" s="9">
        <f>IF('Embedded emissions outputs'!Z505 &lt;&gt;0,'Infield emissions outputs'!AI505/'Embedded emissions outputs'!Z505,"")</f>
        <v>18.356386667129826</v>
      </c>
      <c r="AN505" s="9"/>
      <c r="AO505" s="9">
        <f>E505*'Field emission CFs'!P503</f>
        <v>10775.716551410282</v>
      </c>
      <c r="AP505" s="9">
        <f>D505*'Field emission CFs'!Q503</f>
        <v>38554.651644910111</v>
      </c>
      <c r="AQ505" s="9">
        <f t="shared" si="56"/>
        <v>49330.368196320393</v>
      </c>
      <c r="AR505" s="9">
        <f>IF('Embedded emissions outputs'!Z505 &lt;&gt; 0,'Infield emissions outputs'!AQ505/'Embedded emissions outputs'!Z505,"")</f>
        <v>4.1214504208689817</v>
      </c>
      <c r="AS505" s="9"/>
      <c r="AT505" s="9"/>
      <c r="AU505" s="5"/>
      <c r="AV505" s="5"/>
      <c r="AW505" s="5"/>
      <c r="AX505" s="5"/>
      <c r="AY505" s="5"/>
      <c r="AZ505" s="5"/>
      <c r="BA505" s="5"/>
      <c r="CX505" s="5"/>
      <c r="CY505" s="5"/>
      <c r="CZ505" s="5"/>
    </row>
    <row r="506" spans="2:104" x14ac:dyDescent="0.3">
      <c r="B506">
        <v>3113</v>
      </c>
      <c r="C506">
        <v>8</v>
      </c>
      <c r="D506" s="5">
        <v>202021.00703112961</v>
      </c>
      <c r="E506" s="5">
        <v>179167.953125</v>
      </c>
      <c r="F506" s="5"/>
      <c r="G506" s="5">
        <v>75338.554357769943</v>
      </c>
      <c r="H506" s="5">
        <v>38217.96714978954</v>
      </c>
      <c r="I506" s="5">
        <v>3959.2162479551957</v>
      </c>
      <c r="J506" s="5">
        <v>10351.313905163981</v>
      </c>
      <c r="K506" s="5">
        <v>3511.6908272746914</v>
      </c>
      <c r="L506" s="5">
        <v>70642.26454317625</v>
      </c>
      <c r="M506" s="5"/>
      <c r="N506" s="12">
        <f>'Embedded emissions outputs'!L506-'Infield emissions outputs'!G506</f>
        <v>73337.15504971084</v>
      </c>
      <c r="O506" s="12">
        <f>'Embedded emissions outputs'!M506-'Infield emissions outputs'!H506</f>
        <v>31609.311703544132</v>
      </c>
      <c r="P506" s="12">
        <f>'Embedded emissions outputs'!N506-'Infield emissions outputs'!I506</f>
        <v>2410.5651418486627</v>
      </c>
      <c r="Q506" s="12">
        <f>'Embedded emissions outputs'!O506-'Infield emissions outputs'!J506</f>
        <v>27233.481343469008</v>
      </c>
      <c r="R506" s="12">
        <f>'Embedded emissions outputs'!P506-'Infield emissions outputs'!K506</f>
        <v>33660.834431657946</v>
      </c>
      <c r="S506" s="12">
        <f>'Embedded emissions outputs'!Q506-'Infield emissions outputs'!L506</f>
        <v>10916.600304547101</v>
      </c>
      <c r="T506" s="5"/>
      <c r="U506" s="5">
        <v>1935.5092713396598</v>
      </c>
      <c r="V506" s="5">
        <v>222.39683601876408</v>
      </c>
      <c r="W506" s="5">
        <v>110.90229940703037</v>
      </c>
      <c r="X506" s="5">
        <v>11377.702521113615</v>
      </c>
      <c r="Y506" s="5">
        <v>1606.7125686565867</v>
      </c>
      <c r="Z506" s="5">
        <v>175.0578236087249</v>
      </c>
      <c r="AA506" s="5">
        <v>633.48664109458502</v>
      </c>
      <c r="AB506" s="5">
        <v>9165.6675599416267</v>
      </c>
      <c r="AC506" s="5">
        <f>H506*Parameters!$B$17+J506*Parameters!$B$18</f>
        <v>68975.97863795358</v>
      </c>
      <c r="AD506" s="5">
        <f>O506*Parameters!$B$17+Q506*Parameters!$B$18</f>
        <v>72546.502006679017</v>
      </c>
      <c r="AE506" s="12">
        <f t="shared" si="51"/>
        <v>2268.8084067654545</v>
      </c>
      <c r="AF506" s="12">
        <f t="shared" si="52"/>
        <v>2415.2570333598965</v>
      </c>
      <c r="AG506" s="12">
        <f t="shared" si="53"/>
        <v>4684.0654401253505</v>
      </c>
      <c r="AH506" s="12">
        <f t="shared" si="54"/>
        <v>20543.37008105524</v>
      </c>
      <c r="AI506" s="12">
        <f t="shared" si="55"/>
        <v>141522.4806446326</v>
      </c>
      <c r="AJ506" s="5"/>
      <c r="AK506" s="9">
        <f>IF('Embedded emissions outputs'!Z506 &lt;&gt;0,'Infield emissions outputs'!AG506/'Embedded emissions outputs'!Z506,"")</f>
        <v>0.94366213147073996</v>
      </c>
      <c r="AL506" s="9">
        <f>IF('Embedded emissions outputs'!Z506 &lt;&gt;0,'Infield emissions outputs'!AH506/'Embedded emissions outputs'!Z506,"")</f>
        <v>4.1387125449216668</v>
      </c>
      <c r="AM506" s="9">
        <f>IF('Embedded emissions outputs'!Z506 &lt;&gt;0,'Infield emissions outputs'!AI506/'Embedded emissions outputs'!Z506,"")</f>
        <v>28.511430389530727</v>
      </c>
      <c r="AN506" s="9"/>
      <c r="AO506" s="9">
        <f>E506*'Field emission CFs'!P504</f>
        <v>23887.862707651704</v>
      </c>
      <c r="AP506" s="9">
        <f>D506*'Field emission CFs'!Q504</f>
        <v>15137.092067974896</v>
      </c>
      <c r="AQ506" s="9">
        <f t="shared" si="56"/>
        <v>39024.954775626597</v>
      </c>
      <c r="AR506" s="9">
        <f>IF('Embedded emissions outputs'!Z506 &lt;&gt; 0,'Infield emissions outputs'!AQ506/'Embedded emissions outputs'!Z506,"")</f>
        <v>7.8620532686519242</v>
      </c>
      <c r="AS506" s="9"/>
      <c r="AT506" s="9"/>
      <c r="AU506" s="5"/>
      <c r="AV506" s="5"/>
      <c r="AW506" s="5"/>
      <c r="AX506" s="5"/>
      <c r="AY506" s="5"/>
      <c r="AZ506" s="5"/>
      <c r="BA506" s="5"/>
      <c r="CX506" s="5"/>
      <c r="CY506" s="5"/>
      <c r="CZ506" s="5"/>
    </row>
    <row r="507" spans="2:104" x14ac:dyDescent="0.3">
      <c r="B507">
        <v>3114</v>
      </c>
      <c r="C507">
        <v>0</v>
      </c>
      <c r="D507" s="5">
        <v>86072.027246239581</v>
      </c>
      <c r="E507" s="5">
        <v>1540169</v>
      </c>
      <c r="F507" s="5"/>
      <c r="G507" s="5">
        <v>32098.355506044314</v>
      </c>
      <c r="H507" s="5">
        <v>16282.949769207382</v>
      </c>
      <c r="I507" s="5">
        <v>1686.8432336605631</v>
      </c>
      <c r="J507" s="5">
        <v>4410.227359882253</v>
      </c>
      <c r="K507" s="5">
        <v>1496.1728634437584</v>
      </c>
      <c r="L507" s="5">
        <v>30097.478514001305</v>
      </c>
      <c r="M507" s="5"/>
      <c r="N507" s="12">
        <f>'Embedded emissions outputs'!L507-'Infield emissions outputs'!G507</f>
        <v>714661.01049771497</v>
      </c>
      <c r="O507" s="12">
        <f>'Embedded emissions outputs'!M507-'Infield emissions outputs'!H507</f>
        <v>385782.85306481406</v>
      </c>
      <c r="P507" s="12">
        <f>'Embedded emissions outputs'!N507-'Infield emissions outputs'!I507</f>
        <v>22153.369181755719</v>
      </c>
      <c r="Q507" s="12">
        <f>'Embedded emissions outputs'!O507-'Infield emissions outputs'!J507</f>
        <v>297990.09191015823</v>
      </c>
      <c r="R507" s="12">
        <f>'Embedded emissions outputs'!P507-'Infield emissions outputs'!K507</f>
        <v>61962.075464378875</v>
      </c>
      <c r="S507" s="12">
        <f>'Embedded emissions outputs'!Q507-'Infield emissions outputs'!L507</f>
        <v>57619.593943581065</v>
      </c>
      <c r="T507" s="5"/>
      <c r="U507" s="5">
        <v>725.85533128913437</v>
      </c>
      <c r="V507" s="5">
        <v>103.05665721346799</v>
      </c>
      <c r="W507" s="5">
        <v>40.834190120879832</v>
      </c>
      <c r="X507" s="5">
        <v>5351.6187490084694</v>
      </c>
      <c r="Y507" s="5">
        <v>12083.292648608029</v>
      </c>
      <c r="Z507" s="5">
        <v>1843.679455740127</v>
      </c>
      <c r="AA507" s="5">
        <v>5445.597664640095</v>
      </c>
      <c r="AB507" s="5">
        <v>98026.692729601418</v>
      </c>
      <c r="AC507" s="5">
        <f>H507*Parameters!$B$17+J507*Parameters!$B$18</f>
        <v>29387.549344049934</v>
      </c>
      <c r="AD507" s="5">
        <f>O507*Parameters!$B$17+Q507*Parameters!$B$18</f>
        <v>856868.68412783754</v>
      </c>
      <c r="AE507" s="12">
        <f t="shared" si="51"/>
        <v>869.74617862348214</v>
      </c>
      <c r="AF507" s="12">
        <f t="shared" si="52"/>
        <v>19372.569768988251</v>
      </c>
      <c r="AG507" s="12">
        <f t="shared" si="53"/>
        <v>20242.315947611733</v>
      </c>
      <c r="AH507" s="12">
        <f t="shared" si="54"/>
        <v>103378.31147860989</v>
      </c>
      <c r="AI507" s="12">
        <f t="shared" si="55"/>
        <v>886256.23347188742</v>
      </c>
      <c r="AJ507" s="5"/>
      <c r="AK507" s="9">
        <f>IF('Embedded emissions outputs'!Z507 &lt;&gt;0,'Infield emissions outputs'!AG507/'Embedded emissions outputs'!Z507,"")</f>
        <v>1.6581040395328326</v>
      </c>
      <c r="AL507" s="9">
        <f>IF('Embedded emissions outputs'!Z507 &lt;&gt;0,'Infield emissions outputs'!AH507/'Embedded emissions outputs'!Z507,"")</f>
        <v>8.4680031823626543</v>
      </c>
      <c r="AM507" s="9">
        <f>IF('Embedded emissions outputs'!Z507 &lt;&gt;0,'Infield emissions outputs'!AI507/'Embedded emissions outputs'!Z507,"")</f>
        <v>72.595697280096431</v>
      </c>
      <c r="AN507" s="9"/>
      <c r="AO507" s="9">
        <f>E507*'Field emission CFs'!P505</f>
        <v>144832.57436198468</v>
      </c>
      <c r="AP507" s="9">
        <f>D507*'Field emission CFs'!Q505</f>
        <v>5536.2793973216831</v>
      </c>
      <c r="AQ507" s="9">
        <f t="shared" si="56"/>
        <v>150368.85375930637</v>
      </c>
      <c r="AR507" s="9">
        <f>IF('Embedded emissions outputs'!Z507 &lt;&gt; 0,'Infield emissions outputs'!AQ507/'Embedded emissions outputs'!Z507,"")</f>
        <v>12.317128360386265</v>
      </c>
      <c r="AS507" s="9"/>
      <c r="AT507" s="9"/>
      <c r="AU507" s="5"/>
      <c r="AV507" s="5"/>
      <c r="AW507" s="5"/>
      <c r="AX507" s="5"/>
      <c r="AY507" s="5"/>
      <c r="AZ507" s="5"/>
      <c r="BA507" s="5"/>
      <c r="CX507" s="5"/>
      <c r="CY507" s="5"/>
      <c r="CZ507" s="5"/>
    </row>
    <row r="508" spans="2:104" x14ac:dyDescent="0.3">
      <c r="B508">
        <v>3114</v>
      </c>
      <c r="C508">
        <v>1</v>
      </c>
      <c r="D508" s="5">
        <v>118887.22313916936</v>
      </c>
      <c r="E508" s="5">
        <v>43759.43359375</v>
      </c>
      <c r="F508" s="5"/>
      <c r="G508" s="5">
        <v>44335.941368386877</v>
      </c>
      <c r="H508" s="5">
        <v>22490.868921182748</v>
      </c>
      <c r="I508" s="5">
        <v>2329.9568319365108</v>
      </c>
      <c r="J508" s="5">
        <v>6091.6386078462947</v>
      </c>
      <c r="K508" s="5">
        <v>2066.5928613733136</v>
      </c>
      <c r="L508" s="5">
        <v>41572.224548443613</v>
      </c>
      <c r="M508" s="5"/>
      <c r="N508" s="12">
        <f>'Embedded emissions outputs'!L508-'Infield emissions outputs'!G508</f>
        <v>18531.339698791875</v>
      </c>
      <c r="O508" s="12">
        <f>'Embedded emissions outputs'!M508-'Infield emissions outputs'!H508</f>
        <v>9648.525409256039</v>
      </c>
      <c r="P508" s="12">
        <f>'Embedded emissions outputs'!N508-'Infield emissions outputs'!I508</f>
        <v>550.98034809937644</v>
      </c>
      <c r="Q508" s="12">
        <f>'Embedded emissions outputs'!O508-'Infield emissions outputs'!J508</f>
        <v>8187.4695416554841</v>
      </c>
      <c r="R508" s="12">
        <f>'Embedded emissions outputs'!P508-'Infield emissions outputs'!K508</f>
        <v>5351.5323932578995</v>
      </c>
      <c r="S508" s="12">
        <f>'Embedded emissions outputs'!Q508-'Infield emissions outputs'!L508</f>
        <v>1489.5880919215633</v>
      </c>
      <c r="T508" s="5"/>
      <c r="U508" s="5">
        <v>1221.4035904464238</v>
      </c>
      <c r="V508" s="5">
        <v>129.41539313075668</v>
      </c>
      <c r="W508" s="5">
        <v>70.09373977733344</v>
      </c>
      <c r="X508" s="5">
        <v>6576.7442007504169</v>
      </c>
      <c r="Y508" s="5">
        <v>344.75536123785383</v>
      </c>
      <c r="Z508" s="5">
        <v>50.005815837029765</v>
      </c>
      <c r="AA508" s="5">
        <v>154.72087096187627</v>
      </c>
      <c r="AB508" s="5">
        <v>2653.5005867525797</v>
      </c>
      <c r="AC508" s="5">
        <f>H508*Parameters!$B$17+J508*Parameters!$B$18</f>
        <v>40591.632939981166</v>
      </c>
      <c r="AD508" s="5">
        <f>O508*Parameters!$B$17+Q508*Parameters!$B$18</f>
        <v>22040.269866198592</v>
      </c>
      <c r="AE508" s="12">
        <f t="shared" si="51"/>
        <v>1420.9127233545139</v>
      </c>
      <c r="AF508" s="12">
        <f t="shared" si="52"/>
        <v>549.48204803675992</v>
      </c>
      <c r="AG508" s="12">
        <f t="shared" si="53"/>
        <v>1970.3947713912739</v>
      </c>
      <c r="AH508" s="12">
        <f t="shared" si="54"/>
        <v>9230.2447875029975</v>
      </c>
      <c r="AI508" s="12">
        <f t="shared" si="55"/>
        <v>62631.902806179758</v>
      </c>
      <c r="AJ508" s="5"/>
      <c r="AK508" s="9">
        <f>IF('Embedded emissions outputs'!Z508 &lt;&gt;0,'Infield emissions outputs'!AG508/'Embedded emissions outputs'!Z508,"")</f>
        <v>0.58452552456170204</v>
      </c>
      <c r="AL508" s="9">
        <f>IF('Embedded emissions outputs'!Z508 &lt;&gt;0,'Infield emissions outputs'!AH508/'Embedded emissions outputs'!Z508,"")</f>
        <v>2.738189196695104</v>
      </c>
      <c r="AM508" s="9">
        <f>IF('Embedded emissions outputs'!Z508 &lt;&gt;0,'Infield emissions outputs'!AI508/'Embedded emissions outputs'!Z508,"")</f>
        <v>18.580005577374671</v>
      </c>
      <c r="AN508" s="9"/>
      <c r="AO508" s="9">
        <f>E508*'Field emission CFs'!P506</f>
        <v>4638.3630517764532</v>
      </c>
      <c r="AP508" s="9">
        <f>D508*'Field emission CFs'!Q506</f>
        <v>6688.6174985930447</v>
      </c>
      <c r="AQ508" s="9">
        <f t="shared" si="56"/>
        <v>11326.980550369499</v>
      </c>
      <c r="AR508" s="9">
        <f>IF('Embedded emissions outputs'!Z508 &lt;&gt; 0,'Infield emissions outputs'!AQ508/'Embedded emissions outputs'!Z508,"")</f>
        <v>3.3601942839251326</v>
      </c>
      <c r="AS508" s="9"/>
      <c r="AT508" s="9"/>
      <c r="AU508" s="5"/>
      <c r="AV508" s="5"/>
      <c r="AW508" s="5"/>
      <c r="AX508" s="5"/>
      <c r="AY508" s="5"/>
      <c r="AZ508" s="5"/>
      <c r="BA508" s="5"/>
      <c r="CX508" s="5"/>
      <c r="CY508" s="5"/>
      <c r="CZ508" s="5"/>
    </row>
    <row r="509" spans="2:104" x14ac:dyDescent="0.3">
      <c r="B509">
        <v>3114</v>
      </c>
      <c r="C509">
        <v>2</v>
      </c>
      <c r="D509" s="5">
        <v>25778.205985035798</v>
      </c>
      <c r="E509" s="5">
        <v>66078.359375</v>
      </c>
      <c r="F509" s="5"/>
      <c r="G509" s="5">
        <v>9613.3209184040497</v>
      </c>
      <c r="H509" s="5">
        <v>4876.674183515961</v>
      </c>
      <c r="I509" s="5">
        <v>505.20237216401387</v>
      </c>
      <c r="J509" s="5">
        <v>1320.8443319063599</v>
      </c>
      <c r="K509" s="5">
        <v>448.09740745079375</v>
      </c>
      <c r="L509" s="5">
        <v>9014.0667715946183</v>
      </c>
      <c r="M509" s="5"/>
      <c r="N509" s="12">
        <f>'Embedded emissions outputs'!L509-'Infield emissions outputs'!G509</f>
        <v>30709.30880477613</v>
      </c>
      <c r="O509" s="12">
        <f>'Embedded emissions outputs'!M509-'Infield emissions outputs'!H509</f>
        <v>14669.436338398953</v>
      </c>
      <c r="P509" s="12">
        <f>'Embedded emissions outputs'!N509-'Infield emissions outputs'!I509</f>
        <v>1093.1714432090403</v>
      </c>
      <c r="Q509" s="12">
        <f>'Embedded emissions outputs'!O509-'Infield emissions outputs'!J509</f>
        <v>10740.091792371557</v>
      </c>
      <c r="R509" s="12">
        <f>'Embedded emissions outputs'!P509-'Infield emissions outputs'!K509</f>
        <v>4972.6979900851793</v>
      </c>
      <c r="S509" s="12">
        <f>'Embedded emissions outputs'!Q509-'Infield emissions outputs'!L509</f>
        <v>3893.651707735482</v>
      </c>
      <c r="T509" s="5"/>
      <c r="U509" s="5">
        <v>258.57259841573449</v>
      </c>
      <c r="V509" s="5">
        <v>29.24418041216067</v>
      </c>
      <c r="W509" s="5">
        <v>14.832632318965501</v>
      </c>
      <c r="X509" s="5">
        <v>1494.2990599390812</v>
      </c>
      <c r="Y509" s="5">
        <v>536.35090417028141</v>
      </c>
      <c r="Z509" s="5">
        <v>75.986826774074515</v>
      </c>
      <c r="AA509" s="5">
        <v>233.63427319818598</v>
      </c>
      <c r="AB509" s="5">
        <v>4028.2982553758943</v>
      </c>
      <c r="AC509" s="5">
        <f>H509*Parameters!$B$17+J509*Parameters!$B$18</f>
        <v>8801.4460054374977</v>
      </c>
      <c r="AD509" s="5">
        <f>O509*Parameters!$B$17+Q509*Parameters!$B$18</f>
        <v>32091.98560233874</v>
      </c>
      <c r="AE509" s="12">
        <f t="shared" si="51"/>
        <v>302.6494111468607</v>
      </c>
      <c r="AF509" s="12">
        <f t="shared" si="52"/>
        <v>845.97200414254189</v>
      </c>
      <c r="AG509" s="12">
        <f t="shared" si="53"/>
        <v>1148.6214152894026</v>
      </c>
      <c r="AH509" s="12">
        <f t="shared" si="54"/>
        <v>5522.5973153149753</v>
      </c>
      <c r="AI509" s="12">
        <f t="shared" si="55"/>
        <v>40893.431607776234</v>
      </c>
      <c r="AJ509" s="5"/>
      <c r="AK509" s="9">
        <f>IF('Embedded emissions outputs'!Z509 &lt;&gt;0,'Infield emissions outputs'!AG509/'Embedded emissions outputs'!Z509,"")</f>
        <v>0.92440859236914819</v>
      </c>
      <c r="AL509" s="9">
        <f>IF('Embedded emissions outputs'!Z509 &lt;&gt;0,'Infield emissions outputs'!AH509/'Embedded emissions outputs'!Z509,"")</f>
        <v>4.4445770751938145</v>
      </c>
      <c r="AM509" s="9">
        <f>IF('Embedded emissions outputs'!Z509 &lt;&gt;0,'Infield emissions outputs'!AI509/'Embedded emissions outputs'!Z509,"")</f>
        <v>32.910965307193003</v>
      </c>
      <c r="AN509" s="9"/>
      <c r="AO509" s="9">
        <f>E509*'Field emission CFs'!P507</f>
        <v>5221.2656869725979</v>
      </c>
      <c r="AP509" s="9">
        <f>D509*'Field emission CFs'!Q507</f>
        <v>1222.436823151867</v>
      </c>
      <c r="AQ509" s="9">
        <f t="shared" si="56"/>
        <v>6443.7025101244653</v>
      </c>
      <c r="AR509" s="9">
        <f>IF('Embedded emissions outputs'!Z509 &lt;&gt; 0,'Infield emissions outputs'!AQ509/'Embedded emissions outputs'!Z509,"")</f>
        <v>5.1858809941558475</v>
      </c>
      <c r="AS509" s="9"/>
      <c r="AT509" s="9"/>
      <c r="AU509" s="5"/>
      <c r="AV509" s="5"/>
      <c r="AW509" s="5"/>
      <c r="AX509" s="5"/>
      <c r="AY509" s="5"/>
      <c r="AZ509" s="5"/>
      <c r="BA509" s="5"/>
      <c r="CX509" s="5"/>
      <c r="CY509" s="5"/>
      <c r="CZ509" s="5"/>
    </row>
    <row r="510" spans="2:104" x14ac:dyDescent="0.3">
      <c r="B510">
        <v>3114</v>
      </c>
      <c r="C510">
        <v>5</v>
      </c>
      <c r="D510" s="5">
        <v>67773.950426536205</v>
      </c>
      <c r="E510" s="5">
        <v>4987.009765625</v>
      </c>
      <c r="F510" s="5"/>
      <c r="G510" s="5">
        <v>25274.556954681535</v>
      </c>
      <c r="H510" s="5">
        <v>12821.352833934254</v>
      </c>
      <c r="I510" s="5">
        <v>1328.2367495351837</v>
      </c>
      <c r="J510" s="5">
        <v>3472.655867664278</v>
      </c>
      <c r="K510" s="5">
        <v>1178.1010477012571</v>
      </c>
      <c r="L510" s="5">
        <v>23699.046973019693</v>
      </c>
      <c r="M510" s="5"/>
      <c r="N510" s="12">
        <f>'Embedded emissions outputs'!L510-'Infield emissions outputs'!G510</f>
        <v>2268.9832441377839</v>
      </c>
      <c r="O510" s="12">
        <f>'Embedded emissions outputs'!M510-'Infield emissions outputs'!H510</f>
        <v>748.67302512795141</v>
      </c>
      <c r="P510" s="12">
        <f>'Embedded emissions outputs'!N510-'Infield emissions outputs'!I510</f>
        <v>98.342379644931725</v>
      </c>
      <c r="Q510" s="12">
        <f>'Embedded emissions outputs'!O510-'Infield emissions outputs'!J510</f>
        <v>456.40148355513384</v>
      </c>
      <c r="R510" s="12">
        <f>'Embedded emissions outputs'!P510-'Infield emissions outputs'!K510</f>
        <v>923.78394360899961</v>
      </c>
      <c r="S510" s="12">
        <f>'Embedded emissions outputs'!Q510-'Infield emissions outputs'!L510</f>
        <v>490.82557845696283</v>
      </c>
      <c r="T510" s="5"/>
      <c r="U510" s="5">
        <v>842.74078339986238</v>
      </c>
      <c r="V510" s="5">
        <v>70.933507693602337</v>
      </c>
      <c r="W510" s="5">
        <v>54.611238128320373</v>
      </c>
      <c r="X510" s="5">
        <v>3524.4294894700106</v>
      </c>
      <c r="Y510" s="5">
        <v>53.500610473295808</v>
      </c>
      <c r="Z510" s="5">
        <v>4.3879549212968278</v>
      </c>
      <c r="AA510" s="5">
        <v>17.632653927031473</v>
      </c>
      <c r="AB510" s="5">
        <v>225.65561512026309</v>
      </c>
      <c r="AC510" s="5">
        <f>H510*Parameters!$B$17+J510*Parameters!$B$18</f>
        <v>23140.041847777473</v>
      </c>
      <c r="AD510" s="5">
        <f>O510*Parameters!$B$17+Q510*Parameters!$B$18</f>
        <v>1561.7166110529242</v>
      </c>
      <c r="AE510" s="12">
        <f t="shared" si="51"/>
        <v>968.28552922178505</v>
      </c>
      <c r="AF510" s="12">
        <f t="shared" si="52"/>
        <v>75.521219321624102</v>
      </c>
      <c r="AG510" s="12">
        <f t="shared" si="53"/>
        <v>1043.8067485434092</v>
      </c>
      <c r="AH510" s="12">
        <f t="shared" si="54"/>
        <v>3750.0851045902737</v>
      </c>
      <c r="AI510" s="12">
        <f t="shared" si="55"/>
        <v>24701.758458830398</v>
      </c>
      <c r="AJ510" s="5"/>
      <c r="AK510" s="9">
        <f>IF('Embedded emissions outputs'!Z510 &lt;&gt;0,'Infield emissions outputs'!AG510/'Embedded emissions outputs'!Z510,"")</f>
        <v>1.5843565413742782</v>
      </c>
      <c r="AL510" s="9">
        <f>IF('Embedded emissions outputs'!Z510 &lt;&gt;0,'Infield emissions outputs'!AH510/'Embedded emissions outputs'!Z510,"")</f>
        <v>5.69211865554513</v>
      </c>
      <c r="AM510" s="9">
        <f>IF('Embedded emissions outputs'!Z510 &lt;&gt;0,'Infield emissions outputs'!AI510/'Embedded emissions outputs'!Z510,"")</f>
        <v>37.493906465261531</v>
      </c>
      <c r="AN510" s="9"/>
      <c r="AO510" s="9">
        <f>E510*'Field emission CFs'!P508</f>
        <v>554.73010774585316</v>
      </c>
      <c r="AP510" s="9">
        <f>D510*'Field emission CFs'!Q508</f>
        <v>3649.4696233739792</v>
      </c>
      <c r="AQ510" s="9">
        <f t="shared" si="56"/>
        <v>4204.199731119832</v>
      </c>
      <c r="AR510" s="9">
        <f>IF('Embedded emissions outputs'!Z510 &lt;&gt; 0,'Infield emissions outputs'!AQ510/'Embedded emissions outputs'!Z510,"")</f>
        <v>6.3814028358590127</v>
      </c>
      <c r="AS510" s="9"/>
      <c r="AT510" s="9"/>
      <c r="AU510" s="5"/>
      <c r="AV510" s="5"/>
      <c r="AW510" s="5"/>
      <c r="AX510" s="5"/>
      <c r="AY510" s="5"/>
      <c r="AZ510" s="5"/>
      <c r="BA510" s="5"/>
      <c r="CX510" s="5"/>
      <c r="CY510" s="5"/>
      <c r="CZ510" s="5"/>
    </row>
    <row r="511" spans="2:104" x14ac:dyDescent="0.3">
      <c r="B511">
        <v>3114</v>
      </c>
      <c r="C511">
        <v>7</v>
      </c>
      <c r="D511" s="5">
        <v>404171.19975188444</v>
      </c>
      <c r="E511" s="5">
        <v>23987.5546875</v>
      </c>
      <c r="F511" s="5"/>
      <c r="G511" s="5">
        <v>150725.28520591141</v>
      </c>
      <c r="H511" s="5">
        <v>76460.373413683483</v>
      </c>
      <c r="I511" s="5">
        <v>7920.9642825244864</v>
      </c>
      <c r="J511" s="5">
        <v>20709.247129996831</v>
      </c>
      <c r="K511" s="5">
        <v>7025.6272635973673</v>
      </c>
      <c r="L511" s="5">
        <v>141329.70245617087</v>
      </c>
      <c r="M511" s="5"/>
      <c r="N511" s="12">
        <f>'Embedded emissions outputs'!L511-'Infield emissions outputs'!G511</f>
        <v>11114.897022959514</v>
      </c>
      <c r="O511" s="12">
        <f>'Embedded emissions outputs'!M511-'Infield emissions outputs'!H511</f>
        <v>4790.4073806757515</v>
      </c>
      <c r="P511" s="12">
        <f>'Embedded emissions outputs'!N511-'Infield emissions outputs'!I511</f>
        <v>365.84440755063406</v>
      </c>
      <c r="Q511" s="12">
        <f>'Embedded emissions outputs'!O511-'Infield emissions outputs'!J511</f>
        <v>3332.4917905178299</v>
      </c>
      <c r="R511" s="12">
        <f>'Embedded emissions outputs'!P511-'Infield emissions outputs'!K511</f>
        <v>2807.5712705076203</v>
      </c>
      <c r="S511" s="12">
        <f>'Embedded emissions outputs'!Q511-'Infield emissions outputs'!L511</f>
        <v>1576.3437533836404</v>
      </c>
      <c r="T511" s="5"/>
      <c r="U511" s="5">
        <v>4022.6547963178518</v>
      </c>
      <c r="V511" s="5">
        <v>440.04599148848581</v>
      </c>
      <c r="W511" s="5">
        <v>235.98756424527431</v>
      </c>
      <c r="X511" s="5">
        <v>22423.128121954695</v>
      </c>
      <c r="Y511" s="5">
        <v>240.9921569145923</v>
      </c>
      <c r="Z511" s="5">
        <v>24.507633617297568</v>
      </c>
      <c r="AA511" s="5">
        <v>84.813167754402755</v>
      </c>
      <c r="AB511" s="5">
        <v>1278.2039850071733</v>
      </c>
      <c r="AC511" s="5">
        <f>H511*Parameters!$B$17+J511*Parameters!$B$18</f>
        <v>137996.06511151727</v>
      </c>
      <c r="AD511" s="5">
        <f>O511*Parameters!$B$17+Q511*Parameters!$B$18</f>
        <v>10334.811847597486</v>
      </c>
      <c r="AE511" s="12">
        <f t="shared" si="51"/>
        <v>4698.6883520516121</v>
      </c>
      <c r="AF511" s="12">
        <f t="shared" si="52"/>
        <v>350.3129582862926</v>
      </c>
      <c r="AG511" s="12">
        <f t="shared" si="53"/>
        <v>5049.0013103379051</v>
      </c>
      <c r="AH511" s="12">
        <f t="shared" si="54"/>
        <v>23701.332106961869</v>
      </c>
      <c r="AI511" s="12">
        <f t="shared" si="55"/>
        <v>148330.87695911474</v>
      </c>
      <c r="AJ511" s="5"/>
      <c r="AK511" s="9">
        <f>IF('Embedded emissions outputs'!Z511 &lt;&gt;0,'Infield emissions outputs'!AG511/'Embedded emissions outputs'!Z511,"")</f>
        <v>0.44552285848225603</v>
      </c>
      <c r="AL511" s="9">
        <f>IF('Embedded emissions outputs'!Z511 &lt;&gt;0,'Infield emissions outputs'!AH511/'Embedded emissions outputs'!Z511,"")</f>
        <v>2.0914007703880411</v>
      </c>
      <c r="AM511" s="9">
        <f>IF('Embedded emissions outputs'!Z511 &lt;&gt;0,'Infield emissions outputs'!AI511/'Embedded emissions outputs'!Z511,"")</f>
        <v>13.088686701010555</v>
      </c>
      <c r="AN511" s="9"/>
      <c r="AO511" s="9">
        <f>E511*'Field emission CFs'!P509</f>
        <v>2454.216697426305</v>
      </c>
      <c r="AP511" s="9">
        <f>D511*'Field emission CFs'!Q509</f>
        <v>22698.530163173633</v>
      </c>
      <c r="AQ511" s="9">
        <f t="shared" si="56"/>
        <v>25152.746860599938</v>
      </c>
      <c r="AR511" s="9">
        <f>IF('Embedded emissions outputs'!Z511 &lt;&gt; 0,'Infield emissions outputs'!AQ511/'Embedded emissions outputs'!Z511,"")</f>
        <v>2.2194733158556268</v>
      </c>
      <c r="AS511" s="9"/>
      <c r="AT511" s="9"/>
      <c r="AU511" s="5"/>
      <c r="AV511" s="5"/>
      <c r="AW511" s="5"/>
      <c r="AX511" s="5"/>
      <c r="AY511" s="5"/>
      <c r="AZ511" s="5"/>
      <c r="BA511" s="5"/>
      <c r="CX511" s="5"/>
      <c r="CY511" s="5"/>
      <c r="CZ511" s="5"/>
    </row>
    <row r="512" spans="2:104" x14ac:dyDescent="0.3">
      <c r="B512">
        <v>3114</v>
      </c>
      <c r="C512">
        <v>8</v>
      </c>
      <c r="D512" s="5">
        <v>90328.049737466412</v>
      </c>
      <c r="E512" s="5">
        <v>160386.59375</v>
      </c>
      <c r="F512" s="5"/>
      <c r="G512" s="5">
        <v>33685.529961390814</v>
      </c>
      <c r="H512" s="5">
        <v>17088.096373260338</v>
      </c>
      <c r="I512" s="5">
        <v>1770.2529426139074</v>
      </c>
      <c r="J512" s="5">
        <v>4628.3008436330711</v>
      </c>
      <c r="K512" s="5">
        <v>1570.1544526000437</v>
      </c>
      <c r="L512" s="5">
        <v>31585.715163968234</v>
      </c>
      <c r="M512" s="5"/>
      <c r="N512" s="12">
        <f>'Embedded emissions outputs'!L512-'Infield emissions outputs'!G512</f>
        <v>74816.943469747217</v>
      </c>
      <c r="O512" s="12">
        <f>'Embedded emissions outputs'!M512-'Infield emissions outputs'!H512</f>
        <v>41491.333065088445</v>
      </c>
      <c r="P512" s="12">
        <f>'Embedded emissions outputs'!N512-'Infield emissions outputs'!I512</f>
        <v>2301.8754212814811</v>
      </c>
      <c r="Q512" s="12">
        <f>'Embedded emissions outputs'!O512-'Infield emissions outputs'!J512</f>
        <v>31932.641170834089</v>
      </c>
      <c r="R512" s="12">
        <f>'Embedded emissions outputs'!P512-'Infield emissions outputs'!K512</f>
        <v>5148.3607505594546</v>
      </c>
      <c r="S512" s="12">
        <f>'Embedded emissions outputs'!Q512-'Infield emissions outputs'!L512</f>
        <v>4695.432126151878</v>
      </c>
      <c r="T512" s="5"/>
      <c r="U512" s="5">
        <v>865.40890127310513</v>
      </c>
      <c r="V512" s="5">
        <v>99.438532460451498</v>
      </c>
      <c r="W512" s="5">
        <v>49.586865069403459</v>
      </c>
      <c r="X512" s="5">
        <v>5087.2218405825697</v>
      </c>
      <c r="Y512" s="5">
        <v>1352.8076052615543</v>
      </c>
      <c r="Z512" s="5">
        <v>190.12476393406195</v>
      </c>
      <c r="AA512" s="5">
        <v>567.08116895446074</v>
      </c>
      <c r="AB512" s="5">
        <v>10075.76094160002</v>
      </c>
      <c r="AC512" s="5">
        <f>H512*Parameters!$B$17+J512*Parameters!$B$18</f>
        <v>30840.681969966787</v>
      </c>
      <c r="AD512" s="5">
        <f>O512*Parameters!$B$17+Q512*Parameters!$B$18</f>
        <v>92060.398414632044</v>
      </c>
      <c r="AE512" s="12">
        <f t="shared" si="51"/>
        <v>1014.43429880296</v>
      </c>
      <c r="AF512" s="12">
        <f t="shared" si="52"/>
        <v>2110.0135381500768</v>
      </c>
      <c r="AG512" s="12">
        <f t="shared" si="53"/>
        <v>3124.447836953037</v>
      </c>
      <c r="AH512" s="12">
        <f t="shared" si="54"/>
        <v>15162.982782182589</v>
      </c>
      <c r="AI512" s="12">
        <f t="shared" si="55"/>
        <v>122901.08038459883</v>
      </c>
      <c r="AJ512" s="5"/>
      <c r="AK512" s="9">
        <f>IF('Embedded emissions outputs'!Z512 &lt;&gt;0,'Infield emissions outputs'!AG512/'Embedded emissions outputs'!Z512,"")</f>
        <v>1.1716118107344877</v>
      </c>
      <c r="AL512" s="9">
        <f>IF('Embedded emissions outputs'!Z512 &lt;&gt;0,'Infield emissions outputs'!AH512/'Embedded emissions outputs'!Z512,"")</f>
        <v>5.6858461528656425</v>
      </c>
      <c r="AM512" s="9">
        <f>IF('Embedded emissions outputs'!Z512 &lt;&gt;0,'Infield emissions outputs'!AI512/'Embedded emissions outputs'!Z512,"")</f>
        <v>46.085697327898451</v>
      </c>
      <c r="AN512" s="9"/>
      <c r="AO512" s="9">
        <f>E512*'Field emission CFs'!P510</f>
        <v>15617.236831287897</v>
      </c>
      <c r="AP512" s="9">
        <f>D512*'Field emission CFs'!Q510</f>
        <v>5752.8256999746691</v>
      </c>
      <c r="AQ512" s="9">
        <f t="shared" si="56"/>
        <v>21370.062531262567</v>
      </c>
      <c r="AR512" s="9">
        <f>IF('Embedded emissions outputs'!Z512 &lt;&gt; 0,'Infield emissions outputs'!AQ512/'Embedded emissions outputs'!Z512,"")</f>
        <v>8.0133895537133597</v>
      </c>
      <c r="AS512" s="9"/>
      <c r="AT512" s="9"/>
      <c r="AU512" s="5"/>
      <c r="AV512" s="5"/>
      <c r="AW512" s="5"/>
      <c r="AX512" s="5"/>
      <c r="AY512" s="5"/>
      <c r="AZ512" s="5"/>
      <c r="BA512" s="5"/>
      <c r="CX512" s="5"/>
      <c r="CY512" s="5"/>
      <c r="CZ512" s="5"/>
    </row>
    <row r="513" spans="2:104" x14ac:dyDescent="0.3">
      <c r="B513">
        <v>3115</v>
      </c>
      <c r="C513">
        <v>0</v>
      </c>
      <c r="D513" s="5">
        <v>149226.9988549726</v>
      </c>
      <c r="E513" s="5">
        <v>2834255.75</v>
      </c>
      <c r="F513" s="5"/>
      <c r="G513" s="5">
        <v>55650.382750294142</v>
      </c>
      <c r="H513" s="5">
        <v>28230.492580517726</v>
      </c>
      <c r="I513" s="5">
        <v>2924.5570407891223</v>
      </c>
      <c r="J513" s="5">
        <v>7646.2122972951211</v>
      </c>
      <c r="K513" s="5">
        <v>2593.983124636085</v>
      </c>
      <c r="L513" s="5">
        <v>52181.37106144039</v>
      </c>
      <c r="M513" s="5"/>
      <c r="N513" s="12">
        <f>'Embedded emissions outputs'!L513-'Infield emissions outputs'!G513</f>
        <v>1322891.6935933963</v>
      </c>
      <c r="O513" s="12">
        <f>'Embedded emissions outputs'!M513-'Infield emissions outputs'!H513</f>
        <v>742351.34124544228</v>
      </c>
      <c r="P513" s="12">
        <f>'Embedded emissions outputs'!N513-'Infield emissions outputs'!I513</f>
        <v>40930.921215450413</v>
      </c>
      <c r="Q513" s="12">
        <f>'Embedded emissions outputs'!O513-'Infield emissions outputs'!J513</f>
        <v>574876.49252122012</v>
      </c>
      <c r="R513" s="12">
        <f>'Embedded emissions outputs'!P513-'Infield emissions outputs'!K513</f>
        <v>68460.791005790481</v>
      </c>
      <c r="S513" s="12">
        <f>'Embedded emissions outputs'!Q513-'Infield emissions outputs'!L513</f>
        <v>84744.40506841609</v>
      </c>
      <c r="T513" s="5"/>
      <c r="U513" s="5">
        <v>1258.448489673417</v>
      </c>
      <c r="V513" s="5">
        <v>178.674026394137</v>
      </c>
      <c r="W513" s="5">
        <v>70.796097609964107</v>
      </c>
      <c r="X513" s="5">
        <v>9278.3454797206141</v>
      </c>
      <c r="Y513" s="5">
        <v>22076.404457041644</v>
      </c>
      <c r="Z513" s="5">
        <v>3479.4878294952296</v>
      </c>
      <c r="AA513" s="5">
        <v>10021.118417222526</v>
      </c>
      <c r="AB513" s="5">
        <v>185226.03607674973</v>
      </c>
      <c r="AC513" s="5">
        <f>H513*Parameters!$B$17+J513*Parameters!$B$18</f>
        <v>50950.534483972959</v>
      </c>
      <c r="AD513" s="5">
        <f>O513*Parameters!$B$17+Q513*Parameters!$B$18</f>
        <v>1650062.6079604116</v>
      </c>
      <c r="AE513" s="12">
        <f t="shared" si="51"/>
        <v>1507.9186136775181</v>
      </c>
      <c r="AF513" s="12">
        <f t="shared" si="52"/>
        <v>35577.010703759399</v>
      </c>
      <c r="AG513" s="12">
        <f t="shared" si="53"/>
        <v>37084.929317436916</v>
      </c>
      <c r="AH513" s="12">
        <f t="shared" si="54"/>
        <v>194504.38155647035</v>
      </c>
      <c r="AI513" s="12">
        <f t="shared" si="55"/>
        <v>1701013.1424443845</v>
      </c>
      <c r="AJ513" s="5"/>
      <c r="AK513" s="9">
        <f>IF('Embedded emissions outputs'!Z513 &lt;&gt;0,'Infield emissions outputs'!AG513/'Embedded emissions outputs'!Z513,"")</f>
        <v>1.8095980529155231</v>
      </c>
      <c r="AL513" s="9">
        <f>IF('Embedded emissions outputs'!Z513 &lt;&gt;0,'Infield emissions outputs'!AH513/'Embedded emissions outputs'!Z513,"")</f>
        <v>9.4910454631130214</v>
      </c>
      <c r="AM513" s="9">
        <f>IF('Embedded emissions outputs'!Z513 &lt;&gt;0,'Infield emissions outputs'!AI513/'Embedded emissions outputs'!Z513,"")</f>
        <v>83.002721784985638</v>
      </c>
      <c r="AN513" s="9"/>
      <c r="AO513" s="9">
        <f>E513*'Field emission CFs'!P511</f>
        <v>202208.67590092911</v>
      </c>
      <c r="AP513" s="9">
        <f>D513*'Field emission CFs'!Q511</f>
        <v>4307.24042699663</v>
      </c>
      <c r="AQ513" s="9">
        <f t="shared" si="56"/>
        <v>206515.91632792575</v>
      </c>
      <c r="AR513" s="9">
        <f>IF('Embedded emissions outputs'!Z513 &lt;&gt; 0,'Infield emissions outputs'!AQ513/'Embedded emissions outputs'!Z513,"")</f>
        <v>10.07716091041233</v>
      </c>
      <c r="AS513" s="9"/>
      <c r="AT513" s="9"/>
      <c r="AU513" s="5"/>
      <c r="AV513" s="5"/>
      <c r="AW513" s="5"/>
      <c r="AX513" s="5"/>
      <c r="AY513" s="5"/>
      <c r="AZ513" s="5"/>
      <c r="BA513" s="5"/>
      <c r="CX513" s="5"/>
      <c r="CY513" s="5"/>
      <c r="CZ513" s="5"/>
    </row>
    <row r="514" spans="2:104" x14ac:dyDescent="0.3">
      <c r="B514">
        <v>3115</v>
      </c>
      <c r="C514">
        <v>1</v>
      </c>
      <c r="D514" s="5">
        <v>221340.40048111521</v>
      </c>
      <c r="E514" s="5">
        <v>1063589.875</v>
      </c>
      <c r="F514" s="5"/>
      <c r="G514" s="5">
        <v>82543.226757836776</v>
      </c>
      <c r="H514" s="5">
        <v>41872.774910012398</v>
      </c>
      <c r="I514" s="5">
        <v>4337.8385386362625</v>
      </c>
      <c r="J514" s="5">
        <v>11341.216435584271</v>
      </c>
      <c r="K514" s="5">
        <v>3847.5159860730091</v>
      </c>
      <c r="L514" s="5">
        <v>77397.827852972492</v>
      </c>
      <c r="M514" s="5"/>
      <c r="N514" s="12">
        <f>'Embedded emissions outputs'!L514-'Infield emissions outputs'!G514</f>
        <v>446274.67569165828</v>
      </c>
      <c r="O514" s="12">
        <f>'Embedded emissions outputs'!M514-'Infield emissions outputs'!H514</f>
        <v>242963.45651207145</v>
      </c>
      <c r="P514" s="12">
        <f>'Embedded emissions outputs'!N514-'Infield emissions outputs'!I514</f>
        <v>15568.82978718995</v>
      </c>
      <c r="Q514" s="12">
        <f>'Embedded emissions outputs'!O514-'Infield emissions outputs'!J514</f>
        <v>209441.09158045938</v>
      </c>
      <c r="R514" s="12">
        <f>'Embedded emissions outputs'!P514-'Infield emissions outputs'!K514</f>
        <v>119060.68680823311</v>
      </c>
      <c r="S514" s="12">
        <f>'Embedded emissions outputs'!Q514-'Infield emissions outputs'!L514</f>
        <v>30281.114387575493</v>
      </c>
      <c r="T514" s="5"/>
      <c r="U514" s="5">
        <v>2273.9698406616544</v>
      </c>
      <c r="V514" s="5">
        <v>240.9414080641028</v>
      </c>
      <c r="W514" s="5">
        <v>130.49826569986163</v>
      </c>
      <c r="X514" s="5">
        <v>12244.37039421728</v>
      </c>
      <c r="Y514" s="5">
        <v>8325.5329619724962</v>
      </c>
      <c r="Z514" s="5">
        <v>1241.779390521082</v>
      </c>
      <c r="AA514" s="5">
        <v>3760.5500637500445</v>
      </c>
      <c r="AB514" s="5">
        <v>65966.426321412684</v>
      </c>
      <c r="AC514" s="5">
        <f>H514*Parameters!$B$17+J514*Parameters!$B$18</f>
        <v>75572.193999354524</v>
      </c>
      <c r="AD514" s="5">
        <f>O514*Parameters!$B$17+Q514*Parameters!$B$18</f>
        <v>557718.36730085418</v>
      </c>
      <c r="AE514" s="12">
        <f t="shared" si="51"/>
        <v>2645.4095144256189</v>
      </c>
      <c r="AF514" s="12">
        <f t="shared" si="52"/>
        <v>13327.862416243623</v>
      </c>
      <c r="AG514" s="12">
        <f t="shared" si="53"/>
        <v>15973.271930669242</v>
      </c>
      <c r="AH514" s="12">
        <f t="shared" si="54"/>
        <v>78210.796715629956</v>
      </c>
      <c r="AI514" s="12">
        <f t="shared" si="55"/>
        <v>633290.56130020868</v>
      </c>
      <c r="AJ514" s="5"/>
      <c r="AK514" s="9">
        <f>IF('Embedded emissions outputs'!Z514 &lt;&gt;0,'Infield emissions outputs'!AG514/'Embedded emissions outputs'!Z514,"")</f>
        <v>1.187812286195298</v>
      </c>
      <c r="AL514" s="9">
        <f>IF('Embedded emissions outputs'!Z514 &lt;&gt;0,'Infield emissions outputs'!AH514/'Embedded emissions outputs'!Z514,"")</f>
        <v>5.8159496473341417</v>
      </c>
      <c r="AM514" s="9">
        <f>IF('Embedded emissions outputs'!Z514 &lt;&gt;0,'Infield emissions outputs'!AI514/'Embedded emissions outputs'!Z514,"")</f>
        <v>47.093063506894651</v>
      </c>
      <c r="AN514" s="9"/>
      <c r="AO514" s="9">
        <f>E514*'Field emission CFs'!P512</f>
        <v>105459.76237544151</v>
      </c>
      <c r="AP514" s="9">
        <f>D514*'Field emission CFs'!Q512</f>
        <v>9121.3133956432339</v>
      </c>
      <c r="AQ514" s="9">
        <f t="shared" si="56"/>
        <v>114581.07577108474</v>
      </c>
      <c r="AR514" s="9">
        <f>IF('Embedded emissions outputs'!Z514 &lt;&gt; 0,'Infield emissions outputs'!AQ514/'Embedded emissions outputs'!Z514,"")</f>
        <v>8.5205341871786775</v>
      </c>
      <c r="AS514" s="9"/>
      <c r="AT514" s="9"/>
      <c r="AU514" s="5"/>
      <c r="AV514" s="5"/>
      <c r="AW514" s="5"/>
      <c r="AX514" s="5"/>
      <c r="AY514" s="5"/>
      <c r="AZ514" s="5"/>
      <c r="BA514" s="5"/>
      <c r="CX514" s="5"/>
      <c r="CY514" s="5"/>
      <c r="CZ514" s="5"/>
    </row>
    <row r="515" spans="2:104" x14ac:dyDescent="0.3">
      <c r="B515">
        <v>3115</v>
      </c>
      <c r="C515">
        <v>2</v>
      </c>
      <c r="D515" s="5">
        <v>1695.1763969999997</v>
      </c>
      <c r="E515" s="5">
        <v>18535.73046875</v>
      </c>
      <c r="F515" s="5"/>
      <c r="G515" s="5">
        <v>632.1725696165538</v>
      </c>
      <c r="H515" s="5">
        <v>320.69039158715617</v>
      </c>
      <c r="I515" s="5">
        <v>33.222138790340523</v>
      </c>
      <c r="J515" s="5">
        <v>86.858803784044071</v>
      </c>
      <c r="K515" s="5">
        <v>29.466912829714616</v>
      </c>
      <c r="L515" s="5">
        <v>592.76558039219049</v>
      </c>
      <c r="M515" s="5"/>
      <c r="N515" s="12">
        <f>'Embedded emissions outputs'!L515-'Infield emissions outputs'!G515</f>
        <v>7476.8502481792875</v>
      </c>
      <c r="O515" s="12">
        <f>'Embedded emissions outputs'!M515-'Infield emissions outputs'!H515</f>
        <v>3691.7271062663449</v>
      </c>
      <c r="P515" s="12">
        <f>'Embedded emissions outputs'!N515-'Infield emissions outputs'!I515</f>
        <v>269.50753449934041</v>
      </c>
      <c r="Q515" s="12">
        <f>'Embedded emissions outputs'!O515-'Infield emissions outputs'!J515</f>
        <v>3274.3867481518537</v>
      </c>
      <c r="R515" s="12">
        <f>'Embedded emissions outputs'!P515-'Infield emissions outputs'!K515</f>
        <v>3089.4878692373031</v>
      </c>
      <c r="S515" s="12">
        <f>'Embedded emissions outputs'!Q515-'Infield emissions outputs'!L515</f>
        <v>733.77129691968798</v>
      </c>
      <c r="T515" s="5"/>
      <c r="U515" s="5">
        <v>17.003749834249913</v>
      </c>
      <c r="V515" s="5">
        <v>1.9230990866114632</v>
      </c>
      <c r="W515" s="5">
        <v>0.97539480548358148</v>
      </c>
      <c r="X515" s="5">
        <v>98.26519727317249</v>
      </c>
      <c r="Y515" s="5">
        <v>151.1348733084057</v>
      </c>
      <c r="Z515" s="5">
        <v>20.334693634722154</v>
      </c>
      <c r="AA515" s="5">
        <v>65.53705106294187</v>
      </c>
      <c r="AB515" s="5">
        <v>1075.6549787162212</v>
      </c>
      <c r="AC515" s="5">
        <f>H515*Parameters!$B$17+J515*Parameters!$B$18</f>
        <v>578.78362584846332</v>
      </c>
      <c r="AD515" s="5">
        <f>O515*Parameters!$B$17+Q515*Parameters!$B$18</f>
        <v>8550.6698288668631</v>
      </c>
      <c r="AE515" s="12">
        <f t="shared" si="51"/>
        <v>19.902243726344956</v>
      </c>
      <c r="AF515" s="12">
        <f t="shared" si="52"/>
        <v>237.00661800606974</v>
      </c>
      <c r="AG515" s="12">
        <f t="shared" si="53"/>
        <v>256.90886173241472</v>
      </c>
      <c r="AH515" s="12">
        <f t="shared" si="54"/>
        <v>1173.9201759893938</v>
      </c>
      <c r="AI515" s="12">
        <f t="shared" si="55"/>
        <v>9129.4534547153271</v>
      </c>
      <c r="AJ515" s="5"/>
      <c r="AK515" s="9">
        <f>IF('Embedded emissions outputs'!Z515 &lt;&gt;0,'Infield emissions outputs'!AG515/'Embedded emissions outputs'!Z515,"")</f>
        <v>1.1675093075937857</v>
      </c>
      <c r="AL515" s="9">
        <f>IF('Embedded emissions outputs'!Z515 &lt;&gt;0,'Infield emissions outputs'!AH515/'Embedded emissions outputs'!Z515,"")</f>
        <v>5.334820771061108</v>
      </c>
      <c r="AM515" s="9">
        <f>IF('Embedded emissions outputs'!Z515 &lt;&gt;0,'Infield emissions outputs'!AI515/'Embedded emissions outputs'!Z515,"")</f>
        <v>41.488338742966583</v>
      </c>
      <c r="AN515" s="9"/>
      <c r="AO515" s="9">
        <f>E515*'Field emission CFs'!P513</f>
        <v>1567.9491701488203</v>
      </c>
      <c r="AP515" s="9">
        <f>D515*'Field emission CFs'!Q513</f>
        <v>50.169286834666011</v>
      </c>
      <c r="AQ515" s="9">
        <f t="shared" si="56"/>
        <v>1618.1184569834863</v>
      </c>
      <c r="AR515" s="9">
        <f>IF('Embedded emissions outputs'!Z515 &lt;&gt; 0,'Infield emissions outputs'!AQ515/'Embedded emissions outputs'!Z515,"")</f>
        <v>7.3534573567384065</v>
      </c>
      <c r="AS515" s="9"/>
      <c r="AT515" s="9"/>
      <c r="AU515" s="5"/>
      <c r="AV515" s="5"/>
      <c r="AW515" s="5"/>
      <c r="AX515" s="5"/>
      <c r="AY515" s="5"/>
      <c r="AZ515" s="5"/>
      <c r="BA515" s="5"/>
      <c r="CX515" s="5"/>
      <c r="CY515" s="5"/>
      <c r="CZ515" s="5"/>
    </row>
    <row r="516" spans="2:104" x14ac:dyDescent="0.3">
      <c r="B516">
        <v>3115</v>
      </c>
      <c r="C516">
        <v>5</v>
      </c>
      <c r="D516" s="5">
        <v>362681.56205843616</v>
      </c>
      <c r="E516" s="5">
        <v>40502.69140625</v>
      </c>
      <c r="F516" s="5"/>
      <c r="G516" s="5">
        <v>135252.7887037512</v>
      </c>
      <c r="H516" s="5">
        <v>68611.439118545837</v>
      </c>
      <c r="I516" s="5">
        <v>7107.8486066266687</v>
      </c>
      <c r="J516" s="5">
        <v>18583.367896505886</v>
      </c>
      <c r="K516" s="5">
        <v>6304.421175892925</v>
      </c>
      <c r="L516" s="5">
        <v>126821.69655711364</v>
      </c>
      <c r="M516" s="5"/>
      <c r="N516" s="12">
        <f>'Embedded emissions outputs'!L516-'Infield emissions outputs'!G516</f>
        <v>18955.575738031068</v>
      </c>
      <c r="O516" s="12">
        <f>'Embedded emissions outputs'!M516-'Infield emissions outputs'!H516</f>
        <v>10254.151333871967</v>
      </c>
      <c r="P516" s="12">
        <f>'Embedded emissions outputs'!N516-'Infield emissions outputs'!I516</f>
        <v>583.41606201315972</v>
      </c>
      <c r="Q516" s="12">
        <f>'Embedded emissions outputs'!O516-'Infield emissions outputs'!J516</f>
        <v>7827.517820747642</v>
      </c>
      <c r="R516" s="12">
        <f>'Embedded emissions outputs'!P516-'Infield emissions outputs'!K516</f>
        <v>1392.235236566672</v>
      </c>
      <c r="S516" s="12">
        <f>'Embedded emissions outputs'!Q516-'Infield emissions outputs'!L516</f>
        <v>1489.7969975494489</v>
      </c>
      <c r="T516" s="5"/>
      <c r="U516" s="5">
        <v>4509.7938339173379</v>
      </c>
      <c r="V516" s="5">
        <v>379.58943238059999</v>
      </c>
      <c r="W516" s="5">
        <v>292.24339182933966</v>
      </c>
      <c r="X516" s="5">
        <v>18860.426233990278</v>
      </c>
      <c r="Y516" s="5">
        <v>386.83530807342038</v>
      </c>
      <c r="Z516" s="5">
        <v>47.610280258634326</v>
      </c>
      <c r="AA516" s="5">
        <v>143.20597349264523</v>
      </c>
      <c r="AB516" s="5">
        <v>2508.2718489774816</v>
      </c>
      <c r="AC516" s="5">
        <f>H516*Parameters!$B$17+J516*Parameters!$B$18</f>
        <v>123830.26916140231</v>
      </c>
      <c r="AD516" s="5">
        <f>O516*Parameters!$B$17+Q516*Parameters!$B$18</f>
        <v>22698.398898738251</v>
      </c>
      <c r="AE516" s="12">
        <f t="shared" si="51"/>
        <v>5181.6266581272776</v>
      </c>
      <c r="AF516" s="12">
        <f t="shared" si="52"/>
        <v>577.65156182469991</v>
      </c>
      <c r="AG516" s="12">
        <f t="shared" si="53"/>
        <v>5759.278219951977</v>
      </c>
      <c r="AH516" s="12">
        <f t="shared" si="54"/>
        <v>21368.69808296776</v>
      </c>
      <c r="AI516" s="12">
        <f t="shared" si="55"/>
        <v>146528.66806014057</v>
      </c>
      <c r="AJ516" s="5"/>
      <c r="AK516" s="9">
        <f>IF('Embedded emissions outputs'!Z516 &lt;&gt;0,'Infield emissions outputs'!AG516/'Embedded emissions outputs'!Z516,"")</f>
        <v>1.4506478971255621</v>
      </c>
      <c r="AL516" s="9">
        <f>IF('Embedded emissions outputs'!Z516 &lt;&gt;0,'Infield emissions outputs'!AH516/'Embedded emissions outputs'!Z516,"")</f>
        <v>5.3823510090170092</v>
      </c>
      <c r="AM516" s="9">
        <f>IF('Embedded emissions outputs'!Z516 &lt;&gt;0,'Infield emissions outputs'!AI516/'Embedded emissions outputs'!Z516,"")</f>
        <v>36.907663785658343</v>
      </c>
      <c r="AN516" s="9"/>
      <c r="AO516" s="9">
        <f>E516*'Field emission CFs'!P514</f>
        <v>3519.239914214666</v>
      </c>
      <c r="AP516" s="9">
        <f>D516*'Field emission CFs'!Q514</f>
        <v>16857.083384134199</v>
      </c>
      <c r="AQ516" s="9">
        <f t="shared" si="56"/>
        <v>20376.323298348863</v>
      </c>
      <c r="AR516" s="9">
        <f>IF('Embedded emissions outputs'!Z516 &lt;&gt; 0,'Infield emissions outputs'!AQ516/'Embedded emissions outputs'!Z516,"")</f>
        <v>5.1323914933470345</v>
      </c>
      <c r="AS516" s="9"/>
      <c r="AT516" s="9"/>
      <c r="AU516" s="5"/>
      <c r="AV516" s="5"/>
      <c r="AW516" s="5"/>
      <c r="AX516" s="5"/>
      <c r="AY516" s="5"/>
      <c r="AZ516" s="5"/>
      <c r="BA516" s="5"/>
      <c r="CX516" s="5"/>
      <c r="CY516" s="5"/>
      <c r="CZ516" s="5"/>
    </row>
    <row r="517" spans="2:104" x14ac:dyDescent="0.3">
      <c r="B517">
        <v>3115</v>
      </c>
      <c r="C517">
        <v>7</v>
      </c>
      <c r="D517" s="5">
        <v>244264.07902053589</v>
      </c>
      <c r="E517" s="5">
        <v>56341.94140625</v>
      </c>
      <c r="F517" s="5"/>
      <c r="G517" s="5">
        <v>91092.024861075959</v>
      </c>
      <c r="H517" s="5">
        <v>46209.4347764634</v>
      </c>
      <c r="I517" s="5">
        <v>4787.0977610803475</v>
      </c>
      <c r="J517" s="5">
        <v>12515.79820759796</v>
      </c>
      <c r="K517" s="5">
        <v>4245.9937129060054</v>
      </c>
      <c r="L517" s="5">
        <v>85413.72970141223</v>
      </c>
      <c r="M517" s="5"/>
      <c r="N517" s="12">
        <f>'Embedded emissions outputs'!L517-'Infield emissions outputs'!G517</f>
        <v>26139.401854856493</v>
      </c>
      <c r="O517" s="12">
        <f>'Embedded emissions outputs'!M517-'Infield emissions outputs'!H517</f>
        <v>12095.416125681091</v>
      </c>
      <c r="P517" s="12">
        <f>'Embedded emissions outputs'!N517-'Infield emissions outputs'!I517</f>
        <v>889.83120960669021</v>
      </c>
      <c r="Q517" s="12">
        <f>'Embedded emissions outputs'!O517-'Infield emissions outputs'!J517</f>
        <v>8774.3838018919087</v>
      </c>
      <c r="R517" s="12">
        <f>'Embedded emissions outputs'!P517-'Infield emissions outputs'!K517</f>
        <v>4949.5168738011125</v>
      </c>
      <c r="S517" s="12">
        <f>'Embedded emissions outputs'!Q517-'Infield emissions outputs'!L517</f>
        <v>3493.3897838341363</v>
      </c>
      <c r="T517" s="5"/>
      <c r="U517" s="5">
        <v>2431.1234190939904</v>
      </c>
      <c r="V517" s="5">
        <v>265.94529472559827</v>
      </c>
      <c r="W517" s="5">
        <v>142.62096130564959</v>
      </c>
      <c r="X517" s="5">
        <v>13551.595815909459</v>
      </c>
      <c r="Y517" s="5">
        <v>555.73894017376495</v>
      </c>
      <c r="Z517" s="5">
        <v>60.224207505819457</v>
      </c>
      <c r="AA517" s="5">
        <v>199.20906379108442</v>
      </c>
      <c r="AB517" s="5">
        <v>3152.2867105185155</v>
      </c>
      <c r="AC517" s="5">
        <f>H517*Parameters!$B$17+J517*Parameters!$B$18</f>
        <v>83399.019459118485</v>
      </c>
      <c r="AD517" s="5">
        <f>O517*Parameters!$B$17+Q517*Parameters!$B$18</f>
        <v>26393.49603414641</v>
      </c>
      <c r="AE517" s="12">
        <f t="shared" si="51"/>
        <v>2839.689675125238</v>
      </c>
      <c r="AF517" s="12">
        <f t="shared" si="52"/>
        <v>815.1722114706688</v>
      </c>
      <c r="AG517" s="12">
        <f t="shared" si="53"/>
        <v>3654.861886595907</v>
      </c>
      <c r="AH517" s="12">
        <f t="shared" si="54"/>
        <v>16703.882526427973</v>
      </c>
      <c r="AI517" s="12">
        <f t="shared" si="55"/>
        <v>109792.51549326489</v>
      </c>
      <c r="AJ517" s="5"/>
      <c r="AK517" s="9">
        <f>IF('Embedded emissions outputs'!Z517 &lt;&gt;0,'Infield emissions outputs'!AG517/'Embedded emissions outputs'!Z517,"")</f>
        <v>0.5339264770640505</v>
      </c>
      <c r="AL517" s="9">
        <f>IF('Embedded emissions outputs'!Z517 &lt;&gt;0,'Infield emissions outputs'!AH517/'Embedded emissions outputs'!Z517,"")</f>
        <v>2.4402140018850762</v>
      </c>
      <c r="AM517" s="9">
        <f>IF('Embedded emissions outputs'!Z517 &lt;&gt;0,'Infield emissions outputs'!AI517/'Embedded emissions outputs'!Z517,"")</f>
        <v>16.039219216548315</v>
      </c>
      <c r="AN517" s="9"/>
      <c r="AO517" s="9">
        <f>E517*'Field emission CFs'!P515</f>
        <v>5479.9266877468954</v>
      </c>
      <c r="AP517" s="9">
        <f>D517*'Field emission CFs'!Q515</f>
        <v>7572.0065064031605</v>
      </c>
      <c r="AQ517" s="9">
        <f t="shared" si="56"/>
        <v>13051.933194150057</v>
      </c>
      <c r="AR517" s="9">
        <f>IF('Embedded emissions outputs'!Z517 &lt;&gt; 0,'Infield emissions outputs'!AQ517/'Embedded emissions outputs'!Z517,"")</f>
        <v>1.9067130100827168</v>
      </c>
      <c r="AS517" s="9"/>
      <c r="AT517" s="9"/>
      <c r="AU517" s="5"/>
      <c r="AV517" s="5"/>
      <c r="AW517" s="5"/>
      <c r="AX517" s="5"/>
      <c r="AY517" s="5"/>
      <c r="AZ517" s="5"/>
      <c r="BA517" s="5"/>
      <c r="CX517" s="5"/>
      <c r="CY517" s="5"/>
      <c r="CZ517" s="5"/>
    </row>
    <row r="518" spans="2:104" x14ac:dyDescent="0.3">
      <c r="B518">
        <v>3115</v>
      </c>
      <c r="C518">
        <v>8</v>
      </c>
      <c r="D518" s="5">
        <v>160285.71059338682</v>
      </c>
      <c r="E518" s="5">
        <v>367003.5</v>
      </c>
      <c r="F518" s="5"/>
      <c r="G518" s="5">
        <v>59774.445726096688</v>
      </c>
      <c r="H518" s="5">
        <v>30322.559579632234</v>
      </c>
      <c r="I518" s="5">
        <v>3141.2861415872176</v>
      </c>
      <c r="J518" s="5">
        <v>8212.8474124908789</v>
      </c>
      <c r="K518" s="5">
        <v>2786.2145026693611</v>
      </c>
      <c r="L518" s="5">
        <v>56048.35723091042</v>
      </c>
      <c r="M518" s="5"/>
      <c r="N518" s="12">
        <f>'Embedded emissions outputs'!L518-'Infield emissions outputs'!G518</f>
        <v>168247.45636436174</v>
      </c>
      <c r="O518" s="12">
        <f>'Embedded emissions outputs'!M518-'Infield emissions outputs'!H518</f>
        <v>91875.385101651409</v>
      </c>
      <c r="P518" s="12">
        <f>'Embedded emissions outputs'!N518-'Infield emissions outputs'!I518</f>
        <v>5251.6267533673745</v>
      </c>
      <c r="Q518" s="12">
        <f>'Embedded emissions outputs'!O518-'Infield emissions outputs'!J518</f>
        <v>72056.36627298595</v>
      </c>
      <c r="R518" s="12">
        <f>'Embedded emissions outputs'!P518-'Infield emissions outputs'!K518</f>
        <v>16892.789195225414</v>
      </c>
      <c r="S518" s="12">
        <f>'Embedded emissions outputs'!Q518-'Infield emissions outputs'!L518</f>
        <v>12679.883919904896</v>
      </c>
      <c r="T518" s="5"/>
      <c r="U518" s="5">
        <v>1535.6545513554502</v>
      </c>
      <c r="V518" s="5">
        <v>176.45211960306503</v>
      </c>
      <c r="W518" s="5">
        <v>87.991116013778083</v>
      </c>
      <c r="X518" s="5">
        <v>9027.1955393027583</v>
      </c>
      <c r="Y518" s="5">
        <v>3112.4399218868125</v>
      </c>
      <c r="Z518" s="5">
        <v>428.28000714270974</v>
      </c>
      <c r="AA518" s="5">
        <v>1297.6195925079128</v>
      </c>
      <c r="AB518" s="5">
        <v>22676.810316610987</v>
      </c>
      <c r="AC518" s="5">
        <f>H518*Parameters!$B$17+J518*Parameters!$B$18</f>
        <v>54726.307488186365</v>
      </c>
      <c r="AD518" s="5">
        <f>O518*Parameters!$B$17+Q518*Parameters!$B$18</f>
        <v>204969.89246718754</v>
      </c>
      <c r="AE518" s="12">
        <f t="shared" si="51"/>
        <v>1800.0977869722933</v>
      </c>
      <c r="AF518" s="12">
        <f t="shared" si="52"/>
        <v>4838.3395215374348</v>
      </c>
      <c r="AG518" s="12">
        <f t="shared" si="53"/>
        <v>6638.4373085097286</v>
      </c>
      <c r="AH518" s="12">
        <f t="shared" si="54"/>
        <v>31704.005855913747</v>
      </c>
      <c r="AI518" s="12">
        <f t="shared" si="55"/>
        <v>259696.19995537392</v>
      </c>
      <c r="AJ518" s="5"/>
      <c r="AK518" s="9">
        <f>IF('Embedded emissions outputs'!Z518 &lt;&gt;0,'Infield emissions outputs'!AG518/'Embedded emissions outputs'!Z518,"")</f>
        <v>1.234325504385356</v>
      </c>
      <c r="AL518" s="9">
        <f>IF('Embedded emissions outputs'!Z518 &lt;&gt;0,'Infield emissions outputs'!AH518/'Embedded emissions outputs'!Z518,"")</f>
        <v>5.8949209279980455</v>
      </c>
      <c r="AM518" s="9">
        <f>IF('Embedded emissions outputs'!Z518 &lt;&gt;0,'Infield emissions outputs'!AI518/'Embedded emissions outputs'!Z518,"")</f>
        <v>48.286912732604804</v>
      </c>
      <c r="AN518" s="9"/>
      <c r="AO518" s="9">
        <f>E518*'Field emission CFs'!P516</f>
        <v>30514.05763304737</v>
      </c>
      <c r="AP518" s="9">
        <f>D518*'Field emission CFs'!Q516</f>
        <v>5648.418973698479</v>
      </c>
      <c r="AQ518" s="9">
        <f t="shared" si="56"/>
        <v>36162.476606745848</v>
      </c>
      <c r="AR518" s="9">
        <f>IF('Embedded emissions outputs'!Z518 &lt;&gt; 0,'Infield emissions outputs'!AQ518/'Embedded emissions outputs'!Z518,"")</f>
        <v>6.7239118339231041</v>
      </c>
      <c r="AS518" s="9"/>
      <c r="AT518" s="9"/>
      <c r="AU518" s="5"/>
      <c r="AV518" s="5"/>
      <c r="AW518" s="5"/>
      <c r="AX518" s="5"/>
      <c r="AY518" s="5"/>
      <c r="AZ518" s="5"/>
      <c r="BA518" s="5"/>
      <c r="CX518" s="5"/>
      <c r="CY518" s="5"/>
      <c r="CZ518" s="5"/>
    </row>
    <row r="519" spans="2:104" x14ac:dyDescent="0.3">
      <c r="B519">
        <v>3116</v>
      </c>
      <c r="C519">
        <v>0</v>
      </c>
      <c r="D519" s="5">
        <v>829207.50775522983</v>
      </c>
      <c r="E519" s="5">
        <v>22783872</v>
      </c>
      <c r="F519" s="5"/>
      <c r="G519" s="5">
        <v>309231.67751194345</v>
      </c>
      <c r="H519" s="5">
        <v>156867.97010602464</v>
      </c>
      <c r="I519" s="5">
        <v>16250.843839844129</v>
      </c>
      <c r="J519" s="5">
        <v>42487.597361448941</v>
      </c>
      <c r="K519" s="5">
        <v>14413.948537751065</v>
      </c>
      <c r="L519" s="5">
        <v>289955.47039821761</v>
      </c>
      <c r="M519" s="5"/>
      <c r="N519" s="12">
        <f>'Embedded emissions outputs'!L519-'Infield emissions outputs'!G519</f>
        <v>10638542.638051447</v>
      </c>
      <c r="O519" s="12">
        <f>'Embedded emissions outputs'!M519-'Infield emissions outputs'!H519</f>
        <v>5970292.3847744921</v>
      </c>
      <c r="P519" s="12">
        <f>'Embedded emissions outputs'!N519-'Infield emissions outputs'!I519</f>
        <v>345330.0516169506</v>
      </c>
      <c r="Q519" s="12">
        <f>'Embedded emissions outputs'!O519-'Infield emissions outputs'!J519</f>
        <v>4611039.7013356127</v>
      </c>
      <c r="R519" s="12">
        <f>'Embedded emissions outputs'!P519-'Infield emissions outputs'!K519</f>
        <v>536845.14895412326</v>
      </c>
      <c r="S519" s="12">
        <f>'Embedded emissions outputs'!Q519-'Infield emissions outputs'!L519</f>
        <v>681821.96639833832</v>
      </c>
      <c r="T519" s="5"/>
      <c r="U519" s="5">
        <v>6992.8025341753028</v>
      </c>
      <c r="V519" s="5">
        <v>992.8353800833512</v>
      </c>
      <c r="W519" s="5">
        <v>393.39165237120994</v>
      </c>
      <c r="X519" s="5">
        <v>51556.848226963877</v>
      </c>
      <c r="Y519" s="5">
        <v>177487.27542346122</v>
      </c>
      <c r="Z519" s="5">
        <v>27967.304775115263</v>
      </c>
      <c r="AA519" s="5">
        <v>80557.26330400593</v>
      </c>
      <c r="AB519" s="5">
        <v>1488790.227698908</v>
      </c>
      <c r="AC519" s="5">
        <f>H519*Parameters!$B$17+J519*Parameters!$B$18</f>
        <v>283116.09857752157</v>
      </c>
      <c r="AD519" s="5">
        <f>O519*Parameters!$B$17+Q519*Parameters!$B$18</f>
        <v>13260224.920052256</v>
      </c>
      <c r="AE519" s="12">
        <f t="shared" si="51"/>
        <v>8379.0295666298643</v>
      </c>
      <c r="AF519" s="12">
        <f t="shared" si="52"/>
        <v>286011.8435025824</v>
      </c>
      <c r="AG519" s="12">
        <f t="shared" si="53"/>
        <v>294390.87306921225</v>
      </c>
      <c r="AH519" s="12">
        <f t="shared" si="54"/>
        <v>1540347.0759258717</v>
      </c>
      <c r="AI519" s="12">
        <f t="shared" si="55"/>
        <v>13543341.018629778</v>
      </c>
      <c r="AJ519" s="5"/>
      <c r="AK519" s="9">
        <f>IF('Embedded emissions outputs'!Z519 &lt;&gt;0,'Infield emissions outputs'!AG519/'Embedded emissions outputs'!Z519,"")</f>
        <v>1.8924939424619789</v>
      </c>
      <c r="AL519" s="9">
        <f>IF('Embedded emissions outputs'!Z519 &lt;&gt;0,'Infield emissions outputs'!AH519/'Embedded emissions outputs'!Z519,"")</f>
        <v>9.9021327668449324</v>
      </c>
      <c r="AM519" s="9">
        <f>IF('Embedded emissions outputs'!Z519 &lt;&gt;0,'Infield emissions outputs'!AI519/'Embedded emissions outputs'!Z519,"")</f>
        <v>87.063469635581541</v>
      </c>
      <c r="AN519" s="9"/>
      <c r="AO519" s="9">
        <f>E519*'Field emission CFs'!P517</f>
        <v>1612563.0201761227</v>
      </c>
      <c r="AP519" s="9">
        <f>D519*'Field emission CFs'!Q517</f>
        <v>22468.738644808356</v>
      </c>
      <c r="AQ519" s="9">
        <f t="shared" si="56"/>
        <v>1635031.758820931</v>
      </c>
      <c r="AR519" s="9">
        <f>IF('Embedded emissions outputs'!Z519 &lt;&gt; 0,'Infield emissions outputs'!AQ519/'Embedded emissions outputs'!Z519,"")</f>
        <v>10.510813963223955</v>
      </c>
      <c r="AS519" s="9"/>
      <c r="AT519" s="9"/>
      <c r="AU519" s="5"/>
      <c r="AV519" s="5"/>
      <c r="AW519" s="5"/>
      <c r="AX519" s="5"/>
      <c r="AY519" s="5"/>
      <c r="AZ519" s="5"/>
      <c r="BA519" s="5"/>
      <c r="CX519" s="5"/>
      <c r="CY519" s="5"/>
      <c r="CZ519" s="5"/>
    </row>
    <row r="520" spans="2:104" x14ac:dyDescent="0.3">
      <c r="B520">
        <v>3116</v>
      </c>
      <c r="C520">
        <v>1</v>
      </c>
      <c r="D520" s="5">
        <v>530838.15850142494</v>
      </c>
      <c r="E520" s="5">
        <v>7488376</v>
      </c>
      <c r="F520" s="5"/>
      <c r="G520" s="5">
        <v>197962.47948252037</v>
      </c>
      <c r="H520" s="5">
        <v>100422.9985861624</v>
      </c>
      <c r="I520" s="5">
        <v>10403.388702292747</v>
      </c>
      <c r="J520" s="5">
        <v>27199.510052143891</v>
      </c>
      <c r="K520" s="5">
        <v>9227.4537156900496</v>
      </c>
      <c r="L520" s="5">
        <v>185622.32796261544</v>
      </c>
      <c r="M520" s="5"/>
      <c r="N520" s="12">
        <f>'Embedded emissions outputs'!L520-'Infield emissions outputs'!G520</f>
        <v>3290382.66095703</v>
      </c>
      <c r="O520" s="12">
        <f>'Embedded emissions outputs'!M520-'Infield emissions outputs'!H520</f>
        <v>1736026.6022595218</v>
      </c>
      <c r="P520" s="12">
        <f>'Embedded emissions outputs'!N520-'Infield emissions outputs'!I520</f>
        <v>128172.22625134466</v>
      </c>
      <c r="Q520" s="12">
        <f>'Embedded emissions outputs'!O520-'Infield emissions outputs'!J520</f>
        <v>1391690.5116922359</v>
      </c>
      <c r="R520" s="12">
        <f>'Embedded emissions outputs'!P520-'Infield emissions outputs'!K520</f>
        <v>676645.93157255254</v>
      </c>
      <c r="S520" s="12">
        <f>'Embedded emissions outputs'!Q520-'Infield emissions outputs'!L520</f>
        <v>265457.89879770088</v>
      </c>
      <c r="T520" s="5"/>
      <c r="U520" s="5">
        <v>5453.6359384946627</v>
      </c>
      <c r="V520" s="5">
        <v>577.84703147494861</v>
      </c>
      <c r="W520" s="5">
        <v>312.97250253983628</v>
      </c>
      <c r="X520" s="5">
        <v>29365.533892355226</v>
      </c>
      <c r="Y520" s="5">
        <v>58734.127901875065</v>
      </c>
      <c r="Z520" s="5">
        <v>8750.4213798900237</v>
      </c>
      <c r="AA520" s="5">
        <v>26476.759295161784</v>
      </c>
      <c r="AB520" s="5">
        <v>464823.63105147245</v>
      </c>
      <c r="AC520" s="5">
        <f>H520*Parameters!$B$17+J520*Parameters!$B$18</f>
        <v>181243.93110941604</v>
      </c>
      <c r="AD520" s="5">
        <f>O520*Parameters!$B$17+Q520*Parameters!$B$18</f>
        <v>3898025.1562746009</v>
      </c>
      <c r="AE520" s="12">
        <f t="shared" si="51"/>
        <v>6344.4554725094476</v>
      </c>
      <c r="AF520" s="12">
        <f t="shared" si="52"/>
        <v>93961.30857692688</v>
      </c>
      <c r="AG520" s="12">
        <f t="shared" si="53"/>
        <v>100305.76404943633</v>
      </c>
      <c r="AH520" s="12">
        <f t="shared" si="54"/>
        <v>494189.16494382767</v>
      </c>
      <c r="AI520" s="12">
        <f t="shared" si="55"/>
        <v>4079269.0873840167</v>
      </c>
      <c r="AJ520" s="5"/>
      <c r="AK520" s="9">
        <f>IF('Embedded emissions outputs'!Z520 &lt;&gt;0,'Infield emissions outputs'!AG520/'Embedded emissions outputs'!Z520,"")</f>
        <v>1.3364132169452041</v>
      </c>
      <c r="AL520" s="9">
        <f>IF('Embedded emissions outputs'!Z520 &lt;&gt;0,'Infield emissions outputs'!AH520/'Embedded emissions outputs'!Z520,"")</f>
        <v>6.5842769651457154</v>
      </c>
      <c r="AM520" s="9">
        <f>IF('Embedded emissions outputs'!Z520 &lt;&gt;0,'Infield emissions outputs'!AI520/'Embedded emissions outputs'!Z520,"")</f>
        <v>54.349709366344598</v>
      </c>
      <c r="AN520" s="9"/>
      <c r="AO520" s="9">
        <f>E520*'Field emission CFs'!P518</f>
        <v>554603.93628495396</v>
      </c>
      <c r="AP520" s="9">
        <f>D520*'Field emission CFs'!Q518</f>
        <v>13084.829387727283</v>
      </c>
      <c r="AQ520" s="9">
        <f t="shared" si="56"/>
        <v>567688.76567268127</v>
      </c>
      <c r="AR520" s="9">
        <f>IF('Embedded emissions outputs'!Z520 &lt;&gt; 0,'Infield emissions outputs'!AQ520/'Embedded emissions outputs'!Z520,"")</f>
        <v>7.5635411059963262</v>
      </c>
      <c r="AS520" s="9"/>
      <c r="AT520" s="9"/>
      <c r="AU520" s="5"/>
      <c r="AV520" s="5"/>
      <c r="AW520" s="5"/>
      <c r="AX520" s="5"/>
      <c r="AY520" s="5"/>
      <c r="AZ520" s="5"/>
      <c r="BA520" s="5"/>
      <c r="CX520" s="5"/>
      <c r="CY520" s="5"/>
      <c r="CZ520" s="5"/>
    </row>
    <row r="521" spans="2:104" x14ac:dyDescent="0.3">
      <c r="B521">
        <v>3116</v>
      </c>
      <c r="C521">
        <v>2</v>
      </c>
      <c r="D521" s="5">
        <v>30256.631495015594</v>
      </c>
      <c r="E521" s="5">
        <v>849812.4375</v>
      </c>
      <c r="F521" s="5"/>
      <c r="G521" s="5">
        <v>11283.434876745257</v>
      </c>
      <c r="H521" s="5">
        <v>5723.8945866734093</v>
      </c>
      <c r="I521" s="5">
        <v>592.97074489386989</v>
      </c>
      <c r="J521" s="5">
        <v>1550.3134793775023</v>
      </c>
      <c r="K521" s="5">
        <v>525.94498387439637</v>
      </c>
      <c r="L521" s="5">
        <v>10580.072823451159</v>
      </c>
      <c r="M521" s="5"/>
      <c r="N521" s="12">
        <f>'Embedded emissions outputs'!L521-'Infield emissions outputs'!G521</f>
        <v>381393.86074216844</v>
      </c>
      <c r="O521" s="12">
        <f>'Embedded emissions outputs'!M521-'Infield emissions outputs'!H521</f>
        <v>203595.32853755736</v>
      </c>
      <c r="P521" s="12">
        <f>'Embedded emissions outputs'!N521-'Infield emissions outputs'!I521</f>
        <v>13503.617953940942</v>
      </c>
      <c r="Q521" s="12">
        <f>'Embedded emissions outputs'!O521-'Infield emissions outputs'!J521</f>
        <v>160778.84367603989</v>
      </c>
      <c r="R521" s="12">
        <f>'Embedded emissions outputs'!P521-'Infield emissions outputs'!K521</f>
        <v>60944.381916354294</v>
      </c>
      <c r="S521" s="12">
        <f>'Embedded emissions outputs'!Q521-'Infield emissions outputs'!L521</f>
        <v>29596.373778441844</v>
      </c>
      <c r="T521" s="5"/>
      <c r="U521" s="5">
        <v>303.49419309920478</v>
      </c>
      <c r="V521" s="5">
        <v>34.324746672368946</v>
      </c>
      <c r="W521" s="5">
        <v>17.40949274889482</v>
      </c>
      <c r="X521" s="5">
        <v>1753.9023478271044</v>
      </c>
      <c r="Y521" s="5">
        <v>6781.3457636085004</v>
      </c>
      <c r="Z521" s="5">
        <v>1020.2888557148937</v>
      </c>
      <c r="AA521" s="5">
        <v>3004.6943096262103</v>
      </c>
      <c r="AB521" s="5">
        <v>54218.608531442092</v>
      </c>
      <c r="AC521" s="5">
        <f>H521*Parameters!$B$17+J521*Parameters!$B$18</f>
        <v>10330.513634827314</v>
      </c>
      <c r="AD521" s="5">
        <f>O521*Parameters!$B$17+Q521*Parameters!$B$18</f>
        <v>455127.05934045371</v>
      </c>
      <c r="AE521" s="12">
        <f t="shared" si="51"/>
        <v>355.22843252046852</v>
      </c>
      <c r="AF521" s="12">
        <f t="shared" si="52"/>
        <v>10806.328928949604</v>
      </c>
      <c r="AG521" s="12">
        <f t="shared" si="53"/>
        <v>11161.557361470073</v>
      </c>
      <c r="AH521" s="12">
        <f t="shared" si="54"/>
        <v>55972.510879269197</v>
      </c>
      <c r="AI521" s="12">
        <f t="shared" si="55"/>
        <v>465457.57297528104</v>
      </c>
      <c r="AJ521" s="5"/>
      <c r="AK521" s="9">
        <f>IF('Embedded emissions outputs'!Z521 &lt;&gt;0,'Infield emissions outputs'!AG521/'Embedded emissions outputs'!Z521,"")</f>
        <v>1.5272808483276192</v>
      </c>
      <c r="AL521" s="9">
        <f>IF('Embedded emissions outputs'!Z521 &lt;&gt;0,'Infield emissions outputs'!AH521/'Embedded emissions outputs'!Z521,"")</f>
        <v>7.658944099845395</v>
      </c>
      <c r="AM521" s="9">
        <f>IF('Embedded emissions outputs'!Z521 &lt;&gt;0,'Infield emissions outputs'!AI521/'Embedded emissions outputs'!Z521,"")</f>
        <v>63.690434398356423</v>
      </c>
      <c r="AN521" s="9"/>
      <c r="AO521" s="9">
        <f>E521*'Field emission CFs'!P519</f>
        <v>58170.856564499445</v>
      </c>
      <c r="AP521" s="9">
        <f>D521*'Field emission CFs'!Q519</f>
        <v>575.04162277578632</v>
      </c>
      <c r="AQ521" s="9">
        <f t="shared" si="56"/>
        <v>58745.898187275234</v>
      </c>
      <c r="AR521" s="9">
        <f>IF('Embedded emissions outputs'!Z521 &lt;&gt; 0,'Infield emissions outputs'!AQ521/'Embedded emissions outputs'!Z521,"")</f>
        <v>8.038437855361483</v>
      </c>
      <c r="AS521" s="9"/>
      <c r="AT521" s="9"/>
      <c r="AU521" s="5"/>
      <c r="AV521" s="5"/>
      <c r="AW521" s="5"/>
      <c r="AX521" s="5"/>
      <c r="AY521" s="5"/>
      <c r="AZ521" s="5"/>
      <c r="BA521" s="5"/>
      <c r="CX521" s="5"/>
      <c r="CY521" s="5"/>
      <c r="CZ521" s="5"/>
    </row>
    <row r="522" spans="2:104" x14ac:dyDescent="0.3">
      <c r="B522">
        <v>3116</v>
      </c>
      <c r="C522">
        <v>5</v>
      </c>
      <c r="D522" s="5">
        <v>100738.5362130444</v>
      </c>
      <c r="E522" s="5">
        <v>70959.5703125</v>
      </c>
      <c r="F522" s="5"/>
      <c r="G522" s="5">
        <v>37567.853947184558</v>
      </c>
      <c r="H522" s="5">
        <v>19057.533294618024</v>
      </c>
      <c r="I522" s="5">
        <v>1974.2780972696062</v>
      </c>
      <c r="J522" s="5">
        <v>5161.7216744557136</v>
      </c>
      <c r="K522" s="5">
        <v>1751.1178603219005</v>
      </c>
      <c r="L522" s="5">
        <v>35226.031339194589</v>
      </c>
      <c r="M522" s="5"/>
      <c r="N522" s="12">
        <f>'Embedded emissions outputs'!L522-'Infield emissions outputs'!G522</f>
        <v>33333.288375154283</v>
      </c>
      <c r="O522" s="12">
        <f>'Embedded emissions outputs'!M522-'Infield emissions outputs'!H522</f>
        <v>17697.946405570972</v>
      </c>
      <c r="P522" s="12">
        <f>'Embedded emissions outputs'!N522-'Infield emissions outputs'!I522</f>
        <v>1050.700518096686</v>
      </c>
      <c r="Q522" s="12">
        <f>'Embedded emissions outputs'!O522-'Infield emissions outputs'!J522</f>
        <v>13229.026561472319</v>
      </c>
      <c r="R522" s="12">
        <f>'Embedded emissions outputs'!P522-'Infield emissions outputs'!K522</f>
        <v>3046.564003499132</v>
      </c>
      <c r="S522" s="12">
        <f>'Embedded emissions outputs'!Q522-'Infield emissions outputs'!L522</f>
        <v>2602.0458071685061</v>
      </c>
      <c r="T522" s="5"/>
      <c r="U522" s="5">
        <v>1252.6416476011718</v>
      </c>
      <c r="V522" s="5">
        <v>105.43487119370251</v>
      </c>
      <c r="W522" s="5">
        <v>81.173609553604436</v>
      </c>
      <c r="X522" s="5">
        <v>5238.6774788958101</v>
      </c>
      <c r="Y522" s="5">
        <v>682.08445853311059</v>
      </c>
      <c r="Z522" s="5">
        <v>82.389929801385875</v>
      </c>
      <c r="AA522" s="5">
        <v>250.89281471421171</v>
      </c>
      <c r="AB522" s="5">
        <v>4336.6682357893578</v>
      </c>
      <c r="AC522" s="5">
        <f>H522*Parameters!$B$17+J522*Parameters!$B$18</f>
        <v>34395.131595294719</v>
      </c>
      <c r="AD522" s="5">
        <f>O522*Parameters!$B$17+Q522*Parameters!$B$18</f>
        <v>38942.847366824164</v>
      </c>
      <c r="AE522" s="12">
        <f t="shared" si="51"/>
        <v>1439.2501283484787</v>
      </c>
      <c r="AF522" s="12">
        <f t="shared" si="52"/>
        <v>1015.3672030487081</v>
      </c>
      <c r="AG522" s="12">
        <f t="shared" si="53"/>
        <v>2454.6173313971867</v>
      </c>
      <c r="AH522" s="12">
        <f t="shared" si="54"/>
        <v>9575.3457146851688</v>
      </c>
      <c r="AI522" s="12">
        <f t="shared" si="55"/>
        <v>73337.978962118883</v>
      </c>
      <c r="AJ522" s="5"/>
      <c r="AK522" s="9">
        <f>IF('Embedded emissions outputs'!Z522 &lt;&gt;0,'Infield emissions outputs'!AG522/'Embedded emissions outputs'!Z522,"")</f>
        <v>1.5985599368824117</v>
      </c>
      <c r="AL522" s="9">
        <f>IF('Embedded emissions outputs'!Z522 &lt;&gt;0,'Infield emissions outputs'!AH522/'Embedded emissions outputs'!Z522,"")</f>
        <v>6.2359064468031233</v>
      </c>
      <c r="AM522" s="9">
        <f>IF('Embedded emissions outputs'!Z522 &lt;&gt;0,'Infield emissions outputs'!AI522/'Embedded emissions outputs'!Z522,"")</f>
        <v>47.761071968817745</v>
      </c>
      <c r="AN522" s="9"/>
      <c r="AO522" s="9">
        <f>E522*'Field emission CFs'!P520</f>
        <v>4693.191397356115</v>
      </c>
      <c r="AP522" s="9">
        <f>D522*'Field emission CFs'!Q520</f>
        <v>2812.5240409064668</v>
      </c>
      <c r="AQ522" s="9">
        <f t="shared" si="56"/>
        <v>7505.7154382625813</v>
      </c>
      <c r="AR522" s="9">
        <f>IF('Embedded emissions outputs'!Z522 &lt;&gt; 0,'Infield emissions outputs'!AQ522/'Embedded emissions outputs'!Z522,"")</f>
        <v>4.8880678237600605</v>
      </c>
      <c r="AS522" s="9"/>
      <c r="AT522" s="9"/>
      <c r="AU522" s="5"/>
      <c r="AV522" s="5"/>
      <c r="AW522" s="5"/>
      <c r="AX522" s="5"/>
      <c r="AY522" s="5"/>
      <c r="AZ522" s="5"/>
      <c r="BA522" s="5"/>
      <c r="CX522" s="5"/>
      <c r="CY522" s="5"/>
      <c r="CZ522" s="5"/>
    </row>
    <row r="523" spans="2:104" x14ac:dyDescent="0.3">
      <c r="B523">
        <v>3116</v>
      </c>
      <c r="C523">
        <v>7</v>
      </c>
      <c r="D523" s="5">
        <v>377482.41010478826</v>
      </c>
      <c r="E523" s="5">
        <v>73206.234375</v>
      </c>
      <c r="F523" s="5"/>
      <c r="G523" s="5">
        <v>140772.38545989135</v>
      </c>
      <c r="H523" s="5">
        <v>71411.436667005488</v>
      </c>
      <c r="I523" s="5">
        <v>7397.916253203658</v>
      </c>
      <c r="J523" s="5">
        <v>19341.745584261967</v>
      </c>
      <c r="K523" s="5">
        <v>6561.7013621670785</v>
      </c>
      <c r="L523" s="5">
        <v>131997.22477825871</v>
      </c>
      <c r="M523" s="5"/>
      <c r="N523" s="12">
        <f>'Embedded emissions outputs'!L523-'Infield emissions outputs'!G523</f>
        <v>33819.683580410288</v>
      </c>
      <c r="O523" s="12">
        <f>'Embedded emissions outputs'!M523-'Infield emissions outputs'!H523</f>
        <v>17717.740557661673</v>
      </c>
      <c r="P523" s="12">
        <f>'Embedded emissions outputs'!N523-'Infield emissions outputs'!I523</f>
        <v>1132.1441875899864</v>
      </c>
      <c r="Q523" s="12">
        <f>'Embedded emissions outputs'!O523-'Infield emissions outputs'!J523</f>
        <v>13760.978543222256</v>
      </c>
      <c r="R523" s="12">
        <f>'Embedded emissions outputs'!P523-'Infield emissions outputs'!K523</f>
        <v>3174.3696310261194</v>
      </c>
      <c r="S523" s="12">
        <f>'Embedded emissions outputs'!Q523-'Infield emissions outputs'!L523</f>
        <v>3601.3168484083144</v>
      </c>
      <c r="T523" s="5"/>
      <c r="U523" s="5">
        <v>3757.0253112191695</v>
      </c>
      <c r="V523" s="5">
        <v>410.9882681546764</v>
      </c>
      <c r="W523" s="5">
        <v>220.40450819046606</v>
      </c>
      <c r="X523" s="5">
        <v>20942.453224673263</v>
      </c>
      <c r="Y523" s="5">
        <v>696.95532981290501</v>
      </c>
      <c r="Z523" s="5">
        <v>84.548441713696619</v>
      </c>
      <c r="AA523" s="5">
        <v>258.83640597017688</v>
      </c>
      <c r="AB523" s="5">
        <v>4451.2104184491636</v>
      </c>
      <c r="AC523" s="5">
        <f>H523*Parameters!$B$17+J523*Parameters!$B$18</f>
        <v>128883.71876880611</v>
      </c>
      <c r="AD523" s="5">
        <f>O523*Parameters!$B$17+Q523*Parameters!$B$18</f>
        <v>39415.642271979916</v>
      </c>
      <c r="AE523" s="12">
        <f t="shared" ref="AE523:AE536" si="57">SUM(U523:W523)</f>
        <v>4388.4180875643115</v>
      </c>
      <c r="AF523" s="12">
        <f t="shared" ref="AF523:AF536" si="58">SUM(Y523:AA523)</f>
        <v>1040.3401774967786</v>
      </c>
      <c r="AG523" s="12">
        <f t="shared" ref="AG523:AG536" si="59">AE523+AF523</f>
        <v>5428.7582650610902</v>
      </c>
      <c r="AH523" s="12">
        <f t="shared" ref="AH523:AH536" si="60">X523+AB523</f>
        <v>25393.663643122425</v>
      </c>
      <c r="AI523" s="12">
        <f t="shared" ref="AI523:AI536" si="61">AC523+AD523</f>
        <v>168299.36104078603</v>
      </c>
      <c r="AJ523" s="5"/>
      <c r="AK523" s="9">
        <f>IF('Embedded emissions outputs'!Z523 &lt;&gt;0,'Infield emissions outputs'!AG523/'Embedded emissions outputs'!Z523,"")</f>
        <v>0.53823673374859693</v>
      </c>
      <c r="AL523" s="9">
        <f>IF('Embedded emissions outputs'!Z523 &lt;&gt;0,'Infield emissions outputs'!AH523/'Embedded emissions outputs'!Z523,"")</f>
        <v>2.5176664551724901</v>
      </c>
      <c r="AM523" s="9">
        <f>IF('Embedded emissions outputs'!Z523 &lt;&gt;0,'Infield emissions outputs'!AI523/'Embedded emissions outputs'!Z523,"")</f>
        <v>16.686117516332104</v>
      </c>
      <c r="AN523" s="9"/>
      <c r="AO523" s="9">
        <f>E523*'Field emission CFs'!P521</f>
        <v>5550.6102214989805</v>
      </c>
      <c r="AP523" s="9">
        <f>D523*'Field emission CFs'!Q521</f>
        <v>8231.3157788918452</v>
      </c>
      <c r="AQ523" s="9">
        <f t="shared" ref="AQ523:AQ536" si="62">AO523+AP523</f>
        <v>13781.926000390826</v>
      </c>
      <c r="AR523" s="9">
        <f>IF('Embedded emissions outputs'!Z523 &lt;&gt; 0,'Infield emissions outputs'!AQ523/'Embedded emissions outputs'!Z523,"")</f>
        <v>1.3664153887558941</v>
      </c>
      <c r="AS523" s="9"/>
      <c r="AT523" s="9"/>
      <c r="AU523" s="5"/>
      <c r="AV523" s="5"/>
      <c r="AW523" s="5"/>
      <c r="AX523" s="5"/>
      <c r="AY523" s="5"/>
      <c r="AZ523" s="5"/>
      <c r="BA523" s="5"/>
      <c r="CX523" s="5"/>
      <c r="CY523" s="5"/>
      <c r="CZ523" s="5"/>
    </row>
    <row r="524" spans="2:104" x14ac:dyDescent="0.3">
      <c r="B524">
        <v>3116</v>
      </c>
      <c r="C524">
        <v>8</v>
      </c>
      <c r="D524" s="5">
        <v>372762.82140730193</v>
      </c>
      <c r="E524" s="5">
        <v>1749510.375</v>
      </c>
      <c r="F524" s="5"/>
      <c r="G524" s="5">
        <v>139012.33587466629</v>
      </c>
      <c r="H524" s="5">
        <v>70518.593450095592</v>
      </c>
      <c r="I524" s="5">
        <v>7305.4215541158837</v>
      </c>
      <c r="J524" s="5">
        <v>19099.919524542263</v>
      </c>
      <c r="K524" s="5">
        <v>6479.6616942085966</v>
      </c>
      <c r="L524" s="5">
        <v>130346.88930967331</v>
      </c>
      <c r="M524" s="5"/>
      <c r="N524" s="12">
        <f>'Embedded emissions outputs'!L524-'Infield emissions outputs'!G524</f>
        <v>799458.51320991688</v>
      </c>
      <c r="O524" s="12">
        <f>'Embedded emissions outputs'!M524-'Infield emissions outputs'!H524</f>
        <v>443914.53127254464</v>
      </c>
      <c r="P524" s="12">
        <f>'Embedded emissions outputs'!N524-'Infield emissions outputs'!I524</f>
        <v>26126.581296594166</v>
      </c>
      <c r="Q524" s="12">
        <f>'Embedded emissions outputs'!O524-'Infield emissions outputs'!J524</f>
        <v>351268.40628720733</v>
      </c>
      <c r="R524" s="12">
        <f>'Embedded emissions outputs'!P524-'Infield emissions outputs'!K524</f>
        <v>72151.261762866852</v>
      </c>
      <c r="S524" s="12">
        <f>'Embedded emissions outputs'!Q524-'Infield emissions outputs'!L524</f>
        <v>56591.139315968001</v>
      </c>
      <c r="T524" s="5"/>
      <c r="U524" s="5">
        <v>3571.3409582865215</v>
      </c>
      <c r="V524" s="5">
        <v>410.35966152587901</v>
      </c>
      <c r="W524" s="5">
        <v>204.63344201205683</v>
      </c>
      <c r="X524" s="5">
        <v>20993.77958377247</v>
      </c>
      <c r="Y524" s="5">
        <v>14781.258327642598</v>
      </c>
      <c r="Z524" s="5">
        <v>2060.0341430499202</v>
      </c>
      <c r="AA524" s="5">
        <v>6185.769273361514</v>
      </c>
      <c r="AB524" s="5">
        <v>109134.45627766593</v>
      </c>
      <c r="AC524" s="5">
        <f>H524*Parameters!$B$17+J524*Parameters!$B$18</f>
        <v>127272.31085652112</v>
      </c>
      <c r="AD524" s="5">
        <f>O524*Parameters!$B$17+Q524*Parameters!$B$18</f>
        <v>992937.73662900273</v>
      </c>
      <c r="AE524" s="12">
        <f t="shared" si="57"/>
        <v>4186.3340618244574</v>
      </c>
      <c r="AF524" s="12">
        <f t="shared" si="58"/>
        <v>23027.061744054034</v>
      </c>
      <c r="AG524" s="12">
        <f t="shared" si="59"/>
        <v>27213.395805878492</v>
      </c>
      <c r="AH524" s="12">
        <f t="shared" si="60"/>
        <v>130128.2358614384</v>
      </c>
      <c r="AI524" s="12">
        <f t="shared" si="61"/>
        <v>1120210.0474855239</v>
      </c>
      <c r="AJ524" s="5"/>
      <c r="AK524" s="9">
        <f>IF('Embedded emissions outputs'!Z524 &lt;&gt;0,'Infield emissions outputs'!AG524/'Embedded emissions outputs'!Z524,"")</f>
        <v>1.4240464187382611</v>
      </c>
      <c r="AL524" s="9">
        <f>IF('Embedded emissions outputs'!Z524 &lt;&gt;0,'Infield emissions outputs'!AH524/'Embedded emissions outputs'!Z524,"")</f>
        <v>6.8094643379706303</v>
      </c>
      <c r="AM524" s="9">
        <f>IF('Embedded emissions outputs'!Z524 &lt;&gt;0,'Infield emissions outputs'!AI524/'Embedded emissions outputs'!Z524,"")</f>
        <v>58.619332836506366</v>
      </c>
      <c r="AN524" s="9"/>
      <c r="AO524" s="9">
        <f>E524*'Field emission CFs'!P522</f>
        <v>120647.08772879698</v>
      </c>
      <c r="AP524" s="9">
        <f>D524*'Field emission CFs'!Q522</f>
        <v>9510.3871996781745</v>
      </c>
      <c r="AQ524" s="9">
        <f t="shared" si="62"/>
        <v>130157.47492847516</v>
      </c>
      <c r="AR524" s="9">
        <f>IF('Embedded emissions outputs'!Z524 &lt;&gt; 0,'Infield emissions outputs'!AQ524/'Embedded emissions outputs'!Z524,"")</f>
        <v>6.8109943854883293</v>
      </c>
      <c r="AS524" s="9"/>
      <c r="AT524" s="9"/>
      <c r="AU524" s="5"/>
      <c r="AV524" s="5"/>
      <c r="AW524" s="5"/>
      <c r="AX524" s="5"/>
      <c r="AY524" s="5"/>
      <c r="AZ524" s="5"/>
      <c r="BA524" s="5"/>
      <c r="CX524" s="5"/>
      <c r="CY524" s="5"/>
      <c r="CZ524" s="5"/>
    </row>
    <row r="525" spans="2:104" x14ac:dyDescent="0.3">
      <c r="B525">
        <v>3117</v>
      </c>
      <c r="C525">
        <v>0</v>
      </c>
      <c r="D525" s="5">
        <v>281301.40438941045</v>
      </c>
      <c r="E525" s="5">
        <v>2315021.25</v>
      </c>
      <c r="F525" s="5"/>
      <c r="G525" s="5">
        <v>104904.14564779888</v>
      </c>
      <c r="H525" s="5">
        <v>53216.08871342551</v>
      </c>
      <c r="I525" s="5">
        <v>5512.9568315613469</v>
      </c>
      <c r="J525" s="5">
        <v>14413.546301893111</v>
      </c>
      <c r="K525" s="5">
        <v>4889.8061444746863</v>
      </c>
      <c r="L525" s="5">
        <v>98364.860750256892</v>
      </c>
      <c r="M525" s="5"/>
      <c r="N525" s="12">
        <f>'Embedded emissions outputs'!L525-'Infield emissions outputs'!G525</f>
        <v>1074314.7217173497</v>
      </c>
      <c r="O525" s="12">
        <f>'Embedded emissions outputs'!M525-'Infield emissions outputs'!H525</f>
        <v>597796.29570183333</v>
      </c>
      <c r="P525" s="12">
        <f>'Embedded emissions outputs'!N525-'Infield emissions outputs'!I525</f>
        <v>32436.09004470702</v>
      </c>
      <c r="Q525" s="12">
        <f>'Embedded emissions outputs'!O525-'Infield emissions outputs'!J525</f>
        <v>464358.66499309428</v>
      </c>
      <c r="R525" s="12">
        <f>'Embedded emissions outputs'!P525-'Infield emissions outputs'!K525</f>
        <v>79115.61171685523</v>
      </c>
      <c r="S525" s="12">
        <f>'Embedded emissions outputs'!Q525-'Infield emissions outputs'!L525</f>
        <v>66999.885400792351</v>
      </c>
      <c r="T525" s="5"/>
      <c r="U525" s="5">
        <v>2372.2471818984013</v>
      </c>
      <c r="V525" s="5">
        <v>336.81073088810234</v>
      </c>
      <c r="W525" s="5">
        <v>133.45468203329128</v>
      </c>
      <c r="X525" s="5">
        <v>17490.210443701995</v>
      </c>
      <c r="Y525" s="5">
        <v>18068.830260902454</v>
      </c>
      <c r="Z525" s="5">
        <v>2816.4218005585835</v>
      </c>
      <c r="AA525" s="5">
        <v>8185.2539639919305</v>
      </c>
      <c r="AB525" s="5">
        <v>149866.94134082753</v>
      </c>
      <c r="AC525" s="5">
        <f>H525*Parameters!$B$17+J525*Parameters!$B$18</f>
        <v>96044.663597783598</v>
      </c>
      <c r="AD525" s="5">
        <f>O525*Parameters!$B$17+Q525*Parameters!$B$18</f>
        <v>1329935.839153165</v>
      </c>
      <c r="AE525" s="12">
        <f t="shared" si="57"/>
        <v>2842.5125948197947</v>
      </c>
      <c r="AF525" s="12">
        <f t="shared" si="58"/>
        <v>29070.506025452967</v>
      </c>
      <c r="AG525" s="12">
        <f t="shared" si="59"/>
        <v>31913.018620272764</v>
      </c>
      <c r="AH525" s="12">
        <f t="shared" si="60"/>
        <v>167357.15178452953</v>
      </c>
      <c r="AI525" s="12">
        <f t="shared" si="61"/>
        <v>1425980.5027509485</v>
      </c>
      <c r="AJ525" s="5"/>
      <c r="AK525" s="9">
        <f>IF('Embedded emissions outputs'!Z525 &lt;&gt;0,'Infield emissions outputs'!AG525/'Embedded emissions outputs'!Z525,"")</f>
        <v>1.6676329541477559</v>
      </c>
      <c r="AL525" s="9">
        <f>IF('Embedded emissions outputs'!Z525 &lt;&gt;0,'Infield emissions outputs'!AH525/'Embedded emissions outputs'!Z525,"")</f>
        <v>8.7453432327738838</v>
      </c>
      <c r="AM525" s="9">
        <f>IF('Embedded emissions outputs'!Z525 &lt;&gt;0,'Infield emissions outputs'!AI525/'Embedded emissions outputs'!Z525,"")</f>
        <v>74.515422895439698</v>
      </c>
      <c r="AN525" s="9"/>
      <c r="AO525" s="9">
        <f>E525*'Field emission CFs'!P523</f>
        <v>204708.00493221017</v>
      </c>
      <c r="AP525" s="9">
        <f>D525*'Field emission CFs'!Q523</f>
        <v>15923.441814446389</v>
      </c>
      <c r="AQ525" s="9">
        <f t="shared" si="62"/>
        <v>220631.44674665655</v>
      </c>
      <c r="AR525" s="9">
        <f>IF('Embedded emissions outputs'!Z525 &lt;&gt; 0,'Infield emissions outputs'!AQ525/'Embedded emissions outputs'!Z525,"")</f>
        <v>11.52922184184391</v>
      </c>
      <c r="AS525" s="9"/>
      <c r="AT525" s="9"/>
      <c r="AU525" s="5"/>
      <c r="AV525" s="5"/>
      <c r="AW525" s="5"/>
      <c r="AX525" s="5"/>
      <c r="AY525" s="5"/>
      <c r="AZ525" s="5"/>
      <c r="BA525" s="5"/>
      <c r="CX525" s="5"/>
      <c r="CY525" s="5"/>
      <c r="CZ525" s="5"/>
    </row>
    <row r="526" spans="2:104" x14ac:dyDescent="0.3">
      <c r="B526">
        <v>3117</v>
      </c>
      <c r="C526">
        <v>1</v>
      </c>
      <c r="D526" s="5">
        <v>484202.78732919937</v>
      </c>
      <c r="E526" s="5">
        <v>2361779.25</v>
      </c>
      <c r="F526" s="5"/>
      <c r="G526" s="5">
        <v>180571.0136261399</v>
      </c>
      <c r="H526" s="5">
        <v>91600.603778459452</v>
      </c>
      <c r="I526" s="5">
        <v>9489.4267238434186</v>
      </c>
      <c r="J526" s="5">
        <v>24809.969611861081</v>
      </c>
      <c r="K526" s="5">
        <v>8416.8003703831437</v>
      </c>
      <c r="L526" s="5">
        <v>169314.97321851234</v>
      </c>
      <c r="M526" s="5"/>
      <c r="N526" s="12">
        <f>'Embedded emissions outputs'!L526-'Infield emissions outputs'!G526</f>
        <v>958881.83259688201</v>
      </c>
      <c r="O526" s="12">
        <f>'Embedded emissions outputs'!M526-'Infield emissions outputs'!H526</f>
        <v>522174.3377308473</v>
      </c>
      <c r="P526" s="12">
        <f>'Embedded emissions outputs'!N526-'Infield emissions outputs'!I526</f>
        <v>29030.81606127281</v>
      </c>
      <c r="Q526" s="12">
        <f>'Embedded emissions outputs'!O526-'Infield emissions outputs'!J526</f>
        <v>469797.78474430757</v>
      </c>
      <c r="R526" s="12">
        <f>'Embedded emissions outputs'!P526-'Infield emissions outputs'!K526</f>
        <v>325479.34947630239</v>
      </c>
      <c r="S526" s="12">
        <f>'Embedded emissions outputs'!Q526-'Infield emissions outputs'!L526</f>
        <v>56415.178213833278</v>
      </c>
      <c r="T526" s="5"/>
      <c r="U526" s="5">
        <v>4974.5212928032588</v>
      </c>
      <c r="V526" s="5">
        <v>527.08182109580332</v>
      </c>
      <c r="W526" s="5">
        <v>285.47713773062696</v>
      </c>
      <c r="X526" s="5">
        <v>26785.703202326033</v>
      </c>
      <c r="Y526" s="5">
        <v>18534.76175963561</v>
      </c>
      <c r="Z526" s="5">
        <v>2715.4193393077985</v>
      </c>
      <c r="AA526" s="5">
        <v>8350.5772088740523</v>
      </c>
      <c r="AB526" s="5">
        <v>144148.11779487709</v>
      </c>
      <c r="AC526" s="5">
        <f>H526*Parameters!$B$17+J526*Parameters!$B$18</f>
        <v>165321.22874781064</v>
      </c>
      <c r="AD526" s="5">
        <f>O526*Parameters!$B$17+Q526*Parameters!$B$18</f>
        <v>1214967.6149525139</v>
      </c>
      <c r="AE526" s="12">
        <f t="shared" si="57"/>
        <v>5787.080251629689</v>
      </c>
      <c r="AF526" s="12">
        <f t="shared" si="58"/>
        <v>29600.758307817461</v>
      </c>
      <c r="AG526" s="12">
        <f t="shared" si="59"/>
        <v>35387.838559447147</v>
      </c>
      <c r="AH526" s="12">
        <f t="shared" si="60"/>
        <v>170933.82099720312</v>
      </c>
      <c r="AI526" s="12">
        <f t="shared" si="61"/>
        <v>1380288.8437003247</v>
      </c>
      <c r="AJ526" s="5"/>
      <c r="AK526" s="9">
        <f>IF('Embedded emissions outputs'!Z526 &lt;&gt;0,'Infield emissions outputs'!AG526/'Embedded emissions outputs'!Z526,"")</f>
        <v>1.2700453266862202</v>
      </c>
      <c r="AL526" s="9">
        <f>IF('Embedded emissions outputs'!Z526 &lt;&gt;0,'Infield emissions outputs'!AH526/'Embedded emissions outputs'!Z526,"")</f>
        <v>6.1346979461722828</v>
      </c>
      <c r="AM526" s="9">
        <f>IF('Embedded emissions outputs'!Z526 &lt;&gt;0,'Infield emissions outputs'!AI526/'Embedded emissions outputs'!Z526,"")</f>
        <v>49.537622719563771</v>
      </c>
      <c r="AN526" s="9"/>
      <c r="AO526" s="9">
        <f>E526*'Field emission CFs'!P524</f>
        <v>267505.04724514525</v>
      </c>
      <c r="AP526" s="9">
        <f>D526*'Field emission CFs'!Q524</f>
        <v>29677.010461394475</v>
      </c>
      <c r="AQ526" s="9">
        <f t="shared" si="62"/>
        <v>297182.05770653975</v>
      </c>
      <c r="AR526" s="9">
        <f>IF('Embedded emissions outputs'!Z526 &lt;&gt; 0,'Infield emissions outputs'!AQ526/'Embedded emissions outputs'!Z526,"")</f>
        <v>10.665660829528832</v>
      </c>
      <c r="AS526" s="9"/>
      <c r="AT526" s="9"/>
      <c r="AU526" s="5"/>
      <c r="AV526" s="5"/>
      <c r="AW526" s="5"/>
      <c r="AX526" s="5"/>
      <c r="AY526" s="5"/>
      <c r="AZ526" s="5"/>
      <c r="BA526" s="5"/>
      <c r="CX526" s="5"/>
      <c r="CY526" s="5"/>
      <c r="CZ526" s="5"/>
    </row>
    <row r="527" spans="2:104" x14ac:dyDescent="0.3">
      <c r="B527">
        <v>3117</v>
      </c>
      <c r="C527">
        <v>2</v>
      </c>
      <c r="D527" s="5">
        <v>124020.15068921127</v>
      </c>
      <c r="E527" s="5">
        <v>566006.25</v>
      </c>
      <c r="F527" s="5"/>
      <c r="G527" s="5">
        <v>46250.135079854408</v>
      </c>
      <c r="H527" s="5">
        <v>23461.906831411176</v>
      </c>
      <c r="I527" s="5">
        <v>2430.5521633545509</v>
      </c>
      <c r="J527" s="5">
        <v>6354.6436542213023</v>
      </c>
      <c r="K527" s="5">
        <v>2155.8175160735559</v>
      </c>
      <c r="L527" s="5">
        <v>43367.095444296261</v>
      </c>
      <c r="M527" s="5"/>
      <c r="N527" s="12">
        <f>'Embedded emissions outputs'!L527-'Infield emissions outputs'!G527</f>
        <v>257808.95708131435</v>
      </c>
      <c r="O527" s="12">
        <f>'Embedded emissions outputs'!M527-'Infield emissions outputs'!H527</f>
        <v>119534.00454534954</v>
      </c>
      <c r="P527" s="12">
        <f>'Embedded emissions outputs'!N527-'Infield emissions outputs'!I527</f>
        <v>8492.1145430104152</v>
      </c>
      <c r="Q527" s="12">
        <f>'Embedded emissions outputs'!O527-'Infield emissions outputs'!J527</f>
        <v>88742.63604864337</v>
      </c>
      <c r="R527" s="12">
        <f>'Embedded emissions outputs'!P527-'Infield emissions outputs'!K527</f>
        <v>60035.134320365956</v>
      </c>
      <c r="S527" s="12">
        <f>'Embedded emissions outputs'!Q527-'Infield emissions outputs'!L527</f>
        <v>31393.384154800799</v>
      </c>
      <c r="T527" s="5"/>
      <c r="U527" s="5">
        <v>1244.0048247824475</v>
      </c>
      <c r="V527" s="5">
        <v>140.69511523044068</v>
      </c>
      <c r="W527" s="5">
        <v>71.360485535091897</v>
      </c>
      <c r="X527" s="5">
        <v>7189.1424366758238</v>
      </c>
      <c r="Y527" s="5">
        <v>4624.7905911088201</v>
      </c>
      <c r="Z527" s="5">
        <v>631.88883131552143</v>
      </c>
      <c r="AA527" s="5">
        <v>2001.2368576545105</v>
      </c>
      <c r="AB527" s="5">
        <v>33447.50574185804</v>
      </c>
      <c r="AC527" s="5">
        <f>H527*Parameters!$B$17+J527*Parameters!$B$18</f>
        <v>42344.167026633339</v>
      </c>
      <c r="AD527" s="5">
        <f>O527*Parameters!$B$17+Q527*Parameters!$B$18</f>
        <v>262520.11510202626</v>
      </c>
      <c r="AE527" s="12">
        <f t="shared" si="57"/>
        <v>1456.06042554798</v>
      </c>
      <c r="AF527" s="12">
        <f t="shared" si="58"/>
        <v>7257.9162800788517</v>
      </c>
      <c r="AG527" s="12">
        <f t="shared" si="59"/>
        <v>8713.976705626832</v>
      </c>
      <c r="AH527" s="12">
        <f t="shared" si="60"/>
        <v>40636.648178533862</v>
      </c>
      <c r="AI527" s="12">
        <f t="shared" si="61"/>
        <v>304864.2821286596</v>
      </c>
      <c r="AJ527" s="5"/>
      <c r="AK527" s="9">
        <f>IF('Embedded emissions outputs'!Z527 &lt;&gt;0,'Infield emissions outputs'!AG527/'Embedded emissions outputs'!Z527,"")</f>
        <v>1.0033227850275972</v>
      </c>
      <c r="AL527" s="9">
        <f>IF('Embedded emissions outputs'!Z527 &lt;&gt;0,'Infield emissions outputs'!AH527/'Embedded emissions outputs'!Z527,"")</f>
        <v>4.6788827193382261</v>
      </c>
      <c r="AM527" s="9">
        <f>IF('Embedded emissions outputs'!Z527 &lt;&gt;0,'Infield emissions outputs'!AI527/'Embedded emissions outputs'!Z527,"")</f>
        <v>35.101916258652984</v>
      </c>
      <c r="AN527" s="9"/>
      <c r="AO527" s="9">
        <f>E527*'Field emission CFs'!P525</f>
        <v>39879.14219301819</v>
      </c>
      <c r="AP527" s="9">
        <f>D527*'Field emission CFs'!Q525</f>
        <v>6775.1783132750552</v>
      </c>
      <c r="AQ527" s="9">
        <f t="shared" si="62"/>
        <v>46654.320506293247</v>
      </c>
      <c r="AR527" s="9">
        <f>IF('Embedded emissions outputs'!Z527 &lt;&gt; 0,'Infield emissions outputs'!AQ527/'Embedded emissions outputs'!Z527,"")</f>
        <v>5.3717544084916273</v>
      </c>
      <c r="AS527" s="9"/>
      <c r="AT527" s="9"/>
      <c r="AU527" s="5"/>
      <c r="AV527" s="5"/>
      <c r="AW527" s="5"/>
      <c r="AX527" s="5"/>
      <c r="AY527" s="5"/>
      <c r="AZ527" s="5"/>
      <c r="BA527" s="5"/>
      <c r="CX527" s="5"/>
      <c r="CY527" s="5"/>
      <c r="CZ527" s="5"/>
    </row>
    <row r="528" spans="2:104" x14ac:dyDescent="0.3">
      <c r="B528">
        <v>3117</v>
      </c>
      <c r="C528">
        <v>5</v>
      </c>
      <c r="D528" s="5">
        <v>349969.93794420501</v>
      </c>
      <c r="E528" s="5">
        <v>79221.0703125</v>
      </c>
      <c r="F528" s="5"/>
      <c r="G528" s="5">
        <v>130512.3144413</v>
      </c>
      <c r="H528" s="5">
        <v>66206.677158601247</v>
      </c>
      <c r="I528" s="5">
        <v>6858.7256591145424</v>
      </c>
      <c r="J528" s="5">
        <v>17932.039535240052</v>
      </c>
      <c r="K528" s="5">
        <v>6083.457552071216</v>
      </c>
      <c r="L528" s="5">
        <v>122376.72359787794</v>
      </c>
      <c r="M528" s="5"/>
      <c r="N528" s="12">
        <f>'Embedded emissions outputs'!L528-'Infield emissions outputs'!G528</f>
        <v>37046.753007769585</v>
      </c>
      <c r="O528" s="12">
        <f>'Embedded emissions outputs'!M528-'Infield emissions outputs'!H528</f>
        <v>19050.661488613201</v>
      </c>
      <c r="P528" s="12">
        <f>'Embedded emissions outputs'!N528-'Infield emissions outputs'!I528</f>
        <v>1176.615611113747</v>
      </c>
      <c r="Q528" s="12">
        <f>'Embedded emissions outputs'!O528-'Infield emissions outputs'!J528</f>
        <v>14174.833142242001</v>
      </c>
      <c r="R528" s="12">
        <f>'Embedded emissions outputs'!P528-'Infield emissions outputs'!K528</f>
        <v>4361.4578271347937</v>
      </c>
      <c r="S528" s="12">
        <f>'Embedded emissions outputs'!Q528-'Infield emissions outputs'!L528</f>
        <v>3410.7518401377165</v>
      </c>
      <c r="T528" s="5"/>
      <c r="U528" s="5">
        <v>4351.7300941339581</v>
      </c>
      <c r="V528" s="5">
        <v>366.28520441055753</v>
      </c>
      <c r="W528" s="5">
        <v>282.00055476390321</v>
      </c>
      <c r="X528" s="5">
        <v>18199.387256546921</v>
      </c>
      <c r="Y528" s="5">
        <v>768.95543973053907</v>
      </c>
      <c r="Z528" s="5">
        <v>90.073768161865772</v>
      </c>
      <c r="AA528" s="5">
        <v>280.10314302977997</v>
      </c>
      <c r="AB528" s="5">
        <v>4733.9249145692374</v>
      </c>
      <c r="AC528" s="5">
        <f>H528*Parameters!$B$17+J528*Parameters!$B$18</f>
        <v>119490.14272483923</v>
      </c>
      <c r="AD528" s="5">
        <f>O528*Parameters!$B$17+Q528*Parameters!$B$18</f>
        <v>41865.156660069719</v>
      </c>
      <c r="AE528" s="12">
        <f t="shared" si="57"/>
        <v>5000.0158533084186</v>
      </c>
      <c r="AF528" s="12">
        <f t="shared" si="58"/>
        <v>1139.1323509221847</v>
      </c>
      <c r="AG528" s="12">
        <f t="shared" si="59"/>
        <v>6139.1482042306034</v>
      </c>
      <c r="AH528" s="12">
        <f t="shared" si="60"/>
        <v>22933.312171116158</v>
      </c>
      <c r="AI528" s="12">
        <f t="shared" si="61"/>
        <v>161355.29938490895</v>
      </c>
      <c r="AJ528" s="5"/>
      <c r="AK528" s="9">
        <f>IF('Embedded emissions outputs'!Z528 &lt;&gt;0,'Infield emissions outputs'!AG528/'Embedded emissions outputs'!Z528,"")</f>
        <v>1.6037573312466558</v>
      </c>
      <c r="AL528" s="9">
        <f>IF('Embedded emissions outputs'!Z528 &lt;&gt;0,'Infield emissions outputs'!AH528/'Embedded emissions outputs'!Z528,"")</f>
        <v>5.990972411913801</v>
      </c>
      <c r="AM528" s="9">
        <f>IF('Embedded emissions outputs'!Z528 &lt;&gt;0,'Infield emissions outputs'!AI528/'Embedded emissions outputs'!Z528,"")</f>
        <v>42.151571474642061</v>
      </c>
      <c r="AN528" s="9"/>
      <c r="AO528" s="9">
        <f>E528*'Field emission CFs'!P526</f>
        <v>6405.7594857991398</v>
      </c>
      <c r="AP528" s="9">
        <f>D528*'Field emission CFs'!Q526</f>
        <v>17563.023042225057</v>
      </c>
      <c r="AQ528" s="9">
        <f t="shared" si="62"/>
        <v>23968.782528024196</v>
      </c>
      <c r="AR528" s="9">
        <f>IF('Embedded emissions outputs'!Z528 &lt;&gt; 0,'Infield emissions outputs'!AQ528/'Embedded emissions outputs'!Z528,"")</f>
        <v>6.2614729961863018</v>
      </c>
      <c r="AS528" s="9"/>
      <c r="AT528" s="9"/>
      <c r="AU528" s="5"/>
      <c r="AV528" s="5"/>
      <c r="AW528" s="5"/>
      <c r="AX528" s="5"/>
      <c r="AY528" s="5"/>
      <c r="AZ528" s="5"/>
      <c r="BA528" s="5"/>
      <c r="CX528" s="5"/>
      <c r="CY528" s="5"/>
      <c r="CZ528" s="5"/>
    </row>
    <row r="529" spans="2:104" x14ac:dyDescent="0.3">
      <c r="B529">
        <v>3117</v>
      </c>
      <c r="C529">
        <v>7</v>
      </c>
      <c r="D529" s="5">
        <v>996856.65690005734</v>
      </c>
      <c r="E529" s="5">
        <v>325868.8125</v>
      </c>
      <c r="F529" s="5"/>
      <c r="G529" s="5">
        <v>371752.12883280648</v>
      </c>
      <c r="H529" s="5">
        <v>188583.53161552592</v>
      </c>
      <c r="I529" s="5">
        <v>19536.438961879063</v>
      </c>
      <c r="J529" s="5">
        <v>51077.7385266415</v>
      </c>
      <c r="K529" s="5">
        <v>17328.160222487291</v>
      </c>
      <c r="L529" s="5">
        <v>348578.65874071704</v>
      </c>
      <c r="M529" s="5"/>
      <c r="N529" s="12">
        <f>'Embedded emissions outputs'!L529-'Infield emissions outputs'!G529</f>
        <v>150868.85129353002</v>
      </c>
      <c r="O529" s="12">
        <f>'Embedded emissions outputs'!M529-'Infield emissions outputs'!H529</f>
        <v>77682.154841546115</v>
      </c>
      <c r="P529" s="12">
        <f>'Embedded emissions outputs'!N529-'Infield emissions outputs'!I529</f>
        <v>4868.6229393839094</v>
      </c>
      <c r="Q529" s="12">
        <f>'Embedded emissions outputs'!O529-'Infield emissions outputs'!J529</f>
        <v>58968.308593448695</v>
      </c>
      <c r="R529" s="12">
        <f>'Embedded emissions outputs'!P529-'Infield emissions outputs'!K529</f>
        <v>18788.9977849161</v>
      </c>
      <c r="S529" s="12">
        <f>'Embedded emissions outputs'!Q529-'Infield emissions outputs'!L529</f>
        <v>14691.884382188087</v>
      </c>
      <c r="T529" s="5"/>
      <c r="U529" s="5">
        <v>9921.5634725633317</v>
      </c>
      <c r="V529" s="5">
        <v>1085.3390252120203</v>
      </c>
      <c r="W529" s="5">
        <v>582.04487234109229</v>
      </c>
      <c r="X529" s="5">
        <v>55304.89196314686</v>
      </c>
      <c r="Y529" s="5">
        <v>3122.4267995659893</v>
      </c>
      <c r="Z529" s="5">
        <v>371.29096895395844</v>
      </c>
      <c r="AA529" s="5">
        <v>1152.1793350902149</v>
      </c>
      <c r="AB529" s="5">
        <v>19528.208695334735</v>
      </c>
      <c r="AC529" s="5">
        <f>H529*Parameters!$B$17+J529*Parameters!$B$18</f>
        <v>340356.50292964344</v>
      </c>
      <c r="AD529" s="5">
        <f>O529*Parameters!$B$17+Q529*Parameters!$B$18</f>
        <v>171681.50078220529</v>
      </c>
      <c r="AE529" s="12">
        <f t="shared" si="57"/>
        <v>11588.947370116444</v>
      </c>
      <c r="AF529" s="12">
        <f t="shared" si="58"/>
        <v>4645.897103610163</v>
      </c>
      <c r="AG529" s="12">
        <f t="shared" si="59"/>
        <v>16234.844473726607</v>
      </c>
      <c r="AH529" s="12">
        <f t="shared" si="60"/>
        <v>74833.100658481591</v>
      </c>
      <c r="AI529" s="12">
        <f t="shared" si="61"/>
        <v>512038.00371184875</v>
      </c>
      <c r="AJ529" s="5"/>
      <c r="AK529" s="9">
        <f>IF('Embedded emissions outputs'!Z529 &lt;&gt;0,'Infield emissions outputs'!AG529/'Embedded emissions outputs'!Z529,"")</f>
        <v>0.62353540326323598</v>
      </c>
      <c r="AL529" s="9">
        <f>IF('Embedded emissions outputs'!Z529 &lt;&gt;0,'Infield emissions outputs'!AH529/'Embedded emissions outputs'!Z529,"")</f>
        <v>2.8741320972946705</v>
      </c>
      <c r="AM529" s="9">
        <f>IF('Embedded emissions outputs'!Z529 &lt;&gt;0,'Infield emissions outputs'!AI529/'Embedded emissions outputs'!Z529,"")</f>
        <v>19.665961299922611</v>
      </c>
      <c r="AN529" s="9"/>
      <c r="AO529" s="9">
        <f>E529*'Field emission CFs'!P527</f>
        <v>31702.456259616836</v>
      </c>
      <c r="AP529" s="9">
        <f>D529*'Field emission CFs'!Q527</f>
        <v>53536.222490111199</v>
      </c>
      <c r="AQ529" s="9">
        <f t="shared" si="62"/>
        <v>85238.678749728031</v>
      </c>
      <c r="AR529" s="9">
        <f>IF('Embedded emissions outputs'!Z529 &lt;&gt; 0,'Infield emissions outputs'!AQ529/'Embedded emissions outputs'!Z529,"")</f>
        <v>3.2737815267556418</v>
      </c>
      <c r="AS529" s="9"/>
      <c r="AT529" s="9"/>
      <c r="AU529" s="5"/>
      <c r="AV529" s="5"/>
      <c r="AW529" s="5"/>
      <c r="AX529" s="5"/>
      <c r="AY529" s="5"/>
      <c r="AZ529" s="5"/>
      <c r="BA529" s="5"/>
      <c r="CX529" s="5"/>
      <c r="CY529" s="5"/>
      <c r="CZ529" s="5"/>
    </row>
    <row r="530" spans="2:104" x14ac:dyDescent="0.3">
      <c r="B530">
        <v>3117</v>
      </c>
      <c r="C530">
        <v>8</v>
      </c>
      <c r="D530" s="5">
        <v>667212.77613533393</v>
      </c>
      <c r="E530" s="5">
        <v>1374017.875</v>
      </c>
      <c r="F530" s="5"/>
      <c r="G530" s="5">
        <v>248819.89621665821</v>
      </c>
      <c r="H530" s="5">
        <v>126222.10103294272</v>
      </c>
      <c r="I530" s="5">
        <v>13076.064231831366</v>
      </c>
      <c r="J530" s="5">
        <v>34187.181762976317</v>
      </c>
      <c r="K530" s="5">
        <v>11598.026463821616</v>
      </c>
      <c r="L530" s="5">
        <v>233309.50642710365</v>
      </c>
      <c r="M530" s="5"/>
      <c r="N530" s="12">
        <f>'Embedded emissions outputs'!L530-'Infield emissions outputs'!G530</f>
        <v>620490.90574526531</v>
      </c>
      <c r="O530" s="12">
        <f>'Embedded emissions outputs'!M530-'Infield emissions outputs'!H530</f>
        <v>333515.94551689766</v>
      </c>
      <c r="P530" s="12">
        <f>'Embedded emissions outputs'!N530-'Infield emissions outputs'!I530</f>
        <v>19088.498678167049</v>
      </c>
      <c r="Q530" s="12">
        <f>'Embedded emissions outputs'!O530-'Infield emissions outputs'!J530</f>
        <v>264367.22725285485</v>
      </c>
      <c r="R530" s="12">
        <f>'Embedded emissions outputs'!P530-'Infield emissions outputs'!K530</f>
        <v>90772.918975264634</v>
      </c>
      <c r="S530" s="12">
        <f>'Embedded emissions outputs'!Q530-'Infield emissions outputs'!L530</f>
        <v>45782.424741247611</v>
      </c>
      <c r="T530" s="5"/>
      <c r="U530" s="5">
        <v>6392.3872727117869</v>
      </c>
      <c r="V530" s="5">
        <v>734.50782443099718</v>
      </c>
      <c r="W530" s="5">
        <v>366.27592424462421</v>
      </c>
      <c r="X530" s="5">
        <v>37577.025264429278</v>
      </c>
      <c r="Y530" s="5">
        <v>11718.424345901811</v>
      </c>
      <c r="Z530" s="5">
        <v>1575.1205133816629</v>
      </c>
      <c r="AA530" s="5">
        <v>4858.1349127923258</v>
      </c>
      <c r="AB530" s="5">
        <v>83316.434000156005</v>
      </c>
      <c r="AC530" s="5">
        <f>H530*Parameters!$B$17+J530*Parameters!$B$18</f>
        <v>227806.28049531986</v>
      </c>
      <c r="AD530" s="5">
        <f>O530*Parameters!$B$17+Q530*Parameters!$B$18</f>
        <v>746379.99253656785</v>
      </c>
      <c r="AE530" s="12">
        <f t="shared" si="57"/>
        <v>7493.1710213874085</v>
      </c>
      <c r="AF530" s="12">
        <f t="shared" si="58"/>
        <v>18151.679772075797</v>
      </c>
      <c r="AG530" s="12">
        <f t="shared" si="59"/>
        <v>25644.850793463207</v>
      </c>
      <c r="AH530" s="12">
        <f t="shared" si="60"/>
        <v>120893.45926458528</v>
      </c>
      <c r="AI530" s="12">
        <f t="shared" si="61"/>
        <v>974186.27303188771</v>
      </c>
      <c r="AJ530" s="5"/>
      <c r="AK530" s="9">
        <f>IF('Embedded emissions outputs'!Z530 &lt;&gt;0,'Infield emissions outputs'!AG530/'Embedded emissions outputs'!Z530,"")</f>
        <v>1.2110441320723124</v>
      </c>
      <c r="AL530" s="9">
        <f>IF('Embedded emissions outputs'!Z530 &lt;&gt;0,'Infield emissions outputs'!AH530/'Embedded emissions outputs'!Z530,"")</f>
        <v>5.7090335844581297</v>
      </c>
      <c r="AM530" s="9">
        <f>IF('Embedded emissions outputs'!Z530 &lt;&gt;0,'Infield emissions outputs'!AI530/'Embedded emissions outputs'!Z530,"")</f>
        <v>46.004657192288533</v>
      </c>
      <c r="AN530" s="9"/>
      <c r="AO530" s="9">
        <f>E530*'Field emission CFs'!P528</f>
        <v>122047.72077203689</v>
      </c>
      <c r="AP530" s="9">
        <f>D530*'Field emission CFs'!Q528</f>
        <v>36131.836304471741</v>
      </c>
      <c r="AQ530" s="9">
        <f t="shared" si="62"/>
        <v>158179.55707650864</v>
      </c>
      <c r="AR530" s="9">
        <f>IF('Embedded emissions outputs'!Z530 &lt;&gt; 0,'Infield emissions outputs'!AQ530/'Embedded emissions outputs'!Z530,"")</f>
        <v>7.4698201972043412</v>
      </c>
      <c r="AS530" s="9"/>
      <c r="AT530" s="9"/>
      <c r="AU530" s="5"/>
      <c r="AV530" s="5"/>
      <c r="AW530" s="5"/>
      <c r="AX530" s="5"/>
      <c r="AY530" s="5"/>
      <c r="AZ530" s="5"/>
      <c r="BA530" s="5"/>
      <c r="CX530" s="5"/>
      <c r="CY530" s="5"/>
      <c r="CZ530" s="5"/>
    </row>
    <row r="531" spans="2:104" x14ac:dyDescent="0.3">
      <c r="B531">
        <v>3119</v>
      </c>
      <c r="C531">
        <v>0</v>
      </c>
      <c r="D531" s="5">
        <v>9346.9358532899005</v>
      </c>
      <c r="E531" s="5">
        <v>115262.3515625</v>
      </c>
      <c r="F531" s="5"/>
      <c r="G531" s="5">
        <v>3485.7000527334339</v>
      </c>
      <c r="H531" s="5">
        <v>1768.2363465160777</v>
      </c>
      <c r="I531" s="5">
        <v>183.18164453678801</v>
      </c>
      <c r="J531" s="5">
        <v>478.92577356535372</v>
      </c>
      <c r="K531" s="5">
        <v>162.47591961594998</v>
      </c>
      <c r="L531" s="5">
        <v>3268.4161163222957</v>
      </c>
      <c r="M531" s="5"/>
      <c r="N531" s="12">
        <f>'Embedded emissions outputs'!L531-'Infield emissions outputs'!G531</f>
        <v>53934.635612607904</v>
      </c>
      <c r="O531" s="12">
        <f>'Embedded emissions outputs'!M531-'Infield emissions outputs'!H531</f>
        <v>28994.562520386728</v>
      </c>
      <c r="P531" s="12">
        <f>'Embedded emissions outputs'!N531-'Infield emissions outputs'!I531</f>
        <v>1744.7673914401887</v>
      </c>
      <c r="Q531" s="12">
        <f>'Embedded emissions outputs'!O531-'Infield emissions outputs'!J531</f>
        <v>22380.455459227738</v>
      </c>
      <c r="R531" s="12">
        <f>'Embedded emissions outputs'!P531-'Infield emissions outputs'!K531</f>
        <v>2850.9971500129718</v>
      </c>
      <c r="S531" s="12">
        <f>'Embedded emissions outputs'!Q531-'Infield emissions outputs'!L531</f>
        <v>5356.9321864924168</v>
      </c>
      <c r="T531" s="5"/>
      <c r="U531" s="5">
        <v>78.823787906359996</v>
      </c>
      <c r="V531" s="5">
        <v>11.191370704828557</v>
      </c>
      <c r="W531" s="5">
        <v>4.4343623345711656</v>
      </c>
      <c r="X531" s="5">
        <v>581.15555957735489</v>
      </c>
      <c r="Y531" s="5">
        <v>903.78718787476862</v>
      </c>
      <c r="Z531" s="5">
        <v>138.92927350573339</v>
      </c>
      <c r="AA531" s="5">
        <v>407.53475247422256</v>
      </c>
      <c r="AB531" s="5">
        <v>7388.8217559057184</v>
      </c>
      <c r="AC531" s="5">
        <f>H531*Parameters!$B$17+J531*Parameters!$B$18</f>
        <v>3191.3218195546465</v>
      </c>
      <c r="AD531" s="5">
        <f>O531*Parameters!$B$17+Q531*Parameters!$B$18</f>
        <v>64387.186813370048</v>
      </c>
      <c r="AE531" s="12">
        <f t="shared" si="57"/>
        <v>94.449520945759716</v>
      </c>
      <c r="AF531" s="12">
        <f t="shared" si="58"/>
        <v>1450.2512138547247</v>
      </c>
      <c r="AG531" s="12">
        <f t="shared" si="59"/>
        <v>1544.7007348004845</v>
      </c>
      <c r="AH531" s="12">
        <f t="shared" si="60"/>
        <v>7969.9773154830737</v>
      </c>
      <c r="AI531" s="12">
        <f t="shared" si="61"/>
        <v>67578.508632924699</v>
      </c>
      <c r="AJ531" s="5"/>
      <c r="AK531" s="9">
        <f>IF('Embedded emissions outputs'!Z531 &lt;&gt;0,'Infield emissions outputs'!AG531/'Embedded emissions outputs'!Z531,"")</f>
        <v>1.6204232773382221</v>
      </c>
      <c r="AL531" s="9">
        <f>IF('Embedded emissions outputs'!Z531 &lt;&gt;0,'Infield emissions outputs'!AH531/'Embedded emissions outputs'!Z531,"")</f>
        <v>8.3606723755034995</v>
      </c>
      <c r="AM531" s="9">
        <f>IF('Embedded emissions outputs'!Z531 &lt;&gt;0,'Infield emissions outputs'!AI531/'Embedded emissions outputs'!Z531,"")</f>
        <v>70.891264546939624</v>
      </c>
      <c r="AN531" s="9"/>
      <c r="AO531" s="9">
        <f>E531*'Field emission CFs'!P529</f>
        <v>12366.282097501873</v>
      </c>
      <c r="AP531" s="9">
        <f>D531*'Field emission CFs'!Q529</f>
        <v>637.95199983888153</v>
      </c>
      <c r="AQ531" s="9">
        <f t="shared" si="62"/>
        <v>13004.234097340755</v>
      </c>
      <c r="AR531" s="9">
        <f>IF('Embedded emissions outputs'!Z531 &lt;&gt; 0,'Infield emissions outputs'!AQ531/'Embedded emissions outputs'!Z531,"")</f>
        <v>13.641712702368913</v>
      </c>
      <c r="AS531" s="9"/>
      <c r="AT531" s="9"/>
      <c r="AU531" s="5"/>
      <c r="AV531" s="5"/>
      <c r="AW531" s="5"/>
      <c r="AX531" s="5"/>
      <c r="AY531" s="5"/>
      <c r="AZ531" s="5"/>
      <c r="BA531" s="5"/>
      <c r="CX531" s="5"/>
      <c r="CY531" s="5"/>
      <c r="CZ531" s="5"/>
    </row>
    <row r="532" spans="2:104" x14ac:dyDescent="0.3">
      <c r="B532">
        <v>3119</v>
      </c>
      <c r="C532">
        <v>1</v>
      </c>
      <c r="D532" s="5">
        <v>57957.692286089499</v>
      </c>
      <c r="E532" s="5">
        <v>39930.12890625</v>
      </c>
      <c r="F532" s="5"/>
      <c r="G532" s="5">
        <v>21613.835189296067</v>
      </c>
      <c r="H532" s="5">
        <v>10964.330949632698</v>
      </c>
      <c r="I532" s="5">
        <v>1135.8573069468675</v>
      </c>
      <c r="J532" s="5">
        <v>2969.6825834541478</v>
      </c>
      <c r="K532" s="5">
        <v>1007.4669924782008</v>
      </c>
      <c r="L532" s="5">
        <v>20266.519264281513</v>
      </c>
      <c r="M532" s="5"/>
      <c r="N532" s="12">
        <f>'Embedded emissions outputs'!L532-'Infield emissions outputs'!G532</f>
        <v>17905.569780610163</v>
      </c>
      <c r="O532" s="12">
        <f>'Embedded emissions outputs'!M532-'Infield emissions outputs'!H532</f>
        <v>9161.3094840283156</v>
      </c>
      <c r="P532" s="12">
        <f>'Embedded emissions outputs'!N532-'Infield emissions outputs'!I532</f>
        <v>543.41721011658501</v>
      </c>
      <c r="Q532" s="12">
        <f>'Embedded emissions outputs'!O532-'Infield emissions outputs'!J532</f>
        <v>7167.9638990979611</v>
      </c>
      <c r="R532" s="12">
        <f>'Embedded emissions outputs'!P532-'Infield emissions outputs'!K532</f>
        <v>3604.2547249466679</v>
      </c>
      <c r="S532" s="12">
        <f>'Embedded emissions outputs'!Q532-'Infield emissions outputs'!L532</f>
        <v>1547.6121764831114</v>
      </c>
      <c r="T532" s="5"/>
      <c r="U532" s="5">
        <v>595.43600719273479</v>
      </c>
      <c r="V532" s="5">
        <v>63.090190300563037</v>
      </c>
      <c r="W532" s="5">
        <v>34.170798963320017</v>
      </c>
      <c r="X532" s="5">
        <v>3206.1722577641103</v>
      </c>
      <c r="Y532" s="5">
        <v>314.1465523022228</v>
      </c>
      <c r="Z532" s="5">
        <v>46.265764564381165</v>
      </c>
      <c r="AA532" s="5">
        <v>141.18153162558718</v>
      </c>
      <c r="AB532" s="5">
        <v>2456.5300937954016</v>
      </c>
      <c r="AC532" s="5">
        <f>H532*Parameters!$B$17+J532*Parameters!$B$18</f>
        <v>19788.479444686607</v>
      </c>
      <c r="AD532" s="5">
        <f>O532*Parameters!$B$17+Q532*Parameters!$B$18</f>
        <v>20424.279021016046</v>
      </c>
      <c r="AE532" s="12">
        <f t="shared" si="57"/>
        <v>692.69699645661785</v>
      </c>
      <c r="AF532" s="12">
        <f t="shared" si="58"/>
        <v>501.59384849219117</v>
      </c>
      <c r="AG532" s="12">
        <f t="shared" si="59"/>
        <v>1194.2908449488091</v>
      </c>
      <c r="AH532" s="12">
        <f t="shared" si="60"/>
        <v>5662.702351559512</v>
      </c>
      <c r="AI532" s="12">
        <f t="shared" si="61"/>
        <v>40212.758465702653</v>
      </c>
      <c r="AJ532" s="5"/>
      <c r="AK532" s="9">
        <f>IF('Embedded emissions outputs'!Z532 &lt;&gt;0,'Infield emissions outputs'!AG532/'Embedded emissions outputs'!Z532,"")</f>
        <v>0.66486875221633446</v>
      </c>
      <c r="AL532" s="9">
        <f>IF('Embedded emissions outputs'!Z532 &lt;&gt;0,'Infield emissions outputs'!AH532/'Embedded emissions outputs'!Z532,"")</f>
        <v>3.1524597735782298</v>
      </c>
      <c r="AM532" s="9">
        <f>IF('Embedded emissions outputs'!Z532 &lt;&gt;0,'Infield emissions outputs'!AI532/'Embedded emissions outputs'!Z532,"")</f>
        <v>22.386679641184521</v>
      </c>
      <c r="AN532" s="9"/>
      <c r="AO532" s="9">
        <f>E532*'Field emission CFs'!P530</f>
        <v>5308.1104824016875</v>
      </c>
      <c r="AP532" s="9">
        <f>D532*'Field emission CFs'!Q530</f>
        <v>4101.5279289678947</v>
      </c>
      <c r="AQ532" s="9">
        <f t="shared" si="62"/>
        <v>9409.6384113695822</v>
      </c>
      <c r="AR532" s="9">
        <f>IF('Embedded emissions outputs'!Z532 &lt;&gt; 0,'Infield emissions outputs'!AQ532/'Embedded emissions outputs'!Z532,"")</f>
        <v>5.2384011615213746</v>
      </c>
      <c r="AS532" s="9"/>
      <c r="AT532" s="9"/>
      <c r="AU532" s="5"/>
      <c r="AV532" s="5"/>
      <c r="AW532" s="5"/>
      <c r="AX532" s="5"/>
      <c r="AY532" s="5"/>
      <c r="AZ532" s="5"/>
      <c r="BA532" s="5"/>
      <c r="CX532" s="5"/>
      <c r="CY532" s="5"/>
      <c r="CZ532" s="5"/>
    </row>
    <row r="533" spans="2:104" x14ac:dyDescent="0.3">
      <c r="B533">
        <v>3119</v>
      </c>
      <c r="C533">
        <v>2</v>
      </c>
      <c r="D533" s="5">
        <v>1139.1351016343999</v>
      </c>
      <c r="E533" s="5">
        <v>241.96086120605469</v>
      </c>
      <c r="F533" s="5"/>
      <c r="G533" s="5">
        <v>424.81122649835532</v>
      </c>
      <c r="H533" s="5">
        <v>215.49950934917996</v>
      </c>
      <c r="I533" s="5">
        <v>22.324817944858804</v>
      </c>
      <c r="J533" s="5">
        <v>58.367915251464808</v>
      </c>
      <c r="K533" s="5">
        <v>19.801358018276471</v>
      </c>
      <c r="L533" s="5">
        <v>398.33027457226456</v>
      </c>
      <c r="M533" s="5"/>
      <c r="N533" s="12">
        <f>'Embedded emissions outputs'!L533-'Infield emissions outputs'!G533</f>
        <v>109.78068006930613</v>
      </c>
      <c r="O533" s="12">
        <f>'Embedded emissions outputs'!M533-'Infield emissions outputs'!H533</f>
        <v>34.440555122678546</v>
      </c>
      <c r="P533" s="12">
        <f>'Embedded emissions outputs'!N533-'Infield emissions outputs'!I533</f>
        <v>3.951743234035451</v>
      </c>
      <c r="Q533" s="12">
        <f>'Embedded emissions outputs'!O533-'Infield emissions outputs'!J533</f>
        <v>20.790104560234738</v>
      </c>
      <c r="R533" s="12">
        <f>'Embedded emissions outputs'!P533-'Infield emissions outputs'!K533</f>
        <v>48.89169858791773</v>
      </c>
      <c r="S533" s="12">
        <f>'Embedded emissions outputs'!Q533-'Infield emissions outputs'!L533</f>
        <v>24.106087245827439</v>
      </c>
      <c r="T533" s="5"/>
      <c r="U533" s="5">
        <v>11.426284798374402</v>
      </c>
      <c r="V533" s="5">
        <v>1.2922959978425015</v>
      </c>
      <c r="W533" s="5">
        <v>0.65545182368310517</v>
      </c>
      <c r="X533" s="5">
        <v>66.032853973780121</v>
      </c>
      <c r="Y533" s="5">
        <v>2.0836640261653154</v>
      </c>
      <c r="Z533" s="5">
        <v>0.22157994496776792</v>
      </c>
      <c r="AA533" s="5">
        <v>0.85550491750373814</v>
      </c>
      <c r="AB533" s="5">
        <v>11.586020295776398</v>
      </c>
      <c r="AC533" s="5">
        <f>H533*Parameters!$B$17+J533*Parameters!$B$18</f>
        <v>388.93459443042013</v>
      </c>
      <c r="AD533" s="5">
        <f>O533*Parameters!$B$17+Q533*Parameters!$B$18</f>
        <v>71.67186387882694</v>
      </c>
      <c r="AE533" s="12">
        <f t="shared" si="57"/>
        <v>13.374032619900008</v>
      </c>
      <c r="AF533" s="12">
        <f t="shared" si="58"/>
        <v>3.1607488886368214</v>
      </c>
      <c r="AG533" s="12">
        <f t="shared" si="59"/>
        <v>16.534781508536831</v>
      </c>
      <c r="AH533" s="12">
        <f t="shared" si="60"/>
        <v>77.618874269556514</v>
      </c>
      <c r="AI533" s="12">
        <f t="shared" si="61"/>
        <v>460.60645830924705</v>
      </c>
      <c r="AJ533" s="5"/>
      <c r="AK533" s="9">
        <f>IF('Embedded emissions outputs'!Z533 &lt;&gt;0,'Infield emissions outputs'!AG533/'Embedded emissions outputs'!Z533,"")</f>
        <v>0.4220859278436665</v>
      </c>
      <c r="AL533" s="9">
        <f>IF('Embedded emissions outputs'!Z533 &lt;&gt;0,'Infield emissions outputs'!AH533/'Embedded emissions outputs'!Z533,"")</f>
        <v>1.9813890221247779</v>
      </c>
      <c r="AM533" s="9">
        <f>IF('Embedded emissions outputs'!Z533 &lt;&gt;0,'Infield emissions outputs'!AI533/'Embedded emissions outputs'!Z533,"")</f>
        <v>11.757972382390889</v>
      </c>
      <c r="AN533" s="9"/>
      <c r="AO533" s="9">
        <f>E533*'Field emission CFs'!P531</f>
        <v>6.0835873674665182</v>
      </c>
      <c r="AP533" s="9">
        <f>D533*'Field emission CFs'!Q531</f>
        <v>75.103554704188141</v>
      </c>
      <c r="AQ533" s="9">
        <f t="shared" si="62"/>
        <v>81.187142071654662</v>
      </c>
      <c r="AR533" s="9">
        <f>IF('Embedded emissions outputs'!Z533 &lt;&gt; 0,'Infield emissions outputs'!AQ533/'Embedded emissions outputs'!Z533,"")</f>
        <v>2.0724767468259282</v>
      </c>
      <c r="AS533" s="9"/>
      <c r="AT533" s="9"/>
      <c r="AU533" s="5"/>
      <c r="AV533" s="5"/>
      <c r="AW533" s="5"/>
      <c r="AX533" s="5"/>
      <c r="AY533" s="5"/>
      <c r="AZ533" s="5"/>
      <c r="BA533" s="5"/>
      <c r="CX533" s="5"/>
      <c r="CY533" s="5"/>
      <c r="CZ533" s="5"/>
    </row>
    <row r="534" spans="2:104" x14ac:dyDescent="0.3">
      <c r="B534">
        <v>3119</v>
      </c>
      <c r="C534">
        <v>5</v>
      </c>
      <c r="D534" s="5">
        <v>985343.97056481591</v>
      </c>
      <c r="E534" s="5">
        <v>101717.6484375</v>
      </c>
      <c r="F534" s="5"/>
      <c r="G534" s="5">
        <v>367458.76767191547</v>
      </c>
      <c r="H534" s="5">
        <v>186405.58252680421</v>
      </c>
      <c r="I534" s="5">
        <v>19310.812847714235</v>
      </c>
      <c r="J534" s="5">
        <v>50487.842298030919</v>
      </c>
      <c r="K534" s="5">
        <v>17128.037494683402</v>
      </c>
      <c r="L534" s="5">
        <v>344552.92772566766</v>
      </c>
      <c r="M534" s="5"/>
      <c r="N534" s="12">
        <f>'Embedded emissions outputs'!L534-'Infield emissions outputs'!G534</f>
        <v>47511.207199138007</v>
      </c>
      <c r="O534" s="12">
        <f>'Embedded emissions outputs'!M534-'Infield emissions outputs'!H534</f>
        <v>24721.201931646327</v>
      </c>
      <c r="P534" s="12">
        <f>'Embedded emissions outputs'!N534-'Infield emissions outputs'!I534</f>
        <v>1484.3573463400062</v>
      </c>
      <c r="Q534" s="12">
        <f>'Embedded emissions outputs'!O534-'Infield emissions outputs'!J534</f>
        <v>18588.398079033192</v>
      </c>
      <c r="R534" s="12">
        <f>'Embedded emissions outputs'!P534-'Infield emissions outputs'!K534</f>
        <v>5063.795101877422</v>
      </c>
      <c r="S534" s="12">
        <f>'Embedded emissions outputs'!Q534-'Infield emissions outputs'!L534</f>
        <v>4348.6901808843249</v>
      </c>
      <c r="T534" s="5"/>
      <c r="U534" s="5">
        <v>12252.340972395101</v>
      </c>
      <c r="V534" s="5">
        <v>1031.279771608795</v>
      </c>
      <c r="W534" s="5">
        <v>793.97547104987359</v>
      </c>
      <c r="X534" s="5">
        <v>51240.562565324173</v>
      </c>
      <c r="Y534" s="5">
        <v>983.56489904188743</v>
      </c>
      <c r="Z534" s="5">
        <v>116.56006830372399</v>
      </c>
      <c r="AA534" s="5">
        <v>359.6446256372887</v>
      </c>
      <c r="AB534" s="5">
        <v>6129.4966838998171</v>
      </c>
      <c r="AC534" s="5">
        <f>H534*Parameters!$B$17+J534*Parameters!$B$18</f>
        <v>336425.72949971631</v>
      </c>
      <c r="AD534" s="5">
        <f>O534*Parameters!$B$17+Q534*Parameters!$B$18</f>
        <v>54487.869457598747</v>
      </c>
      <c r="AE534" s="12">
        <f t="shared" si="57"/>
        <v>14077.596215053769</v>
      </c>
      <c r="AF534" s="12">
        <f t="shared" si="58"/>
        <v>1459.7695929829001</v>
      </c>
      <c r="AG534" s="12">
        <f t="shared" si="59"/>
        <v>15537.365808036669</v>
      </c>
      <c r="AH534" s="12">
        <f t="shared" si="60"/>
        <v>57370.059249223988</v>
      </c>
      <c r="AI534" s="12">
        <f t="shared" si="61"/>
        <v>390913.59895731509</v>
      </c>
      <c r="AJ534" s="5"/>
      <c r="AK534" s="9">
        <f>IF('Embedded emissions outputs'!Z534 &lt;&gt;0,'Infield emissions outputs'!AG534/'Embedded emissions outputs'!Z534,"")</f>
        <v>1.4832798275267458</v>
      </c>
      <c r="AL534" s="9">
        <f>IF('Embedded emissions outputs'!Z534 &lt;&gt;0,'Infield emissions outputs'!AH534/'Embedded emissions outputs'!Z534,"")</f>
        <v>5.4768519091165695</v>
      </c>
      <c r="AM534" s="9">
        <f>IF('Embedded emissions outputs'!Z534 &lt;&gt;0,'Infield emissions outputs'!AI534/'Embedded emissions outputs'!Z534,"")</f>
        <v>37.318697570945247</v>
      </c>
      <c r="AN534" s="9"/>
      <c r="AO534" s="9">
        <f>E534*'Field emission CFs'!P532</f>
        <v>11705.350677856592</v>
      </c>
      <c r="AP534" s="9">
        <f>D534*'Field emission CFs'!Q532</f>
        <v>62492.630261899671</v>
      </c>
      <c r="AQ534" s="9">
        <f t="shared" si="62"/>
        <v>74197.980939756264</v>
      </c>
      <c r="AR534" s="9">
        <f>IF('Embedded emissions outputs'!Z534 &lt;&gt; 0,'Infield emissions outputs'!AQ534/'Embedded emissions outputs'!Z534,"")</f>
        <v>7.0833350859402451</v>
      </c>
      <c r="AS534" s="9"/>
      <c r="AT534" s="9"/>
      <c r="AU534" s="5"/>
      <c r="AV534" s="5"/>
      <c r="AW534" s="5"/>
      <c r="AX534" s="5"/>
      <c r="AY534" s="5"/>
      <c r="AZ534" s="5"/>
      <c r="BA534" s="5"/>
      <c r="CX534" s="5"/>
      <c r="CY534" s="5"/>
      <c r="CZ534" s="5"/>
    </row>
    <row r="535" spans="2:104" x14ac:dyDescent="0.3">
      <c r="B535">
        <v>3119</v>
      </c>
      <c r="C535">
        <v>7</v>
      </c>
      <c r="D535" s="5">
        <v>150643.4735723137</v>
      </c>
      <c r="E535" s="5">
        <v>13441.9951171875</v>
      </c>
      <c r="F535" s="5"/>
      <c r="G535" s="5">
        <v>56178.620674939099</v>
      </c>
      <c r="H535" s="5">
        <v>28498.458694593715</v>
      </c>
      <c r="I535" s="5">
        <v>2952.3171722632246</v>
      </c>
      <c r="J535" s="5">
        <v>7718.7907615518943</v>
      </c>
      <c r="K535" s="5">
        <v>2618.605421817223</v>
      </c>
      <c r="L535" s="5">
        <v>52676.680847148535</v>
      </c>
      <c r="M535" s="5"/>
      <c r="N535" s="12">
        <f>'Embedded emissions outputs'!L535-'Infield emissions outputs'!G535</f>
        <v>6243.928805999145</v>
      </c>
      <c r="O535" s="12">
        <f>'Embedded emissions outputs'!M535-'Infield emissions outputs'!H535</f>
        <v>3205.5054863621299</v>
      </c>
      <c r="P535" s="12">
        <f>'Embedded emissions outputs'!N535-'Infield emissions outputs'!I535</f>
        <v>216.72839208359574</v>
      </c>
      <c r="Q535" s="12">
        <f>'Embedded emissions outputs'!O535-'Infield emissions outputs'!J535</f>
        <v>2500.687079906389</v>
      </c>
      <c r="R535" s="12">
        <f>'Embedded emissions outputs'!P535-'Infield emissions outputs'!K535</f>
        <v>419.86469865235676</v>
      </c>
      <c r="S535" s="12">
        <f>'Embedded emissions outputs'!Q535-'Infield emissions outputs'!L535</f>
        <v>855.28049227377778</v>
      </c>
      <c r="T535" s="5"/>
      <c r="U535" s="5">
        <v>1499.331698724839</v>
      </c>
      <c r="V535" s="5">
        <v>164.0147955373686</v>
      </c>
      <c r="W535" s="5">
        <v>87.957742708043895</v>
      </c>
      <c r="X535" s="5">
        <v>8357.5918094162462</v>
      </c>
      <c r="Y535" s="5">
        <v>128.403375840026</v>
      </c>
      <c r="Z535" s="5">
        <v>15.448793398652628</v>
      </c>
      <c r="AA535" s="5">
        <v>47.527074848458177</v>
      </c>
      <c r="AB535" s="5">
        <v>813.00454228436479</v>
      </c>
      <c r="AC535" s="5">
        <f>H535*Parameters!$B$17+J535*Parameters!$B$18</f>
        <v>51434.161069546142</v>
      </c>
      <c r="AD535" s="5">
        <f>O535*Parameters!$B$17+Q535*Parameters!$B$18</f>
        <v>7140.2689447744688</v>
      </c>
      <c r="AE535" s="12">
        <f t="shared" si="57"/>
        <v>1751.3042369702516</v>
      </c>
      <c r="AF535" s="12">
        <f t="shared" si="58"/>
        <v>191.37924408713681</v>
      </c>
      <c r="AG535" s="12">
        <f t="shared" si="59"/>
        <v>1942.6834810573885</v>
      </c>
      <c r="AH535" s="12">
        <f t="shared" si="60"/>
        <v>9170.5963517006112</v>
      </c>
      <c r="AI535" s="12">
        <f t="shared" si="61"/>
        <v>58574.430014320613</v>
      </c>
      <c r="AJ535" s="5"/>
      <c r="AK535" s="9">
        <f>IF('Embedded emissions outputs'!Z535 &lt;&gt;0,'Infield emissions outputs'!AG535/'Embedded emissions outputs'!Z535,"")</f>
        <v>0.48328208185765287</v>
      </c>
      <c r="AL535" s="9">
        <f>IF('Embedded emissions outputs'!Z535 &lt;&gt;0,'Infield emissions outputs'!AH535/'Embedded emissions outputs'!Z535,"")</f>
        <v>2.2813726167650175</v>
      </c>
      <c r="AM535" s="9">
        <f>IF('Embedded emissions outputs'!Z535 &lt;&gt;0,'Infield emissions outputs'!AI535/'Embedded emissions outputs'!Z535,"")</f>
        <v>14.571582430679047</v>
      </c>
      <c r="AN535" s="9"/>
      <c r="AO535" s="9">
        <f>E535*'Field emission CFs'!P533</f>
        <v>1742.3232833332199</v>
      </c>
      <c r="AP535" s="9">
        <f>D535*'Field emission CFs'!Q533</f>
        <v>10009.317604220134</v>
      </c>
      <c r="AQ535" s="9">
        <f t="shared" si="62"/>
        <v>11751.640887553354</v>
      </c>
      <c r="AR535" s="9">
        <f>IF('Embedded emissions outputs'!Z535 &lt;&gt; 0,'Infield emissions outputs'!AQ535/'Embedded emissions outputs'!Z535,"")</f>
        <v>2.9234600122759411</v>
      </c>
      <c r="AS535" s="9"/>
      <c r="AT535" s="9"/>
      <c r="AU535" s="5"/>
      <c r="AV535" s="5"/>
      <c r="AW535" s="5"/>
      <c r="AX535" s="5"/>
      <c r="AY535" s="5"/>
      <c r="AZ535" s="5"/>
      <c r="BA535" s="5"/>
      <c r="CX535" s="5"/>
      <c r="CY535" s="5"/>
      <c r="CZ535" s="5"/>
    </row>
    <row r="536" spans="2:104" x14ac:dyDescent="0.3">
      <c r="B536">
        <v>3119</v>
      </c>
      <c r="C536">
        <v>8</v>
      </c>
      <c r="D536" s="5">
        <v>57146.340656311193</v>
      </c>
      <c r="E536" s="5">
        <v>51507.81640625</v>
      </c>
      <c r="F536" s="5"/>
      <c r="G536" s="5">
        <v>21311.262403615918</v>
      </c>
      <c r="H536" s="5">
        <v>10810.840922088099</v>
      </c>
      <c r="I536" s="5">
        <v>1119.9564033595082</v>
      </c>
      <c r="J536" s="5">
        <v>2928.1098998470038</v>
      </c>
      <c r="K536" s="5">
        <v>993.36342910200301</v>
      </c>
      <c r="L536" s="5">
        <v>19982.807598298659</v>
      </c>
      <c r="M536" s="5"/>
      <c r="N536" s="12">
        <f>'Embedded emissions outputs'!L536-'Infield emissions outputs'!G536</f>
        <v>23422.833843594657</v>
      </c>
      <c r="O536" s="12">
        <f>'Embedded emissions outputs'!M536-'Infield emissions outputs'!H536</f>
        <v>12417.850619828032</v>
      </c>
      <c r="P536" s="12">
        <f>'Embedded emissions outputs'!N536-'Infield emissions outputs'!I536</f>
        <v>728.11871804584348</v>
      </c>
      <c r="Q536" s="12">
        <f>'Embedded emissions outputs'!O536-'Infield emissions outputs'!J536</f>
        <v>9779.1472853427586</v>
      </c>
      <c r="R536" s="12">
        <f>'Embedded emissions outputs'!P536-'Infield emissions outputs'!K536</f>
        <v>3095.5961424517282</v>
      </c>
      <c r="S536" s="12">
        <f>'Embedded emissions outputs'!Q536-'Infield emissions outputs'!L536</f>
        <v>2064.2681679906127</v>
      </c>
      <c r="T536" s="5"/>
      <c r="U536" s="5">
        <v>547.5038155135087</v>
      </c>
      <c r="V536" s="5">
        <v>62.9101178079748</v>
      </c>
      <c r="W536" s="5">
        <v>31.371294869873608</v>
      </c>
      <c r="X536" s="5">
        <v>3218.4477926968266</v>
      </c>
      <c r="Y536" s="5">
        <v>440.14067760350252</v>
      </c>
      <c r="Z536" s="5">
        <v>58.886878543210933</v>
      </c>
      <c r="AA536" s="5">
        <v>182.11692165067157</v>
      </c>
      <c r="AB536" s="5">
        <v>3114.2072013001225</v>
      </c>
      <c r="AC536" s="5">
        <f>H536*Parameters!$B$17+J536*Parameters!$B$18</f>
        <v>19511.459873772208</v>
      </c>
      <c r="AD536" s="5">
        <f>O536*Parameters!$B$17+Q536*Parameters!$B$18</f>
        <v>27736.896226162782</v>
      </c>
      <c r="AE536" s="12">
        <f t="shared" si="57"/>
        <v>641.78522819135708</v>
      </c>
      <c r="AF536" s="12">
        <f t="shared" si="58"/>
        <v>681.14447779738498</v>
      </c>
      <c r="AG536" s="12">
        <f t="shared" si="59"/>
        <v>1322.9297059887422</v>
      </c>
      <c r="AH536" s="12">
        <f t="shared" si="60"/>
        <v>6332.6549939969491</v>
      </c>
      <c r="AI536" s="12">
        <f t="shared" si="61"/>
        <v>47248.356099934987</v>
      </c>
      <c r="AJ536" s="5"/>
      <c r="AK536" s="9">
        <f>IF('Embedded emissions outputs'!Z536 &lt;&gt;0,'Infield emissions outputs'!AG536/'Embedded emissions outputs'!Z536,"")</f>
        <v>0.99419690410839856</v>
      </c>
      <c r="AL536" s="9">
        <f>IF('Embedded emissions outputs'!Z536 &lt;&gt;0,'Infield emissions outputs'!AH536/'Embedded emissions outputs'!Z536,"")</f>
        <v>4.7590631318637371</v>
      </c>
      <c r="AM536" s="9">
        <f>IF('Embedded emissions outputs'!Z536 &lt;&gt;0,'Infield emissions outputs'!AI536/'Embedded emissions outputs'!Z536,"")</f>
        <v>35.507683549715587</v>
      </c>
      <c r="AN536" s="9"/>
      <c r="AO536" s="9">
        <f>E536*'Field emission CFs'!P534</f>
        <v>5711.5244964108015</v>
      </c>
      <c r="AP536" s="9">
        <f>D536*'Field emission CFs'!Q534</f>
        <v>3545.8486275799073</v>
      </c>
      <c r="AQ536" s="9">
        <f t="shared" si="62"/>
        <v>9257.3731239907083</v>
      </c>
      <c r="AR536" s="9">
        <f>IF('Embedded emissions outputs'!Z536 &lt;&gt; 0,'Infield emissions outputs'!AQ536/'Embedded emissions outputs'!Z536,"")</f>
        <v>6.9570224769948412</v>
      </c>
      <c r="AS536" s="9"/>
      <c r="AT536" s="9"/>
      <c r="AU536" s="5"/>
      <c r="AV536" s="5"/>
      <c r="AW536" s="5"/>
      <c r="AX536" s="5"/>
      <c r="AY536" s="5"/>
      <c r="AZ536" s="5"/>
      <c r="BA536" s="5"/>
      <c r="CX536" s="5"/>
      <c r="CY536" s="5"/>
      <c r="CZ536" s="5"/>
    </row>
    <row r="537" spans="2:104" x14ac:dyDescent="0.3">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E537" s="5"/>
      <c r="AF537" s="5"/>
      <c r="AG537" s="5"/>
      <c r="AH537" s="5"/>
      <c r="AI537" s="5"/>
      <c r="AJ537" s="5"/>
      <c r="AM537" s="9"/>
      <c r="AN537" s="9"/>
      <c r="AO537" s="9"/>
      <c r="AP537" s="9"/>
      <c r="AQ537" s="9"/>
      <c r="AR537" s="9"/>
      <c r="AS537" s="9"/>
      <c r="AT537" s="9"/>
      <c r="AU537" s="5"/>
      <c r="AV537" s="5"/>
      <c r="AW537" s="5"/>
      <c r="AX537" s="5"/>
      <c r="AY537" s="5"/>
      <c r="AZ537" s="5"/>
      <c r="BA537" s="5"/>
      <c r="CX537" s="5"/>
      <c r="CY537" s="5"/>
      <c r="CZ537" s="5"/>
    </row>
    <row r="538" spans="2:104" x14ac:dyDescent="0.3">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E538" s="5"/>
      <c r="AF538" s="5"/>
      <c r="AG538" s="5"/>
      <c r="AH538" s="5"/>
      <c r="AI538" s="5"/>
      <c r="AJ538" s="5"/>
      <c r="AM538" s="9"/>
      <c r="AN538" s="9"/>
      <c r="AO538" s="9"/>
      <c r="AP538" s="9"/>
      <c r="AQ538" s="9"/>
      <c r="AR538" s="9"/>
      <c r="AS538" s="9"/>
      <c r="AT538" s="9"/>
      <c r="AU538" s="5"/>
      <c r="AV538" s="5"/>
      <c r="AW538" s="5"/>
      <c r="AX538" s="5"/>
      <c r="AY538" s="5"/>
      <c r="AZ538" s="5"/>
      <c r="BA538" s="5"/>
      <c r="CX538" s="5"/>
      <c r="CY538" s="5"/>
      <c r="CZ538" s="5"/>
    </row>
    <row r="539" spans="2:104" x14ac:dyDescent="0.3">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E539" s="5"/>
      <c r="AF539" s="5"/>
      <c r="AG539" s="5"/>
      <c r="AH539" s="5"/>
      <c r="AI539" s="5"/>
      <c r="AJ539" s="5"/>
      <c r="AM539" s="9"/>
      <c r="AN539" s="9"/>
      <c r="AO539" s="9"/>
      <c r="AP539" s="9"/>
      <c r="AQ539" s="9"/>
      <c r="AR539" s="9"/>
      <c r="AS539" s="9"/>
      <c r="AT539" s="9"/>
      <c r="AU539" s="5"/>
      <c r="AV539" s="5"/>
      <c r="AW539" s="5"/>
      <c r="AX539" s="5"/>
      <c r="AY539" s="5"/>
      <c r="AZ539" s="5"/>
      <c r="BA539" s="5"/>
      <c r="CX539" s="5"/>
      <c r="CY539" s="5"/>
      <c r="CZ539" s="5"/>
    </row>
    <row r="540" spans="2:104" x14ac:dyDescent="0.3">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E540" s="5"/>
      <c r="AF540" s="5"/>
      <c r="AG540" s="5"/>
      <c r="AH540" s="5"/>
      <c r="AI540" s="5"/>
      <c r="AJ540" s="5"/>
      <c r="AM540" s="9"/>
      <c r="AN540" s="9"/>
      <c r="AO540" s="9"/>
      <c r="AP540" s="9"/>
      <c r="AQ540" s="9"/>
      <c r="AR540" s="9"/>
      <c r="AS540" s="9"/>
      <c r="AT540" s="9"/>
      <c r="AU540" s="5"/>
      <c r="AV540" s="5"/>
      <c r="AW540" s="5"/>
      <c r="AX540" s="5"/>
      <c r="AY540" s="5"/>
      <c r="AZ540" s="5"/>
      <c r="BA540" s="5"/>
      <c r="CX540" s="5"/>
      <c r="CY540" s="5"/>
      <c r="CZ540" s="5"/>
    </row>
    <row r="541" spans="2:104" x14ac:dyDescent="0.3">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E541" s="5"/>
      <c r="AF541" s="5"/>
      <c r="AG541" s="5"/>
      <c r="AH541" s="5"/>
      <c r="AI541" s="5"/>
      <c r="AJ541" s="5"/>
      <c r="AM541" s="9"/>
      <c r="AN541" s="9"/>
      <c r="AO541" s="9"/>
      <c r="AP541" s="9"/>
      <c r="AQ541" s="9"/>
      <c r="AR541" s="9"/>
      <c r="AS541" s="9"/>
      <c r="AT541" s="9"/>
      <c r="AU541" s="5"/>
      <c r="AV541" s="5"/>
      <c r="AW541" s="5"/>
      <c r="AX541" s="5"/>
      <c r="AY541" s="5"/>
      <c r="AZ541" s="5"/>
      <c r="BA541" s="5"/>
      <c r="CX541" s="5"/>
      <c r="CY541" s="5"/>
      <c r="CZ541" s="5"/>
    </row>
    <row r="542" spans="2:104" x14ac:dyDescent="0.3">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E542" s="5"/>
      <c r="AF542" s="5"/>
      <c r="AG542" s="5"/>
      <c r="AH542" s="5"/>
      <c r="AI542" s="5"/>
      <c r="AJ542" s="5"/>
      <c r="AM542" s="9"/>
      <c r="AN542" s="9"/>
      <c r="AO542" s="9"/>
      <c r="AP542" s="9"/>
      <c r="AQ542" s="9"/>
      <c r="AR542" s="9"/>
      <c r="AS542" s="9"/>
      <c r="AT542" s="9"/>
      <c r="AU542" s="5"/>
      <c r="AV542" s="5"/>
      <c r="AW542" s="5"/>
      <c r="AX542" s="5"/>
      <c r="AY542" s="5"/>
      <c r="AZ542" s="5"/>
      <c r="BA542" s="5"/>
      <c r="CX542" s="5"/>
      <c r="CY542" s="5"/>
      <c r="CZ542" s="5"/>
    </row>
    <row r="543" spans="2:104" x14ac:dyDescent="0.3">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E543" s="5"/>
      <c r="AF543" s="5"/>
      <c r="AG543" s="5"/>
      <c r="AH543" s="5"/>
      <c r="AI543" s="5"/>
      <c r="AJ543" s="5"/>
      <c r="AM543" s="9"/>
      <c r="AN543" s="9"/>
      <c r="AO543" s="9"/>
      <c r="AP543" s="9"/>
      <c r="AQ543" s="9"/>
      <c r="AR543" s="9"/>
      <c r="AS543" s="9"/>
      <c r="AT543" s="9"/>
      <c r="AU543" s="5"/>
      <c r="AV543" s="5"/>
      <c r="AW543" s="5"/>
      <c r="AX543" s="5"/>
      <c r="AY543" s="5"/>
      <c r="AZ543" s="5"/>
      <c r="BA543" s="5"/>
      <c r="CX543" s="5"/>
      <c r="CY543" s="5"/>
      <c r="CZ543" s="5"/>
    </row>
    <row r="544" spans="2:104" x14ac:dyDescent="0.3">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E544" s="5"/>
      <c r="AF544" s="5"/>
      <c r="AG544" s="5"/>
      <c r="AH544" s="5"/>
      <c r="AI544" s="5"/>
      <c r="AJ544" s="5"/>
      <c r="AM544" s="9"/>
      <c r="AN544" s="9"/>
      <c r="AO544" s="9"/>
      <c r="AP544" s="9"/>
      <c r="AQ544" s="9"/>
      <c r="AR544" s="9"/>
      <c r="AS544" s="9"/>
      <c r="AT544" s="9"/>
      <c r="AU544" s="5"/>
      <c r="AV544" s="5"/>
      <c r="AW544" s="5"/>
      <c r="AX544" s="5"/>
      <c r="AY544" s="5"/>
      <c r="AZ544" s="5"/>
      <c r="BA544" s="5"/>
      <c r="CX544" s="5"/>
      <c r="CY544" s="5"/>
      <c r="CZ544" s="5"/>
    </row>
    <row r="545" spans="4:104" x14ac:dyDescent="0.3">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E545" s="5"/>
      <c r="AF545" s="5"/>
      <c r="AG545" s="5"/>
      <c r="AH545" s="5"/>
      <c r="AI545" s="5"/>
      <c r="AJ545" s="5"/>
      <c r="AM545" s="9"/>
      <c r="AN545" s="9"/>
      <c r="AO545" s="9"/>
      <c r="AP545" s="9"/>
      <c r="AQ545" s="9"/>
      <c r="AR545" s="9"/>
      <c r="AS545" s="9"/>
      <c r="AT545" s="9"/>
      <c r="AU545" s="5"/>
      <c r="AV545" s="5"/>
      <c r="AW545" s="5"/>
      <c r="AX545" s="5"/>
      <c r="AY545" s="5"/>
      <c r="AZ545" s="5"/>
      <c r="BA545" s="5"/>
      <c r="CX545" s="5"/>
      <c r="CY545" s="5"/>
      <c r="CZ545" s="5"/>
    </row>
    <row r="546" spans="4:104" x14ac:dyDescent="0.3">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E546" s="5"/>
      <c r="AF546" s="5"/>
      <c r="AG546" s="5"/>
      <c r="AH546" s="5"/>
      <c r="AI546" s="5"/>
      <c r="AJ546" s="5"/>
      <c r="AM546" s="9"/>
      <c r="AN546" s="9"/>
      <c r="AO546" s="9"/>
      <c r="AP546" s="9"/>
      <c r="AQ546" s="9"/>
      <c r="AR546" s="9"/>
      <c r="AS546" s="9"/>
      <c r="AT546" s="9"/>
      <c r="AU546" s="5"/>
      <c r="AV546" s="5"/>
      <c r="AW546" s="5"/>
      <c r="AX546" s="5"/>
      <c r="AY546" s="5"/>
      <c r="AZ546" s="5"/>
      <c r="BA546" s="5"/>
      <c r="CX546" s="5"/>
      <c r="CY546" s="5"/>
      <c r="CZ546" s="5"/>
    </row>
    <row r="547" spans="4:104" x14ac:dyDescent="0.3">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E547" s="5"/>
      <c r="AF547" s="5"/>
      <c r="AG547" s="5"/>
      <c r="AH547" s="5"/>
      <c r="AI547" s="5"/>
      <c r="AJ547" s="5"/>
      <c r="AM547" s="9"/>
      <c r="AN547" s="9"/>
      <c r="AO547" s="9"/>
      <c r="AP547" s="9"/>
      <c r="AQ547" s="9"/>
      <c r="AR547" s="9"/>
      <c r="AS547" s="9"/>
      <c r="AT547" s="9"/>
      <c r="AU547" s="5"/>
      <c r="AV547" s="5"/>
      <c r="AW547" s="5"/>
      <c r="AX547" s="5"/>
      <c r="AY547" s="5"/>
      <c r="AZ547" s="5"/>
      <c r="BA547" s="5"/>
      <c r="CX547" s="5"/>
      <c r="CY547" s="5"/>
      <c r="CZ547" s="5"/>
    </row>
    <row r="548" spans="4:104" x14ac:dyDescent="0.3">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E548" s="5"/>
      <c r="AF548" s="5"/>
      <c r="AG548" s="5"/>
      <c r="AH548" s="5"/>
      <c r="AI548" s="5"/>
      <c r="AJ548" s="5"/>
      <c r="AM548" s="9"/>
      <c r="AN548" s="9"/>
      <c r="AO548" s="9"/>
      <c r="AP548" s="9"/>
      <c r="AQ548" s="9"/>
      <c r="AR548" s="9"/>
      <c r="AS548" s="9"/>
      <c r="AT548" s="9"/>
      <c r="AU548" s="5"/>
      <c r="AV548" s="5"/>
      <c r="AW548" s="5"/>
      <c r="AX548" s="5"/>
      <c r="AY548" s="5"/>
      <c r="AZ548" s="5"/>
      <c r="BA548" s="5"/>
      <c r="CX548" s="5"/>
      <c r="CY548" s="5"/>
      <c r="CZ548" s="5"/>
    </row>
    <row r="549" spans="4:104" x14ac:dyDescent="0.3">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E549" s="5"/>
      <c r="AF549" s="5"/>
      <c r="AG549" s="5"/>
      <c r="AH549" s="5"/>
      <c r="AI549" s="5"/>
      <c r="AJ549" s="5"/>
      <c r="AM549" s="9"/>
      <c r="AN549" s="9"/>
      <c r="AO549" s="9"/>
      <c r="AP549" s="9"/>
      <c r="AQ549" s="9"/>
      <c r="AR549" s="9"/>
      <c r="AS549" s="9"/>
      <c r="AT549" s="9"/>
      <c r="AU549" s="5"/>
      <c r="AV549" s="5"/>
      <c r="AW549" s="5"/>
      <c r="AX549" s="5"/>
      <c r="AY549" s="5"/>
      <c r="AZ549" s="5"/>
      <c r="BA549" s="5"/>
      <c r="CX549" s="5"/>
      <c r="CY549" s="5"/>
      <c r="CZ549" s="5"/>
    </row>
    <row r="550" spans="4:104" x14ac:dyDescent="0.3">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E550" s="5"/>
      <c r="AF550" s="5"/>
      <c r="AG550" s="5"/>
      <c r="AH550" s="5"/>
      <c r="AI550" s="5"/>
      <c r="AJ550" s="5"/>
      <c r="AM550" s="9"/>
      <c r="AN550" s="9"/>
      <c r="AO550" s="9"/>
      <c r="AP550" s="9"/>
      <c r="AQ550" s="9"/>
      <c r="AR550" s="9"/>
      <c r="AS550" s="9"/>
      <c r="AT550" s="9"/>
      <c r="AU550" s="5"/>
      <c r="AV550" s="5"/>
      <c r="AW550" s="5"/>
      <c r="AX550" s="5"/>
      <c r="AY550" s="5"/>
      <c r="AZ550" s="5"/>
      <c r="BA550" s="5"/>
      <c r="CX550" s="5"/>
      <c r="CY550" s="5"/>
      <c r="CZ550" s="5"/>
    </row>
    <row r="551" spans="4:104" x14ac:dyDescent="0.3">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E551" s="5"/>
      <c r="AF551" s="5"/>
      <c r="AG551" s="5"/>
      <c r="AH551" s="5"/>
      <c r="AI551" s="5"/>
      <c r="AJ551" s="5"/>
      <c r="AM551" s="9"/>
      <c r="AN551" s="9"/>
      <c r="AO551" s="9"/>
      <c r="AP551" s="9"/>
      <c r="AQ551" s="9"/>
      <c r="AR551" s="9"/>
      <c r="AS551" s="9"/>
      <c r="AT551" s="9"/>
      <c r="AU551" s="5"/>
      <c r="AV551" s="5"/>
      <c r="AW551" s="5"/>
      <c r="AX551" s="5"/>
      <c r="AY551" s="5"/>
      <c r="AZ551" s="5"/>
      <c r="BA551" s="5"/>
      <c r="CX551" s="5"/>
      <c r="CY551" s="5"/>
      <c r="CZ551" s="5"/>
    </row>
    <row r="552" spans="4:104" x14ac:dyDescent="0.3">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E552" s="5"/>
      <c r="AF552" s="5"/>
      <c r="AG552" s="5"/>
      <c r="AH552" s="5"/>
      <c r="AI552" s="5"/>
      <c r="AJ552" s="5"/>
      <c r="AM552" s="9"/>
      <c r="AN552" s="9"/>
      <c r="AO552" s="9"/>
      <c r="AP552" s="9"/>
      <c r="AQ552" s="9"/>
      <c r="AR552" s="9"/>
      <c r="AS552" s="9"/>
      <c r="AT552" s="9"/>
      <c r="AU552" s="5"/>
      <c r="AV552" s="5"/>
      <c r="AW552" s="5"/>
      <c r="AX552" s="5"/>
      <c r="AY552" s="5"/>
      <c r="AZ552" s="5"/>
      <c r="BA552" s="5"/>
      <c r="CX552" s="5"/>
      <c r="CY552" s="5"/>
      <c r="CZ552" s="5"/>
    </row>
    <row r="553" spans="4:104" x14ac:dyDescent="0.3">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E553" s="5"/>
      <c r="AF553" s="5"/>
      <c r="AG553" s="5"/>
      <c r="AH553" s="5"/>
      <c r="AI553" s="5"/>
      <c r="AJ553" s="5"/>
      <c r="AM553" s="9"/>
      <c r="AN553" s="9"/>
      <c r="AO553" s="9"/>
      <c r="AP553" s="9"/>
      <c r="AQ553" s="9"/>
      <c r="AR553" s="9"/>
      <c r="AS553" s="9"/>
      <c r="AT553" s="9"/>
      <c r="AU553" s="5"/>
      <c r="AV553" s="5"/>
      <c r="AW553" s="5"/>
      <c r="AX553" s="5"/>
      <c r="AY553" s="5"/>
      <c r="AZ553" s="5"/>
      <c r="BA553" s="5"/>
      <c r="CX553" s="5"/>
      <c r="CY553" s="5"/>
      <c r="CZ553" s="5"/>
    </row>
    <row r="554" spans="4:104" x14ac:dyDescent="0.3">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E554" s="5"/>
      <c r="AF554" s="5"/>
      <c r="AG554" s="5"/>
      <c r="AH554" s="5"/>
      <c r="AI554" s="5"/>
      <c r="AJ554" s="5"/>
      <c r="AM554" s="9"/>
      <c r="AN554" s="9"/>
      <c r="AO554" s="9"/>
      <c r="AP554" s="9"/>
      <c r="AQ554" s="9"/>
      <c r="AR554" s="9"/>
      <c r="AS554" s="9"/>
      <c r="AT554" s="9"/>
      <c r="AU554" s="5"/>
      <c r="AV554" s="5"/>
      <c r="AW554" s="5"/>
      <c r="AX554" s="5"/>
      <c r="AY554" s="5"/>
      <c r="AZ554" s="5"/>
      <c r="BA554" s="5"/>
      <c r="CX554" s="5"/>
      <c r="CY554" s="5"/>
      <c r="CZ554" s="5"/>
    </row>
    <row r="555" spans="4:104" x14ac:dyDescent="0.3">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E555" s="5"/>
      <c r="AF555" s="5"/>
      <c r="AG555" s="5"/>
      <c r="AH555" s="5"/>
      <c r="AI555" s="5"/>
      <c r="AJ555" s="5"/>
      <c r="AM555" s="9"/>
      <c r="AN555" s="9"/>
      <c r="AO555" s="9"/>
      <c r="AP555" s="9"/>
      <c r="AQ555" s="9"/>
      <c r="AR555" s="9"/>
      <c r="AS555" s="9"/>
      <c r="AT555" s="9"/>
      <c r="AU555" s="5"/>
      <c r="AV555" s="5"/>
      <c r="AW555" s="5"/>
      <c r="AX555" s="5"/>
      <c r="AY555" s="5"/>
      <c r="AZ555" s="5"/>
      <c r="BA555" s="5"/>
      <c r="CX555" s="5"/>
      <c r="CY555" s="5"/>
      <c r="CZ555" s="5"/>
    </row>
    <row r="556" spans="4:104" x14ac:dyDescent="0.3">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E556" s="5"/>
      <c r="AF556" s="5"/>
      <c r="AG556" s="5"/>
      <c r="AH556" s="5"/>
      <c r="AI556" s="5"/>
      <c r="AJ556" s="5"/>
      <c r="AM556" s="9"/>
      <c r="AN556" s="9"/>
      <c r="AO556" s="9"/>
      <c r="AP556" s="9"/>
      <c r="AQ556" s="9"/>
      <c r="AR556" s="9"/>
      <c r="AS556" s="9"/>
      <c r="AT556" s="9"/>
      <c r="AU556" s="5"/>
      <c r="AV556" s="5"/>
      <c r="AW556" s="5"/>
      <c r="AX556" s="5"/>
      <c r="AY556" s="5"/>
      <c r="AZ556" s="5"/>
      <c r="BA556" s="5"/>
      <c r="CX556" s="5"/>
      <c r="CY556" s="5"/>
      <c r="CZ556" s="5"/>
    </row>
    <row r="557" spans="4:104" x14ac:dyDescent="0.3">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E557" s="5"/>
      <c r="AF557" s="5"/>
      <c r="AG557" s="5"/>
      <c r="AH557" s="5"/>
      <c r="AI557" s="5"/>
      <c r="AJ557" s="5"/>
      <c r="AM557" s="9"/>
      <c r="AN557" s="9"/>
      <c r="AO557" s="9"/>
      <c r="AP557" s="9"/>
      <c r="AQ557" s="9"/>
      <c r="AR557" s="9"/>
      <c r="AS557" s="9"/>
      <c r="AT557" s="9"/>
      <c r="AU557" s="5"/>
      <c r="AV557" s="5"/>
      <c r="AW557" s="5"/>
      <c r="AX557" s="5"/>
      <c r="AY557" s="5"/>
      <c r="AZ557" s="5"/>
      <c r="BA557" s="5"/>
      <c r="CX557" s="5"/>
      <c r="CY557" s="5"/>
      <c r="CZ557" s="5"/>
    </row>
    <row r="558" spans="4:104" x14ac:dyDescent="0.3">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E558" s="5"/>
      <c r="AF558" s="5"/>
      <c r="AG558" s="5"/>
      <c r="AH558" s="5"/>
      <c r="AI558" s="5"/>
      <c r="AJ558" s="5"/>
      <c r="AM558" s="9"/>
      <c r="AN558" s="9"/>
      <c r="AO558" s="9"/>
      <c r="AP558" s="9"/>
      <c r="AQ558" s="9"/>
      <c r="AR558" s="9"/>
      <c r="AS558" s="9"/>
      <c r="AT558" s="9"/>
      <c r="AU558" s="5"/>
      <c r="AV558" s="5"/>
      <c r="AW558" s="5"/>
      <c r="AX558" s="5"/>
      <c r="AY558" s="5"/>
      <c r="AZ558" s="5"/>
      <c r="BA558" s="5"/>
      <c r="CX558" s="5"/>
      <c r="CY558" s="5"/>
      <c r="CZ558" s="5"/>
    </row>
    <row r="559" spans="4:104" x14ac:dyDescent="0.3">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E559" s="5"/>
      <c r="AF559" s="5"/>
      <c r="AG559" s="5"/>
      <c r="AH559" s="5"/>
      <c r="AI559" s="5"/>
      <c r="AJ559" s="5"/>
      <c r="AM559" s="9"/>
      <c r="AN559" s="9"/>
      <c r="AO559" s="9"/>
      <c r="AP559" s="9"/>
      <c r="AQ559" s="9"/>
      <c r="AR559" s="9"/>
      <c r="AS559" s="9"/>
      <c r="AT559" s="9"/>
      <c r="AU559" s="5"/>
      <c r="AV559" s="5"/>
      <c r="AW559" s="5"/>
      <c r="AX559" s="5"/>
      <c r="AY559" s="5"/>
      <c r="AZ559" s="5"/>
      <c r="BA559" s="5"/>
      <c r="CX559" s="5"/>
      <c r="CY559" s="5"/>
      <c r="CZ559" s="5"/>
    </row>
    <row r="560" spans="4:104" x14ac:dyDescent="0.3">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E560" s="5"/>
      <c r="AF560" s="5"/>
      <c r="AG560" s="5"/>
      <c r="AH560" s="5"/>
      <c r="AI560" s="5"/>
      <c r="AJ560" s="5"/>
      <c r="AM560" s="9"/>
      <c r="AN560" s="9"/>
      <c r="AO560" s="9"/>
      <c r="AP560" s="9"/>
      <c r="AQ560" s="9"/>
      <c r="AR560" s="9"/>
      <c r="AS560" s="9"/>
      <c r="AT560" s="9"/>
      <c r="AU560" s="5"/>
      <c r="AV560" s="5"/>
      <c r="AW560" s="5"/>
      <c r="AX560" s="5"/>
      <c r="AY560" s="5"/>
      <c r="AZ560" s="5"/>
      <c r="BA560" s="5"/>
      <c r="CX560" s="5"/>
      <c r="CY560" s="5"/>
      <c r="CZ560" s="5"/>
    </row>
    <row r="561" spans="4:104" x14ac:dyDescent="0.3">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E561" s="5"/>
      <c r="AF561" s="5"/>
      <c r="AG561" s="5"/>
      <c r="AH561" s="5"/>
      <c r="AI561" s="5"/>
      <c r="AJ561" s="5"/>
      <c r="AM561" s="9"/>
      <c r="AN561" s="9"/>
      <c r="AO561" s="9"/>
      <c r="AP561" s="9"/>
      <c r="AQ561" s="9"/>
      <c r="AR561" s="9"/>
      <c r="AS561" s="9"/>
      <c r="AT561" s="9"/>
      <c r="AU561" s="5"/>
      <c r="AV561" s="5"/>
      <c r="AW561" s="5"/>
      <c r="AX561" s="5"/>
      <c r="AY561" s="5"/>
      <c r="AZ561" s="5"/>
      <c r="BA561" s="5"/>
      <c r="CX561" s="5"/>
      <c r="CY561" s="5"/>
      <c r="CZ561" s="5"/>
    </row>
    <row r="562" spans="4:104" x14ac:dyDescent="0.3">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E562" s="5"/>
      <c r="AF562" s="5"/>
      <c r="AG562" s="5"/>
      <c r="AH562" s="5"/>
      <c r="AI562" s="5"/>
      <c r="AJ562" s="5"/>
      <c r="AM562" s="9"/>
      <c r="AN562" s="9"/>
      <c r="AO562" s="9"/>
      <c r="AP562" s="9"/>
      <c r="AQ562" s="9"/>
      <c r="AR562" s="9"/>
      <c r="AS562" s="9"/>
      <c r="AT562" s="9"/>
      <c r="AU562" s="5"/>
      <c r="AV562" s="5"/>
      <c r="AW562" s="5"/>
      <c r="AX562" s="5"/>
      <c r="AY562" s="5"/>
      <c r="AZ562" s="5"/>
      <c r="BA562" s="5"/>
      <c r="CX562" s="5"/>
      <c r="CY562" s="5"/>
      <c r="CZ562" s="5"/>
    </row>
    <row r="563" spans="4:104" x14ac:dyDescent="0.3">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E563" s="5"/>
      <c r="AF563" s="5"/>
      <c r="AG563" s="5"/>
      <c r="AH563" s="5"/>
      <c r="AI563" s="5"/>
      <c r="AJ563" s="5"/>
      <c r="AM563" s="9"/>
      <c r="AN563" s="9"/>
      <c r="AO563" s="9"/>
      <c r="AP563" s="9"/>
      <c r="AQ563" s="9"/>
      <c r="AR563" s="9"/>
      <c r="AS563" s="9"/>
      <c r="AT563" s="9"/>
      <c r="AU563" s="5"/>
      <c r="AV563" s="5"/>
      <c r="AW563" s="5"/>
      <c r="AX563" s="5"/>
      <c r="AY563" s="5"/>
      <c r="AZ563" s="5"/>
      <c r="BA563" s="5"/>
      <c r="CX563" s="5"/>
      <c r="CY563" s="5"/>
      <c r="CZ563" s="5"/>
    </row>
    <row r="564" spans="4:104" x14ac:dyDescent="0.3">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E564" s="5"/>
      <c r="AF564" s="5"/>
      <c r="AG564" s="5"/>
      <c r="AH564" s="5"/>
      <c r="AI564" s="5"/>
      <c r="AJ564" s="5"/>
      <c r="AM564" s="9"/>
      <c r="AN564" s="9"/>
      <c r="AO564" s="9"/>
      <c r="AP564" s="9"/>
      <c r="AQ564" s="9"/>
      <c r="AR564" s="9"/>
      <c r="AS564" s="9"/>
      <c r="AT564" s="9"/>
      <c r="AU564" s="5"/>
      <c r="AV564" s="5"/>
      <c r="AW564" s="5"/>
      <c r="AX564" s="5"/>
      <c r="AY564" s="5"/>
      <c r="AZ564" s="5"/>
      <c r="BA564" s="5"/>
      <c r="CX564" s="5"/>
      <c r="CY564" s="5"/>
      <c r="CZ564" s="5"/>
    </row>
    <row r="565" spans="4:104" x14ac:dyDescent="0.3">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E565" s="5"/>
      <c r="AF565" s="5"/>
      <c r="AG565" s="5"/>
      <c r="AH565" s="5"/>
      <c r="AI565" s="5"/>
      <c r="AJ565" s="5"/>
      <c r="AM565" s="9"/>
      <c r="AN565" s="9"/>
      <c r="AO565" s="9"/>
      <c r="AP565" s="9"/>
      <c r="AQ565" s="9"/>
      <c r="AR565" s="9"/>
      <c r="AS565" s="9"/>
      <c r="AT565" s="9"/>
      <c r="AU565" s="5"/>
      <c r="AV565" s="5"/>
      <c r="AW565" s="5"/>
      <c r="AX565" s="5"/>
      <c r="AY565" s="5"/>
      <c r="AZ565" s="5"/>
      <c r="BA565" s="5"/>
      <c r="CX565" s="5"/>
      <c r="CY565" s="5"/>
      <c r="CZ565" s="5"/>
    </row>
    <row r="566" spans="4:104" x14ac:dyDescent="0.3">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E566" s="5"/>
      <c r="AF566" s="5"/>
      <c r="AG566" s="5"/>
      <c r="AH566" s="5"/>
      <c r="AI566" s="5"/>
      <c r="AJ566" s="5"/>
      <c r="AM566" s="9"/>
      <c r="AN566" s="9"/>
      <c r="AO566" s="9"/>
      <c r="AP566" s="9"/>
      <c r="AQ566" s="9"/>
      <c r="AR566" s="9"/>
      <c r="AS566" s="9"/>
      <c r="AT566" s="9"/>
      <c r="AU566" s="5"/>
      <c r="AV566" s="5"/>
      <c r="AW566" s="5"/>
      <c r="AX566" s="5"/>
      <c r="AY566" s="5"/>
      <c r="AZ566" s="5"/>
      <c r="BA566" s="5"/>
      <c r="CX566" s="5"/>
      <c r="CY566" s="5"/>
      <c r="CZ566" s="5"/>
    </row>
    <row r="567" spans="4:104" x14ac:dyDescent="0.3">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E567" s="5"/>
      <c r="AF567" s="5"/>
      <c r="AG567" s="5"/>
      <c r="AH567" s="5"/>
      <c r="AI567" s="5"/>
      <c r="AJ567" s="5"/>
      <c r="AM567" s="9"/>
      <c r="AN567" s="9"/>
      <c r="AO567" s="9"/>
      <c r="AP567" s="9"/>
      <c r="AQ567" s="9"/>
      <c r="AR567" s="9"/>
      <c r="AS567" s="9"/>
      <c r="AT567" s="9"/>
      <c r="AU567" s="5"/>
      <c r="AV567" s="5"/>
      <c r="AW567" s="5"/>
      <c r="AX567" s="5"/>
      <c r="AY567" s="5"/>
      <c r="AZ567" s="5"/>
      <c r="BA567" s="5"/>
      <c r="CX567" s="5"/>
      <c r="CY567" s="5"/>
      <c r="CZ567" s="5"/>
    </row>
    <row r="568" spans="4:104" x14ac:dyDescent="0.3">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E568" s="5"/>
      <c r="AF568" s="5"/>
      <c r="AG568" s="5"/>
      <c r="AH568" s="5"/>
      <c r="AI568" s="5"/>
      <c r="AJ568" s="5"/>
      <c r="AM568" s="9"/>
      <c r="AN568" s="9"/>
      <c r="AO568" s="9"/>
      <c r="AP568" s="9"/>
      <c r="AQ568" s="9"/>
      <c r="AR568" s="9"/>
      <c r="AS568" s="9"/>
      <c r="AT568" s="9"/>
      <c r="AU568" s="5"/>
      <c r="AV568" s="5"/>
      <c r="AW568" s="5"/>
      <c r="AX568" s="5"/>
      <c r="AY568" s="5"/>
      <c r="AZ568" s="5"/>
      <c r="BA568" s="5"/>
      <c r="CX568" s="5"/>
      <c r="CY568" s="5"/>
      <c r="CZ568" s="5"/>
    </row>
    <row r="569" spans="4:104" x14ac:dyDescent="0.3">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E569" s="5"/>
      <c r="AF569" s="5"/>
      <c r="AG569" s="5"/>
      <c r="AH569" s="5"/>
      <c r="AI569" s="5"/>
      <c r="AJ569" s="5"/>
      <c r="AM569" s="9"/>
      <c r="AN569" s="9"/>
      <c r="AO569" s="9"/>
      <c r="AP569" s="9"/>
      <c r="AQ569" s="9"/>
      <c r="AR569" s="9"/>
      <c r="AS569" s="9"/>
      <c r="AT569" s="9"/>
      <c r="AU569" s="5"/>
      <c r="AV569" s="5"/>
      <c r="AW569" s="5"/>
      <c r="AX569" s="5"/>
      <c r="AY569" s="5"/>
      <c r="AZ569" s="5"/>
      <c r="BA569" s="5"/>
      <c r="CX569" s="5"/>
      <c r="CY569" s="5"/>
      <c r="CZ569" s="5"/>
    </row>
    <row r="570" spans="4:104" x14ac:dyDescent="0.3">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E570" s="5"/>
      <c r="AF570" s="5"/>
      <c r="AG570" s="5"/>
      <c r="AH570" s="5"/>
      <c r="AI570" s="5"/>
      <c r="AJ570" s="5"/>
      <c r="AM570" s="9"/>
      <c r="AN570" s="9"/>
      <c r="AO570" s="9"/>
      <c r="AP570" s="9"/>
      <c r="AQ570" s="9"/>
      <c r="AR570" s="9"/>
      <c r="AS570" s="9"/>
      <c r="AT570" s="9"/>
      <c r="AU570" s="5"/>
      <c r="AV570" s="5"/>
      <c r="AW570" s="5"/>
      <c r="AX570" s="5"/>
      <c r="AY570" s="5"/>
      <c r="AZ570" s="5"/>
      <c r="BA570" s="5"/>
      <c r="CX570" s="5"/>
      <c r="CY570" s="5"/>
      <c r="CZ570" s="5"/>
    </row>
    <row r="571" spans="4:104" x14ac:dyDescent="0.3">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E571" s="5"/>
      <c r="AF571" s="5"/>
      <c r="AG571" s="5"/>
      <c r="AH571" s="5"/>
      <c r="AI571" s="5"/>
      <c r="AJ571" s="5"/>
      <c r="AM571" s="9"/>
      <c r="AN571" s="9"/>
      <c r="AO571" s="9"/>
      <c r="AP571" s="9"/>
      <c r="AQ571" s="9"/>
      <c r="AR571" s="9"/>
      <c r="AS571" s="9"/>
      <c r="AT571" s="9"/>
      <c r="AU571" s="5"/>
      <c r="AV571" s="5"/>
      <c r="AW571" s="5"/>
      <c r="AX571" s="5"/>
      <c r="AY571" s="5"/>
      <c r="AZ571" s="5"/>
      <c r="BA571" s="5"/>
      <c r="CX571" s="5"/>
      <c r="CY571" s="5"/>
      <c r="CZ571" s="5"/>
    </row>
    <row r="572" spans="4:104" x14ac:dyDescent="0.3">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E572" s="5"/>
      <c r="AF572" s="5"/>
      <c r="AG572" s="5"/>
      <c r="AH572" s="5"/>
      <c r="AI572" s="5"/>
      <c r="AJ572" s="5"/>
      <c r="AM572" s="9"/>
      <c r="AN572" s="9"/>
      <c r="AO572" s="9"/>
      <c r="AP572" s="9"/>
      <c r="AQ572" s="9"/>
      <c r="AR572" s="9"/>
      <c r="AS572" s="9"/>
      <c r="AT572" s="9"/>
      <c r="AU572" s="5"/>
      <c r="AV572" s="5"/>
      <c r="AW572" s="5"/>
      <c r="AX572" s="5"/>
      <c r="AY572" s="5"/>
      <c r="AZ572" s="5"/>
      <c r="BA572" s="5"/>
      <c r="CX572" s="5"/>
      <c r="CY572" s="5"/>
      <c r="CZ572" s="5"/>
    </row>
    <row r="573" spans="4:104" x14ac:dyDescent="0.3">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E573" s="5"/>
      <c r="AF573" s="5"/>
      <c r="AG573" s="5"/>
      <c r="AH573" s="5"/>
      <c r="AI573" s="5"/>
      <c r="AJ573" s="5"/>
      <c r="AM573" s="9"/>
      <c r="AN573" s="9"/>
      <c r="AO573" s="9"/>
      <c r="AP573" s="9"/>
      <c r="AQ573" s="9"/>
      <c r="AR573" s="9"/>
      <c r="AS573" s="9"/>
      <c r="AT573" s="9"/>
      <c r="AU573" s="5"/>
      <c r="AV573" s="5"/>
      <c r="AW573" s="5"/>
      <c r="AX573" s="5"/>
      <c r="AY573" s="5"/>
      <c r="AZ573" s="5"/>
      <c r="BA573" s="5"/>
      <c r="CX573" s="5"/>
      <c r="CY573" s="5"/>
      <c r="CZ573" s="5"/>
    </row>
    <row r="574" spans="4:104" x14ac:dyDescent="0.3">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E574" s="5"/>
      <c r="AF574" s="5"/>
      <c r="AG574" s="5"/>
      <c r="AH574" s="5"/>
      <c r="AI574" s="5"/>
      <c r="AJ574" s="5"/>
      <c r="AM574" s="9"/>
      <c r="AN574" s="9"/>
      <c r="AO574" s="9"/>
      <c r="AP574" s="9"/>
      <c r="AQ574" s="9"/>
      <c r="AR574" s="9"/>
      <c r="AS574" s="9"/>
      <c r="AT574" s="9"/>
      <c r="AU574" s="5"/>
      <c r="AV574" s="5"/>
      <c r="AW574" s="5"/>
      <c r="AX574" s="5"/>
      <c r="AY574" s="5"/>
      <c r="AZ574" s="5"/>
      <c r="BA574" s="5"/>
      <c r="CX574" s="5"/>
      <c r="CY574" s="5"/>
      <c r="CZ574" s="5"/>
    </row>
    <row r="575" spans="4:104" x14ac:dyDescent="0.3">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E575" s="5"/>
      <c r="AF575" s="5"/>
      <c r="AG575" s="5"/>
      <c r="AH575" s="5"/>
      <c r="AI575" s="5"/>
      <c r="AJ575" s="5"/>
      <c r="AM575" s="9"/>
      <c r="AN575" s="9"/>
      <c r="AO575" s="9"/>
      <c r="AP575" s="9"/>
      <c r="AQ575" s="9"/>
      <c r="AR575" s="9"/>
      <c r="AS575" s="9"/>
      <c r="AT575" s="9"/>
      <c r="AU575" s="5"/>
      <c r="AV575" s="5"/>
      <c r="AW575" s="5"/>
      <c r="AX575" s="5"/>
      <c r="AY575" s="5"/>
      <c r="AZ575" s="5"/>
      <c r="BA575" s="5"/>
      <c r="CX575" s="5"/>
      <c r="CY575" s="5"/>
      <c r="CZ575" s="5"/>
    </row>
    <row r="576" spans="4:104" x14ac:dyDescent="0.3">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E576" s="5"/>
      <c r="AF576" s="5"/>
      <c r="AG576" s="5"/>
      <c r="AH576" s="5"/>
      <c r="AI576" s="5"/>
      <c r="AJ576" s="5"/>
      <c r="AM576" s="9"/>
      <c r="AN576" s="9"/>
      <c r="AO576" s="9"/>
      <c r="AP576" s="9"/>
      <c r="AQ576" s="9"/>
      <c r="AR576" s="9"/>
      <c r="AS576" s="9"/>
      <c r="AT576" s="9"/>
      <c r="AU576" s="5"/>
      <c r="AV576" s="5"/>
      <c r="AW576" s="5"/>
      <c r="AX576" s="5"/>
      <c r="AY576" s="5"/>
      <c r="AZ576" s="5"/>
      <c r="BA576" s="5"/>
      <c r="CX576" s="5"/>
      <c r="CY576" s="5"/>
      <c r="CZ576" s="5"/>
    </row>
    <row r="577" spans="4:104" x14ac:dyDescent="0.3">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E577" s="5"/>
      <c r="AF577" s="5"/>
      <c r="AG577" s="5"/>
      <c r="AH577" s="5"/>
      <c r="AI577" s="5"/>
      <c r="AJ577" s="5"/>
      <c r="AM577" s="9"/>
      <c r="AN577" s="9"/>
      <c r="AO577" s="9"/>
      <c r="AP577" s="9"/>
      <c r="AQ577" s="9"/>
      <c r="AR577" s="9"/>
      <c r="AS577" s="9"/>
      <c r="AT577" s="9"/>
      <c r="AU577" s="5"/>
      <c r="AV577" s="5"/>
      <c r="AW577" s="5"/>
      <c r="AX577" s="5"/>
      <c r="AY577" s="5"/>
      <c r="AZ577" s="5"/>
      <c r="BA577" s="5"/>
      <c r="CX577" s="5"/>
      <c r="CY577" s="5"/>
      <c r="CZ577" s="5"/>
    </row>
    <row r="578" spans="4:104" x14ac:dyDescent="0.3">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E578" s="5"/>
      <c r="AF578" s="5"/>
      <c r="AG578" s="5"/>
      <c r="AH578" s="5"/>
      <c r="AI578" s="5"/>
      <c r="AJ578" s="5"/>
      <c r="AM578" s="9"/>
      <c r="AN578" s="9"/>
      <c r="AO578" s="9"/>
      <c r="AP578" s="9"/>
      <c r="AQ578" s="9"/>
      <c r="AR578" s="9"/>
      <c r="AS578" s="9"/>
      <c r="AT578" s="9"/>
      <c r="AU578" s="5"/>
      <c r="AV578" s="5"/>
      <c r="AW578" s="5"/>
      <c r="AX578" s="5"/>
      <c r="AY578" s="5"/>
      <c r="AZ578" s="5"/>
      <c r="BA578" s="5"/>
      <c r="CX578" s="5"/>
      <c r="CY578" s="5"/>
      <c r="CZ578" s="5"/>
    </row>
    <row r="579" spans="4:104" x14ac:dyDescent="0.3">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E579" s="5"/>
      <c r="AF579" s="5"/>
      <c r="AG579" s="5"/>
      <c r="AH579" s="5"/>
      <c r="AI579" s="5"/>
      <c r="AJ579" s="5"/>
      <c r="AM579" s="9"/>
      <c r="AN579" s="9"/>
      <c r="AO579" s="9"/>
      <c r="AP579" s="9"/>
      <c r="AQ579" s="9"/>
      <c r="AR579" s="9"/>
      <c r="AS579" s="9"/>
      <c r="AT579" s="9"/>
      <c r="AU579" s="5"/>
      <c r="AV579" s="5"/>
      <c r="AW579" s="5"/>
      <c r="AX579" s="5"/>
      <c r="AY579" s="5"/>
      <c r="AZ579" s="5"/>
      <c r="BA579" s="5"/>
      <c r="CX579" s="5"/>
      <c r="CY579" s="5"/>
      <c r="CZ579" s="5"/>
    </row>
    <row r="580" spans="4:104" x14ac:dyDescent="0.3">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E580" s="5"/>
      <c r="AF580" s="5"/>
      <c r="AG580" s="5"/>
      <c r="AH580" s="5"/>
      <c r="AI580" s="5"/>
      <c r="AJ580" s="5"/>
      <c r="AM580" s="9"/>
      <c r="AN580" s="9"/>
      <c r="AO580" s="9"/>
      <c r="AP580" s="9"/>
      <c r="AQ580" s="9"/>
      <c r="AR580" s="9"/>
      <c r="AS580" s="9"/>
      <c r="AT580" s="9"/>
      <c r="AU580" s="5"/>
      <c r="AV580" s="5"/>
      <c r="AW580" s="5"/>
      <c r="AX580" s="5"/>
      <c r="AY580" s="5"/>
      <c r="AZ580" s="5"/>
      <c r="BA580" s="5"/>
      <c r="CX580" s="5"/>
      <c r="CY580" s="5"/>
      <c r="CZ580" s="5"/>
    </row>
    <row r="581" spans="4:104" x14ac:dyDescent="0.3">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E581" s="5"/>
      <c r="AF581" s="5"/>
      <c r="AG581" s="5"/>
      <c r="AH581" s="5"/>
      <c r="AI581" s="5"/>
      <c r="AJ581" s="5"/>
      <c r="AM581" s="9"/>
      <c r="AN581" s="9"/>
      <c r="AO581" s="9"/>
      <c r="AP581" s="9"/>
      <c r="AQ581" s="9"/>
      <c r="AR581" s="9"/>
      <c r="AS581" s="9"/>
      <c r="AT581" s="9"/>
      <c r="AU581" s="5"/>
      <c r="AV581" s="5"/>
      <c r="AW581" s="5"/>
      <c r="AX581" s="5"/>
      <c r="AY581" s="5"/>
      <c r="AZ581" s="5"/>
      <c r="BA581" s="5"/>
      <c r="CX581" s="5"/>
      <c r="CY581" s="5"/>
      <c r="CZ581" s="5"/>
    </row>
    <row r="582" spans="4:104" x14ac:dyDescent="0.3">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E582" s="5"/>
      <c r="AF582" s="5"/>
      <c r="AG582" s="5"/>
      <c r="AH582" s="5"/>
      <c r="AI582" s="5"/>
      <c r="AJ582" s="5"/>
      <c r="AM582" s="9"/>
      <c r="AN582" s="9"/>
      <c r="AO582" s="9"/>
      <c r="AP582" s="9"/>
      <c r="AQ582" s="9"/>
      <c r="AR582" s="9"/>
      <c r="AS582" s="9"/>
      <c r="AT582" s="9"/>
      <c r="AU582" s="5"/>
      <c r="AV582" s="5"/>
      <c r="AW582" s="5"/>
      <c r="AX582" s="5"/>
      <c r="AY582" s="5"/>
      <c r="AZ582" s="5"/>
      <c r="BA582" s="5"/>
      <c r="CX582" s="5"/>
      <c r="CY582" s="5"/>
      <c r="CZ582" s="5"/>
    </row>
    <row r="583" spans="4:104" x14ac:dyDescent="0.3">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E583" s="5"/>
      <c r="AF583" s="5"/>
      <c r="AG583" s="5"/>
      <c r="AH583" s="5"/>
      <c r="AI583" s="5"/>
      <c r="AJ583" s="5"/>
      <c r="AM583" s="9"/>
      <c r="AN583" s="9"/>
      <c r="AO583" s="9"/>
      <c r="AP583" s="9"/>
      <c r="AQ583" s="9"/>
      <c r="AR583" s="9"/>
      <c r="AS583" s="9"/>
      <c r="AT583" s="9"/>
      <c r="AU583" s="5"/>
      <c r="AV583" s="5"/>
      <c r="AW583" s="5"/>
      <c r="AX583" s="5"/>
      <c r="AY583" s="5"/>
      <c r="AZ583" s="5"/>
      <c r="BA583" s="5"/>
      <c r="CX583" s="5"/>
      <c r="CY583" s="5"/>
      <c r="CZ583" s="5"/>
    </row>
    <row r="584" spans="4:104" x14ac:dyDescent="0.3">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E584" s="5"/>
      <c r="AF584" s="5"/>
      <c r="AG584" s="5"/>
      <c r="AH584" s="5"/>
      <c r="AI584" s="5"/>
      <c r="AJ584" s="5"/>
      <c r="AM584" s="9"/>
      <c r="AN584" s="9"/>
      <c r="AO584" s="9"/>
      <c r="AP584" s="9"/>
      <c r="AQ584" s="9"/>
      <c r="AR584" s="9"/>
      <c r="AS584" s="9"/>
      <c r="AT584" s="9"/>
      <c r="AU584" s="5"/>
      <c r="AV584" s="5"/>
      <c r="AW584" s="5"/>
      <c r="AX584" s="5"/>
      <c r="AY584" s="5"/>
      <c r="AZ584" s="5"/>
      <c r="BA584" s="5"/>
      <c r="CX584" s="5"/>
      <c r="CY584" s="5"/>
      <c r="CZ584" s="5"/>
    </row>
    <row r="585" spans="4:104" x14ac:dyDescent="0.3">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E585" s="5"/>
      <c r="AF585" s="5"/>
      <c r="AG585" s="5"/>
      <c r="AH585" s="5"/>
      <c r="AI585" s="5"/>
      <c r="AJ585" s="5"/>
      <c r="AM585" s="9"/>
      <c r="AN585" s="9"/>
      <c r="AO585" s="9"/>
      <c r="AP585" s="9"/>
      <c r="AQ585" s="9"/>
      <c r="AR585" s="9"/>
      <c r="AS585" s="9"/>
      <c r="AT585" s="9"/>
      <c r="AU585" s="5"/>
      <c r="AV585" s="5"/>
      <c r="AW585" s="5"/>
      <c r="AX585" s="5"/>
      <c r="AY585" s="5"/>
      <c r="AZ585" s="5"/>
      <c r="BA585" s="5"/>
      <c r="CX585" s="5"/>
      <c r="CY585" s="5"/>
      <c r="CZ585" s="5"/>
    </row>
    <row r="586" spans="4:104" x14ac:dyDescent="0.3">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E586" s="5"/>
      <c r="AF586" s="5"/>
      <c r="AG586" s="5"/>
      <c r="AH586" s="5"/>
      <c r="AI586" s="5"/>
      <c r="AJ586" s="5"/>
      <c r="AM586" s="9"/>
      <c r="AN586" s="9"/>
      <c r="AO586" s="9"/>
      <c r="AP586" s="9"/>
      <c r="AQ586" s="9"/>
      <c r="AR586" s="9"/>
      <c r="AS586" s="9"/>
      <c r="AT586" s="9"/>
      <c r="AU586" s="5"/>
      <c r="AV586" s="5"/>
      <c r="AW586" s="5"/>
      <c r="AX586" s="5"/>
      <c r="AY586" s="5"/>
      <c r="AZ586" s="5"/>
      <c r="BA586" s="5"/>
      <c r="CX586" s="5"/>
      <c r="CY586" s="5"/>
      <c r="CZ586" s="5"/>
    </row>
    <row r="587" spans="4:104" x14ac:dyDescent="0.3">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E587" s="5"/>
      <c r="AF587" s="5"/>
      <c r="AG587" s="5"/>
      <c r="AH587" s="5"/>
      <c r="AI587" s="5"/>
      <c r="AJ587" s="5"/>
      <c r="AM587" s="9"/>
      <c r="AN587" s="9"/>
      <c r="AO587" s="9"/>
      <c r="AP587" s="9"/>
      <c r="AQ587" s="9"/>
      <c r="AR587" s="9"/>
      <c r="AS587" s="9"/>
      <c r="AT587" s="9"/>
      <c r="AU587" s="5"/>
      <c r="AV587" s="5"/>
      <c r="AW587" s="5"/>
      <c r="AX587" s="5"/>
      <c r="AY587" s="5"/>
      <c r="AZ587" s="5"/>
      <c r="BA587" s="5"/>
      <c r="CX587" s="5"/>
      <c r="CY587" s="5"/>
      <c r="CZ587" s="5"/>
    </row>
    <row r="588" spans="4:104" x14ac:dyDescent="0.3">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E588" s="5"/>
      <c r="AF588" s="5"/>
      <c r="AG588" s="5"/>
      <c r="AH588" s="5"/>
      <c r="AI588" s="5"/>
      <c r="AJ588" s="5"/>
      <c r="AM588" s="9"/>
      <c r="AN588" s="9"/>
      <c r="AO588" s="9"/>
      <c r="AP588" s="9"/>
      <c r="AQ588" s="9"/>
      <c r="AR588" s="9"/>
      <c r="AS588" s="9"/>
      <c r="AT588" s="9"/>
      <c r="AU588" s="5"/>
      <c r="AV588" s="5"/>
      <c r="AW588" s="5"/>
      <c r="AX588" s="5"/>
      <c r="AY588" s="5"/>
      <c r="AZ588" s="5"/>
      <c r="BA588" s="5"/>
      <c r="CX588" s="5"/>
      <c r="CY588" s="5"/>
      <c r="CZ588" s="5"/>
    </row>
    <row r="589" spans="4:104" x14ac:dyDescent="0.3">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E589" s="5"/>
      <c r="AF589" s="5"/>
      <c r="AG589" s="5"/>
      <c r="AH589" s="5"/>
      <c r="AI589" s="5"/>
      <c r="AJ589" s="5"/>
      <c r="AM589" s="9"/>
      <c r="AN589" s="9"/>
      <c r="AO589" s="9"/>
      <c r="AP589" s="9"/>
      <c r="AQ589" s="9"/>
      <c r="AR589" s="9"/>
      <c r="AS589" s="9"/>
      <c r="AT589" s="9"/>
      <c r="AU589" s="5"/>
      <c r="AV589" s="5"/>
      <c r="AW589" s="5"/>
      <c r="AX589" s="5"/>
      <c r="AY589" s="5"/>
      <c r="AZ589" s="5"/>
      <c r="BA589" s="5"/>
      <c r="CX589" s="5"/>
      <c r="CY589" s="5"/>
      <c r="CZ589" s="5"/>
    </row>
    <row r="590" spans="4:104" x14ac:dyDescent="0.3">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E590" s="5"/>
      <c r="AF590" s="5"/>
      <c r="AG590" s="5"/>
      <c r="AH590" s="5"/>
      <c r="AI590" s="5"/>
      <c r="AJ590" s="5"/>
      <c r="AM590" s="9"/>
      <c r="AN590" s="9"/>
      <c r="AO590" s="9"/>
      <c r="AP590" s="9"/>
      <c r="AQ590" s="9"/>
      <c r="AR590" s="9"/>
      <c r="AS590" s="9"/>
      <c r="AT590" s="9"/>
      <c r="AU590" s="5"/>
      <c r="AV590" s="5"/>
      <c r="AW590" s="5"/>
      <c r="AX590" s="5"/>
      <c r="AY590" s="5"/>
      <c r="AZ590" s="5"/>
      <c r="BA590" s="5"/>
      <c r="CX590" s="5"/>
      <c r="CY590" s="5"/>
      <c r="CZ590" s="5"/>
    </row>
    <row r="591" spans="4:104" x14ac:dyDescent="0.3">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E591" s="5"/>
      <c r="AF591" s="5"/>
      <c r="AG591" s="5"/>
      <c r="AH591" s="5"/>
      <c r="AI591" s="5"/>
      <c r="AJ591" s="5"/>
      <c r="AM591" s="9"/>
      <c r="AN591" s="9"/>
      <c r="AO591" s="9"/>
      <c r="AP591" s="9"/>
      <c r="AQ591" s="9"/>
      <c r="AR591" s="9"/>
      <c r="AS591" s="9"/>
      <c r="AT591" s="9"/>
      <c r="AU591" s="5"/>
      <c r="AV591" s="5"/>
      <c r="AW591" s="5"/>
      <c r="AX591" s="5"/>
      <c r="AY591" s="5"/>
      <c r="AZ591" s="5"/>
      <c r="BA591" s="5"/>
      <c r="CX591" s="5"/>
      <c r="CY591" s="5"/>
      <c r="CZ591" s="5"/>
    </row>
    <row r="592" spans="4:104" x14ac:dyDescent="0.3">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E592" s="5"/>
      <c r="AF592" s="5"/>
      <c r="AG592" s="5"/>
      <c r="AH592" s="5"/>
      <c r="AI592" s="5"/>
      <c r="AJ592" s="5"/>
      <c r="AM592" s="9"/>
      <c r="AN592" s="9"/>
      <c r="AO592" s="9"/>
      <c r="AP592" s="9"/>
      <c r="AQ592" s="9"/>
      <c r="AR592" s="9"/>
      <c r="AS592" s="9"/>
      <c r="AT592" s="9"/>
      <c r="AU592" s="5"/>
      <c r="AV592" s="5"/>
      <c r="AW592" s="5"/>
      <c r="AX592" s="5"/>
      <c r="AY592" s="5"/>
      <c r="AZ592" s="5"/>
      <c r="BA592" s="5"/>
      <c r="CX592" s="5"/>
      <c r="CY592" s="5"/>
      <c r="CZ592" s="5"/>
    </row>
    <row r="593" spans="4:104" x14ac:dyDescent="0.3">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E593" s="5"/>
      <c r="AF593" s="5"/>
      <c r="AG593" s="5"/>
      <c r="AH593" s="5"/>
      <c r="AI593" s="5"/>
      <c r="AJ593" s="5"/>
      <c r="AM593" s="9"/>
      <c r="AN593" s="9"/>
      <c r="AO593" s="9"/>
      <c r="AP593" s="9"/>
      <c r="AQ593" s="9"/>
      <c r="AR593" s="9"/>
      <c r="AS593" s="9"/>
      <c r="AT593" s="9"/>
      <c r="AU593" s="5"/>
      <c r="AV593" s="5"/>
      <c r="AW593" s="5"/>
      <c r="AX593" s="5"/>
      <c r="AY593" s="5"/>
      <c r="AZ593" s="5"/>
      <c r="BA593" s="5"/>
      <c r="CX593" s="5"/>
      <c r="CY593" s="5"/>
      <c r="CZ593" s="5"/>
    </row>
    <row r="594" spans="4:104" x14ac:dyDescent="0.3">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E594" s="5"/>
      <c r="AF594" s="5"/>
      <c r="AG594" s="5"/>
      <c r="AH594" s="5"/>
      <c r="AI594" s="5"/>
      <c r="AJ594" s="5"/>
      <c r="AM594" s="9"/>
      <c r="AN594" s="9"/>
      <c r="AO594" s="9"/>
      <c r="AP594" s="9"/>
      <c r="AQ594" s="9"/>
      <c r="AR594" s="9"/>
      <c r="AS594" s="9"/>
      <c r="AT594" s="9"/>
      <c r="AU594" s="5"/>
      <c r="AV594" s="5"/>
      <c r="AW594" s="5"/>
      <c r="AX594" s="5"/>
      <c r="AY594" s="5"/>
      <c r="AZ594" s="5"/>
      <c r="BA594" s="5"/>
      <c r="CX594" s="5"/>
      <c r="CY594" s="5"/>
      <c r="CZ594" s="5"/>
    </row>
    <row r="595" spans="4:104" x14ac:dyDescent="0.3">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E595" s="5"/>
      <c r="AF595" s="5"/>
      <c r="AG595" s="5"/>
      <c r="AH595" s="5"/>
      <c r="AI595" s="5"/>
      <c r="AJ595" s="5"/>
      <c r="AM595" s="9"/>
      <c r="AN595" s="9"/>
      <c r="AO595" s="9"/>
      <c r="AP595" s="9"/>
      <c r="AQ595" s="9"/>
      <c r="AR595" s="9"/>
      <c r="AS595" s="9"/>
      <c r="AT595" s="9"/>
      <c r="AU595" s="5"/>
      <c r="AV595" s="5"/>
      <c r="AW595" s="5"/>
      <c r="AX595" s="5"/>
      <c r="AY595" s="5"/>
      <c r="AZ595" s="5"/>
      <c r="BA595" s="5"/>
      <c r="CX595" s="5"/>
      <c r="CY595" s="5"/>
      <c r="CZ595" s="5"/>
    </row>
    <row r="596" spans="4:104" x14ac:dyDescent="0.3">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E596" s="5"/>
      <c r="AF596" s="5"/>
      <c r="AG596" s="5"/>
      <c r="AH596" s="5"/>
      <c r="AI596" s="5"/>
      <c r="AJ596" s="5"/>
      <c r="AM596" s="9"/>
      <c r="AN596" s="9"/>
      <c r="AO596" s="9"/>
      <c r="AP596" s="9"/>
      <c r="AQ596" s="9"/>
      <c r="AR596" s="9"/>
      <c r="AS596" s="9"/>
      <c r="AT596" s="9"/>
      <c r="AU596" s="5"/>
      <c r="AV596" s="5"/>
      <c r="AW596" s="5"/>
      <c r="AX596" s="5"/>
      <c r="AY596" s="5"/>
      <c r="AZ596" s="5"/>
      <c r="BA596" s="5"/>
      <c r="CX596" s="5"/>
      <c r="CY596" s="5"/>
      <c r="CZ596" s="5"/>
    </row>
    <row r="597" spans="4:104" x14ac:dyDescent="0.3">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E597" s="5"/>
      <c r="AF597" s="5"/>
      <c r="AG597" s="5"/>
      <c r="AH597" s="5"/>
      <c r="AI597" s="5"/>
      <c r="AJ597" s="5"/>
      <c r="AM597" s="9"/>
      <c r="AN597" s="9"/>
      <c r="AO597" s="9"/>
      <c r="AP597" s="9"/>
      <c r="AQ597" s="9"/>
      <c r="AR597" s="9"/>
      <c r="AS597" s="9"/>
      <c r="AT597" s="9"/>
      <c r="AU597" s="5"/>
      <c r="AV597" s="5"/>
      <c r="AW597" s="5"/>
      <c r="AX597" s="5"/>
      <c r="AY597" s="5"/>
      <c r="AZ597" s="5"/>
      <c r="BA597" s="5"/>
      <c r="CX597" s="5"/>
      <c r="CY597" s="5"/>
      <c r="CZ597" s="5"/>
    </row>
    <row r="598" spans="4:104" x14ac:dyDescent="0.3">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E598" s="5"/>
      <c r="AF598" s="5"/>
      <c r="AG598" s="5"/>
      <c r="AH598" s="5"/>
      <c r="AI598" s="5"/>
      <c r="AJ598" s="5"/>
      <c r="AM598" s="9"/>
      <c r="AN598" s="9"/>
      <c r="AO598" s="9"/>
      <c r="AP598" s="9"/>
      <c r="AQ598" s="9"/>
      <c r="AR598" s="9"/>
      <c r="AS598" s="9"/>
      <c r="AT598" s="9"/>
      <c r="AU598" s="5"/>
      <c r="AV598" s="5"/>
      <c r="AW598" s="5"/>
      <c r="AX598" s="5"/>
      <c r="AY598" s="5"/>
      <c r="AZ598" s="5"/>
      <c r="BA598" s="5"/>
      <c r="CX598" s="5"/>
      <c r="CY598" s="5"/>
      <c r="CZ598" s="5"/>
    </row>
    <row r="599" spans="4:104" x14ac:dyDescent="0.3">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E599" s="5"/>
      <c r="AF599" s="5"/>
      <c r="AG599" s="5"/>
      <c r="AH599" s="5"/>
      <c r="AI599" s="5"/>
      <c r="AJ599" s="5"/>
      <c r="AM599" s="9"/>
      <c r="AN599" s="9"/>
      <c r="AO599" s="9"/>
      <c r="AP599" s="9"/>
      <c r="AQ599" s="9"/>
      <c r="AR599" s="9"/>
      <c r="AS599" s="9"/>
      <c r="AT599" s="9"/>
      <c r="AU599" s="5"/>
      <c r="AV599" s="5"/>
      <c r="AW599" s="5"/>
      <c r="AX599" s="5"/>
      <c r="AY599" s="5"/>
      <c r="AZ599" s="5"/>
      <c r="BA599" s="5"/>
      <c r="CX599" s="5"/>
      <c r="CY599" s="5"/>
      <c r="CZ599" s="5"/>
    </row>
    <row r="600" spans="4:104" x14ac:dyDescent="0.3">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E600" s="5"/>
      <c r="AF600" s="5"/>
      <c r="AG600" s="5"/>
      <c r="AH600" s="5"/>
      <c r="AI600" s="5"/>
      <c r="AJ600" s="5"/>
      <c r="AM600" s="9"/>
      <c r="AN600" s="9"/>
      <c r="AO600" s="9"/>
      <c r="AP600" s="9"/>
      <c r="AQ600" s="9"/>
      <c r="AR600" s="9"/>
      <c r="AS600" s="9"/>
      <c r="AT600" s="9"/>
      <c r="AU600" s="5"/>
      <c r="AV600" s="5"/>
      <c r="AW600" s="5"/>
      <c r="AX600" s="5"/>
      <c r="AY600" s="5"/>
      <c r="AZ600" s="5"/>
      <c r="BA600" s="5"/>
      <c r="CX600" s="5"/>
      <c r="CY600" s="5"/>
      <c r="CZ600" s="5"/>
    </row>
    <row r="601" spans="4:104" x14ac:dyDescent="0.3">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E601" s="5"/>
      <c r="AF601" s="5"/>
      <c r="AG601" s="5"/>
      <c r="AH601" s="5"/>
      <c r="AI601" s="5"/>
      <c r="AJ601" s="5"/>
      <c r="AM601" s="9"/>
      <c r="AN601" s="9"/>
      <c r="AO601" s="9"/>
      <c r="AP601" s="9"/>
      <c r="AQ601" s="9"/>
      <c r="AR601" s="9"/>
      <c r="AS601" s="9"/>
      <c r="AT601" s="9"/>
      <c r="AU601" s="5"/>
      <c r="AV601" s="5"/>
      <c r="AW601" s="5"/>
      <c r="AX601" s="5"/>
      <c r="AY601" s="5"/>
      <c r="AZ601" s="5"/>
      <c r="BA601" s="5"/>
      <c r="CX601" s="5"/>
      <c r="CY601" s="5"/>
      <c r="CZ601" s="5"/>
    </row>
    <row r="602" spans="4:104" x14ac:dyDescent="0.3">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E602" s="5"/>
      <c r="AF602" s="5"/>
      <c r="AG602" s="5"/>
      <c r="AH602" s="5"/>
      <c r="AI602" s="5"/>
      <c r="AJ602" s="5"/>
      <c r="AM602" s="9"/>
      <c r="AN602" s="9"/>
      <c r="AO602" s="9"/>
      <c r="AP602" s="9"/>
      <c r="AQ602" s="9"/>
      <c r="AR602" s="9"/>
      <c r="AS602" s="9"/>
      <c r="AT602" s="9"/>
      <c r="AU602" s="5"/>
      <c r="AV602" s="5"/>
      <c r="AW602" s="5"/>
      <c r="AX602" s="5"/>
      <c r="AY602" s="5"/>
      <c r="AZ602" s="5"/>
      <c r="BA602" s="5"/>
      <c r="CX602" s="5"/>
      <c r="CY602" s="5"/>
      <c r="CZ602" s="5"/>
    </row>
    <row r="603" spans="4:104" x14ac:dyDescent="0.3">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E603" s="5"/>
      <c r="AF603" s="5"/>
      <c r="AG603" s="5"/>
      <c r="AH603" s="5"/>
      <c r="AI603" s="5"/>
      <c r="AJ603" s="5"/>
      <c r="AM603" s="9"/>
      <c r="AN603" s="9"/>
      <c r="AO603" s="9"/>
      <c r="AP603" s="9"/>
      <c r="AQ603" s="9"/>
      <c r="AR603" s="9"/>
      <c r="AS603" s="9"/>
      <c r="AT603" s="9"/>
      <c r="AU603" s="5"/>
      <c r="AV603" s="5"/>
      <c r="AW603" s="5"/>
      <c r="AX603" s="5"/>
      <c r="AY603" s="5"/>
      <c r="AZ603" s="5"/>
      <c r="BA603" s="5"/>
      <c r="CX603" s="5"/>
      <c r="CY603" s="5"/>
      <c r="CZ603" s="5"/>
    </row>
    <row r="604" spans="4:104" x14ac:dyDescent="0.3">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E604" s="5"/>
      <c r="AF604" s="5"/>
      <c r="AG604" s="5"/>
      <c r="AH604" s="5"/>
      <c r="AI604" s="5"/>
      <c r="AJ604" s="5"/>
      <c r="AM604" s="9"/>
      <c r="AN604" s="9"/>
      <c r="AO604" s="9"/>
      <c r="AP604" s="9"/>
      <c r="AQ604" s="9"/>
      <c r="AR604" s="9"/>
      <c r="AS604" s="9"/>
      <c r="AT604" s="9"/>
      <c r="AU604" s="5"/>
      <c r="AV604" s="5"/>
      <c r="AW604" s="5"/>
      <c r="AX604" s="5"/>
      <c r="AY604" s="5"/>
      <c r="AZ604" s="5"/>
      <c r="BA604" s="5"/>
      <c r="CX604" s="5"/>
      <c r="CY604" s="5"/>
      <c r="CZ604" s="5"/>
    </row>
    <row r="605" spans="4:104" x14ac:dyDescent="0.3">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E605" s="5"/>
      <c r="AF605" s="5"/>
      <c r="AG605" s="5"/>
      <c r="AH605" s="5"/>
      <c r="AI605" s="5"/>
      <c r="AJ605" s="5"/>
      <c r="AM605" s="9"/>
      <c r="AN605" s="9"/>
      <c r="AO605" s="9"/>
      <c r="AP605" s="9"/>
      <c r="AQ605" s="9"/>
      <c r="AR605" s="9"/>
      <c r="AS605" s="9"/>
      <c r="AT605" s="9"/>
      <c r="AU605" s="5"/>
      <c r="AV605" s="5"/>
      <c r="AW605" s="5"/>
      <c r="AX605" s="5"/>
      <c r="AY605" s="5"/>
      <c r="AZ605" s="5"/>
      <c r="BA605" s="5"/>
      <c r="CX605" s="5"/>
      <c r="CY605" s="5"/>
      <c r="CZ605" s="5"/>
    </row>
    <row r="606" spans="4:104" x14ac:dyDescent="0.3">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E606" s="5"/>
      <c r="AF606" s="5"/>
      <c r="AG606" s="5"/>
      <c r="AH606" s="5"/>
      <c r="AI606" s="5"/>
      <c r="AJ606" s="5"/>
      <c r="AM606" s="9"/>
      <c r="AN606" s="9"/>
      <c r="AO606" s="9"/>
      <c r="AP606" s="9"/>
      <c r="AQ606" s="9"/>
      <c r="AR606" s="9"/>
      <c r="AS606" s="9"/>
      <c r="AT606" s="9"/>
      <c r="AU606" s="5"/>
      <c r="AV606" s="5"/>
      <c r="AW606" s="5"/>
      <c r="AX606" s="5"/>
      <c r="AY606" s="5"/>
      <c r="AZ606" s="5"/>
      <c r="BA606" s="5"/>
      <c r="CX606" s="5"/>
      <c r="CY606" s="5"/>
      <c r="CZ606" s="5"/>
    </row>
    <row r="607" spans="4:104" x14ac:dyDescent="0.3">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E607" s="5"/>
      <c r="AF607" s="5"/>
      <c r="AG607" s="5"/>
      <c r="AH607" s="5"/>
      <c r="AI607" s="5"/>
      <c r="AJ607" s="5"/>
      <c r="AM607" s="9"/>
      <c r="AN607" s="9"/>
      <c r="AO607" s="9"/>
      <c r="AP607" s="9"/>
      <c r="AQ607" s="9"/>
      <c r="AR607" s="9"/>
      <c r="AS607" s="9"/>
      <c r="AT607" s="9"/>
      <c r="AU607" s="5"/>
      <c r="AV607" s="5"/>
      <c r="AW607" s="5"/>
      <c r="AX607" s="5"/>
      <c r="AY607" s="5"/>
      <c r="AZ607" s="5"/>
      <c r="BA607" s="5"/>
      <c r="CX607" s="5"/>
      <c r="CY607" s="5"/>
      <c r="CZ607" s="5"/>
    </row>
    <row r="608" spans="4:104" x14ac:dyDescent="0.3">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E608" s="5"/>
      <c r="AF608" s="5"/>
      <c r="AG608" s="5"/>
      <c r="AH608" s="5"/>
      <c r="AI608" s="5"/>
      <c r="AJ608" s="5"/>
      <c r="AM608" s="9"/>
      <c r="AN608" s="9"/>
      <c r="AO608" s="9"/>
      <c r="AP608" s="9"/>
      <c r="AQ608" s="9"/>
      <c r="AR608" s="9"/>
      <c r="AS608" s="9"/>
      <c r="AT608" s="9"/>
      <c r="AU608" s="5"/>
      <c r="AV608" s="5"/>
      <c r="AW608" s="5"/>
      <c r="AX608" s="5"/>
      <c r="AY608" s="5"/>
      <c r="AZ608" s="5"/>
      <c r="BA608" s="5"/>
      <c r="CX608" s="5"/>
      <c r="CY608" s="5"/>
      <c r="CZ608" s="5"/>
    </row>
    <row r="609" spans="4:104" x14ac:dyDescent="0.3">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E609" s="5"/>
      <c r="AF609" s="5"/>
      <c r="AG609" s="5"/>
      <c r="AH609" s="5"/>
      <c r="AI609" s="5"/>
      <c r="AJ609" s="5"/>
      <c r="AM609" s="9"/>
      <c r="AN609" s="9"/>
      <c r="AO609" s="9"/>
      <c r="AP609" s="9"/>
      <c r="AQ609" s="9"/>
      <c r="AR609" s="9"/>
      <c r="AS609" s="9"/>
      <c r="AT609" s="9"/>
      <c r="AU609" s="5"/>
      <c r="AV609" s="5"/>
      <c r="AW609" s="5"/>
      <c r="AX609" s="5"/>
      <c r="AY609" s="5"/>
      <c r="AZ609" s="5"/>
      <c r="BA609" s="5"/>
      <c r="CX609" s="5"/>
      <c r="CY609" s="5"/>
      <c r="CZ609" s="5"/>
    </row>
    <row r="610" spans="4:104" x14ac:dyDescent="0.3">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E610" s="5"/>
      <c r="AF610" s="5"/>
      <c r="AG610" s="5"/>
      <c r="AH610" s="5"/>
      <c r="AI610" s="5"/>
      <c r="AJ610" s="5"/>
      <c r="AM610" s="9"/>
      <c r="AN610" s="9"/>
      <c r="AO610" s="9"/>
      <c r="AP610" s="9"/>
      <c r="AQ610" s="9"/>
      <c r="AR610" s="9"/>
      <c r="AS610" s="9"/>
      <c r="AT610" s="9"/>
      <c r="AU610" s="5"/>
      <c r="AV610" s="5"/>
      <c r="AW610" s="5"/>
      <c r="AX610" s="5"/>
      <c r="AY610" s="5"/>
      <c r="AZ610" s="5"/>
      <c r="BA610" s="5"/>
      <c r="CX610" s="5"/>
      <c r="CY610" s="5"/>
      <c r="CZ610" s="5"/>
    </row>
    <row r="611" spans="4:104" x14ac:dyDescent="0.3">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E611" s="5"/>
      <c r="AF611" s="5"/>
      <c r="AG611" s="5"/>
      <c r="AH611" s="5"/>
      <c r="AI611" s="5"/>
      <c r="AJ611" s="5"/>
      <c r="AM611" s="9"/>
      <c r="AN611" s="9"/>
      <c r="AO611" s="9"/>
      <c r="AP611" s="9"/>
      <c r="AQ611" s="9"/>
      <c r="AR611" s="9"/>
      <c r="AS611" s="9"/>
      <c r="AT611" s="9"/>
      <c r="AU611" s="5"/>
      <c r="AV611" s="5"/>
      <c r="AW611" s="5"/>
      <c r="AX611" s="5"/>
      <c r="AY611" s="5"/>
      <c r="AZ611" s="5"/>
      <c r="BA611" s="5"/>
      <c r="CX611" s="5"/>
      <c r="CY611" s="5"/>
      <c r="CZ611" s="5"/>
    </row>
    <row r="612" spans="4:104" x14ac:dyDescent="0.3">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E612" s="5"/>
      <c r="AF612" s="5"/>
      <c r="AG612" s="5"/>
      <c r="AH612" s="5"/>
      <c r="AI612" s="5"/>
      <c r="AJ612" s="5"/>
      <c r="AM612" s="9"/>
      <c r="AN612" s="9"/>
      <c r="AO612" s="9"/>
      <c r="AP612" s="9"/>
      <c r="AQ612" s="9"/>
      <c r="AR612" s="9"/>
      <c r="AS612" s="9"/>
      <c r="AT612" s="9"/>
      <c r="AU612" s="5"/>
      <c r="AV612" s="5"/>
      <c r="AW612" s="5"/>
      <c r="AX612" s="5"/>
      <c r="AY612" s="5"/>
      <c r="AZ612" s="5"/>
      <c r="BA612" s="5"/>
      <c r="CX612" s="5"/>
      <c r="CY612" s="5"/>
      <c r="CZ612" s="5"/>
    </row>
    <row r="613" spans="4:104" x14ac:dyDescent="0.3">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E613" s="5"/>
      <c r="AF613" s="5"/>
      <c r="AG613" s="5"/>
      <c r="AH613" s="5"/>
      <c r="AI613" s="5"/>
      <c r="AJ613" s="5"/>
      <c r="AM613" s="9"/>
      <c r="AN613" s="9"/>
      <c r="AO613" s="9"/>
      <c r="AP613" s="9"/>
      <c r="AQ613" s="9"/>
      <c r="AR613" s="9"/>
      <c r="AS613" s="9"/>
      <c r="AT613" s="9"/>
      <c r="AU613" s="5"/>
      <c r="AV613" s="5"/>
      <c r="AW613" s="5"/>
      <c r="AX613" s="5"/>
      <c r="AY613" s="5"/>
      <c r="AZ613" s="5"/>
      <c r="BA613" s="5"/>
      <c r="CX613" s="5"/>
      <c r="CY613" s="5"/>
      <c r="CZ613" s="5"/>
    </row>
    <row r="614" spans="4:104" x14ac:dyDescent="0.3">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E614" s="5"/>
      <c r="AF614" s="5"/>
      <c r="AG614" s="5"/>
      <c r="AH614" s="5"/>
      <c r="AI614" s="5"/>
      <c r="AJ614" s="5"/>
      <c r="AM614" s="9"/>
      <c r="AN614" s="9"/>
      <c r="AO614" s="9"/>
      <c r="AP614" s="9"/>
      <c r="AQ614" s="9"/>
      <c r="AR614" s="9"/>
      <c r="AS614" s="9"/>
      <c r="AT614" s="9"/>
      <c r="AU614" s="5"/>
      <c r="AV614" s="5"/>
      <c r="AW614" s="5"/>
      <c r="AX614" s="5"/>
      <c r="AY614" s="5"/>
      <c r="AZ614" s="5"/>
      <c r="BA614" s="5"/>
      <c r="CX614" s="5"/>
      <c r="CY614" s="5"/>
      <c r="CZ614" s="5"/>
    </row>
    <row r="615" spans="4:104" x14ac:dyDescent="0.3">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E615" s="5"/>
      <c r="AF615" s="5"/>
      <c r="AG615" s="5"/>
      <c r="AH615" s="5"/>
      <c r="AI615" s="5"/>
      <c r="AJ615" s="5"/>
      <c r="AM615" s="9"/>
      <c r="AN615" s="9"/>
      <c r="AO615" s="9"/>
      <c r="AP615" s="9"/>
      <c r="AQ615" s="9"/>
      <c r="AR615" s="9"/>
      <c r="AS615" s="9"/>
      <c r="AT615" s="9"/>
      <c r="AU615" s="5"/>
      <c r="AV615" s="5"/>
      <c r="AW615" s="5"/>
      <c r="AX615" s="5"/>
      <c r="AY615" s="5"/>
      <c r="AZ615" s="5"/>
      <c r="BA615" s="5"/>
      <c r="CX615" s="5"/>
      <c r="CY615" s="5"/>
      <c r="CZ615" s="5"/>
    </row>
    <row r="616" spans="4:104" x14ac:dyDescent="0.3">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E616" s="5"/>
      <c r="AF616" s="5"/>
      <c r="AG616" s="5"/>
      <c r="AH616" s="5"/>
      <c r="AI616" s="5"/>
      <c r="AJ616" s="5"/>
      <c r="AM616" s="9"/>
      <c r="AN616" s="9"/>
      <c r="AO616" s="9"/>
      <c r="AP616" s="9"/>
      <c r="AQ616" s="9"/>
      <c r="AR616" s="9"/>
      <c r="AS616" s="9"/>
      <c r="AT616" s="9"/>
      <c r="AU616" s="5"/>
      <c r="AV616" s="5"/>
      <c r="AW616" s="5"/>
      <c r="AX616" s="5"/>
      <c r="AY616" s="5"/>
      <c r="AZ616" s="5"/>
      <c r="BA616" s="5"/>
      <c r="CX616" s="5"/>
      <c r="CY616" s="5"/>
      <c r="CZ616" s="5"/>
    </row>
    <row r="617" spans="4:104" x14ac:dyDescent="0.3">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E617" s="5"/>
      <c r="AF617" s="5"/>
      <c r="AG617" s="5"/>
      <c r="AH617" s="5"/>
      <c r="AI617" s="5"/>
      <c r="AJ617" s="5"/>
      <c r="AM617" s="9"/>
      <c r="AN617" s="9"/>
      <c r="AO617" s="9"/>
      <c r="AP617" s="9"/>
      <c r="AQ617" s="9"/>
      <c r="AR617" s="9"/>
      <c r="AS617" s="9"/>
      <c r="AT617" s="9"/>
      <c r="AU617" s="5"/>
      <c r="AV617" s="5"/>
      <c r="AW617" s="5"/>
      <c r="AX617" s="5"/>
      <c r="AY617" s="5"/>
      <c r="AZ617" s="5"/>
      <c r="BA617" s="5"/>
      <c r="CX617" s="5"/>
      <c r="CY617" s="5"/>
      <c r="CZ617" s="5"/>
    </row>
    <row r="618" spans="4:104" x14ac:dyDescent="0.3">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E618" s="5"/>
      <c r="AF618" s="5"/>
      <c r="AG618" s="5"/>
      <c r="AH618" s="5"/>
      <c r="AI618" s="5"/>
      <c r="AJ618" s="5"/>
      <c r="AM618" s="9"/>
      <c r="AN618" s="9"/>
      <c r="AO618" s="9"/>
      <c r="AP618" s="9"/>
      <c r="AQ618" s="9"/>
      <c r="AR618" s="9"/>
      <c r="AS618" s="9"/>
      <c r="AT618" s="9"/>
      <c r="AU618" s="5"/>
      <c r="AV618" s="5"/>
      <c r="AW618" s="5"/>
      <c r="AX618" s="5"/>
      <c r="AY618" s="5"/>
      <c r="AZ618" s="5"/>
      <c r="BA618" s="5"/>
      <c r="CX618" s="5"/>
      <c r="CY618" s="5"/>
      <c r="CZ618" s="5"/>
    </row>
    <row r="619" spans="4:104" x14ac:dyDescent="0.3">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E619" s="5"/>
      <c r="AF619" s="5"/>
      <c r="AG619" s="5"/>
      <c r="AH619" s="5"/>
      <c r="AI619" s="5"/>
      <c r="AJ619" s="5"/>
      <c r="AM619" s="9"/>
      <c r="AN619" s="9"/>
      <c r="AO619" s="9"/>
      <c r="AP619" s="9"/>
      <c r="AQ619" s="9"/>
      <c r="AR619" s="9"/>
      <c r="AS619" s="9"/>
      <c r="AT619" s="9"/>
      <c r="AU619" s="5"/>
      <c r="AV619" s="5"/>
      <c r="AW619" s="5"/>
      <c r="AX619" s="5"/>
      <c r="AY619" s="5"/>
      <c r="AZ619" s="5"/>
      <c r="BA619" s="5"/>
      <c r="CX619" s="5"/>
      <c r="CY619" s="5"/>
      <c r="CZ619" s="5"/>
    </row>
    <row r="620" spans="4:104" x14ac:dyDescent="0.3">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E620" s="5"/>
      <c r="AF620" s="5"/>
      <c r="AG620" s="5"/>
      <c r="AH620" s="5"/>
      <c r="AI620" s="5"/>
      <c r="AJ620" s="5"/>
      <c r="AM620" s="9"/>
      <c r="AN620" s="9"/>
      <c r="AO620" s="9"/>
      <c r="AP620" s="9"/>
      <c r="AQ620" s="9"/>
      <c r="AR620" s="9"/>
      <c r="AS620" s="9"/>
      <c r="AT620" s="9"/>
      <c r="AU620" s="5"/>
      <c r="AV620" s="5"/>
      <c r="AW620" s="5"/>
      <c r="AX620" s="5"/>
      <c r="AY620" s="5"/>
      <c r="AZ620" s="5"/>
      <c r="BA620" s="5"/>
      <c r="CX620" s="5"/>
      <c r="CY620" s="5"/>
      <c r="CZ620" s="5"/>
    </row>
    <row r="621" spans="4:104" x14ac:dyDescent="0.3">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E621" s="5"/>
      <c r="AF621" s="5"/>
      <c r="AG621" s="5"/>
      <c r="AH621" s="5"/>
      <c r="AI621" s="5"/>
      <c r="AJ621" s="5"/>
      <c r="AM621" s="9"/>
      <c r="AN621" s="9"/>
      <c r="AO621" s="9"/>
      <c r="AP621" s="9"/>
      <c r="AQ621" s="9"/>
      <c r="AR621" s="9"/>
      <c r="AS621" s="9"/>
      <c r="AT621" s="9"/>
      <c r="AU621" s="5"/>
      <c r="AV621" s="5"/>
      <c r="AW621" s="5"/>
      <c r="AX621" s="5"/>
      <c r="AY621" s="5"/>
      <c r="AZ621" s="5"/>
      <c r="BA621" s="5"/>
      <c r="CX621" s="5"/>
      <c r="CY621" s="5"/>
      <c r="CZ621" s="5"/>
    </row>
    <row r="622" spans="4:104" x14ac:dyDescent="0.3">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E622" s="5"/>
      <c r="AF622" s="5"/>
      <c r="AG622" s="5"/>
      <c r="AH622" s="5"/>
      <c r="AI622" s="5"/>
      <c r="AJ622" s="5"/>
      <c r="AM622" s="9"/>
      <c r="AN622" s="9"/>
      <c r="AO622" s="9"/>
      <c r="AP622" s="9"/>
      <c r="AQ622" s="9"/>
      <c r="AR622" s="9"/>
      <c r="AS622" s="9"/>
      <c r="AT622" s="9"/>
      <c r="AU622" s="5"/>
      <c r="AV622" s="5"/>
      <c r="AW622" s="5"/>
      <c r="AX622" s="5"/>
      <c r="AY622" s="5"/>
      <c r="AZ622" s="5"/>
      <c r="BA622" s="5"/>
      <c r="CX622" s="5"/>
      <c r="CY622" s="5"/>
      <c r="CZ622" s="5"/>
    </row>
    <row r="623" spans="4:104" x14ac:dyDescent="0.3">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E623" s="5"/>
      <c r="AF623" s="5"/>
      <c r="AG623" s="5"/>
      <c r="AH623" s="5"/>
      <c r="AI623" s="5"/>
      <c r="AJ623" s="5"/>
      <c r="AM623" s="9"/>
      <c r="AN623" s="9"/>
      <c r="AO623" s="9"/>
      <c r="AP623" s="9"/>
      <c r="AQ623" s="9"/>
      <c r="AR623" s="9"/>
      <c r="AS623" s="9"/>
      <c r="AT623" s="9"/>
      <c r="AU623" s="5"/>
      <c r="AV623" s="5"/>
      <c r="AW623" s="5"/>
      <c r="AX623" s="5"/>
      <c r="AY623" s="5"/>
      <c r="AZ623" s="5"/>
      <c r="BA623" s="5"/>
      <c r="CX623" s="5"/>
      <c r="CY623" s="5"/>
      <c r="CZ623" s="5"/>
    </row>
    <row r="624" spans="4:104" x14ac:dyDescent="0.3">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E624" s="5"/>
      <c r="AF624" s="5"/>
      <c r="AG624" s="5"/>
      <c r="AH624" s="5"/>
      <c r="AI624" s="5"/>
      <c r="AJ624" s="5"/>
      <c r="AM624" s="9"/>
      <c r="AN624" s="9"/>
      <c r="AO624" s="9"/>
      <c r="AP624" s="9"/>
      <c r="AQ624" s="9"/>
      <c r="AR624" s="9"/>
      <c r="AS624" s="9"/>
      <c r="AT624" s="9"/>
      <c r="AU624" s="5"/>
      <c r="AV624" s="5"/>
      <c r="AW624" s="5"/>
      <c r="AX624" s="5"/>
      <c r="AY624" s="5"/>
      <c r="AZ624" s="5"/>
      <c r="BA624" s="5"/>
      <c r="CX624" s="5"/>
      <c r="CY624" s="5"/>
      <c r="CZ624" s="5"/>
    </row>
    <row r="625" spans="4:104" x14ac:dyDescent="0.3">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E625" s="5"/>
      <c r="AF625" s="5"/>
      <c r="AG625" s="5"/>
      <c r="AH625" s="5"/>
      <c r="AI625" s="5"/>
      <c r="AJ625" s="5"/>
      <c r="AM625" s="9"/>
      <c r="AN625" s="9"/>
      <c r="AO625" s="9"/>
      <c r="AP625" s="9"/>
      <c r="AQ625" s="9"/>
      <c r="AR625" s="9"/>
      <c r="AS625" s="9"/>
      <c r="AT625" s="9"/>
      <c r="AU625" s="5"/>
      <c r="AV625" s="5"/>
      <c r="AW625" s="5"/>
      <c r="AX625" s="5"/>
      <c r="AY625" s="5"/>
      <c r="AZ625" s="5"/>
      <c r="BA625" s="5"/>
      <c r="CX625" s="5"/>
      <c r="CY625" s="5"/>
      <c r="CZ625" s="5"/>
    </row>
    <row r="626" spans="4:104" x14ac:dyDescent="0.3">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E626" s="5"/>
      <c r="AF626" s="5"/>
      <c r="AG626" s="5"/>
      <c r="AH626" s="5"/>
      <c r="AI626" s="5"/>
      <c r="AJ626" s="5"/>
      <c r="AM626" s="9"/>
      <c r="AN626" s="9"/>
      <c r="AO626" s="9"/>
      <c r="AP626" s="9"/>
      <c r="AQ626" s="9"/>
      <c r="AR626" s="9"/>
      <c r="AS626" s="9"/>
      <c r="AT626" s="9"/>
      <c r="AU626" s="5"/>
      <c r="AV626" s="5"/>
      <c r="AW626" s="5"/>
      <c r="AX626" s="5"/>
      <c r="AY626" s="5"/>
      <c r="AZ626" s="5"/>
      <c r="BA626" s="5"/>
      <c r="CX626" s="5"/>
      <c r="CY626" s="5"/>
      <c r="CZ626" s="5"/>
    </row>
    <row r="627" spans="4:104" x14ac:dyDescent="0.3">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E627" s="5"/>
      <c r="AF627" s="5"/>
      <c r="AG627" s="5"/>
      <c r="AH627" s="5"/>
      <c r="AI627" s="5"/>
      <c r="AJ627" s="5"/>
      <c r="AM627" s="9"/>
      <c r="AN627" s="9"/>
      <c r="AO627" s="9"/>
      <c r="AP627" s="9"/>
      <c r="AQ627" s="9"/>
      <c r="AR627" s="9"/>
      <c r="AS627" s="9"/>
      <c r="AT627" s="9"/>
      <c r="AU627" s="5"/>
      <c r="AV627" s="5"/>
      <c r="AW627" s="5"/>
      <c r="AX627" s="5"/>
      <c r="AY627" s="5"/>
      <c r="AZ627" s="5"/>
      <c r="BA627" s="5"/>
      <c r="CX627" s="5"/>
      <c r="CY627" s="5"/>
      <c r="CZ627" s="5"/>
    </row>
    <row r="628" spans="4:104" x14ac:dyDescent="0.3">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E628" s="5"/>
      <c r="AF628" s="5"/>
      <c r="AG628" s="5"/>
      <c r="AH628" s="5"/>
      <c r="AI628" s="5"/>
      <c r="AJ628" s="5"/>
      <c r="AM628" s="9"/>
      <c r="AN628" s="9"/>
      <c r="AO628" s="9"/>
      <c r="AP628" s="9"/>
      <c r="AQ628" s="9"/>
      <c r="AR628" s="9"/>
      <c r="AS628" s="9"/>
      <c r="AT628" s="9"/>
      <c r="AU628" s="5"/>
      <c r="AV628" s="5"/>
      <c r="AW628" s="5"/>
      <c r="AX628" s="5"/>
      <c r="AY628" s="5"/>
      <c r="AZ628" s="5"/>
      <c r="BA628" s="5"/>
      <c r="CX628" s="5"/>
      <c r="CY628" s="5"/>
      <c r="CZ628" s="5"/>
    </row>
    <row r="629" spans="4:104" x14ac:dyDescent="0.3">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E629" s="5"/>
      <c r="AF629" s="5"/>
      <c r="AG629" s="5"/>
      <c r="AH629" s="5"/>
      <c r="AI629" s="5"/>
      <c r="AJ629" s="5"/>
      <c r="AM629" s="9"/>
      <c r="AN629" s="9"/>
      <c r="AO629" s="9"/>
      <c r="AP629" s="9"/>
      <c r="AQ629" s="9"/>
      <c r="AR629" s="9"/>
      <c r="AS629" s="9"/>
      <c r="AT629" s="9"/>
      <c r="AU629" s="5"/>
      <c r="AV629" s="5"/>
      <c r="AW629" s="5"/>
      <c r="AX629" s="5"/>
      <c r="AY629" s="5"/>
      <c r="AZ629" s="5"/>
      <c r="BA629" s="5"/>
      <c r="CX629" s="5"/>
      <c r="CY629" s="5"/>
      <c r="CZ629" s="5"/>
    </row>
    <row r="630" spans="4:104" x14ac:dyDescent="0.3">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E630" s="5"/>
      <c r="AF630" s="5"/>
      <c r="AG630" s="5"/>
      <c r="AH630" s="5"/>
      <c r="AI630" s="5"/>
      <c r="AJ630" s="5"/>
      <c r="AM630" s="9"/>
      <c r="AN630" s="9"/>
      <c r="AO630" s="9"/>
      <c r="AP630" s="9"/>
      <c r="AQ630" s="9"/>
      <c r="AR630" s="9"/>
      <c r="AS630" s="9"/>
      <c r="AT630" s="9"/>
      <c r="AU630" s="5"/>
      <c r="AV630" s="5"/>
      <c r="AW630" s="5"/>
      <c r="AX630" s="5"/>
      <c r="AY630" s="5"/>
      <c r="AZ630" s="5"/>
      <c r="BA630" s="5"/>
      <c r="CX630" s="5"/>
      <c r="CY630" s="5"/>
      <c r="CZ630" s="5"/>
    </row>
    <row r="631" spans="4:104" x14ac:dyDescent="0.3">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E631" s="5"/>
      <c r="AF631" s="5"/>
      <c r="AG631" s="5"/>
      <c r="AH631" s="5"/>
      <c r="AI631" s="5"/>
      <c r="AJ631" s="5"/>
      <c r="AM631" s="9"/>
      <c r="AN631" s="9"/>
      <c r="AO631" s="9"/>
      <c r="AP631" s="9"/>
      <c r="AQ631" s="9"/>
      <c r="AR631" s="9"/>
      <c r="AS631" s="9"/>
      <c r="AT631" s="9"/>
      <c r="AU631" s="5"/>
      <c r="AV631" s="5"/>
      <c r="AW631" s="5"/>
      <c r="AX631" s="5"/>
      <c r="AY631" s="5"/>
      <c r="AZ631" s="5"/>
      <c r="BA631" s="5"/>
      <c r="CX631" s="5"/>
      <c r="CY631" s="5"/>
      <c r="CZ631" s="5"/>
    </row>
    <row r="632" spans="4:104" x14ac:dyDescent="0.3">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E632" s="5"/>
      <c r="AF632" s="5"/>
      <c r="AG632" s="5"/>
      <c r="AH632" s="5"/>
      <c r="AI632" s="5"/>
      <c r="AJ632" s="5"/>
      <c r="AM632" s="9"/>
      <c r="AN632" s="9"/>
      <c r="AO632" s="9"/>
      <c r="AP632" s="9"/>
      <c r="AQ632" s="9"/>
      <c r="AR632" s="9"/>
      <c r="AS632" s="9"/>
      <c r="AT632" s="9"/>
      <c r="AU632" s="5"/>
      <c r="AV632" s="5"/>
      <c r="AW632" s="5"/>
      <c r="AX632" s="5"/>
      <c r="AY632" s="5"/>
      <c r="AZ632" s="5"/>
      <c r="BA632" s="5"/>
      <c r="CX632" s="5"/>
      <c r="CY632" s="5"/>
      <c r="CZ632" s="5"/>
    </row>
    <row r="633" spans="4:104" x14ac:dyDescent="0.3">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E633" s="5"/>
      <c r="AF633" s="5"/>
      <c r="AG633" s="5"/>
      <c r="AH633" s="5"/>
      <c r="AI633" s="5"/>
      <c r="AJ633" s="5"/>
      <c r="AM633" s="9"/>
      <c r="AN633" s="9"/>
      <c r="AO633" s="9"/>
      <c r="AP633" s="9"/>
      <c r="AQ633" s="9"/>
      <c r="AR633" s="9"/>
      <c r="AS633" s="9"/>
      <c r="AT633" s="9"/>
      <c r="AU633" s="5"/>
      <c r="AV633" s="5"/>
      <c r="AW633" s="5"/>
      <c r="AX633" s="5"/>
      <c r="AY633" s="5"/>
      <c r="AZ633" s="5"/>
      <c r="BA633" s="5"/>
      <c r="CX633" s="5"/>
      <c r="CY633" s="5"/>
      <c r="CZ633" s="5"/>
    </row>
    <row r="634" spans="4:104" x14ac:dyDescent="0.3">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E634" s="5"/>
      <c r="AF634" s="5"/>
      <c r="AG634" s="5"/>
      <c r="AH634" s="5"/>
      <c r="AI634" s="5"/>
      <c r="AJ634" s="5"/>
      <c r="AM634" s="9"/>
      <c r="AN634" s="9"/>
      <c r="AO634" s="9"/>
      <c r="AP634" s="9"/>
      <c r="AQ634" s="9"/>
      <c r="AR634" s="9"/>
      <c r="AS634" s="9"/>
      <c r="AT634" s="9"/>
      <c r="AU634" s="5"/>
      <c r="AV634" s="5"/>
      <c r="AW634" s="5"/>
      <c r="AX634" s="5"/>
      <c r="AY634" s="5"/>
      <c r="AZ634" s="5"/>
      <c r="BA634" s="5"/>
      <c r="CX634" s="5"/>
      <c r="CY634" s="5"/>
      <c r="CZ634" s="5"/>
    </row>
    <row r="635" spans="4:104" x14ac:dyDescent="0.3">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E635" s="5"/>
      <c r="AF635" s="5"/>
      <c r="AG635" s="5"/>
      <c r="AH635" s="5"/>
      <c r="AI635" s="5"/>
      <c r="AJ635" s="5"/>
      <c r="AM635" s="9"/>
      <c r="AN635" s="9"/>
      <c r="AO635" s="9"/>
      <c r="AP635" s="9"/>
      <c r="AQ635" s="9"/>
      <c r="AR635" s="9"/>
      <c r="AS635" s="9"/>
      <c r="AT635" s="9"/>
      <c r="AU635" s="5"/>
      <c r="AV635" s="5"/>
      <c r="AW635" s="5"/>
      <c r="AX635" s="5"/>
      <c r="AY635" s="5"/>
      <c r="AZ635" s="5"/>
      <c r="BA635" s="5"/>
      <c r="CX635" s="5"/>
      <c r="CY635" s="5"/>
      <c r="CZ635" s="5"/>
    </row>
    <row r="636" spans="4:104" x14ac:dyDescent="0.3">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E636" s="5"/>
      <c r="AF636" s="5"/>
      <c r="AG636" s="5"/>
      <c r="AH636" s="5"/>
      <c r="AI636" s="5"/>
      <c r="AJ636" s="5"/>
      <c r="AM636" s="9"/>
      <c r="AN636" s="9"/>
      <c r="AO636" s="9"/>
      <c r="AP636" s="9"/>
      <c r="AQ636" s="9"/>
      <c r="AR636" s="9"/>
      <c r="AS636" s="9"/>
      <c r="AT636" s="9"/>
      <c r="AU636" s="5"/>
      <c r="AV636" s="5"/>
      <c r="AW636" s="5"/>
      <c r="AX636" s="5"/>
      <c r="AY636" s="5"/>
      <c r="AZ636" s="5"/>
      <c r="BA636" s="5"/>
      <c r="CX636" s="5"/>
      <c r="CY636" s="5"/>
      <c r="CZ636" s="5"/>
    </row>
    <row r="637" spans="4:104" x14ac:dyDescent="0.3">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E637" s="5"/>
      <c r="AF637" s="5"/>
      <c r="AG637" s="5"/>
      <c r="AH637" s="5"/>
      <c r="AI637" s="5"/>
      <c r="AJ637" s="5"/>
      <c r="AM637" s="9"/>
      <c r="AN637" s="9"/>
      <c r="AO637" s="9"/>
      <c r="AP637" s="9"/>
      <c r="AQ637" s="9"/>
      <c r="AR637" s="9"/>
      <c r="AS637" s="9"/>
      <c r="AT637" s="9"/>
      <c r="AU637" s="5"/>
      <c r="AV637" s="5"/>
      <c r="AW637" s="5"/>
      <c r="AX637" s="5"/>
      <c r="AY637" s="5"/>
      <c r="AZ637" s="5"/>
      <c r="BA637" s="5"/>
      <c r="CX637" s="5"/>
      <c r="CY637" s="5"/>
      <c r="CZ637" s="5"/>
    </row>
    <row r="638" spans="4:104" x14ac:dyDescent="0.3">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E638" s="5"/>
      <c r="AF638" s="5"/>
      <c r="AG638" s="5"/>
      <c r="AH638" s="5"/>
      <c r="AI638" s="5"/>
      <c r="AJ638" s="5"/>
      <c r="AM638" s="9"/>
      <c r="AN638" s="9"/>
      <c r="AO638" s="9"/>
      <c r="AP638" s="9"/>
      <c r="AQ638" s="9"/>
      <c r="AR638" s="9"/>
      <c r="AS638" s="9"/>
      <c r="AT638" s="9"/>
      <c r="AU638" s="5"/>
      <c r="AV638" s="5"/>
      <c r="AW638" s="5"/>
      <c r="AX638" s="5"/>
      <c r="AY638" s="5"/>
      <c r="AZ638" s="5"/>
      <c r="BA638" s="5"/>
      <c r="CX638" s="5"/>
      <c r="CY638" s="5"/>
      <c r="CZ638" s="5"/>
    </row>
    <row r="639" spans="4:104" x14ac:dyDescent="0.3">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E639" s="5"/>
      <c r="AF639" s="5"/>
      <c r="AG639" s="5"/>
      <c r="AH639" s="5"/>
      <c r="AI639" s="5"/>
      <c r="AJ639" s="5"/>
      <c r="AM639" s="9"/>
      <c r="AN639" s="9"/>
      <c r="AO639" s="9"/>
      <c r="AP639" s="9"/>
      <c r="AQ639" s="9"/>
      <c r="AR639" s="9"/>
      <c r="AS639" s="9"/>
      <c r="AT639" s="9"/>
      <c r="AU639" s="5"/>
      <c r="AV639" s="5"/>
      <c r="AW639" s="5"/>
      <c r="AX639" s="5"/>
      <c r="AY639" s="5"/>
      <c r="AZ639" s="5"/>
      <c r="BA639" s="5"/>
      <c r="CX639" s="5"/>
      <c r="CY639" s="5"/>
      <c r="CZ639" s="5"/>
    </row>
    <row r="640" spans="4:104" x14ac:dyDescent="0.3">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E640" s="5"/>
      <c r="AF640" s="5"/>
      <c r="AG640" s="5"/>
      <c r="AH640" s="5"/>
      <c r="AI640" s="5"/>
      <c r="AJ640" s="5"/>
      <c r="AM640" s="9"/>
      <c r="AN640" s="9"/>
      <c r="AO640" s="9"/>
      <c r="AP640" s="9"/>
      <c r="AQ640" s="9"/>
      <c r="AR640" s="9"/>
      <c r="AS640" s="9"/>
      <c r="AT640" s="9"/>
      <c r="AU640" s="5"/>
      <c r="AV640" s="5"/>
      <c r="AW640" s="5"/>
      <c r="AX640" s="5"/>
      <c r="AY640" s="5"/>
      <c r="AZ640" s="5"/>
      <c r="BA640" s="5"/>
      <c r="CX640" s="5"/>
      <c r="CY640" s="5"/>
      <c r="CZ640" s="5"/>
    </row>
    <row r="641" spans="4:104" x14ac:dyDescent="0.3">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E641" s="5"/>
      <c r="AF641" s="5"/>
      <c r="AG641" s="5"/>
      <c r="AH641" s="5"/>
      <c r="AI641" s="5"/>
      <c r="AJ641" s="5"/>
      <c r="AM641" s="9"/>
      <c r="AN641" s="9"/>
      <c r="AO641" s="9"/>
      <c r="AP641" s="9"/>
      <c r="AQ641" s="9"/>
      <c r="AR641" s="9"/>
      <c r="AS641" s="9"/>
      <c r="AT641" s="9"/>
      <c r="AU641" s="5"/>
      <c r="AV641" s="5"/>
      <c r="AW641" s="5"/>
      <c r="AX641" s="5"/>
      <c r="AY641" s="5"/>
      <c r="AZ641" s="5"/>
      <c r="BA641" s="5"/>
      <c r="CX641" s="5"/>
      <c r="CY641" s="5"/>
      <c r="CZ641" s="5"/>
    </row>
    <row r="642" spans="4:104" x14ac:dyDescent="0.3">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E642" s="5"/>
      <c r="AF642" s="5"/>
      <c r="AG642" s="5"/>
      <c r="AH642" s="5"/>
      <c r="AI642" s="5"/>
      <c r="AJ642" s="5"/>
      <c r="AM642" s="9"/>
      <c r="AN642" s="9"/>
      <c r="AO642" s="9"/>
      <c r="AP642" s="9"/>
      <c r="AQ642" s="9"/>
      <c r="AR642" s="9"/>
      <c r="AS642" s="9"/>
      <c r="AT642" s="9"/>
      <c r="AU642" s="5"/>
      <c r="AV642" s="5"/>
      <c r="AW642" s="5"/>
      <c r="AX642" s="5"/>
      <c r="AY642" s="5"/>
      <c r="AZ642" s="5"/>
      <c r="BA642" s="5"/>
      <c r="CX642" s="5"/>
      <c r="CY642" s="5"/>
      <c r="CZ642" s="5"/>
    </row>
    <row r="643" spans="4:104" x14ac:dyDescent="0.3">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E643" s="5"/>
      <c r="AF643" s="5"/>
      <c r="AG643" s="5"/>
      <c r="AH643" s="5"/>
      <c r="AI643" s="5"/>
      <c r="AJ643" s="5"/>
      <c r="AM643" s="9"/>
      <c r="AN643" s="9"/>
      <c r="AO643" s="9"/>
      <c r="AP643" s="9"/>
      <c r="AQ643" s="9"/>
      <c r="AR643" s="9"/>
      <c r="AS643" s="9"/>
      <c r="AT643" s="9"/>
      <c r="AU643" s="5"/>
      <c r="AV643" s="5"/>
      <c r="AW643" s="5"/>
      <c r="AX643" s="5"/>
      <c r="AY643" s="5"/>
      <c r="AZ643" s="5"/>
      <c r="BA643" s="5"/>
      <c r="CX643" s="5"/>
      <c r="CY643" s="5"/>
      <c r="CZ643" s="5"/>
    </row>
    <row r="644" spans="4:104" x14ac:dyDescent="0.3">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E644" s="5"/>
      <c r="AF644" s="5"/>
      <c r="AG644" s="5"/>
      <c r="AH644" s="5"/>
      <c r="AI644" s="5"/>
      <c r="AJ644" s="5"/>
      <c r="AM644" s="9"/>
      <c r="AN644" s="9"/>
      <c r="AO644" s="9"/>
      <c r="AP644" s="9"/>
      <c r="AQ644" s="9"/>
      <c r="AR644" s="9"/>
      <c r="AS644" s="9"/>
      <c r="AT644" s="9"/>
      <c r="AU644" s="5"/>
      <c r="AV644" s="5"/>
      <c r="AW644" s="5"/>
      <c r="AX644" s="5"/>
      <c r="AY644" s="5"/>
      <c r="AZ644" s="5"/>
      <c r="BA644" s="5"/>
      <c r="CX644" s="5"/>
      <c r="CY644" s="5"/>
      <c r="CZ644" s="5"/>
    </row>
    <row r="645" spans="4:104" x14ac:dyDescent="0.3">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E645" s="5"/>
      <c r="AF645" s="5"/>
      <c r="AG645" s="5"/>
      <c r="AH645" s="5"/>
      <c r="AI645" s="5"/>
      <c r="AJ645" s="5"/>
      <c r="AM645" s="9"/>
      <c r="AN645" s="9"/>
      <c r="AO645" s="9"/>
      <c r="AP645" s="9"/>
      <c r="AQ645" s="9"/>
      <c r="AR645" s="9"/>
      <c r="AS645" s="9"/>
      <c r="AT645" s="9"/>
      <c r="AU645" s="5"/>
      <c r="AV645" s="5"/>
      <c r="AW645" s="5"/>
      <c r="AX645" s="5"/>
      <c r="AY645" s="5"/>
      <c r="AZ645" s="5"/>
      <c r="BA645" s="5"/>
      <c r="CX645" s="5"/>
      <c r="CY645" s="5"/>
      <c r="CZ645" s="5"/>
    </row>
    <row r="646" spans="4:104" x14ac:dyDescent="0.3">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E646" s="5"/>
      <c r="AF646" s="5"/>
      <c r="AG646" s="5"/>
      <c r="AH646" s="5"/>
      <c r="AI646" s="5"/>
      <c r="AJ646" s="5"/>
      <c r="AM646" s="9"/>
      <c r="AN646" s="9"/>
      <c r="AO646" s="9"/>
      <c r="AP646" s="9"/>
      <c r="AQ646" s="9"/>
      <c r="AR646" s="9"/>
      <c r="AS646" s="9"/>
      <c r="AT646" s="9"/>
      <c r="AU646" s="5"/>
      <c r="AV646" s="5"/>
      <c r="AW646" s="5"/>
      <c r="AX646" s="5"/>
      <c r="AY646" s="5"/>
      <c r="AZ646" s="5"/>
      <c r="BA646" s="5"/>
      <c r="CX646" s="5"/>
      <c r="CY646" s="5"/>
      <c r="CZ646" s="5"/>
    </row>
    <row r="647" spans="4:104" x14ac:dyDescent="0.3">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E647" s="5"/>
      <c r="AF647" s="5"/>
      <c r="AG647" s="5"/>
      <c r="AH647" s="5"/>
      <c r="AI647" s="5"/>
      <c r="AJ647" s="5"/>
      <c r="AM647" s="9"/>
      <c r="AN647" s="9"/>
      <c r="AO647" s="9"/>
      <c r="AP647" s="9"/>
      <c r="AQ647" s="9"/>
      <c r="AR647" s="9"/>
      <c r="AS647" s="9"/>
      <c r="AT647" s="9"/>
      <c r="AU647" s="5"/>
      <c r="AV647" s="5"/>
      <c r="AW647" s="5"/>
      <c r="AX647" s="5"/>
      <c r="AY647" s="5"/>
      <c r="AZ647" s="5"/>
      <c r="BA647" s="5"/>
      <c r="CX647" s="5"/>
      <c r="CY647" s="5"/>
      <c r="CZ647" s="5"/>
    </row>
    <row r="648" spans="4:104" x14ac:dyDescent="0.3">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E648" s="5"/>
      <c r="AF648" s="5"/>
      <c r="AG648" s="5"/>
      <c r="AH648" s="5"/>
      <c r="AI648" s="5"/>
      <c r="AJ648" s="5"/>
      <c r="AM648" s="9"/>
      <c r="AN648" s="9"/>
      <c r="AO648" s="9"/>
      <c r="AP648" s="9"/>
      <c r="AQ648" s="9"/>
      <c r="AR648" s="9"/>
      <c r="AS648" s="9"/>
      <c r="AT648" s="9"/>
      <c r="AU648" s="5"/>
      <c r="AV648" s="5"/>
      <c r="AW648" s="5"/>
      <c r="AX648" s="5"/>
      <c r="AY648" s="5"/>
      <c r="AZ648" s="5"/>
      <c r="BA648" s="5"/>
      <c r="CX648" s="5"/>
      <c r="CY648" s="5"/>
      <c r="CZ648" s="5"/>
    </row>
    <row r="649" spans="4:104" x14ac:dyDescent="0.3">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E649" s="5"/>
      <c r="AF649" s="5"/>
      <c r="AG649" s="5"/>
      <c r="AH649" s="5"/>
      <c r="AI649" s="5"/>
      <c r="AJ649" s="5"/>
      <c r="AM649" s="9"/>
      <c r="AN649" s="9"/>
      <c r="AO649" s="9"/>
      <c r="AP649" s="9"/>
      <c r="AQ649" s="9"/>
      <c r="AR649" s="9"/>
      <c r="AS649" s="9"/>
      <c r="AT649" s="9"/>
      <c r="AU649" s="5"/>
      <c r="AV649" s="5"/>
      <c r="AW649" s="5"/>
      <c r="AX649" s="5"/>
      <c r="AY649" s="5"/>
      <c r="AZ649" s="5"/>
      <c r="BA649" s="5"/>
      <c r="CX649" s="5"/>
      <c r="CY649" s="5"/>
      <c r="CZ649" s="5"/>
    </row>
    <row r="650" spans="4:104" x14ac:dyDescent="0.3">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E650" s="5"/>
      <c r="AF650" s="5"/>
      <c r="AG650" s="5"/>
      <c r="AH650" s="5"/>
      <c r="AI650" s="5"/>
      <c r="AJ650" s="5"/>
      <c r="AM650" s="9"/>
      <c r="AN650" s="9"/>
      <c r="AO650" s="9"/>
      <c r="AP650" s="9"/>
      <c r="AQ650" s="9"/>
      <c r="AR650" s="9"/>
      <c r="AS650" s="9"/>
      <c r="AT650" s="9"/>
      <c r="AU650" s="5"/>
      <c r="AV650" s="5"/>
      <c r="AW650" s="5"/>
      <c r="AX650" s="5"/>
      <c r="AY650" s="5"/>
      <c r="AZ650" s="5"/>
      <c r="BA650" s="5"/>
      <c r="CX650" s="5"/>
      <c r="CY650" s="5"/>
      <c r="CZ650" s="5"/>
    </row>
    <row r="651" spans="4:104" x14ac:dyDescent="0.3">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E651" s="5"/>
      <c r="AF651" s="5"/>
      <c r="AG651" s="5"/>
      <c r="AH651" s="5"/>
      <c r="AI651" s="5"/>
      <c r="AJ651" s="5"/>
      <c r="AM651" s="9"/>
      <c r="AN651" s="9"/>
      <c r="AO651" s="9"/>
      <c r="AP651" s="9"/>
      <c r="AQ651" s="9"/>
      <c r="AR651" s="9"/>
      <c r="AS651" s="9"/>
      <c r="AT651" s="9"/>
      <c r="AU651" s="5"/>
      <c r="AV651" s="5"/>
      <c r="AW651" s="5"/>
      <c r="AX651" s="5"/>
      <c r="AY651" s="5"/>
      <c r="AZ651" s="5"/>
      <c r="BA651" s="5"/>
      <c r="CX651" s="5"/>
      <c r="CY651" s="5"/>
      <c r="CZ651" s="5"/>
    </row>
    <row r="652" spans="4:104" x14ac:dyDescent="0.3">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E652" s="5"/>
      <c r="AF652" s="5"/>
      <c r="AG652" s="5"/>
      <c r="AH652" s="5"/>
      <c r="AI652" s="5"/>
      <c r="AJ652" s="5"/>
      <c r="AM652" s="9"/>
      <c r="AN652" s="9"/>
      <c r="AO652" s="9"/>
      <c r="AP652" s="9"/>
      <c r="AQ652" s="9"/>
      <c r="AR652" s="9"/>
      <c r="AS652" s="9"/>
      <c r="AT652" s="9"/>
      <c r="AU652" s="5"/>
      <c r="AV652" s="5"/>
      <c r="AW652" s="5"/>
      <c r="AX652" s="5"/>
      <c r="AY652" s="5"/>
      <c r="AZ652" s="5"/>
      <c r="BA652" s="5"/>
      <c r="CX652" s="5"/>
      <c r="CY652" s="5"/>
      <c r="CZ652" s="5"/>
    </row>
    <row r="653" spans="4:104" x14ac:dyDescent="0.3">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E653" s="5"/>
      <c r="AF653" s="5"/>
      <c r="AG653" s="5"/>
      <c r="AH653" s="5"/>
      <c r="AI653" s="5"/>
      <c r="AJ653" s="5"/>
      <c r="AM653" s="9"/>
      <c r="AN653" s="9"/>
      <c r="AO653" s="9"/>
      <c r="AP653" s="9"/>
      <c r="AQ653" s="9"/>
      <c r="AR653" s="9"/>
      <c r="AS653" s="9"/>
      <c r="AT653" s="9"/>
      <c r="AU653" s="5"/>
      <c r="AV653" s="5"/>
      <c r="AW653" s="5"/>
      <c r="AX653" s="5"/>
      <c r="AY653" s="5"/>
      <c r="AZ653" s="5"/>
      <c r="BA653" s="5"/>
      <c r="CX653" s="5"/>
      <c r="CY653" s="5"/>
      <c r="CZ653" s="5"/>
    </row>
    <row r="654" spans="4:104" x14ac:dyDescent="0.3">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E654" s="5"/>
      <c r="AF654" s="5"/>
      <c r="AG654" s="5"/>
      <c r="AH654" s="5"/>
      <c r="AI654" s="5"/>
      <c r="AJ654" s="5"/>
      <c r="AM654" s="9"/>
      <c r="AN654" s="9"/>
      <c r="AO654" s="9"/>
      <c r="AP654" s="9"/>
      <c r="AQ654" s="9"/>
      <c r="AR654" s="9"/>
      <c r="AS654" s="9"/>
      <c r="AT654" s="9"/>
      <c r="AU654" s="5"/>
      <c r="AV654" s="5"/>
      <c r="AW654" s="5"/>
      <c r="AX654" s="5"/>
      <c r="AY654" s="5"/>
      <c r="AZ654" s="5"/>
      <c r="BA654" s="5"/>
      <c r="CX654" s="5"/>
      <c r="CY654" s="5"/>
      <c r="CZ654" s="5"/>
    </row>
    <row r="655" spans="4:104" x14ac:dyDescent="0.3">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E655" s="5"/>
      <c r="AF655" s="5"/>
      <c r="AG655" s="5"/>
      <c r="AH655" s="5"/>
      <c r="AI655" s="5"/>
      <c r="AJ655" s="5"/>
      <c r="AM655" s="9"/>
      <c r="AN655" s="9"/>
      <c r="AO655" s="9"/>
      <c r="AP655" s="9"/>
      <c r="AQ655" s="9"/>
      <c r="AR655" s="9"/>
      <c r="AS655" s="9"/>
      <c r="AT655" s="9"/>
      <c r="AU655" s="5"/>
      <c r="AV655" s="5"/>
      <c r="AW655" s="5"/>
      <c r="AX655" s="5"/>
      <c r="AY655" s="5"/>
      <c r="AZ655" s="5"/>
      <c r="BA655" s="5"/>
      <c r="CX655" s="5"/>
      <c r="CY655" s="5"/>
      <c r="CZ655" s="5"/>
    </row>
    <row r="656" spans="4:104" x14ac:dyDescent="0.3">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E656" s="5"/>
      <c r="AF656" s="5"/>
      <c r="AG656" s="5"/>
      <c r="AH656" s="5"/>
      <c r="AI656" s="5"/>
      <c r="AJ656" s="5"/>
      <c r="AM656" s="9"/>
      <c r="AN656" s="9"/>
      <c r="AO656" s="9"/>
      <c r="AP656" s="9"/>
      <c r="AQ656" s="9"/>
      <c r="AR656" s="9"/>
      <c r="AS656" s="9"/>
      <c r="AT656" s="9"/>
      <c r="AU656" s="5"/>
      <c r="AV656" s="5"/>
      <c r="AW656" s="5"/>
      <c r="AX656" s="5"/>
      <c r="AY656" s="5"/>
      <c r="AZ656" s="5"/>
      <c r="BA656" s="5"/>
      <c r="CX656" s="5"/>
      <c r="CY656" s="5"/>
      <c r="CZ656" s="5"/>
    </row>
    <row r="657" spans="4:104" x14ac:dyDescent="0.3">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E657" s="5"/>
      <c r="AF657" s="5"/>
      <c r="AG657" s="5"/>
      <c r="AH657" s="5"/>
      <c r="AI657" s="5"/>
      <c r="AJ657" s="5"/>
      <c r="AM657" s="9"/>
      <c r="AN657" s="9"/>
      <c r="AO657" s="9"/>
      <c r="AP657" s="9"/>
      <c r="AQ657" s="9"/>
      <c r="AR657" s="9"/>
      <c r="AS657" s="9"/>
      <c r="AT657" s="9"/>
      <c r="AU657" s="5"/>
      <c r="AV657" s="5"/>
      <c r="AW657" s="5"/>
      <c r="AX657" s="5"/>
      <c r="AY657" s="5"/>
      <c r="AZ657" s="5"/>
      <c r="BA657" s="5"/>
      <c r="CX657" s="5"/>
      <c r="CY657" s="5"/>
      <c r="CZ657" s="5"/>
    </row>
    <row r="658" spans="4:104" x14ac:dyDescent="0.3">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E658" s="5"/>
      <c r="AF658" s="5"/>
      <c r="AG658" s="5"/>
      <c r="AH658" s="5"/>
      <c r="AI658" s="5"/>
      <c r="AJ658" s="5"/>
      <c r="AM658" s="9"/>
      <c r="AN658" s="9"/>
      <c r="AO658" s="9"/>
      <c r="AP658" s="9"/>
      <c r="AQ658" s="9"/>
      <c r="AR658" s="9"/>
      <c r="AS658" s="9"/>
      <c r="AT658" s="9"/>
      <c r="AU658" s="5"/>
      <c r="AV658" s="5"/>
      <c r="AW658" s="5"/>
      <c r="AX658" s="5"/>
      <c r="AY658" s="5"/>
      <c r="AZ658" s="5"/>
      <c r="BA658" s="5"/>
      <c r="CX658" s="5"/>
      <c r="CY658" s="5"/>
      <c r="CZ658" s="5"/>
    </row>
    <row r="659" spans="4:104" x14ac:dyDescent="0.3">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E659" s="5"/>
      <c r="AF659" s="5"/>
      <c r="AG659" s="5"/>
      <c r="AH659" s="5"/>
      <c r="AI659" s="5"/>
      <c r="AJ659" s="5"/>
      <c r="AM659" s="9"/>
      <c r="AN659" s="9"/>
      <c r="AO659" s="9"/>
      <c r="AP659" s="9"/>
      <c r="AQ659" s="9"/>
      <c r="AR659" s="9"/>
      <c r="AS659" s="9"/>
      <c r="AT659" s="9"/>
      <c r="AU659" s="5"/>
      <c r="AV659" s="5"/>
      <c r="AW659" s="5"/>
      <c r="AX659" s="5"/>
      <c r="AY659" s="5"/>
      <c r="AZ659" s="5"/>
      <c r="BA659" s="5"/>
      <c r="CX659" s="5"/>
      <c r="CY659" s="5"/>
      <c r="CZ659" s="5"/>
    </row>
    <row r="660" spans="4:104" x14ac:dyDescent="0.3">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E660" s="5"/>
      <c r="AF660" s="5"/>
      <c r="AG660" s="5"/>
      <c r="AH660" s="5"/>
      <c r="AI660" s="5"/>
      <c r="AJ660" s="5"/>
      <c r="AM660" s="9"/>
      <c r="AN660" s="9"/>
      <c r="AO660" s="9"/>
      <c r="AP660" s="9"/>
      <c r="AQ660" s="9"/>
      <c r="AR660" s="9"/>
      <c r="AS660" s="9"/>
      <c r="AT660" s="9"/>
      <c r="AU660" s="5"/>
      <c r="AV660" s="5"/>
      <c r="AW660" s="5"/>
      <c r="AX660" s="5"/>
      <c r="AY660" s="5"/>
      <c r="AZ660" s="5"/>
      <c r="BA660" s="5"/>
      <c r="CX660" s="5"/>
      <c r="CY660" s="5"/>
      <c r="CZ660" s="5"/>
    </row>
    <row r="661" spans="4:104" x14ac:dyDescent="0.3">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E661" s="5"/>
      <c r="AF661" s="5"/>
      <c r="AG661" s="5"/>
      <c r="AH661" s="5"/>
      <c r="AI661" s="5"/>
      <c r="AJ661" s="5"/>
      <c r="AM661" s="9"/>
      <c r="AN661" s="9"/>
      <c r="AO661" s="9"/>
      <c r="AP661" s="9"/>
      <c r="AQ661" s="9"/>
      <c r="AR661" s="9"/>
      <c r="AS661" s="9"/>
      <c r="AT661" s="9"/>
      <c r="AU661" s="5"/>
      <c r="AV661" s="5"/>
      <c r="AW661" s="5"/>
      <c r="AX661" s="5"/>
      <c r="AY661" s="5"/>
      <c r="AZ661" s="5"/>
      <c r="BA661" s="5"/>
      <c r="CX661" s="5"/>
      <c r="CY661" s="5"/>
      <c r="CZ661" s="5"/>
    </row>
    <row r="662" spans="4:104" x14ac:dyDescent="0.3">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E662" s="5"/>
      <c r="AF662" s="5"/>
      <c r="AG662" s="5"/>
      <c r="AH662" s="5"/>
      <c r="AI662" s="5"/>
      <c r="AJ662" s="5"/>
      <c r="AM662" s="9"/>
      <c r="AN662" s="9"/>
      <c r="AO662" s="9"/>
      <c r="AP662" s="9"/>
      <c r="AQ662" s="9"/>
      <c r="AR662" s="9"/>
      <c r="AS662" s="9"/>
      <c r="AT662" s="9"/>
      <c r="AU662" s="5"/>
      <c r="AV662" s="5"/>
      <c r="AW662" s="5"/>
      <c r="AX662" s="5"/>
      <c r="AY662" s="5"/>
      <c r="AZ662" s="5"/>
      <c r="BA662" s="5"/>
      <c r="CX662" s="5"/>
      <c r="CY662" s="5"/>
      <c r="CZ662" s="5"/>
    </row>
    <row r="663" spans="4:104" x14ac:dyDescent="0.3">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E663" s="5"/>
      <c r="AF663" s="5"/>
      <c r="AG663" s="5"/>
      <c r="AH663" s="5"/>
      <c r="AI663" s="5"/>
      <c r="AJ663" s="5"/>
      <c r="AM663" s="9"/>
      <c r="AN663" s="9"/>
      <c r="AO663" s="9"/>
      <c r="AP663" s="9"/>
      <c r="AQ663" s="9"/>
      <c r="AR663" s="9"/>
      <c r="AS663" s="9"/>
      <c r="AT663" s="9"/>
      <c r="AU663" s="5"/>
      <c r="AV663" s="5"/>
      <c r="AW663" s="5"/>
      <c r="AX663" s="5"/>
      <c r="AY663" s="5"/>
      <c r="AZ663" s="5"/>
      <c r="BA663" s="5"/>
      <c r="CX663" s="5"/>
      <c r="CY663" s="5"/>
      <c r="CZ663" s="5"/>
    </row>
    <row r="664" spans="4:104" x14ac:dyDescent="0.3">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E664" s="5"/>
      <c r="AF664" s="5"/>
      <c r="AG664" s="5"/>
      <c r="AH664" s="5"/>
      <c r="AI664" s="5"/>
      <c r="AJ664" s="5"/>
      <c r="AM664" s="9"/>
      <c r="AN664" s="9"/>
      <c r="AO664" s="9"/>
      <c r="AP664" s="9"/>
      <c r="AQ664" s="9"/>
      <c r="AR664" s="9"/>
      <c r="AS664" s="9"/>
      <c r="AT664" s="9"/>
      <c r="AU664" s="5"/>
      <c r="AV664" s="5"/>
      <c r="AW664" s="5"/>
      <c r="AX664" s="5"/>
      <c r="AY664" s="5"/>
      <c r="AZ664" s="5"/>
      <c r="BA664" s="5"/>
      <c r="CX664" s="5"/>
      <c r="CY664" s="5"/>
      <c r="CZ664" s="5"/>
    </row>
    <row r="665" spans="4:104" x14ac:dyDescent="0.3">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E665" s="5"/>
      <c r="AF665" s="5"/>
      <c r="AG665" s="5"/>
      <c r="AH665" s="5"/>
      <c r="AI665" s="5"/>
      <c r="AJ665" s="5"/>
      <c r="AM665" s="9"/>
      <c r="AN665" s="9"/>
      <c r="AO665" s="9"/>
      <c r="AP665" s="9"/>
      <c r="AQ665" s="9"/>
      <c r="AR665" s="9"/>
      <c r="AS665" s="9"/>
      <c r="AT665" s="9"/>
      <c r="AU665" s="5"/>
      <c r="AV665" s="5"/>
      <c r="AW665" s="5"/>
      <c r="AX665" s="5"/>
      <c r="AY665" s="5"/>
      <c r="AZ665" s="5"/>
      <c r="BA665" s="5"/>
      <c r="CX665" s="5"/>
      <c r="CY665" s="5"/>
      <c r="CZ665" s="5"/>
    </row>
    <row r="666" spans="4:104" x14ac:dyDescent="0.3">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E666" s="5"/>
      <c r="AF666" s="5"/>
      <c r="AG666" s="5"/>
      <c r="AH666" s="5"/>
      <c r="AI666" s="5"/>
      <c r="AJ666" s="5"/>
      <c r="AM666" s="9"/>
      <c r="AN666" s="9"/>
      <c r="AO666" s="9"/>
      <c r="AP666" s="9"/>
      <c r="AQ666" s="9"/>
      <c r="AR666" s="9"/>
      <c r="AS666" s="9"/>
      <c r="AT666" s="9"/>
      <c r="AU666" s="5"/>
      <c r="AV666" s="5"/>
      <c r="AW666" s="5"/>
      <c r="AX666" s="5"/>
      <c r="AY666" s="5"/>
      <c r="AZ666" s="5"/>
      <c r="BA666" s="5"/>
      <c r="CX666" s="5"/>
      <c r="CY666" s="5"/>
      <c r="CZ666" s="5"/>
    </row>
    <row r="667" spans="4:104" x14ac:dyDescent="0.3">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E667" s="5"/>
      <c r="AF667" s="5"/>
      <c r="AG667" s="5"/>
      <c r="AH667" s="5"/>
      <c r="AI667" s="5"/>
      <c r="AJ667" s="5"/>
      <c r="AM667" s="9"/>
      <c r="AN667" s="9"/>
      <c r="AO667" s="9"/>
      <c r="AP667" s="9"/>
      <c r="AQ667" s="9"/>
      <c r="AR667" s="9"/>
      <c r="AS667" s="9"/>
      <c r="AT667" s="9"/>
      <c r="AU667" s="5"/>
      <c r="AV667" s="5"/>
      <c r="AW667" s="5"/>
      <c r="AX667" s="5"/>
      <c r="AY667" s="5"/>
      <c r="AZ667" s="5"/>
      <c r="BA667" s="5"/>
      <c r="CX667" s="5"/>
      <c r="CY667" s="5"/>
      <c r="CZ667" s="5"/>
    </row>
    <row r="668" spans="4:104" x14ac:dyDescent="0.3">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E668" s="5"/>
      <c r="AF668" s="5"/>
      <c r="AG668" s="5"/>
      <c r="AH668" s="5"/>
      <c r="AI668" s="5"/>
      <c r="AJ668" s="5"/>
      <c r="AM668" s="9"/>
      <c r="AN668" s="9"/>
      <c r="AO668" s="9"/>
      <c r="AP668" s="9"/>
      <c r="AQ668" s="9"/>
      <c r="AR668" s="9"/>
      <c r="AS668" s="9"/>
      <c r="AT668" s="9"/>
      <c r="AU668" s="5"/>
      <c r="AV668" s="5"/>
      <c r="AW668" s="5"/>
      <c r="AX668" s="5"/>
      <c r="AY668" s="5"/>
      <c r="AZ668" s="5"/>
      <c r="BA668" s="5"/>
      <c r="CX668" s="5"/>
      <c r="CY668" s="5"/>
      <c r="CZ668" s="5"/>
    </row>
    <row r="669" spans="4:104" x14ac:dyDescent="0.3">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E669" s="5"/>
      <c r="AF669" s="5"/>
      <c r="AG669" s="5"/>
      <c r="AH669" s="5"/>
      <c r="AI669" s="5"/>
      <c r="AJ669" s="5"/>
      <c r="AM669" s="9"/>
      <c r="AN669" s="9"/>
      <c r="AO669" s="9"/>
      <c r="AP669" s="9"/>
      <c r="AQ669" s="9"/>
      <c r="AR669" s="9"/>
      <c r="AS669" s="9"/>
      <c r="AT669" s="9"/>
      <c r="AU669" s="5"/>
      <c r="AV669" s="5"/>
      <c r="AW669" s="5"/>
      <c r="AX669" s="5"/>
      <c r="AY669" s="5"/>
      <c r="AZ669" s="5"/>
      <c r="BA669" s="5"/>
      <c r="CX669" s="5"/>
      <c r="CY669" s="5"/>
      <c r="CZ669" s="5"/>
    </row>
    <row r="670" spans="4:104" x14ac:dyDescent="0.3">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E670" s="5"/>
      <c r="AF670" s="5"/>
      <c r="AG670" s="5"/>
      <c r="AH670" s="5"/>
      <c r="AI670" s="5"/>
      <c r="AJ670" s="5"/>
      <c r="AM670" s="9"/>
      <c r="AN670" s="9"/>
      <c r="AO670" s="9"/>
      <c r="AP670" s="9"/>
      <c r="AQ670" s="9"/>
      <c r="AR670" s="9"/>
      <c r="AS670" s="9"/>
      <c r="AT670" s="9"/>
      <c r="AU670" s="5"/>
      <c r="AV670" s="5"/>
      <c r="AW670" s="5"/>
      <c r="AX670" s="5"/>
      <c r="AY670" s="5"/>
      <c r="AZ670" s="5"/>
      <c r="BA670" s="5"/>
      <c r="CX670" s="5"/>
      <c r="CY670" s="5"/>
      <c r="CZ670" s="5"/>
    </row>
    <row r="671" spans="4:104" x14ac:dyDescent="0.3">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E671" s="5"/>
      <c r="AF671" s="5"/>
      <c r="AG671" s="5"/>
      <c r="AH671" s="5"/>
      <c r="AI671" s="5"/>
      <c r="AJ671" s="5"/>
      <c r="AM671" s="9"/>
      <c r="AN671" s="9"/>
      <c r="AO671" s="9"/>
      <c r="AP671" s="9"/>
      <c r="AQ671" s="9"/>
      <c r="AR671" s="9"/>
      <c r="AS671" s="9"/>
      <c r="AT671" s="9"/>
      <c r="AU671" s="5"/>
      <c r="AV671" s="5"/>
      <c r="AW671" s="5"/>
      <c r="AX671" s="5"/>
      <c r="AY671" s="5"/>
      <c r="AZ671" s="5"/>
      <c r="BA671" s="5"/>
      <c r="CX671" s="5"/>
      <c r="CY671" s="5"/>
      <c r="CZ671" s="5"/>
    </row>
    <row r="672" spans="4:104" x14ac:dyDescent="0.3">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E672" s="5"/>
      <c r="AF672" s="5"/>
      <c r="AG672" s="5"/>
      <c r="AH672" s="5"/>
      <c r="AI672" s="5"/>
      <c r="AJ672" s="5"/>
      <c r="AM672" s="9"/>
      <c r="AN672" s="9"/>
      <c r="AO672" s="9"/>
      <c r="AP672" s="9"/>
      <c r="AQ672" s="9"/>
      <c r="AR672" s="9"/>
      <c r="AS672" s="9"/>
      <c r="AT672" s="9"/>
      <c r="AU672" s="5"/>
      <c r="AV672" s="5"/>
      <c r="AW672" s="5"/>
      <c r="AX672" s="5"/>
      <c r="AY672" s="5"/>
      <c r="AZ672" s="5"/>
      <c r="BA672" s="5"/>
      <c r="CX672" s="5"/>
      <c r="CY672" s="5"/>
      <c r="CZ672" s="5"/>
    </row>
    <row r="673" spans="4:104" x14ac:dyDescent="0.3">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E673" s="5"/>
      <c r="AF673" s="5"/>
      <c r="AG673" s="5"/>
      <c r="AH673" s="5"/>
      <c r="AI673" s="5"/>
      <c r="AJ673" s="5"/>
      <c r="AM673" s="9"/>
      <c r="AN673" s="9"/>
      <c r="AO673" s="9"/>
      <c r="AP673" s="9"/>
      <c r="AQ673" s="9"/>
      <c r="AR673" s="9"/>
      <c r="AS673" s="9"/>
      <c r="AT673" s="9"/>
      <c r="AU673" s="5"/>
      <c r="AV673" s="5"/>
      <c r="AW673" s="5"/>
      <c r="AX673" s="5"/>
      <c r="AY673" s="5"/>
      <c r="AZ673" s="5"/>
      <c r="BA673" s="5"/>
      <c r="CX673" s="5"/>
      <c r="CY673" s="5"/>
      <c r="CZ673" s="5"/>
    </row>
    <row r="674" spans="4:104" x14ac:dyDescent="0.3">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E674" s="5"/>
      <c r="AF674" s="5"/>
      <c r="AG674" s="5"/>
      <c r="AH674" s="5"/>
      <c r="AI674" s="5"/>
      <c r="AJ674" s="5"/>
      <c r="AM674" s="9"/>
      <c r="AN674" s="9"/>
      <c r="AO674" s="9"/>
      <c r="AP674" s="9"/>
      <c r="AQ674" s="9"/>
      <c r="AR674" s="9"/>
      <c r="AS674" s="9"/>
      <c r="AT674" s="9"/>
      <c r="AU674" s="5"/>
      <c r="AV674" s="5"/>
      <c r="AW674" s="5"/>
      <c r="AX674" s="5"/>
      <c r="AY674" s="5"/>
      <c r="AZ674" s="5"/>
      <c r="BA674" s="5"/>
      <c r="CX674" s="5"/>
      <c r="CY674" s="5"/>
      <c r="CZ674" s="5"/>
    </row>
    <row r="675" spans="4:104" x14ac:dyDescent="0.3">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E675" s="5"/>
      <c r="AF675" s="5"/>
      <c r="AG675" s="5"/>
      <c r="AH675" s="5"/>
      <c r="AI675" s="5"/>
      <c r="AJ675" s="5"/>
      <c r="AM675" s="9"/>
      <c r="AN675" s="9"/>
      <c r="AO675" s="9"/>
      <c r="AP675" s="9"/>
      <c r="AQ675" s="9"/>
      <c r="AR675" s="9"/>
      <c r="AS675" s="9"/>
      <c r="AT675" s="9"/>
      <c r="AU675" s="5"/>
      <c r="AV675" s="5"/>
      <c r="AW675" s="5"/>
      <c r="AX675" s="5"/>
      <c r="AY675" s="5"/>
      <c r="AZ675" s="5"/>
      <c r="BA675" s="5"/>
      <c r="CX675" s="5"/>
      <c r="CY675" s="5"/>
      <c r="CZ675" s="5"/>
    </row>
    <row r="676" spans="4:104" x14ac:dyDescent="0.3">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E676" s="5"/>
      <c r="AF676" s="5"/>
      <c r="AG676" s="5"/>
      <c r="AH676" s="5"/>
      <c r="AI676" s="5"/>
      <c r="AJ676" s="5"/>
      <c r="AM676" s="9"/>
      <c r="AN676" s="9"/>
      <c r="AO676" s="9"/>
      <c r="AP676" s="9"/>
      <c r="AQ676" s="9"/>
      <c r="AR676" s="9"/>
      <c r="AS676" s="9"/>
      <c r="AT676" s="9"/>
      <c r="AU676" s="5"/>
      <c r="AV676" s="5"/>
      <c r="AW676" s="5"/>
      <c r="AX676" s="5"/>
      <c r="AY676" s="5"/>
      <c r="AZ676" s="5"/>
      <c r="BA676" s="5"/>
      <c r="CX676" s="5"/>
      <c r="CY676" s="5"/>
      <c r="CZ676" s="5"/>
    </row>
    <row r="677" spans="4:104" x14ac:dyDescent="0.3">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E677" s="5"/>
      <c r="AF677" s="5"/>
      <c r="AG677" s="5"/>
      <c r="AH677" s="5"/>
      <c r="AI677" s="5"/>
      <c r="AJ677" s="5"/>
      <c r="AM677" s="9"/>
      <c r="AN677" s="9"/>
      <c r="AO677" s="9"/>
      <c r="AP677" s="9"/>
      <c r="AQ677" s="9"/>
      <c r="AR677" s="9"/>
      <c r="AS677" s="9"/>
      <c r="AT677" s="9"/>
      <c r="AU677" s="5"/>
      <c r="AV677" s="5"/>
      <c r="AW677" s="5"/>
      <c r="AX677" s="5"/>
      <c r="AY677" s="5"/>
      <c r="AZ677" s="5"/>
      <c r="BA677" s="5"/>
      <c r="CX677" s="5"/>
      <c r="CY677" s="5"/>
      <c r="CZ677" s="5"/>
    </row>
    <row r="678" spans="4:104" x14ac:dyDescent="0.3">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E678" s="5"/>
      <c r="AF678" s="5"/>
      <c r="AG678" s="5"/>
      <c r="AH678" s="5"/>
      <c r="AI678" s="5"/>
      <c r="AJ678" s="5"/>
      <c r="AM678" s="9"/>
      <c r="AN678" s="9"/>
      <c r="AO678" s="9"/>
      <c r="AP678" s="9"/>
      <c r="AQ678" s="9"/>
      <c r="AR678" s="9"/>
      <c r="AS678" s="9"/>
      <c r="AT678" s="9"/>
      <c r="AU678" s="5"/>
      <c r="AV678" s="5"/>
      <c r="AW678" s="5"/>
      <c r="AX678" s="5"/>
      <c r="AY678" s="5"/>
      <c r="AZ678" s="5"/>
      <c r="BA678" s="5"/>
      <c r="CX678" s="5"/>
      <c r="CY678" s="5"/>
      <c r="CZ678" s="5"/>
    </row>
    <row r="679" spans="4:104" x14ac:dyDescent="0.3">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E679" s="5"/>
      <c r="AF679" s="5"/>
      <c r="AG679" s="5"/>
      <c r="AH679" s="5"/>
      <c r="AI679" s="5"/>
      <c r="AJ679" s="5"/>
      <c r="AM679" s="9"/>
      <c r="AN679" s="9"/>
      <c r="AO679" s="9"/>
      <c r="AP679" s="9"/>
      <c r="AQ679" s="9"/>
      <c r="AR679" s="9"/>
      <c r="AS679" s="9"/>
      <c r="AT679" s="9"/>
      <c r="AU679" s="5"/>
      <c r="AV679" s="5"/>
      <c r="AW679" s="5"/>
      <c r="AX679" s="5"/>
      <c r="AY679" s="5"/>
      <c r="AZ679" s="5"/>
      <c r="BA679" s="5"/>
      <c r="CX679" s="5"/>
      <c r="CY679" s="5"/>
      <c r="CZ679" s="5"/>
    </row>
    <row r="680" spans="4:104" x14ac:dyDescent="0.3">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E680" s="5"/>
      <c r="AF680" s="5"/>
      <c r="AG680" s="5"/>
      <c r="AH680" s="5"/>
      <c r="AI680" s="5"/>
      <c r="AJ680" s="5"/>
      <c r="AM680" s="9"/>
      <c r="AN680" s="9"/>
      <c r="AO680" s="9"/>
      <c r="AP680" s="9"/>
      <c r="AQ680" s="9"/>
      <c r="AR680" s="9"/>
      <c r="AS680" s="9"/>
      <c r="AT680" s="9"/>
      <c r="AU680" s="5"/>
      <c r="AV680" s="5"/>
      <c r="AW680" s="5"/>
      <c r="AX680" s="5"/>
      <c r="AY680" s="5"/>
      <c r="AZ680" s="5"/>
      <c r="BA680" s="5"/>
      <c r="CX680" s="5"/>
      <c r="CY680" s="5"/>
      <c r="CZ680" s="5"/>
    </row>
    <row r="681" spans="4:104" x14ac:dyDescent="0.3">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E681" s="5"/>
      <c r="AF681" s="5"/>
      <c r="AG681" s="5"/>
      <c r="AH681" s="5"/>
      <c r="AI681" s="5"/>
      <c r="AJ681" s="5"/>
      <c r="AM681" s="9"/>
      <c r="AN681" s="9"/>
      <c r="AO681" s="9"/>
      <c r="AP681" s="9"/>
      <c r="AQ681" s="9"/>
      <c r="AR681" s="9"/>
      <c r="AS681" s="9"/>
      <c r="AT681" s="9"/>
      <c r="AU681" s="5"/>
      <c r="AV681" s="5"/>
      <c r="AW681" s="5"/>
      <c r="AX681" s="5"/>
      <c r="AY681" s="5"/>
      <c r="AZ681" s="5"/>
      <c r="BA681" s="5"/>
      <c r="CX681" s="5"/>
      <c r="CY681" s="5"/>
      <c r="CZ681" s="5"/>
    </row>
    <row r="682" spans="4:104" x14ac:dyDescent="0.3">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E682" s="5"/>
      <c r="AF682" s="5"/>
      <c r="AG682" s="5"/>
      <c r="AH682" s="5"/>
      <c r="AI682" s="5"/>
      <c r="AJ682" s="5"/>
      <c r="AM682" s="9"/>
      <c r="AN682" s="9"/>
      <c r="AO682" s="9"/>
      <c r="AP682" s="9"/>
      <c r="AQ682" s="9"/>
      <c r="AR682" s="9"/>
      <c r="AS682" s="9"/>
      <c r="AT682" s="9"/>
      <c r="AU682" s="5"/>
      <c r="AV682" s="5"/>
      <c r="AW682" s="5"/>
      <c r="AX682" s="5"/>
      <c r="AY682" s="5"/>
      <c r="AZ682" s="5"/>
      <c r="BA682" s="5"/>
      <c r="CX682" s="5"/>
      <c r="CY682" s="5"/>
      <c r="CZ682" s="5"/>
    </row>
    <row r="683" spans="4:104" x14ac:dyDescent="0.3">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E683" s="5"/>
      <c r="AF683" s="5"/>
      <c r="AG683" s="5"/>
      <c r="AH683" s="5"/>
      <c r="AI683" s="5"/>
      <c r="AJ683" s="5"/>
      <c r="AM683" s="9"/>
      <c r="AN683" s="9"/>
      <c r="AO683" s="9"/>
      <c r="AP683" s="9"/>
      <c r="AQ683" s="9"/>
      <c r="AR683" s="9"/>
      <c r="AS683" s="9"/>
      <c r="AT683" s="9"/>
      <c r="AU683" s="5"/>
      <c r="AV683" s="5"/>
      <c r="AW683" s="5"/>
      <c r="AX683" s="5"/>
      <c r="AY683" s="5"/>
      <c r="AZ683" s="5"/>
      <c r="BA683" s="5"/>
      <c r="CX683" s="5"/>
      <c r="CY683" s="5"/>
      <c r="CZ683" s="5"/>
    </row>
    <row r="684" spans="4:104" x14ac:dyDescent="0.3">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E684" s="5"/>
      <c r="AF684" s="5"/>
      <c r="AG684" s="5"/>
      <c r="AH684" s="5"/>
      <c r="AI684" s="5"/>
      <c r="AJ684" s="5"/>
      <c r="AM684" s="9"/>
      <c r="AN684" s="9"/>
      <c r="AO684" s="9"/>
      <c r="AP684" s="9"/>
      <c r="AQ684" s="9"/>
      <c r="AR684" s="9"/>
      <c r="AS684" s="9"/>
      <c r="AT684" s="9"/>
      <c r="AU684" s="5"/>
      <c r="AV684" s="5"/>
      <c r="AW684" s="5"/>
      <c r="AX684" s="5"/>
      <c r="AY684" s="5"/>
      <c r="AZ684" s="5"/>
      <c r="BA684" s="5"/>
      <c r="CX684" s="5"/>
      <c r="CY684" s="5"/>
      <c r="CZ684" s="5"/>
    </row>
    <row r="685" spans="4:104" x14ac:dyDescent="0.3">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E685" s="5"/>
      <c r="AF685" s="5"/>
      <c r="AG685" s="5"/>
      <c r="AH685" s="5"/>
      <c r="AI685" s="5"/>
      <c r="AJ685" s="5"/>
      <c r="AM685" s="9"/>
      <c r="AN685" s="9"/>
      <c r="AO685" s="9"/>
      <c r="AP685" s="9"/>
      <c r="AQ685" s="9"/>
      <c r="AR685" s="9"/>
      <c r="AS685" s="9"/>
      <c r="AT685" s="9"/>
      <c r="AU685" s="5"/>
      <c r="AV685" s="5"/>
      <c r="AW685" s="5"/>
      <c r="AX685" s="5"/>
      <c r="AY685" s="5"/>
      <c r="AZ685" s="5"/>
      <c r="BA685" s="5"/>
      <c r="CX685" s="5"/>
      <c r="CY685" s="5"/>
      <c r="CZ685" s="5"/>
    </row>
    <row r="686" spans="4:104" x14ac:dyDescent="0.3">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E686" s="5"/>
      <c r="AF686" s="5"/>
      <c r="AG686" s="5"/>
      <c r="AH686" s="5"/>
      <c r="AI686" s="5"/>
      <c r="AJ686" s="5"/>
      <c r="AM686" s="9"/>
      <c r="AN686" s="9"/>
      <c r="AO686" s="9"/>
      <c r="AP686" s="9"/>
      <c r="AQ686" s="9"/>
      <c r="AR686" s="9"/>
      <c r="AS686" s="9"/>
      <c r="AT686" s="9"/>
      <c r="AU686" s="5"/>
      <c r="AV686" s="5"/>
      <c r="AW686" s="5"/>
      <c r="AX686" s="5"/>
      <c r="AY686" s="5"/>
      <c r="AZ686" s="5"/>
      <c r="BA686" s="5"/>
      <c r="CX686" s="5"/>
      <c r="CY686" s="5"/>
      <c r="CZ686" s="5"/>
    </row>
    <row r="687" spans="4:104" x14ac:dyDescent="0.3">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E687" s="5"/>
      <c r="AF687" s="5"/>
      <c r="AG687" s="5"/>
      <c r="AH687" s="5"/>
      <c r="AI687" s="5"/>
      <c r="AJ687" s="5"/>
      <c r="AM687" s="9"/>
      <c r="AN687" s="9"/>
      <c r="AO687" s="9"/>
      <c r="AP687" s="9"/>
      <c r="AQ687" s="9"/>
      <c r="AR687" s="9"/>
      <c r="AS687" s="9"/>
      <c r="AT687" s="9"/>
      <c r="AU687" s="5"/>
      <c r="AV687" s="5"/>
      <c r="AW687" s="5"/>
      <c r="AX687" s="5"/>
      <c r="AY687" s="5"/>
      <c r="AZ687" s="5"/>
      <c r="BA687" s="5"/>
      <c r="CX687" s="5"/>
      <c r="CY687" s="5"/>
      <c r="CZ687" s="5"/>
    </row>
    <row r="688" spans="4:104" x14ac:dyDescent="0.3">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E688" s="5"/>
      <c r="AF688" s="5"/>
      <c r="AG688" s="5"/>
      <c r="AH688" s="5"/>
      <c r="AI688" s="5"/>
      <c r="AJ688" s="5"/>
      <c r="AM688" s="9"/>
      <c r="AN688" s="9"/>
      <c r="AO688" s="9"/>
      <c r="AP688" s="9"/>
      <c r="AQ688" s="9"/>
      <c r="AR688" s="9"/>
      <c r="AS688" s="9"/>
      <c r="AT688" s="9"/>
      <c r="AU688" s="5"/>
      <c r="AV688" s="5"/>
      <c r="AW688" s="5"/>
      <c r="AX688" s="5"/>
      <c r="AY688" s="5"/>
      <c r="AZ688" s="5"/>
      <c r="BA688" s="5"/>
      <c r="CX688" s="5"/>
      <c r="CY688" s="5"/>
      <c r="CZ688" s="5"/>
    </row>
    <row r="689" spans="4:104" x14ac:dyDescent="0.3">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E689" s="5"/>
      <c r="AF689" s="5"/>
      <c r="AG689" s="5"/>
      <c r="AH689" s="5"/>
      <c r="AI689" s="5"/>
      <c r="AJ689" s="5"/>
      <c r="AM689" s="9"/>
      <c r="AN689" s="9"/>
      <c r="AO689" s="9"/>
      <c r="AP689" s="9"/>
      <c r="AQ689" s="9"/>
      <c r="AR689" s="9"/>
      <c r="AS689" s="9"/>
      <c r="AT689" s="9"/>
      <c r="AU689" s="5"/>
      <c r="AV689" s="5"/>
      <c r="AW689" s="5"/>
      <c r="AX689" s="5"/>
      <c r="AY689" s="5"/>
      <c r="AZ689" s="5"/>
      <c r="BA689" s="5"/>
      <c r="CX689" s="5"/>
      <c r="CY689" s="5"/>
      <c r="CZ689" s="5"/>
    </row>
    <row r="690" spans="4:104" x14ac:dyDescent="0.3">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E690" s="5"/>
      <c r="AF690" s="5"/>
      <c r="AG690" s="5"/>
      <c r="AH690" s="5"/>
      <c r="AI690" s="5"/>
      <c r="AJ690" s="5"/>
      <c r="AM690" s="9"/>
      <c r="AN690" s="9"/>
      <c r="AO690" s="9"/>
      <c r="AP690" s="9"/>
      <c r="AQ690" s="9"/>
      <c r="AR690" s="9"/>
      <c r="AS690" s="9"/>
      <c r="AT690" s="9"/>
      <c r="AU690" s="5"/>
      <c r="AV690" s="5"/>
      <c r="AW690" s="5"/>
      <c r="AX690" s="5"/>
      <c r="AY690" s="5"/>
      <c r="AZ690" s="5"/>
      <c r="BA690" s="5"/>
      <c r="CX690" s="5"/>
      <c r="CY690" s="5"/>
      <c r="CZ690" s="5"/>
    </row>
    <row r="691" spans="4:104" x14ac:dyDescent="0.3">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E691" s="5"/>
      <c r="AF691" s="5"/>
      <c r="AG691" s="5"/>
      <c r="AH691" s="5"/>
      <c r="AI691" s="5"/>
      <c r="AJ691" s="5"/>
      <c r="AM691" s="9"/>
      <c r="AN691" s="9"/>
      <c r="AO691" s="9"/>
      <c r="AP691" s="9"/>
      <c r="AQ691" s="9"/>
      <c r="AR691" s="9"/>
      <c r="AS691" s="9"/>
      <c r="AT691" s="9"/>
      <c r="AU691" s="5"/>
      <c r="AV691" s="5"/>
      <c r="AW691" s="5"/>
      <c r="AX691" s="5"/>
      <c r="AY691" s="5"/>
      <c r="AZ691" s="5"/>
      <c r="BA691" s="5"/>
      <c r="CX691" s="5"/>
      <c r="CY691" s="5"/>
      <c r="CZ691" s="5"/>
    </row>
    <row r="692" spans="4:104" x14ac:dyDescent="0.3">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E692" s="5"/>
      <c r="AF692" s="5"/>
      <c r="AG692" s="5"/>
      <c r="AH692" s="5"/>
      <c r="AI692" s="5"/>
      <c r="AJ692" s="5"/>
      <c r="AM692" s="9"/>
      <c r="AN692" s="9"/>
      <c r="AO692" s="9"/>
      <c r="AP692" s="9"/>
      <c r="AQ692" s="9"/>
      <c r="AR692" s="9"/>
      <c r="AS692" s="9"/>
      <c r="AT692" s="9"/>
      <c r="AU692" s="5"/>
      <c r="AV692" s="5"/>
      <c r="AW692" s="5"/>
      <c r="AX692" s="5"/>
      <c r="AY692" s="5"/>
      <c r="AZ692" s="5"/>
      <c r="BA692" s="5"/>
      <c r="CX692" s="5"/>
      <c r="CY692" s="5"/>
      <c r="CZ692" s="5"/>
    </row>
    <row r="693" spans="4:104" x14ac:dyDescent="0.3">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E693" s="5"/>
      <c r="AF693" s="5"/>
      <c r="AG693" s="5"/>
      <c r="AH693" s="5"/>
      <c r="AI693" s="5"/>
      <c r="AJ693" s="5"/>
      <c r="AM693" s="9"/>
      <c r="AN693" s="9"/>
      <c r="AO693" s="9"/>
      <c r="AP693" s="9"/>
      <c r="AQ693" s="9"/>
      <c r="AR693" s="9"/>
      <c r="AS693" s="9"/>
      <c r="AT693" s="9"/>
      <c r="AU693" s="5"/>
      <c r="AV693" s="5"/>
      <c r="AW693" s="5"/>
      <c r="AX693" s="5"/>
      <c r="AY693" s="5"/>
      <c r="AZ693" s="5"/>
      <c r="BA693" s="5"/>
      <c r="CX693" s="5"/>
      <c r="CY693" s="5"/>
      <c r="CZ693" s="5"/>
    </row>
    <row r="694" spans="4:104" x14ac:dyDescent="0.3">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E694" s="5"/>
      <c r="AF694" s="5"/>
      <c r="AG694" s="5"/>
      <c r="AH694" s="5"/>
      <c r="AI694" s="5"/>
      <c r="AJ694" s="5"/>
      <c r="AM694" s="9"/>
      <c r="AN694" s="9"/>
      <c r="AO694" s="9"/>
      <c r="AP694" s="9"/>
      <c r="AQ694" s="9"/>
      <c r="AR694" s="9"/>
      <c r="AS694" s="9"/>
      <c r="AT694" s="9"/>
      <c r="AU694" s="5"/>
      <c r="AV694" s="5"/>
      <c r="AW694" s="5"/>
      <c r="AX694" s="5"/>
      <c r="AY694" s="5"/>
      <c r="AZ694" s="5"/>
      <c r="BA694" s="5"/>
      <c r="CX694" s="5"/>
      <c r="CY694" s="5"/>
      <c r="CZ694" s="5"/>
    </row>
    <row r="695" spans="4:104" x14ac:dyDescent="0.3">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E695" s="5"/>
      <c r="AF695" s="5"/>
      <c r="AG695" s="5"/>
      <c r="AH695" s="5"/>
      <c r="AI695" s="5"/>
      <c r="AJ695" s="5"/>
      <c r="AM695" s="9"/>
      <c r="AN695" s="9"/>
      <c r="AO695" s="9"/>
      <c r="AP695" s="9"/>
      <c r="AQ695" s="9"/>
      <c r="AR695" s="9"/>
      <c r="AS695" s="9"/>
      <c r="AT695" s="9"/>
      <c r="AU695" s="5"/>
      <c r="AV695" s="5"/>
      <c r="AW695" s="5"/>
      <c r="AX695" s="5"/>
      <c r="AY695" s="5"/>
      <c r="AZ695" s="5"/>
      <c r="BA695" s="5"/>
      <c r="CX695" s="5"/>
      <c r="CY695" s="5"/>
      <c r="CZ695" s="5"/>
    </row>
    <row r="696" spans="4:104" x14ac:dyDescent="0.3">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E696" s="5"/>
      <c r="AF696" s="5"/>
      <c r="AG696" s="5"/>
      <c r="AH696" s="5"/>
      <c r="AI696" s="5"/>
      <c r="AJ696" s="5"/>
      <c r="AM696" s="9"/>
      <c r="AN696" s="9"/>
      <c r="AO696" s="9"/>
      <c r="AP696" s="9"/>
      <c r="AQ696" s="9"/>
      <c r="AR696" s="9"/>
      <c r="AS696" s="9"/>
      <c r="AT696" s="9"/>
      <c r="AU696" s="5"/>
      <c r="AV696" s="5"/>
      <c r="AW696" s="5"/>
      <c r="AX696" s="5"/>
      <c r="AY696" s="5"/>
      <c r="AZ696" s="5"/>
      <c r="BA696" s="5"/>
      <c r="CX696" s="5"/>
      <c r="CY696" s="5"/>
      <c r="CZ696" s="5"/>
    </row>
    <row r="697" spans="4:104" x14ac:dyDescent="0.3">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E697" s="5"/>
      <c r="AF697" s="5"/>
      <c r="AG697" s="5"/>
      <c r="AH697" s="5"/>
      <c r="AI697" s="5"/>
      <c r="AJ697" s="5"/>
      <c r="AM697" s="9"/>
      <c r="AN697" s="9"/>
      <c r="AO697" s="9"/>
      <c r="AP697" s="9"/>
      <c r="AQ697" s="9"/>
      <c r="AR697" s="9"/>
      <c r="AS697" s="9"/>
      <c r="AT697" s="9"/>
      <c r="AU697" s="5"/>
      <c r="AV697" s="5"/>
      <c r="AW697" s="5"/>
      <c r="AX697" s="5"/>
      <c r="AY697" s="5"/>
      <c r="AZ697" s="5"/>
      <c r="BA697" s="5"/>
      <c r="CX697" s="5"/>
      <c r="CY697" s="5"/>
      <c r="CZ697" s="5"/>
    </row>
    <row r="698" spans="4:104" x14ac:dyDescent="0.3">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E698" s="5"/>
      <c r="AF698" s="5"/>
      <c r="AG698" s="5"/>
      <c r="AH698" s="5"/>
      <c r="AI698" s="5"/>
      <c r="AJ698" s="5"/>
      <c r="AM698" s="9"/>
      <c r="AN698" s="9"/>
      <c r="AO698" s="9"/>
      <c r="AP698" s="9"/>
      <c r="AQ698" s="9"/>
      <c r="AR698" s="9"/>
      <c r="AS698" s="9"/>
      <c r="AT698" s="9"/>
      <c r="AU698" s="5"/>
      <c r="AV698" s="5"/>
      <c r="AW698" s="5"/>
      <c r="AX698" s="5"/>
      <c r="AY698" s="5"/>
      <c r="AZ698" s="5"/>
      <c r="BA698" s="5"/>
      <c r="CX698" s="5"/>
      <c r="CY698" s="5"/>
      <c r="CZ698" s="5"/>
    </row>
    <row r="699" spans="4:104" x14ac:dyDescent="0.3">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E699" s="5"/>
      <c r="AF699" s="5"/>
      <c r="AG699" s="5"/>
      <c r="AH699" s="5"/>
      <c r="AI699" s="5"/>
      <c r="AJ699" s="5"/>
      <c r="AM699" s="9"/>
      <c r="AN699" s="9"/>
      <c r="AO699" s="9"/>
      <c r="AP699" s="9"/>
      <c r="AQ699" s="9"/>
      <c r="AR699" s="9"/>
      <c r="AS699" s="9"/>
      <c r="AT699" s="9"/>
      <c r="AU699" s="5"/>
      <c r="AV699" s="5"/>
      <c r="AW699" s="5"/>
      <c r="AX699" s="5"/>
      <c r="AY699" s="5"/>
      <c r="AZ699" s="5"/>
      <c r="BA699" s="5"/>
      <c r="CX699" s="5"/>
      <c r="CY699" s="5"/>
      <c r="CZ699" s="5"/>
    </row>
    <row r="700" spans="4:104" x14ac:dyDescent="0.3">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E700" s="5"/>
      <c r="AF700" s="5"/>
      <c r="AG700" s="5"/>
      <c r="AH700" s="5"/>
      <c r="AI700" s="5"/>
      <c r="AJ700" s="5"/>
      <c r="AM700" s="9"/>
      <c r="AN700" s="9"/>
      <c r="AO700" s="9"/>
      <c r="AP700" s="9"/>
      <c r="AQ700" s="9"/>
      <c r="AR700" s="9"/>
      <c r="AS700" s="9"/>
      <c r="AT700" s="9"/>
      <c r="AU700" s="5"/>
      <c r="AV700" s="5"/>
      <c r="AW700" s="5"/>
      <c r="AX700" s="5"/>
      <c r="AY700" s="5"/>
      <c r="AZ700" s="5"/>
      <c r="BA700" s="5"/>
      <c r="CX700" s="5"/>
      <c r="CY700" s="5"/>
      <c r="CZ700" s="5"/>
    </row>
    <row r="701" spans="4:104" x14ac:dyDescent="0.3">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E701" s="5"/>
      <c r="AF701" s="5"/>
      <c r="AG701" s="5"/>
      <c r="AH701" s="5"/>
      <c r="AI701" s="5"/>
      <c r="AJ701" s="5"/>
      <c r="AM701" s="9"/>
      <c r="AN701" s="9"/>
      <c r="AO701" s="9"/>
      <c r="AP701" s="9"/>
      <c r="AQ701" s="9"/>
      <c r="AR701" s="9"/>
      <c r="AS701" s="9"/>
      <c r="AT701" s="9"/>
      <c r="AU701" s="5"/>
      <c r="AV701" s="5"/>
      <c r="AW701" s="5"/>
      <c r="AX701" s="5"/>
      <c r="AY701" s="5"/>
      <c r="AZ701" s="5"/>
      <c r="BA701" s="5"/>
      <c r="CX701" s="5"/>
      <c r="CY701" s="5"/>
      <c r="CZ701" s="5"/>
    </row>
    <row r="702" spans="4:104" x14ac:dyDescent="0.3">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E702" s="5"/>
      <c r="AF702" s="5"/>
      <c r="AG702" s="5"/>
      <c r="AH702" s="5"/>
      <c r="AI702" s="5"/>
      <c r="AJ702" s="5"/>
      <c r="AM702" s="9"/>
      <c r="AN702" s="9"/>
      <c r="AO702" s="9"/>
      <c r="AP702" s="9"/>
      <c r="AQ702" s="9"/>
      <c r="AR702" s="9"/>
      <c r="AS702" s="9"/>
      <c r="AT702" s="9"/>
      <c r="AU702" s="5"/>
      <c r="AV702" s="5"/>
      <c r="AW702" s="5"/>
      <c r="AX702" s="5"/>
      <c r="AY702" s="5"/>
      <c r="AZ702" s="5"/>
      <c r="BA702" s="5"/>
      <c r="CX702" s="5"/>
      <c r="CY702" s="5"/>
      <c r="CZ702" s="5"/>
    </row>
    <row r="703" spans="4:104" x14ac:dyDescent="0.3">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E703" s="5"/>
      <c r="AF703" s="5"/>
      <c r="AG703" s="5"/>
      <c r="AH703" s="5"/>
      <c r="AI703" s="5"/>
      <c r="AJ703" s="5"/>
      <c r="AM703" s="9"/>
      <c r="AN703" s="9"/>
      <c r="AO703" s="9"/>
      <c r="AP703" s="9"/>
      <c r="AQ703" s="9"/>
      <c r="AR703" s="9"/>
      <c r="AS703" s="9"/>
      <c r="AT703" s="9"/>
      <c r="AU703" s="5"/>
      <c r="AV703" s="5"/>
      <c r="AW703" s="5"/>
      <c r="AX703" s="5"/>
      <c r="AY703" s="5"/>
      <c r="AZ703" s="5"/>
      <c r="BA703" s="5"/>
      <c r="CX703" s="5"/>
      <c r="CY703" s="5"/>
      <c r="CZ703" s="5"/>
    </row>
    <row r="704" spans="4:104" x14ac:dyDescent="0.3">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E704" s="5"/>
      <c r="AF704" s="5"/>
      <c r="AG704" s="5"/>
      <c r="AH704" s="5"/>
      <c r="AI704" s="5"/>
      <c r="AJ704" s="5"/>
      <c r="AM704" s="9"/>
      <c r="AN704" s="9"/>
      <c r="AO704" s="9"/>
      <c r="AP704" s="9"/>
      <c r="AQ704" s="9"/>
      <c r="AR704" s="9"/>
      <c r="AS704" s="9"/>
      <c r="AT704" s="9"/>
      <c r="AU704" s="5"/>
      <c r="AV704" s="5"/>
      <c r="AW704" s="5"/>
      <c r="AX704" s="5"/>
      <c r="AY704" s="5"/>
      <c r="AZ704" s="5"/>
      <c r="BA704" s="5"/>
      <c r="CX704" s="5"/>
      <c r="CY704" s="5"/>
      <c r="CZ704" s="5"/>
    </row>
    <row r="705" spans="4:104" x14ac:dyDescent="0.3">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E705" s="5"/>
      <c r="AF705" s="5"/>
      <c r="AG705" s="5"/>
      <c r="AH705" s="5"/>
      <c r="AI705" s="5"/>
      <c r="AJ705" s="5"/>
      <c r="AM705" s="9"/>
      <c r="AN705" s="9"/>
      <c r="AO705" s="9"/>
      <c r="AP705" s="9"/>
      <c r="AQ705" s="9"/>
      <c r="AR705" s="9"/>
      <c r="AS705" s="9"/>
      <c r="AT705" s="9"/>
      <c r="AU705" s="5"/>
      <c r="AV705" s="5"/>
      <c r="AW705" s="5"/>
      <c r="AX705" s="5"/>
      <c r="AY705" s="5"/>
      <c r="AZ705" s="5"/>
      <c r="BA705" s="5"/>
      <c r="CX705" s="5"/>
      <c r="CY705" s="5"/>
      <c r="CZ705" s="5"/>
    </row>
    <row r="706" spans="4:104" x14ac:dyDescent="0.3">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E706" s="5"/>
      <c r="AF706" s="5"/>
      <c r="AG706" s="5"/>
      <c r="AH706" s="5"/>
      <c r="AI706" s="5"/>
      <c r="AJ706" s="5"/>
      <c r="AM706" s="9"/>
      <c r="AN706" s="9"/>
      <c r="AO706" s="9"/>
      <c r="AP706" s="9"/>
      <c r="AQ706" s="9"/>
      <c r="AR706" s="9"/>
      <c r="AS706" s="9"/>
      <c r="AT706" s="9"/>
      <c r="AU706" s="5"/>
      <c r="AV706" s="5"/>
      <c r="AW706" s="5"/>
      <c r="AX706" s="5"/>
      <c r="AY706" s="5"/>
      <c r="AZ706" s="5"/>
      <c r="BA706" s="5"/>
      <c r="CX706" s="5"/>
      <c r="CY706" s="5"/>
      <c r="CZ706" s="5"/>
    </row>
    <row r="707" spans="4:104" x14ac:dyDescent="0.3">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E707" s="5"/>
      <c r="AF707" s="5"/>
      <c r="AG707" s="5"/>
      <c r="AH707" s="5"/>
      <c r="AI707" s="5"/>
      <c r="AJ707" s="5"/>
      <c r="AM707" s="9"/>
      <c r="AN707" s="9"/>
      <c r="AO707" s="9"/>
      <c r="AP707" s="9"/>
      <c r="AQ707" s="9"/>
      <c r="AR707" s="9"/>
      <c r="AS707" s="9"/>
      <c r="AT707" s="9"/>
      <c r="AU707" s="5"/>
      <c r="AV707" s="5"/>
      <c r="AW707" s="5"/>
      <c r="AX707" s="5"/>
      <c r="AY707" s="5"/>
      <c r="AZ707" s="5"/>
      <c r="BA707" s="5"/>
      <c r="CX707" s="5"/>
      <c r="CY707" s="5"/>
      <c r="CZ707" s="5"/>
    </row>
    <row r="708" spans="4:104" x14ac:dyDescent="0.3">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E708" s="5"/>
      <c r="AF708" s="5"/>
      <c r="AG708" s="5"/>
      <c r="AH708" s="5"/>
      <c r="AI708" s="5"/>
      <c r="AJ708" s="5"/>
      <c r="AM708" s="9"/>
      <c r="AN708" s="9"/>
      <c r="AO708" s="9"/>
      <c r="AP708" s="9"/>
      <c r="AQ708" s="9"/>
      <c r="AR708" s="9"/>
      <c r="AS708" s="9"/>
      <c r="AT708" s="9"/>
      <c r="AU708" s="5"/>
      <c r="AV708" s="5"/>
      <c r="AW708" s="5"/>
      <c r="AX708" s="5"/>
      <c r="AY708" s="5"/>
      <c r="AZ708" s="5"/>
      <c r="BA708" s="5"/>
      <c r="CX708" s="5"/>
      <c r="CY708" s="5"/>
      <c r="CZ708" s="5"/>
    </row>
    <row r="709" spans="4:104" x14ac:dyDescent="0.3">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E709" s="5"/>
      <c r="AF709" s="5"/>
      <c r="AG709" s="5"/>
      <c r="AH709" s="5"/>
      <c r="AI709" s="5"/>
      <c r="AJ709" s="5"/>
      <c r="AM709" s="9"/>
      <c r="AN709" s="9"/>
      <c r="AO709" s="9"/>
      <c r="AP709" s="9"/>
      <c r="AQ709" s="9"/>
      <c r="AR709" s="9"/>
      <c r="AS709" s="9"/>
      <c r="AT709" s="9"/>
      <c r="AU709" s="5"/>
      <c r="AV709" s="5"/>
      <c r="AW709" s="5"/>
      <c r="AX709" s="5"/>
      <c r="AY709" s="5"/>
      <c r="AZ709" s="5"/>
      <c r="BA709" s="5"/>
      <c r="CX709" s="5"/>
      <c r="CY709" s="5"/>
      <c r="CZ709" s="5"/>
    </row>
    <row r="710" spans="4:104" x14ac:dyDescent="0.3">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E710" s="5"/>
      <c r="AF710" s="5"/>
      <c r="AG710" s="5"/>
      <c r="AH710" s="5"/>
      <c r="AI710" s="5"/>
      <c r="AJ710" s="5"/>
      <c r="AM710" s="9"/>
      <c r="AN710" s="9"/>
      <c r="AO710" s="9"/>
      <c r="AP710" s="9"/>
      <c r="AQ710" s="9"/>
      <c r="AR710" s="9"/>
      <c r="AS710" s="9"/>
      <c r="AT710" s="9"/>
      <c r="AU710" s="5"/>
      <c r="AV710" s="5"/>
      <c r="AW710" s="5"/>
      <c r="AX710" s="5"/>
      <c r="AY710" s="5"/>
      <c r="AZ710" s="5"/>
      <c r="BA710" s="5"/>
      <c r="CX710" s="5"/>
      <c r="CY710" s="5"/>
      <c r="CZ710" s="5"/>
    </row>
    <row r="711" spans="4:104" x14ac:dyDescent="0.3">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E711" s="5"/>
      <c r="AF711" s="5"/>
      <c r="AG711" s="5"/>
      <c r="AH711" s="5"/>
      <c r="AI711" s="5"/>
      <c r="AJ711" s="5"/>
      <c r="AM711" s="9"/>
      <c r="AN711" s="9"/>
      <c r="AO711" s="9"/>
      <c r="AP711" s="9"/>
      <c r="AQ711" s="9"/>
      <c r="AR711" s="9"/>
      <c r="AS711" s="9"/>
      <c r="AT711" s="9"/>
      <c r="AU711" s="5"/>
      <c r="AV711" s="5"/>
      <c r="AW711" s="5"/>
      <c r="AX711" s="5"/>
      <c r="AY711" s="5"/>
      <c r="AZ711" s="5"/>
      <c r="BA711" s="5"/>
      <c r="CX711" s="5"/>
      <c r="CY711" s="5"/>
      <c r="CZ711" s="5"/>
    </row>
    <row r="712" spans="4:104" x14ac:dyDescent="0.3">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E712" s="5"/>
      <c r="AF712" s="5"/>
      <c r="AG712" s="5"/>
      <c r="AH712" s="5"/>
      <c r="AI712" s="5"/>
      <c r="AJ712" s="5"/>
      <c r="AM712" s="9"/>
      <c r="AN712" s="9"/>
      <c r="AO712" s="9"/>
      <c r="AP712" s="9"/>
      <c r="AQ712" s="9"/>
      <c r="AR712" s="9"/>
      <c r="AS712" s="9"/>
      <c r="AT712" s="9"/>
      <c r="AU712" s="5"/>
      <c r="AV712" s="5"/>
      <c r="AW712" s="5"/>
      <c r="AX712" s="5"/>
      <c r="AY712" s="5"/>
      <c r="AZ712" s="5"/>
      <c r="BA712" s="5"/>
      <c r="CX712" s="5"/>
      <c r="CY712" s="5"/>
      <c r="CZ712" s="5"/>
    </row>
    <row r="713" spans="4:104" x14ac:dyDescent="0.3">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E713" s="5"/>
      <c r="AF713" s="5"/>
      <c r="AG713" s="5"/>
      <c r="AH713" s="5"/>
      <c r="AI713" s="5"/>
      <c r="AJ713" s="5"/>
      <c r="AM713" s="9"/>
      <c r="AN713" s="9"/>
      <c r="AO713" s="9"/>
      <c r="AP713" s="9"/>
      <c r="AQ713" s="9"/>
      <c r="AR713" s="9"/>
      <c r="AS713" s="9"/>
      <c r="AT713" s="9"/>
      <c r="AU713" s="5"/>
      <c r="AV713" s="5"/>
      <c r="AW713" s="5"/>
      <c r="AX713" s="5"/>
      <c r="AY713" s="5"/>
      <c r="AZ713" s="5"/>
      <c r="BA713" s="5"/>
      <c r="CX713" s="5"/>
      <c r="CY713" s="5"/>
      <c r="CZ713" s="5"/>
    </row>
    <row r="714" spans="4:104" x14ac:dyDescent="0.3">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E714" s="5"/>
      <c r="AF714" s="5"/>
      <c r="AG714" s="5"/>
      <c r="AH714" s="5"/>
      <c r="AI714" s="5"/>
      <c r="AJ714" s="5"/>
      <c r="AM714" s="9"/>
      <c r="AN714" s="9"/>
      <c r="AO714" s="9"/>
      <c r="AP714" s="9"/>
      <c r="AQ714" s="9"/>
      <c r="AR714" s="9"/>
      <c r="AS714" s="9"/>
      <c r="AT714" s="9"/>
      <c r="AU714" s="5"/>
      <c r="AV714" s="5"/>
      <c r="AW714" s="5"/>
      <c r="AX714" s="5"/>
      <c r="AY714" s="5"/>
      <c r="AZ714" s="5"/>
      <c r="BA714" s="5"/>
      <c r="CX714" s="5"/>
      <c r="CY714" s="5"/>
      <c r="CZ714" s="5"/>
    </row>
    <row r="715" spans="4:104" x14ac:dyDescent="0.3">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E715" s="5"/>
      <c r="AF715" s="5"/>
      <c r="AG715" s="5"/>
      <c r="AH715" s="5"/>
      <c r="AI715" s="5"/>
      <c r="AJ715" s="5"/>
      <c r="AM715" s="9"/>
      <c r="AN715" s="9"/>
      <c r="AO715" s="9"/>
      <c r="AP715" s="9"/>
      <c r="AQ715" s="9"/>
      <c r="AR715" s="9"/>
      <c r="AS715" s="9"/>
      <c r="AT715" s="9"/>
      <c r="AU715" s="5"/>
      <c r="AV715" s="5"/>
      <c r="AW715" s="5"/>
      <c r="AX715" s="5"/>
      <c r="AY715" s="5"/>
      <c r="AZ715" s="5"/>
      <c r="BA715" s="5"/>
      <c r="CX715" s="5"/>
      <c r="CY715" s="5"/>
      <c r="CZ715" s="5"/>
    </row>
    <row r="716" spans="4:104" x14ac:dyDescent="0.3">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E716" s="5"/>
      <c r="AF716" s="5"/>
      <c r="AG716" s="5"/>
      <c r="AH716" s="5"/>
      <c r="AI716" s="5"/>
      <c r="AJ716" s="5"/>
      <c r="AM716" s="9"/>
      <c r="AN716" s="9"/>
      <c r="AO716" s="9"/>
      <c r="AP716" s="9"/>
      <c r="AQ716" s="9"/>
      <c r="AR716" s="9"/>
      <c r="AS716" s="9"/>
      <c r="AT716" s="9"/>
      <c r="AU716" s="5"/>
      <c r="AV716" s="5"/>
      <c r="AW716" s="5"/>
      <c r="AX716" s="5"/>
      <c r="AY716" s="5"/>
      <c r="AZ716" s="5"/>
      <c r="BA716" s="5"/>
      <c r="CX716" s="5"/>
      <c r="CY716" s="5"/>
      <c r="CZ716" s="5"/>
    </row>
    <row r="717" spans="4:104" x14ac:dyDescent="0.3">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E717" s="5"/>
      <c r="AF717" s="5"/>
      <c r="AG717" s="5"/>
      <c r="AH717" s="5"/>
      <c r="AI717" s="5"/>
      <c r="AJ717" s="5"/>
      <c r="AM717" s="9"/>
      <c r="AN717" s="9"/>
      <c r="AO717" s="9"/>
      <c r="AP717" s="9"/>
      <c r="AQ717" s="9"/>
      <c r="AR717" s="9"/>
      <c r="AS717" s="9"/>
      <c r="AT717" s="9"/>
      <c r="AU717" s="5"/>
      <c r="AV717" s="5"/>
      <c r="AW717" s="5"/>
      <c r="AX717" s="5"/>
      <c r="AY717" s="5"/>
      <c r="AZ717" s="5"/>
      <c r="BA717" s="5"/>
      <c r="CX717" s="5"/>
      <c r="CY717" s="5"/>
      <c r="CZ717" s="5"/>
    </row>
    <row r="718" spans="4:104" x14ac:dyDescent="0.3">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E718" s="5"/>
      <c r="AF718" s="5"/>
      <c r="AG718" s="5"/>
      <c r="AH718" s="5"/>
      <c r="AI718" s="5"/>
      <c r="AJ718" s="5"/>
      <c r="AM718" s="9"/>
      <c r="AN718" s="9"/>
      <c r="AO718" s="9"/>
      <c r="AP718" s="9"/>
      <c r="AQ718" s="9"/>
      <c r="AR718" s="9"/>
      <c r="AS718" s="9"/>
      <c r="AT718" s="9"/>
      <c r="AU718" s="5"/>
      <c r="AV718" s="5"/>
      <c r="AW718" s="5"/>
      <c r="AX718" s="5"/>
      <c r="AY718" s="5"/>
      <c r="AZ718" s="5"/>
      <c r="BA718" s="5"/>
      <c r="CX718" s="5"/>
      <c r="CY718" s="5"/>
      <c r="CZ718" s="5"/>
    </row>
    <row r="719" spans="4:104" x14ac:dyDescent="0.3">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E719" s="5"/>
      <c r="AF719" s="5"/>
      <c r="AG719" s="5"/>
      <c r="AH719" s="5"/>
      <c r="AI719" s="5"/>
      <c r="AJ719" s="5"/>
      <c r="AM719" s="9"/>
      <c r="AN719" s="9"/>
      <c r="AO719" s="9"/>
      <c r="AP719" s="9"/>
      <c r="AQ719" s="9"/>
      <c r="AR719" s="9"/>
      <c r="AS719" s="9"/>
      <c r="AT719" s="9"/>
      <c r="AU719" s="5"/>
      <c r="AV719" s="5"/>
      <c r="AW719" s="5"/>
      <c r="AX719" s="5"/>
      <c r="AY719" s="5"/>
      <c r="AZ719" s="5"/>
      <c r="BA719" s="5"/>
      <c r="CX719" s="5"/>
      <c r="CY719" s="5"/>
      <c r="CZ719" s="5"/>
    </row>
    <row r="720" spans="4:104" x14ac:dyDescent="0.3">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E720" s="5"/>
      <c r="AF720" s="5"/>
      <c r="AG720" s="5"/>
      <c r="AH720" s="5"/>
      <c r="AI720" s="5"/>
      <c r="AJ720" s="5"/>
      <c r="AM720" s="9"/>
      <c r="AN720" s="9"/>
      <c r="AO720" s="9"/>
      <c r="AP720" s="9"/>
      <c r="AQ720" s="9"/>
      <c r="AR720" s="9"/>
      <c r="AS720" s="9"/>
      <c r="AT720" s="9"/>
      <c r="AU720" s="5"/>
      <c r="AV720" s="5"/>
      <c r="AW720" s="5"/>
      <c r="AX720" s="5"/>
      <c r="AY720" s="5"/>
      <c r="AZ720" s="5"/>
      <c r="BA720" s="5"/>
      <c r="CX720" s="5"/>
      <c r="CY720" s="5"/>
      <c r="CZ720" s="5"/>
    </row>
    <row r="721" spans="4:104" x14ac:dyDescent="0.3">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E721" s="5"/>
      <c r="AF721" s="5"/>
      <c r="AG721" s="5"/>
      <c r="AH721" s="5"/>
      <c r="AI721" s="5"/>
      <c r="AJ721" s="5"/>
      <c r="AM721" s="9"/>
      <c r="AN721" s="9"/>
      <c r="AO721" s="9"/>
      <c r="AP721" s="9"/>
      <c r="AQ721" s="9"/>
      <c r="AR721" s="9"/>
      <c r="AS721" s="9"/>
      <c r="AT721" s="9"/>
      <c r="AU721" s="5"/>
      <c r="AV721" s="5"/>
      <c r="AW721" s="5"/>
      <c r="AX721" s="5"/>
      <c r="AY721" s="5"/>
      <c r="AZ721" s="5"/>
      <c r="BA721" s="5"/>
      <c r="CX721" s="5"/>
      <c r="CY721" s="5"/>
      <c r="CZ721" s="5"/>
    </row>
    <row r="722" spans="4:104" x14ac:dyDescent="0.3">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E722" s="5"/>
      <c r="AF722" s="5"/>
      <c r="AG722" s="5"/>
      <c r="AH722" s="5"/>
      <c r="AI722" s="5"/>
      <c r="AJ722" s="5"/>
      <c r="AM722" s="9"/>
      <c r="AN722" s="9"/>
      <c r="AO722" s="9"/>
      <c r="AP722" s="9"/>
      <c r="AQ722" s="9"/>
      <c r="AR722" s="9"/>
      <c r="AS722" s="9"/>
      <c r="AT722" s="9"/>
      <c r="AU722" s="5"/>
      <c r="AV722" s="5"/>
      <c r="AW722" s="5"/>
      <c r="AX722" s="5"/>
      <c r="AY722" s="5"/>
      <c r="AZ722" s="5"/>
      <c r="BA722" s="5"/>
      <c r="CX722" s="5"/>
      <c r="CY722" s="5"/>
      <c r="CZ722" s="5"/>
    </row>
    <row r="723" spans="4:104" x14ac:dyDescent="0.3">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E723" s="5"/>
      <c r="AF723" s="5"/>
      <c r="AG723" s="5"/>
      <c r="AH723" s="5"/>
      <c r="AI723" s="5"/>
      <c r="AJ723" s="5"/>
      <c r="AM723" s="9"/>
      <c r="AN723" s="9"/>
      <c r="AO723" s="9"/>
      <c r="AP723" s="9"/>
      <c r="AQ723" s="9"/>
      <c r="AR723" s="9"/>
      <c r="AS723" s="9"/>
      <c r="AT723" s="9"/>
      <c r="AU723" s="5"/>
      <c r="AV723" s="5"/>
      <c r="AW723" s="5"/>
      <c r="AX723" s="5"/>
      <c r="AY723" s="5"/>
      <c r="AZ723" s="5"/>
      <c r="BA723" s="5"/>
      <c r="CX723" s="5"/>
      <c r="CY723" s="5"/>
      <c r="CZ723" s="5"/>
    </row>
    <row r="724" spans="4:104" x14ac:dyDescent="0.3">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E724" s="5"/>
      <c r="AF724" s="5"/>
      <c r="AG724" s="5"/>
      <c r="AH724" s="5"/>
      <c r="AI724" s="5"/>
      <c r="AJ724" s="5"/>
      <c r="AM724" s="9"/>
      <c r="AN724" s="9"/>
      <c r="AO724" s="9"/>
      <c r="AP724" s="9"/>
      <c r="AQ724" s="9"/>
      <c r="AR724" s="9"/>
      <c r="AS724" s="9"/>
      <c r="AT724" s="9"/>
      <c r="AU724" s="5"/>
      <c r="AV724" s="5"/>
      <c r="AW724" s="5"/>
      <c r="AX724" s="5"/>
      <c r="AY724" s="5"/>
      <c r="AZ724" s="5"/>
      <c r="BA724" s="5"/>
      <c r="CX724" s="5"/>
      <c r="CY724" s="5"/>
      <c r="CZ724" s="5"/>
    </row>
    <row r="725" spans="4:104" x14ac:dyDescent="0.3">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E725" s="5"/>
      <c r="AF725" s="5"/>
      <c r="AG725" s="5"/>
      <c r="AH725" s="5"/>
      <c r="AI725" s="5"/>
      <c r="AJ725" s="5"/>
      <c r="AM725" s="9"/>
      <c r="AN725" s="9"/>
      <c r="AO725" s="9"/>
      <c r="AP725" s="9"/>
      <c r="AQ725" s="9"/>
      <c r="AR725" s="9"/>
      <c r="AS725" s="9"/>
      <c r="AT725" s="9"/>
      <c r="AU725" s="5"/>
      <c r="AV725" s="5"/>
      <c r="AW725" s="5"/>
      <c r="AX725" s="5"/>
      <c r="AY725" s="5"/>
      <c r="AZ725" s="5"/>
      <c r="BA725" s="5"/>
      <c r="CX725" s="5"/>
      <c r="CY725" s="5"/>
      <c r="CZ725" s="5"/>
    </row>
    <row r="726" spans="4:104" x14ac:dyDescent="0.3">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E726" s="5"/>
      <c r="AF726" s="5"/>
      <c r="AG726" s="5"/>
      <c r="AH726" s="5"/>
      <c r="AI726" s="5"/>
      <c r="AJ726" s="5"/>
      <c r="AM726" s="9"/>
      <c r="AN726" s="9"/>
      <c r="AO726" s="9"/>
      <c r="AP726" s="9"/>
      <c r="AQ726" s="9"/>
      <c r="AR726" s="9"/>
      <c r="AS726" s="9"/>
      <c r="AT726" s="9"/>
      <c r="AU726" s="5"/>
      <c r="AV726" s="5"/>
      <c r="AW726" s="5"/>
      <c r="AX726" s="5"/>
      <c r="AY726" s="5"/>
      <c r="AZ726" s="5"/>
      <c r="BA726" s="5"/>
      <c r="CX726" s="5"/>
      <c r="CY726" s="5"/>
      <c r="CZ726" s="5"/>
    </row>
    <row r="727" spans="4:104" x14ac:dyDescent="0.3">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E727" s="5"/>
      <c r="AF727" s="5"/>
      <c r="AG727" s="5"/>
      <c r="AH727" s="5"/>
      <c r="AI727" s="5"/>
      <c r="AJ727" s="5"/>
      <c r="AM727" s="9"/>
      <c r="AN727" s="9"/>
      <c r="AO727" s="9"/>
      <c r="AP727" s="9"/>
      <c r="AQ727" s="9"/>
      <c r="AR727" s="9"/>
      <c r="AS727" s="9"/>
      <c r="AT727" s="9"/>
      <c r="AU727" s="5"/>
      <c r="AV727" s="5"/>
      <c r="AW727" s="5"/>
      <c r="AX727" s="5"/>
      <c r="AY727" s="5"/>
      <c r="AZ727" s="5"/>
      <c r="BA727" s="5"/>
      <c r="CX727" s="5"/>
      <c r="CY727" s="5"/>
      <c r="CZ727" s="5"/>
    </row>
    <row r="728" spans="4:104" x14ac:dyDescent="0.3">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E728" s="5"/>
      <c r="AF728" s="5"/>
      <c r="AG728" s="5"/>
      <c r="AH728" s="5"/>
      <c r="AI728" s="5"/>
      <c r="AJ728" s="5"/>
      <c r="AM728" s="9"/>
      <c r="AN728" s="9"/>
      <c r="AO728" s="9"/>
      <c r="AP728" s="9"/>
      <c r="AQ728" s="9"/>
      <c r="AR728" s="9"/>
      <c r="AS728" s="9"/>
      <c r="AT728" s="9"/>
      <c r="AU728" s="5"/>
      <c r="AV728" s="5"/>
      <c r="AW728" s="5"/>
      <c r="AX728" s="5"/>
      <c r="AY728" s="5"/>
      <c r="AZ728" s="5"/>
      <c r="BA728" s="5"/>
      <c r="CX728" s="5"/>
      <c r="CY728" s="5"/>
      <c r="CZ728" s="5"/>
    </row>
    <row r="729" spans="4:104" x14ac:dyDescent="0.3">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E729" s="5"/>
      <c r="AF729" s="5"/>
      <c r="AG729" s="5"/>
      <c r="AH729" s="5"/>
      <c r="AI729" s="5"/>
      <c r="AJ729" s="5"/>
      <c r="AM729" s="9"/>
      <c r="AN729" s="9"/>
      <c r="AO729" s="9"/>
      <c r="AP729" s="9"/>
      <c r="AQ729" s="9"/>
      <c r="AR729" s="9"/>
      <c r="AS729" s="9"/>
      <c r="AT729" s="9"/>
      <c r="AU729" s="5"/>
      <c r="AV729" s="5"/>
      <c r="AW729" s="5"/>
      <c r="AX729" s="5"/>
      <c r="AY729" s="5"/>
      <c r="AZ729" s="5"/>
      <c r="BA729" s="5"/>
      <c r="CX729" s="5"/>
      <c r="CY729" s="5"/>
      <c r="CZ729" s="5"/>
    </row>
    <row r="730" spans="4:104" x14ac:dyDescent="0.3">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E730" s="5"/>
      <c r="AF730" s="5"/>
      <c r="AG730" s="5"/>
      <c r="AH730" s="5"/>
      <c r="AI730" s="5"/>
      <c r="AJ730" s="5"/>
      <c r="AM730" s="9"/>
      <c r="AN730" s="9"/>
      <c r="AO730" s="9"/>
      <c r="AP730" s="9"/>
      <c r="AQ730" s="9"/>
      <c r="AR730" s="9"/>
      <c r="AS730" s="9"/>
      <c r="AT730" s="9"/>
      <c r="AU730" s="5"/>
      <c r="AV730" s="5"/>
      <c r="AW730" s="5"/>
      <c r="AX730" s="5"/>
      <c r="AY730" s="5"/>
      <c r="AZ730" s="5"/>
      <c r="BA730" s="5"/>
      <c r="CX730" s="5"/>
      <c r="CY730" s="5"/>
      <c r="CZ730" s="5"/>
    </row>
    <row r="731" spans="4:104" x14ac:dyDescent="0.3">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E731" s="5"/>
      <c r="AF731" s="5"/>
      <c r="AG731" s="5"/>
      <c r="AH731" s="5"/>
      <c r="AI731" s="5"/>
      <c r="AJ731" s="5"/>
      <c r="AM731" s="9"/>
      <c r="AN731" s="9"/>
      <c r="AO731" s="9"/>
      <c r="AP731" s="9"/>
      <c r="AQ731" s="9"/>
      <c r="AR731" s="9"/>
      <c r="AS731" s="9"/>
      <c r="AT731" s="9"/>
      <c r="AU731" s="5"/>
      <c r="AV731" s="5"/>
      <c r="AW731" s="5"/>
      <c r="AX731" s="5"/>
      <c r="AY731" s="5"/>
      <c r="AZ731" s="5"/>
      <c r="BA731" s="5"/>
      <c r="CX731" s="5"/>
      <c r="CY731" s="5"/>
      <c r="CZ731" s="5"/>
    </row>
    <row r="732" spans="4:104" x14ac:dyDescent="0.3">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E732" s="5"/>
      <c r="AF732" s="5"/>
      <c r="AG732" s="5"/>
      <c r="AH732" s="5"/>
      <c r="AI732" s="5"/>
      <c r="AJ732" s="5"/>
      <c r="AM732" s="9"/>
      <c r="AN732" s="9"/>
      <c r="AO732" s="9"/>
      <c r="AP732" s="9"/>
      <c r="AQ732" s="9"/>
      <c r="AR732" s="9"/>
      <c r="AS732" s="9"/>
      <c r="AT732" s="9"/>
      <c r="AU732" s="5"/>
      <c r="AV732" s="5"/>
      <c r="AW732" s="5"/>
      <c r="AX732" s="5"/>
      <c r="AY732" s="5"/>
      <c r="AZ732" s="5"/>
      <c r="BA732" s="5"/>
      <c r="CX732" s="5"/>
      <c r="CY732" s="5"/>
      <c r="CZ732" s="5"/>
    </row>
    <row r="733" spans="4:104" x14ac:dyDescent="0.3">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E733" s="5"/>
      <c r="AF733" s="5"/>
      <c r="AG733" s="5"/>
      <c r="AH733" s="5"/>
      <c r="AI733" s="5"/>
      <c r="AJ733" s="5"/>
      <c r="AM733" s="9"/>
      <c r="AN733" s="9"/>
      <c r="AO733" s="9"/>
      <c r="AP733" s="9"/>
      <c r="AQ733" s="9"/>
      <c r="AR733" s="9"/>
      <c r="AS733" s="9"/>
      <c r="AT733" s="9"/>
      <c r="AU733" s="5"/>
      <c r="AV733" s="5"/>
      <c r="AW733" s="5"/>
      <c r="AX733" s="5"/>
      <c r="AY733" s="5"/>
      <c r="AZ733" s="5"/>
      <c r="BA733" s="5"/>
      <c r="CX733" s="5"/>
      <c r="CY733" s="5"/>
      <c r="CZ733" s="5"/>
    </row>
    <row r="734" spans="4:104" x14ac:dyDescent="0.3">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E734" s="5"/>
      <c r="AF734" s="5"/>
      <c r="AG734" s="5"/>
      <c r="AH734" s="5"/>
      <c r="AI734" s="5"/>
      <c r="AJ734" s="5"/>
      <c r="AM734" s="9"/>
      <c r="AN734" s="9"/>
      <c r="AO734" s="9"/>
      <c r="AP734" s="9"/>
      <c r="AQ734" s="9"/>
      <c r="AR734" s="9"/>
      <c r="AS734" s="9"/>
      <c r="AT734" s="9"/>
      <c r="AU734" s="5"/>
      <c r="AV734" s="5"/>
      <c r="AW734" s="5"/>
      <c r="AX734" s="5"/>
      <c r="AY734" s="5"/>
      <c r="AZ734" s="5"/>
      <c r="BA734" s="5"/>
      <c r="CX734" s="5"/>
      <c r="CY734" s="5"/>
      <c r="CZ734" s="5"/>
    </row>
    <row r="735" spans="4:104" x14ac:dyDescent="0.3">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E735" s="5"/>
      <c r="AF735" s="5"/>
      <c r="AG735" s="5"/>
      <c r="AH735" s="5"/>
      <c r="AI735" s="5"/>
      <c r="AJ735" s="5"/>
      <c r="AM735" s="9"/>
      <c r="AN735" s="9"/>
      <c r="AO735" s="9"/>
      <c r="AP735" s="9"/>
      <c r="AQ735" s="9"/>
      <c r="AR735" s="9"/>
      <c r="AS735" s="9"/>
      <c r="AT735" s="9"/>
      <c r="AU735" s="5"/>
      <c r="AV735" s="5"/>
      <c r="AW735" s="5"/>
      <c r="AX735" s="5"/>
      <c r="AY735" s="5"/>
      <c r="AZ735" s="5"/>
      <c r="BA735" s="5"/>
      <c r="CX735" s="5"/>
      <c r="CY735" s="5"/>
      <c r="CZ735" s="5"/>
    </row>
    <row r="736" spans="4:104" x14ac:dyDescent="0.3">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E736" s="5"/>
      <c r="AF736" s="5"/>
      <c r="AG736" s="5"/>
      <c r="AH736" s="5"/>
      <c r="AI736" s="5"/>
      <c r="AJ736" s="5"/>
      <c r="AM736" s="9"/>
      <c r="AN736" s="9"/>
      <c r="AO736" s="9"/>
      <c r="AP736" s="9"/>
      <c r="AQ736" s="9"/>
      <c r="AR736" s="9"/>
      <c r="AS736" s="9"/>
      <c r="AT736" s="9"/>
      <c r="AU736" s="5"/>
      <c r="AV736" s="5"/>
      <c r="AW736" s="5"/>
      <c r="AX736" s="5"/>
      <c r="AY736" s="5"/>
      <c r="AZ736" s="5"/>
      <c r="BA736" s="5"/>
      <c r="CX736" s="5"/>
      <c r="CY736" s="5"/>
      <c r="CZ736" s="5"/>
    </row>
    <row r="737" spans="4:104" x14ac:dyDescent="0.3">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E737" s="5"/>
      <c r="AF737" s="5"/>
      <c r="AG737" s="5"/>
      <c r="AH737" s="5"/>
      <c r="AI737" s="5"/>
      <c r="AJ737" s="5"/>
      <c r="AM737" s="9"/>
      <c r="AN737" s="9"/>
      <c r="AO737" s="9"/>
      <c r="AP737" s="9"/>
      <c r="AQ737" s="9"/>
      <c r="AR737" s="9"/>
      <c r="AS737" s="9"/>
      <c r="AT737" s="9"/>
      <c r="AU737" s="5"/>
      <c r="AV737" s="5"/>
      <c r="AW737" s="5"/>
      <c r="AX737" s="5"/>
      <c r="AY737" s="5"/>
      <c r="AZ737" s="5"/>
      <c r="BA737" s="5"/>
      <c r="CX737" s="5"/>
      <c r="CY737" s="5"/>
      <c r="CZ737" s="5"/>
    </row>
    <row r="738" spans="4:104" x14ac:dyDescent="0.3">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E738" s="5"/>
      <c r="AF738" s="5"/>
      <c r="AG738" s="5"/>
      <c r="AH738" s="5"/>
      <c r="AI738" s="5"/>
      <c r="AJ738" s="5"/>
      <c r="AM738" s="9"/>
      <c r="AN738" s="9"/>
      <c r="AO738" s="9"/>
      <c r="AP738" s="9"/>
      <c r="AQ738" s="9"/>
      <c r="AR738" s="9"/>
      <c r="AS738" s="9"/>
      <c r="AT738" s="9"/>
      <c r="AU738" s="5"/>
      <c r="AV738" s="5"/>
      <c r="AW738" s="5"/>
      <c r="AX738" s="5"/>
      <c r="AY738" s="5"/>
      <c r="AZ738" s="5"/>
      <c r="BA738" s="5"/>
      <c r="CX738" s="5"/>
      <c r="CY738" s="5"/>
      <c r="CZ738" s="5"/>
    </row>
    <row r="739" spans="4:104" x14ac:dyDescent="0.3">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E739" s="5"/>
      <c r="AF739" s="5"/>
      <c r="AG739" s="5"/>
      <c r="AH739" s="5"/>
      <c r="AI739" s="5"/>
      <c r="AJ739" s="5"/>
      <c r="AM739" s="9"/>
      <c r="AN739" s="9"/>
      <c r="AO739" s="9"/>
      <c r="AP739" s="9"/>
      <c r="AQ739" s="9"/>
      <c r="AR739" s="9"/>
      <c r="AS739" s="9"/>
      <c r="AT739" s="9"/>
      <c r="AU739" s="5"/>
      <c r="AV739" s="5"/>
      <c r="AW739" s="5"/>
      <c r="AX739" s="5"/>
      <c r="AY739" s="5"/>
      <c r="AZ739" s="5"/>
      <c r="BA739" s="5"/>
      <c r="CX739" s="5"/>
      <c r="CY739" s="5"/>
      <c r="CZ739" s="5"/>
    </row>
    <row r="740" spans="4:104" x14ac:dyDescent="0.3">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E740" s="5"/>
      <c r="AF740" s="5"/>
      <c r="AG740" s="5"/>
      <c r="AH740" s="5"/>
      <c r="AI740" s="5"/>
      <c r="AJ740" s="5"/>
      <c r="AM740" s="9"/>
      <c r="AN740" s="9"/>
      <c r="AO740" s="9"/>
      <c r="AP740" s="9"/>
      <c r="AQ740" s="9"/>
      <c r="AR740" s="9"/>
      <c r="AS740" s="9"/>
      <c r="AT740" s="9"/>
      <c r="AU740" s="5"/>
      <c r="AV740" s="5"/>
      <c r="AW740" s="5"/>
      <c r="AX740" s="5"/>
      <c r="AY740" s="5"/>
      <c r="AZ740" s="5"/>
      <c r="BA740" s="5"/>
      <c r="CX740" s="5"/>
      <c r="CY740" s="5"/>
      <c r="CZ740" s="5"/>
    </row>
    <row r="741" spans="4:104" x14ac:dyDescent="0.3">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E741" s="5"/>
      <c r="AF741" s="5"/>
      <c r="AG741" s="5"/>
      <c r="AH741" s="5"/>
      <c r="AI741" s="5"/>
      <c r="AJ741" s="5"/>
      <c r="AM741" s="9"/>
      <c r="AN741" s="9"/>
      <c r="AO741" s="9"/>
      <c r="AP741" s="9"/>
      <c r="AQ741" s="9"/>
      <c r="AR741" s="9"/>
      <c r="AS741" s="9"/>
      <c r="AT741" s="9"/>
      <c r="AU741" s="5"/>
      <c r="AV741" s="5"/>
      <c r="AW741" s="5"/>
      <c r="AX741" s="5"/>
      <c r="AY741" s="5"/>
      <c r="AZ741" s="5"/>
      <c r="BA741" s="5"/>
      <c r="CX741" s="5"/>
      <c r="CY741" s="5"/>
      <c r="CZ741" s="5"/>
    </row>
    <row r="742" spans="4:104" x14ac:dyDescent="0.3">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E742" s="5"/>
      <c r="AF742" s="5"/>
      <c r="AG742" s="5"/>
      <c r="AH742" s="5"/>
      <c r="AI742" s="5"/>
      <c r="AJ742" s="5"/>
      <c r="AM742" s="9"/>
      <c r="AN742" s="9"/>
      <c r="AO742" s="9"/>
      <c r="AP742" s="9"/>
      <c r="AQ742" s="9"/>
      <c r="AR742" s="9"/>
      <c r="AS742" s="9"/>
      <c r="AT742" s="9"/>
      <c r="AU742" s="5"/>
      <c r="AV742" s="5"/>
      <c r="AW742" s="5"/>
      <c r="AX742" s="5"/>
      <c r="AY742" s="5"/>
      <c r="AZ742" s="5"/>
      <c r="BA742" s="5"/>
      <c r="CX742" s="5"/>
      <c r="CY742" s="5"/>
      <c r="CZ742" s="5"/>
    </row>
    <row r="743" spans="4:104" x14ac:dyDescent="0.3">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E743" s="5"/>
      <c r="AF743" s="5"/>
      <c r="AG743" s="5"/>
      <c r="AH743" s="5"/>
      <c r="AI743" s="5"/>
      <c r="AJ743" s="5"/>
      <c r="AM743" s="9"/>
      <c r="AN743" s="9"/>
      <c r="AO743" s="9"/>
      <c r="AP743" s="9"/>
      <c r="AQ743" s="9"/>
      <c r="AR743" s="9"/>
      <c r="AS743" s="9"/>
      <c r="AT743" s="9"/>
      <c r="AU743" s="5"/>
      <c r="AV743" s="5"/>
      <c r="AW743" s="5"/>
      <c r="AX743" s="5"/>
      <c r="AY743" s="5"/>
      <c r="AZ743" s="5"/>
      <c r="BA743" s="5"/>
      <c r="CX743" s="5"/>
      <c r="CY743" s="5"/>
      <c r="CZ743" s="5"/>
    </row>
    <row r="744" spans="4:104" x14ac:dyDescent="0.3">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E744" s="5"/>
      <c r="AF744" s="5"/>
      <c r="AG744" s="5"/>
      <c r="AH744" s="5"/>
      <c r="AI744" s="5"/>
      <c r="AJ744" s="5"/>
      <c r="AM744" s="9"/>
      <c r="AN744" s="9"/>
      <c r="AO744" s="9"/>
      <c r="AP744" s="9"/>
      <c r="AQ744" s="9"/>
      <c r="AR744" s="9"/>
      <c r="AS744" s="9"/>
      <c r="AT744" s="9"/>
      <c r="AU744" s="5"/>
      <c r="AV744" s="5"/>
      <c r="AW744" s="5"/>
      <c r="AX744" s="5"/>
      <c r="AY744" s="5"/>
      <c r="AZ744" s="5"/>
      <c r="BA744" s="5"/>
      <c r="CX744" s="5"/>
      <c r="CY744" s="5"/>
      <c r="CZ744" s="5"/>
    </row>
    <row r="745" spans="4:104" x14ac:dyDescent="0.3">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E745" s="5"/>
      <c r="AF745" s="5"/>
      <c r="AG745" s="5"/>
      <c r="AH745" s="5"/>
      <c r="AI745" s="5"/>
      <c r="AJ745" s="5"/>
      <c r="AM745" s="9"/>
      <c r="AN745" s="9"/>
      <c r="AO745" s="9"/>
      <c r="AP745" s="9"/>
      <c r="AQ745" s="9"/>
      <c r="AR745" s="9"/>
      <c r="AS745" s="9"/>
      <c r="AT745" s="9"/>
      <c r="AU745" s="5"/>
      <c r="AV745" s="5"/>
      <c r="AW745" s="5"/>
      <c r="AX745" s="5"/>
      <c r="AY745" s="5"/>
      <c r="AZ745" s="5"/>
      <c r="BA745" s="5"/>
      <c r="CX745" s="5"/>
      <c r="CY745" s="5"/>
      <c r="CZ745" s="5"/>
    </row>
    <row r="746" spans="4:104" x14ac:dyDescent="0.3">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E746" s="5"/>
      <c r="AF746" s="5"/>
      <c r="AG746" s="5"/>
      <c r="AH746" s="5"/>
      <c r="AI746" s="5"/>
      <c r="AJ746" s="5"/>
      <c r="AM746" s="9"/>
      <c r="AN746" s="9"/>
      <c r="AO746" s="9"/>
      <c r="AP746" s="9"/>
      <c r="AQ746" s="9"/>
      <c r="AR746" s="9"/>
      <c r="AS746" s="9"/>
      <c r="AT746" s="9"/>
      <c r="AU746" s="5"/>
      <c r="AV746" s="5"/>
      <c r="AW746" s="5"/>
      <c r="AX746" s="5"/>
      <c r="AY746" s="5"/>
      <c r="AZ746" s="5"/>
      <c r="BA746" s="5"/>
      <c r="CX746" s="5"/>
      <c r="CY746" s="5"/>
      <c r="CZ746" s="5"/>
    </row>
    <row r="747" spans="4:104" x14ac:dyDescent="0.3">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E747" s="5"/>
      <c r="AF747" s="5"/>
      <c r="AG747" s="5"/>
      <c r="AH747" s="5"/>
      <c r="AI747" s="5"/>
      <c r="AJ747" s="5"/>
      <c r="AM747" s="9"/>
      <c r="AN747" s="9"/>
      <c r="AO747" s="9"/>
      <c r="AP747" s="9"/>
      <c r="AQ747" s="9"/>
      <c r="AR747" s="9"/>
      <c r="AS747" s="9"/>
      <c r="AT747" s="9"/>
      <c r="AU747" s="5"/>
      <c r="AV747" s="5"/>
      <c r="AW747" s="5"/>
      <c r="AX747" s="5"/>
      <c r="AY747" s="5"/>
      <c r="AZ747" s="5"/>
      <c r="BA747" s="5"/>
      <c r="CX747" s="5"/>
      <c r="CY747" s="5"/>
      <c r="CZ747" s="5"/>
    </row>
    <row r="748" spans="4:104" x14ac:dyDescent="0.3">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E748" s="5"/>
      <c r="AF748" s="5"/>
      <c r="AG748" s="5"/>
      <c r="AH748" s="5"/>
      <c r="AI748" s="5"/>
      <c r="AJ748" s="5"/>
      <c r="AM748" s="9"/>
      <c r="AN748" s="9"/>
      <c r="AO748" s="9"/>
      <c r="AP748" s="9"/>
      <c r="AQ748" s="9"/>
      <c r="AR748" s="9"/>
      <c r="AS748" s="9"/>
      <c r="AT748" s="9"/>
      <c r="AU748" s="5"/>
      <c r="AV748" s="5"/>
      <c r="AW748" s="5"/>
      <c r="AX748" s="5"/>
      <c r="AY748" s="5"/>
      <c r="AZ748" s="5"/>
      <c r="BA748" s="5"/>
      <c r="CX748" s="5"/>
      <c r="CY748" s="5"/>
      <c r="CZ748" s="5"/>
    </row>
    <row r="749" spans="4:104" x14ac:dyDescent="0.3">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E749" s="5"/>
      <c r="AF749" s="5"/>
      <c r="AG749" s="5"/>
      <c r="AH749" s="5"/>
      <c r="AI749" s="5"/>
      <c r="AJ749" s="5"/>
      <c r="AM749" s="9"/>
      <c r="AN749" s="9"/>
      <c r="AO749" s="9"/>
      <c r="AP749" s="9"/>
      <c r="AQ749" s="9"/>
      <c r="AR749" s="9"/>
      <c r="AS749" s="9"/>
      <c r="AT749" s="9"/>
      <c r="AU749" s="5"/>
      <c r="AV749" s="5"/>
      <c r="AW749" s="5"/>
      <c r="AX749" s="5"/>
      <c r="AY749" s="5"/>
      <c r="AZ749" s="5"/>
      <c r="BA749" s="5"/>
      <c r="CX749" s="5"/>
      <c r="CY749" s="5"/>
      <c r="CZ749" s="5"/>
    </row>
    <row r="750" spans="4:104" x14ac:dyDescent="0.3">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E750" s="5"/>
      <c r="AF750" s="5"/>
      <c r="AG750" s="5"/>
      <c r="AH750" s="5"/>
      <c r="AI750" s="5"/>
      <c r="AJ750" s="5"/>
      <c r="AM750" s="9"/>
      <c r="AN750" s="9"/>
      <c r="AO750" s="9"/>
      <c r="AP750" s="9"/>
      <c r="AQ750" s="9"/>
      <c r="AR750" s="9"/>
      <c r="AS750" s="9"/>
      <c r="AT750" s="9"/>
      <c r="AU750" s="5"/>
      <c r="AV750" s="5"/>
      <c r="AW750" s="5"/>
      <c r="AX750" s="5"/>
      <c r="AY750" s="5"/>
      <c r="AZ750" s="5"/>
      <c r="BA750" s="5"/>
      <c r="CX750" s="5"/>
      <c r="CY750" s="5"/>
      <c r="CZ750" s="5"/>
    </row>
    <row r="751" spans="4:104" x14ac:dyDescent="0.3">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E751" s="5"/>
      <c r="AF751" s="5"/>
      <c r="AG751" s="5"/>
      <c r="AH751" s="5"/>
      <c r="AI751" s="5"/>
      <c r="AJ751" s="5"/>
      <c r="AM751" s="9"/>
      <c r="AN751" s="9"/>
      <c r="AO751" s="9"/>
      <c r="AP751" s="9"/>
      <c r="AQ751" s="9"/>
      <c r="AR751" s="9"/>
      <c r="AS751" s="9"/>
      <c r="AT751" s="9"/>
      <c r="AU751" s="5"/>
      <c r="AV751" s="5"/>
      <c r="AW751" s="5"/>
      <c r="AX751" s="5"/>
      <c r="AY751" s="5"/>
      <c r="AZ751" s="5"/>
      <c r="BA751" s="5"/>
      <c r="CX751" s="5"/>
      <c r="CY751" s="5"/>
      <c r="CZ751" s="5"/>
    </row>
    <row r="752" spans="4:104" x14ac:dyDescent="0.3">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E752" s="5"/>
      <c r="AF752" s="5"/>
      <c r="AG752" s="5"/>
      <c r="AH752" s="5"/>
      <c r="AI752" s="5"/>
      <c r="AJ752" s="5"/>
      <c r="AM752" s="9"/>
      <c r="AN752" s="9"/>
      <c r="AO752" s="9"/>
      <c r="AP752" s="9"/>
      <c r="AQ752" s="9"/>
      <c r="AR752" s="9"/>
      <c r="AS752" s="9"/>
      <c r="AT752" s="9"/>
      <c r="AU752" s="5"/>
      <c r="AV752" s="5"/>
      <c r="AW752" s="5"/>
      <c r="AX752" s="5"/>
      <c r="AY752" s="5"/>
      <c r="AZ752" s="5"/>
      <c r="BA752" s="5"/>
      <c r="CX752" s="5"/>
      <c r="CY752" s="5"/>
      <c r="CZ752" s="5"/>
    </row>
    <row r="753" spans="4:104" x14ac:dyDescent="0.3">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E753" s="5"/>
      <c r="AF753" s="5"/>
      <c r="AG753" s="5"/>
      <c r="AH753" s="5"/>
      <c r="AI753" s="5"/>
      <c r="AJ753" s="5"/>
      <c r="AM753" s="9"/>
      <c r="AN753" s="9"/>
      <c r="AO753" s="9"/>
      <c r="AP753" s="9"/>
      <c r="AQ753" s="9"/>
      <c r="AR753" s="9"/>
      <c r="AS753" s="9"/>
      <c r="AT753" s="9"/>
      <c r="AU753" s="5"/>
      <c r="AV753" s="5"/>
      <c r="AW753" s="5"/>
      <c r="AX753" s="5"/>
      <c r="AY753" s="5"/>
      <c r="AZ753" s="5"/>
      <c r="BA753" s="5"/>
      <c r="CX753" s="5"/>
      <c r="CY753" s="5"/>
      <c r="CZ753" s="5"/>
    </row>
    <row r="754" spans="4:104" x14ac:dyDescent="0.3">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E754" s="5"/>
      <c r="AF754" s="5"/>
      <c r="AG754" s="5"/>
      <c r="AH754" s="5"/>
      <c r="AI754" s="5"/>
      <c r="AJ754" s="5"/>
      <c r="AM754" s="9"/>
      <c r="AN754" s="9"/>
      <c r="AO754" s="9"/>
      <c r="AP754" s="9"/>
      <c r="AQ754" s="9"/>
      <c r="AR754" s="9"/>
      <c r="AS754" s="9"/>
      <c r="AT754" s="9"/>
      <c r="AU754" s="5"/>
      <c r="AV754" s="5"/>
      <c r="AW754" s="5"/>
      <c r="AX754" s="5"/>
      <c r="AY754" s="5"/>
      <c r="AZ754" s="5"/>
      <c r="BA754" s="5"/>
      <c r="CX754" s="5"/>
      <c r="CY754" s="5"/>
      <c r="CZ754" s="5"/>
    </row>
    <row r="755" spans="4:104" x14ac:dyDescent="0.3">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E755" s="5"/>
      <c r="AF755" s="5"/>
      <c r="AG755" s="5"/>
      <c r="AH755" s="5"/>
      <c r="AI755" s="5"/>
      <c r="AJ755" s="5"/>
      <c r="AM755" s="9"/>
      <c r="AN755" s="9"/>
      <c r="AO755" s="9"/>
      <c r="AP755" s="9"/>
      <c r="AQ755" s="9"/>
      <c r="AR755" s="9"/>
      <c r="AS755" s="9"/>
      <c r="AT755" s="9"/>
      <c r="AU755" s="5"/>
      <c r="AV755" s="5"/>
      <c r="AW755" s="5"/>
      <c r="AX755" s="5"/>
      <c r="AY755" s="5"/>
      <c r="AZ755" s="5"/>
      <c r="BA755" s="5"/>
      <c r="CX755" s="5"/>
      <c r="CY755" s="5"/>
      <c r="CZ755" s="5"/>
    </row>
    <row r="756" spans="4:104" x14ac:dyDescent="0.3">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E756" s="5"/>
      <c r="AF756" s="5"/>
      <c r="AG756" s="5"/>
      <c r="AH756" s="5"/>
      <c r="AI756" s="5"/>
      <c r="AJ756" s="5"/>
      <c r="AM756" s="9"/>
      <c r="AN756" s="9"/>
      <c r="AO756" s="9"/>
      <c r="AP756" s="9"/>
      <c r="AQ756" s="9"/>
      <c r="AR756" s="9"/>
      <c r="AS756" s="9"/>
      <c r="AT756" s="9"/>
      <c r="AU756" s="5"/>
      <c r="AV756" s="5"/>
      <c r="AW756" s="5"/>
      <c r="AX756" s="5"/>
      <c r="AY756" s="5"/>
      <c r="AZ756" s="5"/>
      <c r="BA756" s="5"/>
      <c r="CX756" s="5"/>
      <c r="CY756" s="5"/>
      <c r="CZ756" s="5"/>
    </row>
    <row r="757" spans="4:104" x14ac:dyDescent="0.3">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E757" s="5"/>
      <c r="AF757" s="5"/>
      <c r="AG757" s="5"/>
      <c r="AH757" s="5"/>
      <c r="AI757" s="5"/>
      <c r="AJ757" s="5"/>
      <c r="AM757" s="9"/>
      <c r="AN757" s="9"/>
      <c r="AO757" s="9"/>
      <c r="AP757" s="9"/>
      <c r="AQ757" s="9"/>
      <c r="AR757" s="9"/>
      <c r="AS757" s="9"/>
      <c r="AT757" s="9"/>
      <c r="AU757" s="5"/>
      <c r="AV757" s="5"/>
      <c r="AW757" s="5"/>
      <c r="AX757" s="5"/>
      <c r="AY757" s="5"/>
      <c r="AZ757" s="5"/>
      <c r="BA757" s="5"/>
      <c r="CX757" s="5"/>
      <c r="CY757" s="5"/>
      <c r="CZ757" s="5"/>
    </row>
    <row r="758" spans="4:104" x14ac:dyDescent="0.3">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E758" s="5"/>
      <c r="AF758" s="5"/>
      <c r="AG758" s="5"/>
      <c r="AH758" s="5"/>
      <c r="AI758" s="5"/>
      <c r="AJ758" s="5"/>
      <c r="AM758" s="9"/>
      <c r="AN758" s="9"/>
      <c r="AO758" s="9"/>
      <c r="AP758" s="9"/>
      <c r="AQ758" s="9"/>
      <c r="AR758" s="9"/>
      <c r="AS758" s="9"/>
      <c r="AT758" s="9"/>
      <c r="AU758" s="5"/>
      <c r="AV758" s="5"/>
      <c r="AW758" s="5"/>
      <c r="AX758" s="5"/>
      <c r="AY758" s="5"/>
      <c r="AZ758" s="5"/>
      <c r="BA758" s="5"/>
      <c r="CX758" s="5"/>
      <c r="CY758" s="5"/>
      <c r="CZ758" s="5"/>
    </row>
    <row r="759" spans="4:104" x14ac:dyDescent="0.3">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E759" s="5"/>
      <c r="AF759" s="5"/>
      <c r="AG759" s="5"/>
      <c r="AH759" s="5"/>
      <c r="AI759" s="5"/>
      <c r="AJ759" s="5"/>
      <c r="AM759" s="9"/>
      <c r="AN759" s="9"/>
      <c r="AO759" s="9"/>
      <c r="AP759" s="9"/>
      <c r="AQ759" s="9"/>
      <c r="AR759" s="9"/>
      <c r="AS759" s="9"/>
      <c r="AT759" s="9"/>
      <c r="AU759" s="5"/>
      <c r="AV759" s="5"/>
      <c r="AW759" s="5"/>
      <c r="AX759" s="5"/>
      <c r="AY759" s="5"/>
      <c r="AZ759" s="5"/>
      <c r="BA759" s="5"/>
      <c r="CX759" s="5"/>
      <c r="CY759" s="5"/>
      <c r="CZ759" s="5"/>
    </row>
    <row r="760" spans="4:104" x14ac:dyDescent="0.3">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E760" s="5"/>
      <c r="AF760" s="5"/>
      <c r="AG760" s="5"/>
      <c r="AH760" s="5"/>
      <c r="AI760" s="5"/>
      <c r="AJ760" s="5"/>
      <c r="AM760" s="9"/>
      <c r="AN760" s="9"/>
      <c r="AO760" s="9"/>
      <c r="AP760" s="9"/>
      <c r="AQ760" s="9"/>
      <c r="AR760" s="9"/>
      <c r="AS760" s="9"/>
      <c r="AT760" s="9"/>
      <c r="AU760" s="5"/>
      <c r="AV760" s="5"/>
      <c r="AW760" s="5"/>
      <c r="AX760" s="5"/>
      <c r="AY760" s="5"/>
      <c r="AZ760" s="5"/>
      <c r="BA760" s="5"/>
      <c r="CX760" s="5"/>
      <c r="CY760" s="5"/>
      <c r="CZ760" s="5"/>
    </row>
    <row r="761" spans="4:104" x14ac:dyDescent="0.3">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E761" s="5"/>
      <c r="AF761" s="5"/>
      <c r="AG761" s="5"/>
      <c r="AH761" s="5"/>
      <c r="AI761" s="5"/>
      <c r="AJ761" s="5"/>
      <c r="AM761" s="9"/>
      <c r="AN761" s="9"/>
      <c r="AO761" s="9"/>
      <c r="AP761" s="9"/>
      <c r="AQ761" s="9"/>
      <c r="AR761" s="9"/>
      <c r="AS761" s="9"/>
      <c r="AT761" s="9"/>
      <c r="AU761" s="5"/>
      <c r="AV761" s="5"/>
      <c r="AW761" s="5"/>
      <c r="AX761" s="5"/>
      <c r="AY761" s="5"/>
      <c r="AZ761" s="5"/>
      <c r="BA761" s="5"/>
      <c r="CX761" s="5"/>
      <c r="CY761" s="5"/>
      <c r="CZ761" s="5"/>
    </row>
    <row r="762" spans="4:104" x14ac:dyDescent="0.3">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E762" s="5"/>
      <c r="AF762" s="5"/>
      <c r="AG762" s="5"/>
      <c r="AH762" s="5"/>
      <c r="AI762" s="5"/>
      <c r="AJ762" s="5"/>
      <c r="AM762" s="9"/>
      <c r="AN762" s="9"/>
      <c r="AO762" s="9"/>
      <c r="AP762" s="9"/>
      <c r="AQ762" s="9"/>
      <c r="AR762" s="9"/>
      <c r="AS762" s="9"/>
      <c r="AT762" s="9"/>
      <c r="AU762" s="5"/>
      <c r="AV762" s="5"/>
      <c r="AW762" s="5"/>
      <c r="AX762" s="5"/>
      <c r="AY762" s="5"/>
      <c r="AZ762" s="5"/>
      <c r="BA762" s="5"/>
      <c r="CX762" s="5"/>
      <c r="CY762" s="5"/>
      <c r="CZ762" s="5"/>
    </row>
    <row r="763" spans="4:104" x14ac:dyDescent="0.3">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E763" s="5"/>
      <c r="AF763" s="5"/>
      <c r="AG763" s="5"/>
      <c r="AH763" s="5"/>
      <c r="AI763" s="5"/>
      <c r="AJ763" s="5"/>
      <c r="AM763" s="9"/>
      <c r="AN763" s="9"/>
      <c r="AO763" s="9"/>
      <c r="AP763" s="9"/>
      <c r="AQ763" s="9"/>
      <c r="AR763" s="9"/>
      <c r="AS763" s="9"/>
      <c r="AT763" s="9"/>
      <c r="AU763" s="5"/>
      <c r="AV763" s="5"/>
      <c r="AW763" s="5"/>
      <c r="AX763" s="5"/>
      <c r="AY763" s="5"/>
      <c r="AZ763" s="5"/>
      <c r="BA763" s="5"/>
      <c r="CX763" s="5"/>
      <c r="CY763" s="5"/>
      <c r="CZ763" s="5"/>
    </row>
    <row r="764" spans="4:104" x14ac:dyDescent="0.3">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E764" s="5"/>
      <c r="AF764" s="5"/>
      <c r="AG764" s="5"/>
      <c r="AH764" s="5"/>
      <c r="AI764" s="5"/>
      <c r="AJ764" s="5"/>
      <c r="AM764" s="9"/>
      <c r="AN764" s="9"/>
      <c r="AO764" s="9"/>
      <c r="AP764" s="9"/>
      <c r="AQ764" s="9"/>
      <c r="AR764" s="9"/>
      <c r="AS764" s="9"/>
      <c r="AT764" s="9"/>
      <c r="AU764" s="5"/>
      <c r="AV764" s="5"/>
      <c r="AW764" s="5"/>
      <c r="AX764" s="5"/>
      <c r="AY764" s="5"/>
      <c r="AZ764" s="5"/>
      <c r="BA764" s="5"/>
      <c r="CX764" s="5"/>
      <c r="CY764" s="5"/>
      <c r="CZ764" s="5"/>
    </row>
    <row r="765" spans="4:104" x14ac:dyDescent="0.3">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E765" s="5"/>
      <c r="AF765" s="5"/>
      <c r="AG765" s="5"/>
      <c r="AH765" s="5"/>
      <c r="AI765" s="5"/>
      <c r="AJ765" s="5"/>
      <c r="AM765" s="9"/>
      <c r="AN765" s="9"/>
      <c r="AO765" s="9"/>
      <c r="AP765" s="9"/>
      <c r="AQ765" s="9"/>
      <c r="AR765" s="9"/>
      <c r="AS765" s="9"/>
      <c r="AT765" s="9"/>
      <c r="AU765" s="5"/>
      <c r="AV765" s="5"/>
      <c r="AW765" s="5"/>
      <c r="AX765" s="5"/>
      <c r="AY765" s="5"/>
      <c r="AZ765" s="5"/>
      <c r="BA765" s="5"/>
      <c r="CX765" s="5"/>
      <c r="CY765" s="5"/>
      <c r="CZ765" s="5"/>
    </row>
    <row r="766" spans="4:104" x14ac:dyDescent="0.3">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E766" s="5"/>
      <c r="AF766" s="5"/>
      <c r="AG766" s="5"/>
      <c r="AH766" s="5"/>
      <c r="AI766" s="5"/>
      <c r="AJ766" s="5"/>
      <c r="AM766" s="9"/>
      <c r="AN766" s="9"/>
      <c r="AO766" s="9"/>
      <c r="AP766" s="9"/>
      <c r="AQ766" s="9"/>
      <c r="AR766" s="9"/>
      <c r="AS766" s="9"/>
      <c r="AT766" s="9"/>
      <c r="AU766" s="5"/>
      <c r="AV766" s="5"/>
      <c r="AW766" s="5"/>
      <c r="AX766" s="5"/>
      <c r="AY766" s="5"/>
      <c r="AZ766" s="5"/>
      <c r="BA766" s="5"/>
      <c r="CX766" s="5"/>
      <c r="CY766" s="5"/>
      <c r="CZ766" s="5"/>
    </row>
    <row r="767" spans="4:104" x14ac:dyDescent="0.3">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E767" s="5"/>
      <c r="AF767" s="5"/>
      <c r="AG767" s="5"/>
      <c r="AH767" s="5"/>
      <c r="AI767" s="5"/>
      <c r="AJ767" s="5"/>
      <c r="AM767" s="9"/>
      <c r="AN767" s="9"/>
      <c r="AO767" s="9"/>
      <c r="AP767" s="9"/>
      <c r="AQ767" s="9"/>
      <c r="AR767" s="9"/>
      <c r="AS767" s="9"/>
      <c r="AT767" s="9"/>
      <c r="AU767" s="5"/>
      <c r="AV767" s="5"/>
      <c r="AW767" s="5"/>
      <c r="AX767" s="5"/>
      <c r="AY767" s="5"/>
      <c r="AZ767" s="5"/>
      <c r="BA767" s="5"/>
      <c r="CX767" s="5"/>
      <c r="CY767" s="5"/>
      <c r="CZ767" s="5"/>
    </row>
    <row r="768" spans="4:104" x14ac:dyDescent="0.3">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E768" s="5"/>
      <c r="AF768" s="5"/>
      <c r="AG768" s="5"/>
      <c r="AH768" s="5"/>
      <c r="AI768" s="5"/>
      <c r="AJ768" s="5"/>
      <c r="AM768" s="9"/>
      <c r="AN768" s="9"/>
      <c r="AO768" s="9"/>
      <c r="AP768" s="9"/>
      <c r="AQ768" s="9"/>
      <c r="AR768" s="9"/>
      <c r="AS768" s="9"/>
      <c r="AT768" s="9"/>
      <c r="AU768" s="5"/>
      <c r="AV768" s="5"/>
      <c r="AW768" s="5"/>
      <c r="AX768" s="5"/>
      <c r="AY768" s="5"/>
      <c r="AZ768" s="5"/>
      <c r="BA768" s="5"/>
      <c r="CX768" s="5"/>
      <c r="CY768" s="5"/>
      <c r="CZ768" s="5"/>
    </row>
    <row r="769" spans="4:104" x14ac:dyDescent="0.3">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E769" s="5"/>
      <c r="AF769" s="5"/>
      <c r="AG769" s="5"/>
      <c r="AH769" s="5"/>
      <c r="AI769" s="5"/>
      <c r="AJ769" s="5"/>
      <c r="AM769" s="9"/>
      <c r="AN769" s="9"/>
      <c r="AO769" s="9"/>
      <c r="AP769" s="9"/>
      <c r="AQ769" s="9"/>
      <c r="AR769" s="9"/>
      <c r="AS769" s="9"/>
      <c r="AT769" s="9"/>
      <c r="AU769" s="5"/>
      <c r="AV769" s="5"/>
      <c r="AW769" s="5"/>
      <c r="AX769" s="5"/>
      <c r="AY769" s="5"/>
      <c r="AZ769" s="5"/>
      <c r="BA769" s="5"/>
      <c r="CX769" s="5"/>
      <c r="CY769" s="5"/>
      <c r="CZ769" s="5"/>
    </row>
    <row r="770" spans="4:104" x14ac:dyDescent="0.3">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E770" s="5"/>
      <c r="AF770" s="5"/>
      <c r="AG770" s="5"/>
      <c r="AH770" s="5"/>
      <c r="AI770" s="5"/>
      <c r="AJ770" s="5"/>
      <c r="AM770" s="9"/>
      <c r="AN770" s="9"/>
      <c r="AO770" s="9"/>
      <c r="AP770" s="9"/>
      <c r="AQ770" s="9"/>
      <c r="AR770" s="9"/>
      <c r="AS770" s="9"/>
      <c r="AT770" s="9"/>
      <c r="AU770" s="5"/>
      <c r="AV770" s="5"/>
      <c r="AW770" s="5"/>
      <c r="AX770" s="5"/>
      <c r="AY770" s="5"/>
      <c r="AZ770" s="5"/>
      <c r="BA770" s="5"/>
      <c r="CX770" s="5"/>
      <c r="CY770" s="5"/>
      <c r="CZ770" s="5"/>
    </row>
    <row r="771" spans="4:104" x14ac:dyDescent="0.3">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E771" s="5"/>
      <c r="AF771" s="5"/>
      <c r="AG771" s="5"/>
      <c r="AH771" s="5"/>
      <c r="AI771" s="5"/>
      <c r="AJ771" s="5"/>
      <c r="AM771" s="9"/>
      <c r="AN771" s="9"/>
      <c r="AO771" s="9"/>
      <c r="AP771" s="9"/>
      <c r="AQ771" s="9"/>
      <c r="AR771" s="9"/>
      <c r="AS771" s="9"/>
      <c r="AT771" s="9"/>
      <c r="AU771" s="5"/>
      <c r="AV771" s="5"/>
      <c r="AW771" s="5"/>
      <c r="AX771" s="5"/>
      <c r="AY771" s="5"/>
      <c r="AZ771" s="5"/>
      <c r="BA771" s="5"/>
      <c r="CX771" s="5"/>
      <c r="CY771" s="5"/>
      <c r="CZ771" s="5"/>
    </row>
    <row r="772" spans="4:104" x14ac:dyDescent="0.3">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E772" s="5"/>
      <c r="AF772" s="5"/>
      <c r="AG772" s="5"/>
      <c r="AH772" s="5"/>
      <c r="AI772" s="5"/>
      <c r="AJ772" s="5"/>
      <c r="AM772" s="9"/>
      <c r="AN772" s="9"/>
      <c r="AO772" s="9"/>
      <c r="AP772" s="9"/>
      <c r="AQ772" s="9"/>
      <c r="AR772" s="9"/>
      <c r="AS772" s="9"/>
      <c r="AT772" s="9"/>
      <c r="AU772" s="5"/>
      <c r="AV772" s="5"/>
      <c r="AW772" s="5"/>
      <c r="AX772" s="5"/>
      <c r="AY772" s="5"/>
      <c r="AZ772" s="5"/>
      <c r="BA772" s="5"/>
      <c r="CX772" s="5"/>
      <c r="CY772" s="5"/>
      <c r="CZ772" s="5"/>
    </row>
    <row r="773" spans="4:104" x14ac:dyDescent="0.3">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E773" s="5"/>
      <c r="AF773" s="5"/>
      <c r="AG773" s="5"/>
      <c r="AH773" s="5"/>
      <c r="AI773" s="5"/>
      <c r="AJ773" s="5"/>
      <c r="AM773" s="9"/>
      <c r="AN773" s="9"/>
      <c r="AO773" s="9"/>
      <c r="AP773" s="9"/>
      <c r="AQ773" s="9"/>
      <c r="AR773" s="9"/>
      <c r="AS773" s="9"/>
      <c r="AT773" s="9"/>
      <c r="AU773" s="5"/>
      <c r="AV773" s="5"/>
      <c r="AW773" s="5"/>
      <c r="AX773" s="5"/>
      <c r="AY773" s="5"/>
      <c r="AZ773" s="5"/>
      <c r="BA773" s="5"/>
      <c r="CX773" s="5"/>
      <c r="CY773" s="5"/>
      <c r="CZ773" s="5"/>
    </row>
    <row r="774" spans="4:104" x14ac:dyDescent="0.3">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E774" s="5"/>
      <c r="AF774" s="5"/>
      <c r="AG774" s="5"/>
      <c r="AH774" s="5"/>
      <c r="AI774" s="5"/>
      <c r="AJ774" s="5"/>
      <c r="AM774" s="9"/>
      <c r="AN774" s="9"/>
      <c r="AO774" s="9"/>
      <c r="AP774" s="9"/>
      <c r="AQ774" s="9"/>
      <c r="AR774" s="9"/>
      <c r="AS774" s="9"/>
      <c r="AT774" s="9"/>
      <c r="AU774" s="5"/>
      <c r="AV774" s="5"/>
      <c r="AW774" s="5"/>
      <c r="AX774" s="5"/>
      <c r="AY774" s="5"/>
      <c r="AZ774" s="5"/>
      <c r="BA774" s="5"/>
      <c r="CX774" s="5"/>
      <c r="CY774" s="5"/>
      <c r="CZ774" s="5"/>
    </row>
    <row r="775" spans="4:104" x14ac:dyDescent="0.3">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E775" s="5"/>
      <c r="AF775" s="5"/>
      <c r="AG775" s="5"/>
      <c r="AH775" s="5"/>
      <c r="AI775" s="5"/>
      <c r="AJ775" s="5"/>
      <c r="AM775" s="9"/>
      <c r="AN775" s="9"/>
      <c r="AO775" s="9"/>
      <c r="AP775" s="9"/>
      <c r="AQ775" s="9"/>
      <c r="AR775" s="9"/>
      <c r="AS775" s="9"/>
      <c r="AT775" s="9"/>
      <c r="AU775" s="5"/>
      <c r="AV775" s="5"/>
      <c r="AW775" s="5"/>
      <c r="AX775" s="5"/>
      <c r="AY775" s="5"/>
      <c r="AZ775" s="5"/>
      <c r="BA775" s="5"/>
      <c r="CX775" s="5"/>
      <c r="CY775" s="5"/>
      <c r="CZ775" s="5"/>
    </row>
    <row r="776" spans="4:104" x14ac:dyDescent="0.3">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E776" s="5"/>
      <c r="AF776" s="5"/>
      <c r="AG776" s="5"/>
      <c r="AH776" s="5"/>
      <c r="AI776" s="5"/>
      <c r="AJ776" s="5"/>
      <c r="AM776" s="9"/>
      <c r="AN776" s="9"/>
      <c r="AO776" s="9"/>
      <c r="AP776" s="9"/>
      <c r="AQ776" s="9"/>
      <c r="AR776" s="9"/>
      <c r="AS776" s="9"/>
      <c r="AT776" s="9"/>
      <c r="AU776" s="5"/>
      <c r="AV776" s="5"/>
      <c r="AW776" s="5"/>
      <c r="AX776" s="5"/>
      <c r="AY776" s="5"/>
      <c r="AZ776" s="5"/>
      <c r="BA776" s="5"/>
      <c r="CX776" s="5"/>
      <c r="CY776" s="5"/>
      <c r="CZ776" s="5"/>
    </row>
    <row r="777" spans="4:104" x14ac:dyDescent="0.3">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E777" s="5"/>
      <c r="AF777" s="5"/>
      <c r="AG777" s="5"/>
      <c r="AH777" s="5"/>
      <c r="AI777" s="5"/>
      <c r="AJ777" s="5"/>
      <c r="AM777" s="9"/>
      <c r="AN777" s="9"/>
      <c r="AO777" s="9"/>
      <c r="AP777" s="9"/>
      <c r="AQ777" s="9"/>
      <c r="AR777" s="9"/>
      <c r="AS777" s="9"/>
      <c r="AT777" s="9"/>
      <c r="AU777" s="5"/>
      <c r="AV777" s="5"/>
      <c r="AW777" s="5"/>
      <c r="AX777" s="5"/>
      <c r="AY777" s="5"/>
      <c r="AZ777" s="5"/>
      <c r="BA777" s="5"/>
      <c r="CX777" s="5"/>
      <c r="CY777" s="5"/>
      <c r="CZ777" s="5"/>
    </row>
    <row r="778" spans="4:104" x14ac:dyDescent="0.3">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E778" s="5"/>
      <c r="AF778" s="5"/>
      <c r="AG778" s="5"/>
      <c r="AH778" s="5"/>
      <c r="AI778" s="5"/>
      <c r="AJ778" s="5"/>
      <c r="AM778" s="9"/>
      <c r="AN778" s="9"/>
      <c r="AO778" s="9"/>
      <c r="AP778" s="9"/>
      <c r="AQ778" s="9"/>
      <c r="AR778" s="9"/>
      <c r="AS778" s="9"/>
      <c r="AT778" s="9"/>
      <c r="AU778" s="5"/>
      <c r="AV778" s="5"/>
      <c r="AW778" s="5"/>
      <c r="AX778" s="5"/>
      <c r="AY778" s="5"/>
      <c r="AZ778" s="5"/>
      <c r="BA778" s="5"/>
      <c r="CX778" s="5"/>
      <c r="CY778" s="5"/>
      <c r="CZ778" s="5"/>
    </row>
    <row r="779" spans="4:104" x14ac:dyDescent="0.3">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E779" s="5"/>
      <c r="AF779" s="5"/>
      <c r="AG779" s="5"/>
      <c r="AH779" s="5"/>
      <c r="AI779" s="5"/>
      <c r="AJ779" s="5"/>
      <c r="AM779" s="9"/>
      <c r="AN779" s="9"/>
      <c r="AO779" s="9"/>
      <c r="AP779" s="9"/>
      <c r="AQ779" s="9"/>
      <c r="AR779" s="9"/>
      <c r="AS779" s="9"/>
      <c r="AT779" s="9"/>
      <c r="AU779" s="5"/>
      <c r="AV779" s="5"/>
      <c r="AW779" s="5"/>
      <c r="AX779" s="5"/>
      <c r="AY779" s="5"/>
      <c r="AZ779" s="5"/>
      <c r="BA779" s="5"/>
      <c r="CX779" s="5"/>
      <c r="CY779" s="5"/>
      <c r="CZ779" s="5"/>
    </row>
    <row r="780" spans="4:104" x14ac:dyDescent="0.3">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E780" s="5"/>
      <c r="AF780" s="5"/>
      <c r="AG780" s="5"/>
      <c r="AH780" s="5"/>
      <c r="AI780" s="5"/>
      <c r="AJ780" s="5"/>
      <c r="AM780" s="9"/>
      <c r="AN780" s="9"/>
      <c r="AO780" s="9"/>
      <c r="AP780" s="9"/>
      <c r="AQ780" s="9"/>
      <c r="AR780" s="9"/>
      <c r="AS780" s="9"/>
      <c r="AT780" s="9"/>
      <c r="AU780" s="5"/>
      <c r="AV780" s="5"/>
      <c r="AW780" s="5"/>
      <c r="AX780" s="5"/>
      <c r="AY780" s="5"/>
      <c r="AZ780" s="5"/>
      <c r="BA780" s="5"/>
      <c r="CX780" s="5"/>
      <c r="CY780" s="5"/>
      <c r="CZ780" s="5"/>
    </row>
    <row r="781" spans="4:104" x14ac:dyDescent="0.3">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E781" s="5"/>
      <c r="AF781" s="5"/>
      <c r="AG781" s="5"/>
      <c r="AH781" s="5"/>
      <c r="AI781" s="5"/>
      <c r="AJ781" s="5"/>
      <c r="AM781" s="9"/>
      <c r="AN781" s="9"/>
      <c r="AO781" s="9"/>
      <c r="AP781" s="9"/>
      <c r="AQ781" s="9"/>
      <c r="AR781" s="9"/>
      <c r="AS781" s="9"/>
      <c r="AT781" s="9"/>
      <c r="AU781" s="5"/>
      <c r="AV781" s="5"/>
      <c r="AW781" s="5"/>
      <c r="AX781" s="5"/>
      <c r="AY781" s="5"/>
      <c r="AZ781" s="5"/>
      <c r="BA781" s="5"/>
      <c r="CX781" s="5"/>
      <c r="CY781" s="5"/>
      <c r="CZ781" s="5"/>
    </row>
    <row r="782" spans="4:104" x14ac:dyDescent="0.3">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E782" s="5"/>
      <c r="AF782" s="5"/>
      <c r="AG782" s="5"/>
      <c r="AH782" s="5"/>
      <c r="AI782" s="5"/>
      <c r="AJ782" s="5"/>
      <c r="AM782" s="9"/>
      <c r="AN782" s="9"/>
      <c r="AO782" s="9"/>
      <c r="AP782" s="9"/>
      <c r="AQ782" s="9"/>
      <c r="AR782" s="9"/>
      <c r="AS782" s="9"/>
      <c r="AT782" s="9"/>
      <c r="AU782" s="5"/>
      <c r="AV782" s="5"/>
      <c r="AW782" s="5"/>
      <c r="AX782" s="5"/>
      <c r="AY782" s="5"/>
      <c r="AZ782" s="5"/>
      <c r="BA782" s="5"/>
      <c r="CX782" s="5"/>
      <c r="CY782" s="5"/>
      <c r="CZ782" s="5"/>
    </row>
    <row r="783" spans="4:104" x14ac:dyDescent="0.3">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E783" s="5"/>
      <c r="AF783" s="5"/>
      <c r="AG783" s="5"/>
      <c r="AH783" s="5"/>
      <c r="AI783" s="5"/>
      <c r="AJ783" s="5"/>
      <c r="AM783" s="9"/>
      <c r="AN783" s="9"/>
      <c r="AO783" s="9"/>
      <c r="AP783" s="9"/>
      <c r="AQ783" s="9"/>
      <c r="AR783" s="9"/>
      <c r="AS783" s="9"/>
      <c r="AT783" s="9"/>
      <c r="AU783" s="5"/>
      <c r="AV783" s="5"/>
      <c r="AW783" s="5"/>
      <c r="AX783" s="5"/>
      <c r="AY783" s="5"/>
      <c r="AZ783" s="5"/>
      <c r="BA783" s="5"/>
      <c r="CX783" s="5"/>
      <c r="CY783" s="5"/>
      <c r="CZ783" s="5"/>
    </row>
    <row r="784" spans="4:104" x14ac:dyDescent="0.3">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E784" s="5"/>
      <c r="AF784" s="5"/>
      <c r="AG784" s="5"/>
      <c r="AH784" s="5"/>
      <c r="AI784" s="5"/>
      <c r="AJ784" s="5"/>
      <c r="AM784" s="9"/>
      <c r="AN784" s="9"/>
      <c r="AO784" s="9"/>
      <c r="AP784" s="9"/>
      <c r="AQ784" s="9"/>
      <c r="AR784" s="9"/>
      <c r="AS784" s="9"/>
      <c r="AT784" s="9"/>
      <c r="AU784" s="5"/>
      <c r="AV784" s="5"/>
      <c r="AW784" s="5"/>
      <c r="AX784" s="5"/>
      <c r="AY784" s="5"/>
      <c r="AZ784" s="5"/>
      <c r="BA784" s="5"/>
      <c r="CX784" s="5"/>
      <c r="CY784" s="5"/>
      <c r="CZ784" s="5"/>
    </row>
    <row r="785" spans="4:104" x14ac:dyDescent="0.3">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E785" s="5"/>
      <c r="AF785" s="5"/>
      <c r="AG785" s="5"/>
      <c r="AH785" s="5"/>
      <c r="AI785" s="5"/>
      <c r="AJ785" s="5"/>
      <c r="AM785" s="9"/>
      <c r="AN785" s="9"/>
      <c r="AO785" s="9"/>
      <c r="AP785" s="9"/>
      <c r="AQ785" s="9"/>
      <c r="AR785" s="9"/>
      <c r="AS785" s="9"/>
      <c r="AT785" s="9"/>
      <c r="AU785" s="5"/>
      <c r="AV785" s="5"/>
      <c r="AW785" s="5"/>
      <c r="AX785" s="5"/>
      <c r="AY785" s="5"/>
      <c r="AZ785" s="5"/>
      <c r="BA785" s="5"/>
      <c r="CX785" s="5"/>
      <c r="CY785" s="5"/>
      <c r="CZ785" s="5"/>
    </row>
    <row r="786" spans="4:104" x14ac:dyDescent="0.3">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E786" s="5"/>
      <c r="AF786" s="5"/>
      <c r="AG786" s="5"/>
      <c r="AH786" s="5"/>
      <c r="AI786" s="5"/>
      <c r="AJ786" s="5"/>
      <c r="AM786" s="9"/>
      <c r="AN786" s="9"/>
      <c r="AO786" s="9"/>
      <c r="AP786" s="9"/>
      <c r="AQ786" s="9"/>
      <c r="AR786" s="9"/>
      <c r="AS786" s="9"/>
      <c r="AT786" s="9"/>
      <c r="AU786" s="5"/>
      <c r="AV786" s="5"/>
      <c r="AW786" s="5"/>
      <c r="AX786" s="5"/>
      <c r="AY786" s="5"/>
      <c r="AZ786" s="5"/>
      <c r="BA786" s="5"/>
      <c r="CX786" s="5"/>
      <c r="CY786" s="5"/>
      <c r="CZ786" s="5"/>
    </row>
    <row r="787" spans="4:104" x14ac:dyDescent="0.3">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E787" s="5"/>
      <c r="AF787" s="5"/>
      <c r="AG787" s="5"/>
      <c r="AH787" s="5"/>
      <c r="AI787" s="5"/>
      <c r="AJ787" s="5"/>
      <c r="AM787" s="9"/>
      <c r="AN787" s="9"/>
      <c r="AO787" s="9"/>
      <c r="AP787" s="9"/>
      <c r="AQ787" s="9"/>
      <c r="AR787" s="9"/>
      <c r="AS787" s="9"/>
      <c r="AT787" s="9"/>
      <c r="AU787" s="5"/>
      <c r="AV787" s="5"/>
      <c r="AW787" s="5"/>
      <c r="AX787" s="5"/>
      <c r="AY787" s="5"/>
      <c r="AZ787" s="5"/>
      <c r="BA787" s="5"/>
      <c r="CX787" s="5"/>
      <c r="CY787" s="5"/>
      <c r="CZ787" s="5"/>
    </row>
    <row r="788" spans="4:104" x14ac:dyDescent="0.3">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E788" s="5"/>
      <c r="AF788" s="5"/>
      <c r="AG788" s="5"/>
      <c r="AH788" s="5"/>
      <c r="AI788" s="5"/>
      <c r="AJ788" s="5"/>
      <c r="AM788" s="9"/>
      <c r="AN788" s="9"/>
      <c r="AO788" s="9"/>
      <c r="AP788" s="9"/>
      <c r="AQ788" s="9"/>
      <c r="AR788" s="9"/>
      <c r="AS788" s="9"/>
      <c r="AT788" s="9"/>
      <c r="AU788" s="5"/>
      <c r="AV788" s="5"/>
      <c r="AW788" s="5"/>
      <c r="AX788" s="5"/>
      <c r="AY788" s="5"/>
      <c r="AZ788" s="5"/>
      <c r="BA788" s="5"/>
      <c r="CX788" s="5"/>
      <c r="CY788" s="5"/>
      <c r="CZ788" s="5"/>
    </row>
    <row r="789" spans="4:104" x14ac:dyDescent="0.3">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E789" s="5"/>
      <c r="AF789" s="5"/>
      <c r="AG789" s="5"/>
      <c r="AH789" s="5"/>
      <c r="AI789" s="5"/>
      <c r="AJ789" s="5"/>
      <c r="AM789" s="9"/>
      <c r="AN789" s="9"/>
      <c r="AO789" s="9"/>
      <c r="AP789" s="9"/>
      <c r="AQ789" s="9"/>
      <c r="AR789" s="9"/>
      <c r="AS789" s="9"/>
      <c r="AT789" s="9"/>
      <c r="AU789" s="5"/>
      <c r="AV789" s="5"/>
      <c r="AW789" s="5"/>
      <c r="AX789" s="5"/>
      <c r="AY789" s="5"/>
      <c r="AZ789" s="5"/>
      <c r="BA789" s="5"/>
      <c r="CX789" s="5"/>
      <c r="CY789" s="5"/>
      <c r="CZ789" s="5"/>
    </row>
    <row r="790" spans="4:104" x14ac:dyDescent="0.3">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E790" s="5"/>
      <c r="AF790" s="5"/>
      <c r="AG790" s="5"/>
      <c r="AH790" s="5"/>
      <c r="AI790" s="5"/>
      <c r="AJ790" s="5"/>
      <c r="AM790" s="9"/>
      <c r="AN790" s="9"/>
      <c r="AO790" s="9"/>
      <c r="AP790" s="9"/>
      <c r="AQ790" s="9"/>
      <c r="AR790" s="9"/>
      <c r="AS790" s="9"/>
      <c r="AT790" s="9"/>
      <c r="AU790" s="5"/>
      <c r="AV790" s="5"/>
      <c r="AW790" s="5"/>
      <c r="AX790" s="5"/>
      <c r="AY790" s="5"/>
      <c r="AZ790" s="5"/>
      <c r="BA790" s="5"/>
      <c r="CX790" s="5"/>
      <c r="CY790" s="5"/>
      <c r="CZ790" s="5"/>
    </row>
    <row r="791" spans="4:104" x14ac:dyDescent="0.3">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E791" s="5"/>
      <c r="AF791" s="5"/>
      <c r="AG791" s="5"/>
      <c r="AH791" s="5"/>
      <c r="AI791" s="5"/>
      <c r="AJ791" s="5"/>
      <c r="AM791" s="9"/>
      <c r="AN791" s="9"/>
      <c r="AO791" s="9"/>
      <c r="AP791" s="9"/>
      <c r="AQ791" s="9"/>
      <c r="AR791" s="9"/>
      <c r="AS791" s="9"/>
      <c r="AT791" s="9"/>
      <c r="AU791" s="5"/>
      <c r="AV791" s="5"/>
      <c r="AW791" s="5"/>
      <c r="AX791" s="5"/>
      <c r="AY791" s="5"/>
      <c r="AZ791" s="5"/>
      <c r="BA791" s="5"/>
      <c r="CX791" s="5"/>
      <c r="CY791" s="5"/>
      <c r="CZ791" s="5"/>
    </row>
    <row r="792" spans="4:104" x14ac:dyDescent="0.3">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E792" s="5"/>
      <c r="AF792" s="5"/>
      <c r="AG792" s="5"/>
      <c r="AH792" s="5"/>
      <c r="AI792" s="5"/>
      <c r="AJ792" s="5"/>
      <c r="AM792" s="9"/>
      <c r="AN792" s="9"/>
      <c r="AO792" s="9"/>
      <c r="AP792" s="9"/>
      <c r="AQ792" s="9"/>
      <c r="AR792" s="9"/>
      <c r="AS792" s="9"/>
      <c r="AT792" s="9"/>
      <c r="AU792" s="5"/>
      <c r="AV792" s="5"/>
      <c r="AW792" s="5"/>
      <c r="AX792" s="5"/>
      <c r="AY792" s="5"/>
      <c r="AZ792" s="5"/>
      <c r="BA792" s="5"/>
      <c r="CX792" s="5"/>
      <c r="CY792" s="5"/>
      <c r="CZ792" s="5"/>
    </row>
    <row r="793" spans="4:104" x14ac:dyDescent="0.3">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E793" s="5"/>
      <c r="AF793" s="5"/>
      <c r="AG793" s="5"/>
      <c r="AH793" s="5"/>
      <c r="AI793" s="5"/>
      <c r="AJ793" s="5"/>
      <c r="AM793" s="9"/>
      <c r="AN793" s="9"/>
      <c r="AO793" s="9"/>
      <c r="AP793" s="9"/>
      <c r="AQ793" s="9"/>
      <c r="AR793" s="9"/>
      <c r="AS793" s="9"/>
      <c r="AT793" s="9"/>
      <c r="AU793" s="5"/>
      <c r="AV793" s="5"/>
      <c r="AW793" s="5"/>
      <c r="AX793" s="5"/>
      <c r="AY793" s="5"/>
      <c r="AZ793" s="5"/>
      <c r="BA793" s="5"/>
      <c r="CX793" s="5"/>
      <c r="CY793" s="5"/>
      <c r="CZ793" s="5"/>
    </row>
    <row r="794" spans="4:104" x14ac:dyDescent="0.3">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E794" s="5"/>
      <c r="AF794" s="5"/>
      <c r="AG794" s="5"/>
      <c r="AH794" s="5"/>
      <c r="AI794" s="5"/>
      <c r="AJ794" s="5"/>
      <c r="AM794" s="9"/>
      <c r="AN794" s="9"/>
      <c r="AO794" s="9"/>
      <c r="AP794" s="9"/>
      <c r="AQ794" s="9"/>
      <c r="AR794" s="9"/>
      <c r="AS794" s="9"/>
      <c r="AT794" s="9"/>
      <c r="AU794" s="5"/>
      <c r="AV794" s="5"/>
      <c r="AW794" s="5"/>
      <c r="AX794" s="5"/>
      <c r="AY794" s="5"/>
      <c r="AZ794" s="5"/>
      <c r="BA794" s="5"/>
      <c r="CX794" s="5"/>
      <c r="CY794" s="5"/>
      <c r="CZ794" s="5"/>
    </row>
    <row r="795" spans="4:104" x14ac:dyDescent="0.3">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E795" s="5"/>
      <c r="AF795" s="5"/>
      <c r="AG795" s="5"/>
      <c r="AH795" s="5"/>
      <c r="AI795" s="5"/>
      <c r="AJ795" s="5"/>
      <c r="AM795" s="9"/>
      <c r="AN795" s="9"/>
      <c r="AO795" s="9"/>
      <c r="AP795" s="9"/>
      <c r="AQ795" s="9"/>
      <c r="AR795" s="9"/>
      <c r="AS795" s="9"/>
      <c r="AT795" s="9"/>
      <c r="AU795" s="5"/>
      <c r="AV795" s="5"/>
      <c r="AW795" s="5"/>
      <c r="AX795" s="5"/>
      <c r="AY795" s="5"/>
      <c r="AZ795" s="5"/>
      <c r="BA795" s="5"/>
      <c r="CX795" s="5"/>
      <c r="CY795" s="5"/>
      <c r="CZ795" s="5"/>
    </row>
    <row r="796" spans="4:104" x14ac:dyDescent="0.3">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E796" s="5"/>
      <c r="AF796" s="5"/>
      <c r="AG796" s="5"/>
      <c r="AH796" s="5"/>
      <c r="AI796" s="5"/>
      <c r="AJ796" s="5"/>
      <c r="AM796" s="9"/>
      <c r="AN796" s="9"/>
      <c r="AO796" s="9"/>
      <c r="AP796" s="9"/>
      <c r="AQ796" s="9"/>
      <c r="AR796" s="9"/>
      <c r="AS796" s="9"/>
      <c r="AT796" s="9"/>
      <c r="AU796" s="5"/>
      <c r="AV796" s="5"/>
      <c r="AW796" s="5"/>
      <c r="AX796" s="5"/>
      <c r="AY796" s="5"/>
      <c r="AZ796" s="5"/>
      <c r="BA796" s="5"/>
      <c r="CX796" s="5"/>
      <c r="CY796" s="5"/>
      <c r="CZ796" s="5"/>
    </row>
    <row r="797" spans="4:104" x14ac:dyDescent="0.3">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E797" s="5"/>
      <c r="AF797" s="5"/>
      <c r="AG797" s="5"/>
      <c r="AH797" s="5"/>
      <c r="AI797" s="5"/>
      <c r="AJ797" s="5"/>
      <c r="AM797" s="9"/>
      <c r="AN797" s="9"/>
      <c r="AO797" s="9"/>
      <c r="AP797" s="9"/>
      <c r="AQ797" s="9"/>
      <c r="AR797" s="9"/>
      <c r="AS797" s="9"/>
      <c r="AT797" s="9"/>
      <c r="AU797" s="5"/>
      <c r="AV797" s="5"/>
      <c r="AW797" s="5"/>
      <c r="AX797" s="5"/>
      <c r="AY797" s="5"/>
      <c r="AZ797" s="5"/>
      <c r="BA797" s="5"/>
      <c r="CX797" s="5"/>
      <c r="CY797" s="5"/>
      <c r="CZ797" s="5"/>
    </row>
    <row r="798" spans="4:104" x14ac:dyDescent="0.3">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E798" s="5"/>
      <c r="AF798" s="5"/>
      <c r="AG798" s="5"/>
      <c r="AH798" s="5"/>
      <c r="AI798" s="5"/>
      <c r="AJ798" s="5"/>
      <c r="AM798" s="9"/>
      <c r="AN798" s="9"/>
      <c r="AO798" s="9"/>
      <c r="AP798" s="9"/>
      <c r="AQ798" s="9"/>
      <c r="AR798" s="9"/>
      <c r="AS798" s="9"/>
      <c r="AT798" s="9"/>
      <c r="AU798" s="5"/>
      <c r="AV798" s="5"/>
      <c r="AW798" s="5"/>
      <c r="AX798" s="5"/>
      <c r="AY798" s="5"/>
      <c r="AZ798" s="5"/>
      <c r="BA798" s="5"/>
      <c r="CX798" s="5"/>
      <c r="CY798" s="5"/>
      <c r="CZ798" s="5"/>
    </row>
    <row r="799" spans="4:104" x14ac:dyDescent="0.3">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E799" s="5"/>
      <c r="AF799" s="5"/>
      <c r="AG799" s="5"/>
      <c r="AH799" s="5"/>
      <c r="AI799" s="5"/>
      <c r="AJ799" s="5"/>
      <c r="AM799" s="9"/>
      <c r="AN799" s="9"/>
      <c r="AO799" s="9"/>
      <c r="AP799" s="9"/>
      <c r="AQ799" s="9"/>
      <c r="AR799" s="9"/>
      <c r="AS799" s="9"/>
      <c r="AT799" s="9"/>
      <c r="AU799" s="5"/>
      <c r="AV799" s="5"/>
      <c r="AW799" s="5"/>
      <c r="AX799" s="5"/>
      <c r="AY799" s="5"/>
      <c r="AZ799" s="5"/>
      <c r="BA799" s="5"/>
      <c r="CX799" s="5"/>
      <c r="CY799" s="5"/>
      <c r="CZ799" s="5"/>
    </row>
    <row r="800" spans="4:104" x14ac:dyDescent="0.3">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E800" s="5"/>
      <c r="AF800" s="5"/>
      <c r="AG800" s="5"/>
      <c r="AH800" s="5"/>
      <c r="AI800" s="5"/>
      <c r="AJ800" s="5"/>
      <c r="AM800" s="9"/>
      <c r="AN800" s="9"/>
      <c r="AO800" s="9"/>
      <c r="AP800" s="9"/>
      <c r="AQ800" s="9"/>
      <c r="AR800" s="9"/>
      <c r="AS800" s="9"/>
      <c r="AT800" s="9"/>
      <c r="AU800" s="5"/>
      <c r="AV800" s="5"/>
      <c r="AW800" s="5"/>
      <c r="AX800" s="5"/>
      <c r="AY800" s="5"/>
      <c r="AZ800" s="5"/>
      <c r="BA800" s="5"/>
      <c r="CX800" s="5"/>
      <c r="CY800" s="5"/>
      <c r="CZ800" s="5"/>
    </row>
    <row r="801" spans="4:104" x14ac:dyDescent="0.3">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E801" s="5"/>
      <c r="AF801" s="5"/>
      <c r="AG801" s="5"/>
      <c r="AH801" s="5"/>
      <c r="AI801" s="5"/>
      <c r="AJ801" s="5"/>
      <c r="AM801" s="9"/>
      <c r="AN801" s="9"/>
      <c r="AO801" s="9"/>
      <c r="AP801" s="9"/>
      <c r="AQ801" s="9"/>
      <c r="AR801" s="9"/>
      <c r="AS801" s="9"/>
      <c r="AT801" s="9"/>
      <c r="AU801" s="5"/>
      <c r="AV801" s="5"/>
      <c r="AW801" s="5"/>
      <c r="AX801" s="5"/>
      <c r="AY801" s="5"/>
      <c r="AZ801" s="5"/>
      <c r="BA801" s="5"/>
      <c r="CX801" s="5"/>
      <c r="CY801" s="5"/>
      <c r="CZ801" s="5"/>
    </row>
    <row r="802" spans="4:104" x14ac:dyDescent="0.3">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E802" s="5"/>
      <c r="AF802" s="5"/>
      <c r="AG802" s="5"/>
      <c r="AH802" s="5"/>
      <c r="AI802" s="5"/>
      <c r="AJ802" s="5"/>
      <c r="AM802" s="9"/>
      <c r="AN802" s="9"/>
      <c r="AO802" s="9"/>
      <c r="AP802" s="9"/>
      <c r="AQ802" s="9"/>
      <c r="AR802" s="9"/>
      <c r="AS802" s="9"/>
      <c r="AT802" s="9"/>
      <c r="AU802" s="5"/>
      <c r="AV802" s="5"/>
      <c r="AW802" s="5"/>
      <c r="AX802" s="5"/>
      <c r="AY802" s="5"/>
      <c r="AZ802" s="5"/>
      <c r="BA802" s="5"/>
      <c r="CX802" s="5"/>
      <c r="CY802" s="5"/>
      <c r="CZ802" s="5"/>
    </row>
    <row r="803" spans="4:104" x14ac:dyDescent="0.3">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E803" s="5"/>
      <c r="AF803" s="5"/>
      <c r="AG803" s="5"/>
      <c r="AH803" s="5"/>
      <c r="AI803" s="5"/>
      <c r="AJ803" s="5"/>
      <c r="AM803" s="9"/>
      <c r="AN803" s="9"/>
      <c r="AO803" s="9"/>
      <c r="AP803" s="9"/>
      <c r="AQ803" s="9"/>
      <c r="AR803" s="9"/>
      <c r="AS803" s="9"/>
      <c r="AT803" s="9"/>
      <c r="AU803" s="5"/>
      <c r="AV803" s="5"/>
      <c r="AW803" s="5"/>
      <c r="AX803" s="5"/>
      <c r="AY803" s="5"/>
      <c r="AZ803" s="5"/>
      <c r="BA803" s="5"/>
      <c r="CX803" s="5"/>
      <c r="CY803" s="5"/>
      <c r="CZ803" s="5"/>
    </row>
    <row r="804" spans="4:104" x14ac:dyDescent="0.3">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E804" s="5"/>
      <c r="AF804" s="5"/>
      <c r="AG804" s="5"/>
      <c r="AH804" s="5"/>
      <c r="AI804" s="5"/>
      <c r="AJ804" s="5"/>
      <c r="AM804" s="9"/>
      <c r="AN804" s="9"/>
      <c r="AO804" s="9"/>
      <c r="AP804" s="9"/>
      <c r="AQ804" s="9"/>
      <c r="AR804" s="9"/>
      <c r="AS804" s="9"/>
      <c r="AT804" s="9"/>
      <c r="AU804" s="5"/>
      <c r="AV804" s="5"/>
      <c r="AW804" s="5"/>
      <c r="AX804" s="5"/>
      <c r="AY804" s="5"/>
      <c r="AZ804" s="5"/>
      <c r="BA804" s="5"/>
      <c r="CX804" s="5"/>
      <c r="CY804" s="5"/>
      <c r="CZ804" s="5"/>
    </row>
    <row r="805" spans="4:104" x14ac:dyDescent="0.3">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E805" s="5"/>
      <c r="AF805" s="5"/>
      <c r="AG805" s="5"/>
      <c r="AH805" s="5"/>
      <c r="AI805" s="5"/>
      <c r="AJ805" s="5"/>
      <c r="AM805" s="9"/>
      <c r="AN805" s="9"/>
      <c r="AO805" s="9"/>
      <c r="AP805" s="9"/>
      <c r="AQ805" s="9"/>
      <c r="AR805" s="9"/>
      <c r="AS805" s="9"/>
      <c r="AT805" s="9"/>
      <c r="AU805" s="5"/>
      <c r="AV805" s="5"/>
      <c r="AW805" s="5"/>
      <c r="AX805" s="5"/>
      <c r="AY805" s="5"/>
      <c r="AZ805" s="5"/>
      <c r="BA805" s="5"/>
      <c r="CX805" s="5"/>
      <c r="CY805" s="5"/>
      <c r="CZ805" s="5"/>
    </row>
    <row r="806" spans="4:104" x14ac:dyDescent="0.3">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E806" s="5"/>
      <c r="AF806" s="5"/>
      <c r="AG806" s="5"/>
      <c r="AH806" s="5"/>
      <c r="AI806" s="5"/>
      <c r="AJ806" s="5"/>
      <c r="AM806" s="9"/>
      <c r="AN806" s="9"/>
      <c r="AO806" s="9"/>
      <c r="AP806" s="9"/>
      <c r="AQ806" s="9"/>
      <c r="AR806" s="9"/>
      <c r="AS806" s="9"/>
      <c r="AT806" s="9"/>
      <c r="AU806" s="5"/>
      <c r="AV806" s="5"/>
      <c r="AW806" s="5"/>
      <c r="AX806" s="5"/>
      <c r="AY806" s="5"/>
      <c r="AZ806" s="5"/>
      <c r="BA806" s="5"/>
      <c r="CX806" s="5"/>
      <c r="CY806" s="5"/>
      <c r="CZ806" s="5"/>
    </row>
    <row r="807" spans="4:104" x14ac:dyDescent="0.3">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E807" s="5"/>
      <c r="AF807" s="5"/>
      <c r="AG807" s="5"/>
      <c r="AH807" s="5"/>
      <c r="AI807" s="5"/>
      <c r="AJ807" s="5"/>
      <c r="AM807" s="9"/>
      <c r="AN807" s="9"/>
      <c r="AO807" s="9"/>
      <c r="AP807" s="9"/>
      <c r="AQ807" s="9"/>
      <c r="AR807" s="9"/>
      <c r="AS807" s="9"/>
      <c r="AT807" s="9"/>
      <c r="AU807" s="5"/>
      <c r="AV807" s="5"/>
      <c r="AW807" s="5"/>
      <c r="AX807" s="5"/>
      <c r="AY807" s="5"/>
      <c r="AZ807" s="5"/>
      <c r="BA807" s="5"/>
      <c r="CX807" s="5"/>
      <c r="CY807" s="5"/>
      <c r="CZ807" s="5"/>
    </row>
    <row r="808" spans="4:104" x14ac:dyDescent="0.3">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E808" s="5"/>
      <c r="AF808" s="5"/>
      <c r="AG808" s="5"/>
      <c r="AH808" s="5"/>
      <c r="AI808" s="5"/>
      <c r="AJ808" s="5"/>
      <c r="AM808" s="9"/>
      <c r="AN808" s="9"/>
      <c r="AO808" s="9"/>
      <c r="AP808" s="9"/>
      <c r="AQ808" s="9"/>
      <c r="AR808" s="9"/>
      <c r="AS808" s="9"/>
      <c r="AT808" s="9"/>
      <c r="AU808" s="5"/>
      <c r="AV808" s="5"/>
      <c r="AW808" s="5"/>
      <c r="AX808" s="5"/>
      <c r="AY808" s="5"/>
      <c r="AZ808" s="5"/>
      <c r="BA808" s="5"/>
      <c r="CX808" s="5"/>
      <c r="CY808" s="5"/>
      <c r="CZ808" s="5"/>
    </row>
    <row r="809" spans="4:104" x14ac:dyDescent="0.3">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E809" s="5"/>
      <c r="AF809" s="5"/>
      <c r="AG809" s="5"/>
      <c r="AH809" s="5"/>
      <c r="AI809" s="5"/>
      <c r="AJ809" s="5"/>
      <c r="AM809" s="9"/>
      <c r="AN809" s="9"/>
      <c r="AO809" s="9"/>
      <c r="AP809" s="9"/>
      <c r="AQ809" s="9"/>
      <c r="AR809" s="9"/>
      <c r="AS809" s="9"/>
      <c r="AT809" s="9"/>
      <c r="AU809" s="5"/>
      <c r="AV809" s="5"/>
      <c r="AW809" s="5"/>
      <c r="AX809" s="5"/>
      <c r="AY809" s="5"/>
      <c r="AZ809" s="5"/>
      <c r="BA809" s="5"/>
      <c r="CX809" s="5"/>
      <c r="CY809" s="5"/>
      <c r="CZ809" s="5"/>
    </row>
    <row r="810" spans="4:104" x14ac:dyDescent="0.3">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E810" s="5"/>
      <c r="AF810" s="5"/>
      <c r="AG810" s="5"/>
      <c r="AH810" s="5"/>
      <c r="AI810" s="5"/>
      <c r="AJ810" s="5"/>
      <c r="AM810" s="9"/>
      <c r="AN810" s="9"/>
      <c r="AO810" s="9"/>
      <c r="AP810" s="9"/>
      <c r="AQ810" s="9"/>
      <c r="AR810" s="9"/>
      <c r="AS810" s="9"/>
      <c r="AT810" s="9"/>
      <c r="AU810" s="5"/>
      <c r="AV810" s="5"/>
      <c r="AW810" s="5"/>
      <c r="AX810" s="5"/>
      <c r="AY810" s="5"/>
      <c r="AZ810" s="5"/>
      <c r="BA810" s="5"/>
      <c r="CX810" s="5"/>
      <c r="CY810" s="5"/>
      <c r="CZ810" s="5"/>
    </row>
    <row r="811" spans="4:104" x14ac:dyDescent="0.3">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E811" s="5"/>
      <c r="AF811" s="5"/>
      <c r="AG811" s="5"/>
      <c r="AH811" s="5"/>
      <c r="AI811" s="5"/>
      <c r="AJ811" s="5"/>
      <c r="AM811" s="9"/>
      <c r="AN811" s="9"/>
      <c r="AO811" s="9"/>
      <c r="AP811" s="9"/>
      <c r="AQ811" s="9"/>
      <c r="AR811" s="9"/>
      <c r="AS811" s="9"/>
      <c r="AT811" s="9"/>
      <c r="AU811" s="5"/>
      <c r="AV811" s="5"/>
      <c r="AW811" s="5"/>
      <c r="AX811" s="5"/>
      <c r="AY811" s="5"/>
      <c r="AZ811" s="5"/>
      <c r="BA811" s="5"/>
      <c r="CX811" s="5"/>
      <c r="CY811" s="5"/>
      <c r="CZ811" s="5"/>
    </row>
    <row r="812" spans="4:104" x14ac:dyDescent="0.3">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E812" s="5"/>
      <c r="AF812" s="5"/>
      <c r="AG812" s="5"/>
      <c r="AH812" s="5"/>
      <c r="AI812" s="5"/>
      <c r="AJ812" s="5"/>
      <c r="AM812" s="9"/>
      <c r="AN812" s="9"/>
      <c r="AO812" s="9"/>
      <c r="AP812" s="9"/>
      <c r="AQ812" s="9"/>
      <c r="AR812" s="9"/>
      <c r="AS812" s="9"/>
      <c r="AT812" s="9"/>
      <c r="AU812" s="5"/>
      <c r="AV812" s="5"/>
      <c r="AW812" s="5"/>
      <c r="AX812" s="5"/>
      <c r="AY812" s="5"/>
      <c r="AZ812" s="5"/>
      <c r="BA812" s="5"/>
      <c r="CX812" s="5"/>
      <c r="CY812" s="5"/>
      <c r="CZ812" s="5"/>
    </row>
    <row r="813" spans="4:104" x14ac:dyDescent="0.3">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E813" s="5"/>
      <c r="AF813" s="5"/>
      <c r="AG813" s="5"/>
      <c r="AH813" s="5"/>
      <c r="AI813" s="5"/>
      <c r="AJ813" s="5"/>
      <c r="AM813" s="9"/>
      <c r="AN813" s="9"/>
      <c r="AO813" s="9"/>
      <c r="AP813" s="9"/>
      <c r="AQ813" s="9"/>
      <c r="AR813" s="9"/>
      <c r="AS813" s="9"/>
      <c r="AT813" s="9"/>
      <c r="AU813" s="5"/>
      <c r="AV813" s="5"/>
      <c r="AW813" s="5"/>
      <c r="AX813" s="5"/>
      <c r="AY813" s="5"/>
      <c r="AZ813" s="5"/>
      <c r="BA813" s="5"/>
      <c r="CX813" s="5"/>
      <c r="CY813" s="5"/>
      <c r="CZ813" s="5"/>
    </row>
    <row r="814" spans="4:104" x14ac:dyDescent="0.3">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E814" s="5"/>
      <c r="AF814" s="5"/>
      <c r="AG814" s="5"/>
      <c r="AH814" s="5"/>
      <c r="AI814" s="5"/>
      <c r="AJ814" s="5"/>
      <c r="AM814" s="9"/>
      <c r="AN814" s="9"/>
      <c r="AO814" s="9"/>
      <c r="AP814" s="9"/>
      <c r="AQ814" s="9"/>
      <c r="AR814" s="9"/>
      <c r="AS814" s="9"/>
      <c r="AT814" s="9"/>
      <c r="AU814" s="5"/>
      <c r="AV814" s="5"/>
      <c r="AW814" s="5"/>
      <c r="AX814" s="5"/>
      <c r="AY814" s="5"/>
      <c r="AZ814" s="5"/>
      <c r="BA814" s="5"/>
      <c r="CX814" s="5"/>
      <c r="CY814" s="5"/>
      <c r="CZ814" s="5"/>
    </row>
    <row r="815" spans="4:104" x14ac:dyDescent="0.3">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E815" s="5"/>
      <c r="AF815" s="5"/>
      <c r="AG815" s="5"/>
      <c r="AH815" s="5"/>
      <c r="AI815" s="5"/>
      <c r="AJ815" s="5"/>
      <c r="AM815" s="9"/>
      <c r="AN815" s="9"/>
      <c r="AO815" s="9"/>
      <c r="AP815" s="9"/>
      <c r="AQ815" s="9"/>
      <c r="AR815" s="9"/>
      <c r="AS815" s="9"/>
      <c r="AT815" s="9"/>
      <c r="AU815" s="5"/>
      <c r="AV815" s="5"/>
      <c r="AW815" s="5"/>
      <c r="AX815" s="5"/>
      <c r="AY815" s="5"/>
      <c r="AZ815" s="5"/>
      <c r="BA815" s="5"/>
      <c r="CX815" s="5"/>
      <c r="CY815" s="5"/>
      <c r="CZ815" s="5"/>
    </row>
    <row r="816" spans="4:104" x14ac:dyDescent="0.3">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E816" s="5"/>
      <c r="AF816" s="5"/>
      <c r="AG816" s="5"/>
      <c r="AH816" s="5"/>
      <c r="AI816" s="5"/>
      <c r="AJ816" s="5"/>
      <c r="AM816" s="9"/>
      <c r="AN816" s="9"/>
      <c r="AO816" s="9"/>
      <c r="AP816" s="9"/>
      <c r="AQ816" s="9"/>
      <c r="AR816" s="9"/>
      <c r="AS816" s="9"/>
      <c r="AT816" s="9"/>
      <c r="AU816" s="5"/>
      <c r="AV816" s="5"/>
      <c r="AW816" s="5"/>
      <c r="AX816" s="5"/>
      <c r="AY816" s="5"/>
      <c r="AZ816" s="5"/>
      <c r="BA816" s="5"/>
      <c r="CX816" s="5"/>
      <c r="CY816" s="5"/>
      <c r="CZ816" s="5"/>
    </row>
    <row r="817" spans="4:104" x14ac:dyDescent="0.3">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E817" s="5"/>
      <c r="AF817" s="5"/>
      <c r="AG817" s="5"/>
      <c r="AH817" s="5"/>
      <c r="AI817" s="5"/>
      <c r="AJ817" s="5"/>
      <c r="AM817" s="9"/>
      <c r="AN817" s="9"/>
      <c r="AO817" s="9"/>
      <c r="AP817" s="9"/>
      <c r="AQ817" s="9"/>
      <c r="AR817" s="9"/>
      <c r="AS817" s="9"/>
      <c r="AT817" s="9"/>
      <c r="AU817" s="5"/>
      <c r="AV817" s="5"/>
      <c r="AW817" s="5"/>
      <c r="AX817" s="5"/>
      <c r="AY817" s="5"/>
      <c r="AZ817" s="5"/>
      <c r="BA817" s="5"/>
      <c r="CX817" s="5"/>
      <c r="CY817" s="5"/>
      <c r="CZ817" s="5"/>
    </row>
    <row r="818" spans="4:104" x14ac:dyDescent="0.3">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E818" s="5"/>
      <c r="AF818" s="5"/>
      <c r="AG818" s="5"/>
      <c r="AH818" s="5"/>
      <c r="AI818" s="5"/>
      <c r="AJ818" s="5"/>
      <c r="AM818" s="9"/>
      <c r="AN818" s="9"/>
      <c r="AO818" s="9"/>
      <c r="AP818" s="9"/>
      <c r="AQ818" s="9"/>
      <c r="AR818" s="9"/>
      <c r="AS818" s="9"/>
      <c r="AT818" s="9"/>
      <c r="AU818" s="5"/>
      <c r="AV818" s="5"/>
      <c r="AW818" s="5"/>
      <c r="AX818" s="5"/>
      <c r="AY818" s="5"/>
      <c r="AZ818" s="5"/>
      <c r="BA818" s="5"/>
      <c r="CX818" s="5"/>
      <c r="CY818" s="5"/>
      <c r="CZ818" s="5"/>
    </row>
    <row r="819" spans="4:104" x14ac:dyDescent="0.3">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E819" s="5"/>
      <c r="AF819" s="5"/>
      <c r="AG819" s="5"/>
      <c r="AH819" s="5"/>
      <c r="AI819" s="5"/>
      <c r="AJ819" s="5"/>
      <c r="AM819" s="9"/>
      <c r="AN819" s="9"/>
      <c r="AO819" s="9"/>
      <c r="AP819" s="9"/>
      <c r="AQ819" s="9"/>
      <c r="AR819" s="9"/>
      <c r="AS819" s="9"/>
      <c r="AT819" s="9"/>
      <c r="AU819" s="5"/>
      <c r="AV819" s="5"/>
      <c r="AW819" s="5"/>
      <c r="AX819" s="5"/>
      <c r="AY819" s="5"/>
      <c r="AZ819" s="5"/>
      <c r="BA819" s="5"/>
      <c r="CX819" s="5"/>
      <c r="CY819" s="5"/>
      <c r="CZ819" s="5"/>
    </row>
    <row r="820" spans="4:104" x14ac:dyDescent="0.3">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E820" s="5"/>
      <c r="AF820" s="5"/>
      <c r="AG820" s="5"/>
      <c r="AH820" s="5"/>
      <c r="AI820" s="5"/>
      <c r="AJ820" s="5"/>
      <c r="AM820" s="9"/>
      <c r="AN820" s="9"/>
      <c r="AO820" s="9"/>
      <c r="AP820" s="9"/>
      <c r="AQ820" s="9"/>
      <c r="AR820" s="9"/>
      <c r="AS820" s="9"/>
      <c r="AT820" s="9"/>
      <c r="AU820" s="5"/>
      <c r="AV820" s="5"/>
      <c r="AW820" s="5"/>
      <c r="AX820" s="5"/>
      <c r="AY820" s="5"/>
      <c r="AZ820" s="5"/>
      <c r="BA820" s="5"/>
      <c r="CX820" s="5"/>
      <c r="CY820" s="5"/>
      <c r="CZ820" s="5"/>
    </row>
    <row r="821" spans="4:104" x14ac:dyDescent="0.3">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E821" s="5"/>
      <c r="AF821" s="5"/>
      <c r="AG821" s="5"/>
      <c r="AH821" s="5"/>
      <c r="AI821" s="5"/>
      <c r="AJ821" s="5"/>
      <c r="AM821" s="9"/>
      <c r="AN821" s="9"/>
      <c r="AO821" s="9"/>
      <c r="AP821" s="9"/>
      <c r="AQ821" s="9"/>
      <c r="AR821" s="9"/>
      <c r="AS821" s="9"/>
      <c r="AT821" s="9"/>
      <c r="AU821" s="5"/>
      <c r="AV821" s="5"/>
      <c r="AW821" s="5"/>
      <c r="AX821" s="5"/>
      <c r="AY821" s="5"/>
      <c r="AZ821" s="5"/>
      <c r="BA821" s="5"/>
      <c r="CX821" s="5"/>
      <c r="CY821" s="5"/>
      <c r="CZ821" s="5"/>
    </row>
    <row r="822" spans="4:104" x14ac:dyDescent="0.3">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E822" s="5"/>
      <c r="AF822" s="5"/>
      <c r="AG822" s="5"/>
      <c r="AH822" s="5"/>
      <c r="AI822" s="5"/>
      <c r="AJ822" s="5"/>
      <c r="AM822" s="9"/>
      <c r="AN822" s="9"/>
      <c r="AO822" s="9"/>
      <c r="AP822" s="9"/>
      <c r="AQ822" s="9"/>
      <c r="AR822" s="9"/>
      <c r="AS822" s="9"/>
      <c r="AT822" s="9"/>
      <c r="AU822" s="5"/>
      <c r="AV822" s="5"/>
      <c r="AW822" s="5"/>
      <c r="AX822" s="5"/>
      <c r="AY822" s="5"/>
      <c r="AZ822" s="5"/>
      <c r="BA822" s="5"/>
      <c r="CX822" s="5"/>
      <c r="CY822" s="5"/>
      <c r="CZ822" s="5"/>
    </row>
    <row r="823" spans="4:104" x14ac:dyDescent="0.3">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E823" s="5"/>
      <c r="AF823" s="5"/>
      <c r="AG823" s="5"/>
      <c r="AH823" s="5"/>
      <c r="AI823" s="5"/>
      <c r="AJ823" s="5"/>
      <c r="AM823" s="9"/>
      <c r="AN823" s="9"/>
      <c r="AO823" s="9"/>
      <c r="AP823" s="9"/>
      <c r="AQ823" s="9"/>
      <c r="AR823" s="9"/>
      <c r="AS823" s="9"/>
      <c r="AT823" s="9"/>
      <c r="AU823" s="5"/>
      <c r="AV823" s="5"/>
      <c r="AW823" s="5"/>
      <c r="AX823" s="5"/>
      <c r="AY823" s="5"/>
      <c r="AZ823" s="5"/>
      <c r="BA823" s="5"/>
      <c r="CX823" s="5"/>
      <c r="CY823" s="5"/>
      <c r="CZ823" s="5"/>
    </row>
    <row r="824" spans="4:104" x14ac:dyDescent="0.3">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E824" s="5"/>
      <c r="AF824" s="5"/>
      <c r="AG824" s="5"/>
      <c r="AH824" s="5"/>
      <c r="AI824" s="5"/>
      <c r="AJ824" s="5"/>
      <c r="AM824" s="9"/>
      <c r="AN824" s="9"/>
      <c r="AO824" s="9"/>
      <c r="AP824" s="9"/>
      <c r="AQ824" s="9"/>
      <c r="AR824" s="9"/>
      <c r="AS824" s="9"/>
      <c r="AT824" s="9"/>
      <c r="AU824" s="5"/>
      <c r="AV824" s="5"/>
      <c r="AW824" s="5"/>
      <c r="AX824" s="5"/>
      <c r="AY824" s="5"/>
      <c r="AZ824" s="5"/>
      <c r="BA824" s="5"/>
      <c r="CX824" s="5"/>
      <c r="CY824" s="5"/>
      <c r="CZ824" s="5"/>
    </row>
    <row r="825" spans="4:104" x14ac:dyDescent="0.3">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E825" s="5"/>
      <c r="AF825" s="5"/>
      <c r="AG825" s="5"/>
      <c r="AH825" s="5"/>
      <c r="AI825" s="5"/>
      <c r="AJ825" s="5"/>
      <c r="AM825" s="9"/>
      <c r="AN825" s="9"/>
      <c r="AO825" s="9"/>
      <c r="AP825" s="9"/>
      <c r="AQ825" s="9"/>
      <c r="AR825" s="9"/>
      <c r="AS825" s="9"/>
      <c r="AT825" s="9"/>
      <c r="AU825" s="5"/>
      <c r="AV825" s="5"/>
      <c r="AW825" s="5"/>
      <c r="AX825" s="5"/>
      <c r="AY825" s="5"/>
      <c r="AZ825" s="5"/>
      <c r="BA825" s="5"/>
      <c r="CX825" s="5"/>
      <c r="CY825" s="5"/>
      <c r="CZ825" s="5"/>
    </row>
    <row r="826" spans="4:104" x14ac:dyDescent="0.3">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E826" s="5"/>
      <c r="AF826" s="5"/>
      <c r="AG826" s="5"/>
      <c r="AH826" s="5"/>
      <c r="AI826" s="5"/>
      <c r="AJ826" s="5"/>
      <c r="AM826" s="9"/>
      <c r="AN826" s="9"/>
      <c r="AO826" s="9"/>
      <c r="AP826" s="9"/>
      <c r="AQ826" s="9"/>
      <c r="AR826" s="9"/>
      <c r="AS826" s="9"/>
      <c r="AT826" s="9"/>
      <c r="AU826" s="5"/>
      <c r="AV826" s="5"/>
      <c r="AW826" s="5"/>
      <c r="AX826" s="5"/>
      <c r="AY826" s="5"/>
      <c r="AZ826" s="5"/>
      <c r="BA826" s="5"/>
      <c r="CX826" s="5"/>
      <c r="CY826" s="5"/>
      <c r="CZ826" s="5"/>
    </row>
    <row r="827" spans="4:104" x14ac:dyDescent="0.3">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E827" s="5"/>
      <c r="AF827" s="5"/>
      <c r="AG827" s="5"/>
      <c r="AH827" s="5"/>
      <c r="AI827" s="5"/>
      <c r="AJ827" s="5"/>
      <c r="AM827" s="9"/>
      <c r="AN827" s="9"/>
      <c r="AO827" s="9"/>
      <c r="AP827" s="9"/>
      <c r="AQ827" s="9"/>
      <c r="AR827" s="9"/>
      <c r="AS827" s="9"/>
      <c r="AT827" s="9"/>
      <c r="AU827" s="5"/>
      <c r="AV827" s="5"/>
      <c r="AW827" s="5"/>
      <c r="AX827" s="5"/>
      <c r="AY827" s="5"/>
      <c r="AZ827" s="5"/>
      <c r="BA827" s="5"/>
      <c r="CX827" s="5"/>
      <c r="CY827" s="5"/>
      <c r="CZ827" s="5"/>
    </row>
    <row r="828" spans="4:104" x14ac:dyDescent="0.3">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E828" s="5"/>
      <c r="AF828" s="5"/>
      <c r="AG828" s="5"/>
      <c r="AH828" s="5"/>
      <c r="AI828" s="5"/>
      <c r="AJ828" s="5"/>
      <c r="AM828" s="9"/>
      <c r="AN828" s="9"/>
      <c r="AO828" s="9"/>
      <c r="AP828" s="9"/>
      <c r="AQ828" s="9"/>
      <c r="AR828" s="9"/>
      <c r="AS828" s="9"/>
      <c r="AT828" s="9"/>
      <c r="AU828" s="5"/>
      <c r="AV828" s="5"/>
      <c r="AW828" s="5"/>
      <c r="AX828" s="5"/>
      <c r="AY828" s="5"/>
      <c r="AZ828" s="5"/>
      <c r="BA828" s="5"/>
      <c r="CX828" s="5"/>
      <c r="CY828" s="5"/>
      <c r="CZ828" s="5"/>
    </row>
    <row r="829" spans="4:104" x14ac:dyDescent="0.3">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E829" s="5"/>
      <c r="AF829" s="5"/>
      <c r="AG829" s="5"/>
      <c r="AH829" s="5"/>
      <c r="AI829" s="5"/>
      <c r="AJ829" s="5"/>
      <c r="AM829" s="9"/>
      <c r="AN829" s="9"/>
      <c r="AO829" s="9"/>
      <c r="AP829" s="9"/>
      <c r="AQ829" s="9"/>
      <c r="AR829" s="9"/>
      <c r="AS829" s="9"/>
      <c r="AT829" s="9"/>
      <c r="AU829" s="5"/>
      <c r="AV829" s="5"/>
      <c r="AW829" s="5"/>
      <c r="AX829" s="5"/>
      <c r="AY829" s="5"/>
      <c r="AZ829" s="5"/>
      <c r="BA829" s="5"/>
      <c r="CX829" s="5"/>
      <c r="CY829" s="5"/>
      <c r="CZ829" s="5"/>
    </row>
    <row r="830" spans="4:104" x14ac:dyDescent="0.3">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E830" s="5"/>
      <c r="AF830" s="5"/>
      <c r="AG830" s="5"/>
      <c r="AH830" s="5"/>
      <c r="AI830" s="5"/>
      <c r="AJ830" s="5"/>
      <c r="AM830" s="9"/>
      <c r="AN830" s="9"/>
      <c r="AO830" s="9"/>
      <c r="AP830" s="9"/>
      <c r="AQ830" s="9"/>
      <c r="AR830" s="9"/>
      <c r="AS830" s="9"/>
      <c r="AT830" s="9"/>
      <c r="AU830" s="5"/>
      <c r="AV830" s="5"/>
      <c r="AW830" s="5"/>
      <c r="AX830" s="5"/>
      <c r="AY830" s="5"/>
      <c r="AZ830" s="5"/>
      <c r="BA830" s="5"/>
      <c r="CX830" s="5"/>
      <c r="CY830" s="5"/>
      <c r="CZ830" s="5"/>
    </row>
    <row r="831" spans="4:104" x14ac:dyDescent="0.3">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E831" s="5"/>
      <c r="AF831" s="5"/>
      <c r="AG831" s="5"/>
      <c r="AH831" s="5"/>
      <c r="AI831" s="5"/>
      <c r="AJ831" s="5"/>
      <c r="AM831" s="9"/>
      <c r="AN831" s="9"/>
      <c r="AO831" s="9"/>
      <c r="AP831" s="9"/>
      <c r="AQ831" s="9"/>
      <c r="AR831" s="9"/>
      <c r="AS831" s="9"/>
      <c r="AT831" s="9"/>
      <c r="AU831" s="5"/>
      <c r="AV831" s="5"/>
      <c r="AW831" s="5"/>
      <c r="AX831" s="5"/>
      <c r="AY831" s="5"/>
      <c r="AZ831" s="5"/>
      <c r="BA831" s="5"/>
      <c r="CX831" s="5"/>
      <c r="CY831" s="5"/>
      <c r="CZ831" s="5"/>
    </row>
    <row r="832" spans="4:104" x14ac:dyDescent="0.3">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E832" s="5"/>
      <c r="AF832" s="5"/>
      <c r="AG832" s="5"/>
      <c r="AH832" s="5"/>
      <c r="AI832" s="5"/>
      <c r="AJ832" s="5"/>
      <c r="AM832" s="9"/>
      <c r="AN832" s="9"/>
      <c r="AO832" s="9"/>
      <c r="AP832" s="9"/>
      <c r="AQ832" s="9"/>
      <c r="AR832" s="9"/>
      <c r="AS832" s="9"/>
      <c r="AT832" s="9"/>
      <c r="AU832" s="5"/>
      <c r="AV832" s="5"/>
      <c r="AW832" s="5"/>
      <c r="AX832" s="5"/>
      <c r="AY832" s="5"/>
      <c r="AZ832" s="5"/>
      <c r="BA832" s="5"/>
      <c r="CX832" s="5"/>
      <c r="CY832" s="5"/>
      <c r="CZ832" s="5"/>
    </row>
    <row r="833" spans="4:104" x14ac:dyDescent="0.3">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E833" s="5"/>
      <c r="AF833" s="5"/>
      <c r="AG833" s="5"/>
      <c r="AH833" s="5"/>
      <c r="AI833" s="5"/>
      <c r="AJ833" s="5"/>
      <c r="AM833" s="9"/>
      <c r="AN833" s="9"/>
      <c r="AO833" s="9"/>
      <c r="AP833" s="9"/>
      <c r="AQ833" s="9"/>
      <c r="AR833" s="9"/>
      <c r="AS833" s="9"/>
      <c r="AT833" s="9"/>
      <c r="AU833" s="5"/>
      <c r="AV833" s="5"/>
      <c r="AW833" s="5"/>
      <c r="AX833" s="5"/>
      <c r="AY833" s="5"/>
      <c r="AZ833" s="5"/>
      <c r="BA833" s="5"/>
      <c r="CX833" s="5"/>
      <c r="CY833" s="5"/>
      <c r="CZ833" s="5"/>
    </row>
    <row r="834" spans="4:104" x14ac:dyDescent="0.3">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E834" s="5"/>
      <c r="AF834" s="5"/>
      <c r="AG834" s="5"/>
      <c r="AH834" s="5"/>
      <c r="AI834" s="5"/>
      <c r="AJ834" s="5"/>
      <c r="AM834" s="9"/>
      <c r="AN834" s="9"/>
      <c r="AO834" s="9"/>
      <c r="AP834" s="9"/>
      <c r="AQ834" s="9"/>
      <c r="AR834" s="9"/>
      <c r="AS834" s="9"/>
      <c r="AT834" s="9"/>
      <c r="AU834" s="5"/>
      <c r="AV834" s="5"/>
      <c r="AW834" s="5"/>
      <c r="AX834" s="5"/>
      <c r="AY834" s="5"/>
      <c r="AZ834" s="5"/>
      <c r="BA834" s="5"/>
      <c r="CX834" s="5"/>
      <c r="CY834" s="5"/>
      <c r="CZ834" s="5"/>
    </row>
    <row r="835" spans="4:104" x14ac:dyDescent="0.3">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E835" s="5"/>
      <c r="AF835" s="5"/>
      <c r="AG835" s="5"/>
      <c r="AH835" s="5"/>
      <c r="AI835" s="5"/>
      <c r="AJ835" s="5"/>
      <c r="AM835" s="9"/>
      <c r="AN835" s="9"/>
      <c r="AO835" s="9"/>
      <c r="AP835" s="9"/>
      <c r="AQ835" s="9"/>
      <c r="AR835" s="9"/>
      <c r="AS835" s="9"/>
      <c r="AT835" s="9"/>
      <c r="AU835" s="5"/>
      <c r="AV835" s="5"/>
      <c r="AW835" s="5"/>
      <c r="AX835" s="5"/>
      <c r="AY835" s="5"/>
      <c r="AZ835" s="5"/>
      <c r="BA835" s="5"/>
      <c r="CX835" s="5"/>
      <c r="CY835" s="5"/>
      <c r="CZ835" s="5"/>
    </row>
    <row r="836" spans="4:104" x14ac:dyDescent="0.3">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E836" s="5"/>
      <c r="AF836" s="5"/>
      <c r="AG836" s="5"/>
      <c r="AH836" s="5"/>
      <c r="AI836" s="5"/>
      <c r="AJ836" s="5"/>
      <c r="AM836" s="9"/>
      <c r="AN836" s="9"/>
      <c r="AO836" s="9"/>
      <c r="AP836" s="9"/>
      <c r="AQ836" s="9"/>
      <c r="AR836" s="9"/>
      <c r="AS836" s="9"/>
      <c r="AT836" s="9"/>
      <c r="AU836" s="5"/>
      <c r="AV836" s="5"/>
      <c r="AW836" s="5"/>
      <c r="AX836" s="5"/>
      <c r="AY836" s="5"/>
      <c r="AZ836" s="5"/>
      <c r="BA836" s="5"/>
      <c r="CX836" s="5"/>
      <c r="CY836" s="5"/>
      <c r="CZ836" s="5"/>
    </row>
    <row r="837" spans="4:104" x14ac:dyDescent="0.3">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E837" s="5"/>
      <c r="AF837" s="5"/>
      <c r="AG837" s="5"/>
      <c r="AH837" s="5"/>
      <c r="AI837" s="5"/>
      <c r="AJ837" s="5"/>
      <c r="AM837" s="9"/>
      <c r="AN837" s="9"/>
      <c r="AO837" s="9"/>
      <c r="AP837" s="9"/>
      <c r="AQ837" s="9"/>
      <c r="AR837" s="9"/>
      <c r="AS837" s="9"/>
      <c r="AT837" s="9"/>
      <c r="AU837" s="5"/>
      <c r="AV837" s="5"/>
      <c r="AW837" s="5"/>
      <c r="AX837" s="5"/>
      <c r="AY837" s="5"/>
      <c r="AZ837" s="5"/>
      <c r="BA837" s="5"/>
      <c r="CX837" s="5"/>
      <c r="CY837" s="5"/>
      <c r="CZ837" s="5"/>
    </row>
    <row r="838" spans="4:104" x14ac:dyDescent="0.3">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E838" s="5"/>
      <c r="AF838" s="5"/>
      <c r="AG838" s="5"/>
      <c r="AH838" s="5"/>
      <c r="AI838" s="5"/>
      <c r="AJ838" s="5"/>
      <c r="AM838" s="9"/>
      <c r="AN838" s="9"/>
      <c r="AO838" s="9"/>
      <c r="AP838" s="9"/>
      <c r="AQ838" s="9"/>
      <c r="AR838" s="9"/>
      <c r="AS838" s="9"/>
      <c r="AT838" s="9"/>
      <c r="AU838" s="5"/>
      <c r="AV838" s="5"/>
      <c r="AW838" s="5"/>
      <c r="AX838" s="5"/>
      <c r="AY838" s="5"/>
      <c r="AZ838" s="5"/>
      <c r="BA838" s="5"/>
      <c r="CX838" s="5"/>
      <c r="CY838" s="5"/>
      <c r="CZ838" s="5"/>
    </row>
    <row r="839" spans="4:104" x14ac:dyDescent="0.3">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E839" s="5"/>
      <c r="AF839" s="5"/>
      <c r="AG839" s="5"/>
      <c r="AH839" s="5"/>
      <c r="AI839" s="5"/>
      <c r="AJ839" s="5"/>
      <c r="AM839" s="9"/>
      <c r="AN839" s="9"/>
      <c r="AO839" s="9"/>
      <c r="AP839" s="9"/>
      <c r="AQ839" s="9"/>
      <c r="AR839" s="9"/>
      <c r="AS839" s="9"/>
      <c r="AT839" s="9"/>
      <c r="AU839" s="5"/>
      <c r="AV839" s="5"/>
      <c r="AW839" s="5"/>
      <c r="AX839" s="5"/>
      <c r="AY839" s="5"/>
      <c r="AZ839" s="5"/>
      <c r="BA839" s="5"/>
      <c r="CX839" s="5"/>
      <c r="CY839" s="5"/>
      <c r="CZ839" s="5"/>
    </row>
    <row r="840" spans="4:104" x14ac:dyDescent="0.3">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E840" s="5"/>
      <c r="AF840" s="5"/>
      <c r="AG840" s="5"/>
      <c r="AH840" s="5"/>
      <c r="AI840" s="5"/>
      <c r="AJ840" s="5"/>
      <c r="AM840" s="9"/>
      <c r="AN840" s="9"/>
      <c r="AO840" s="9"/>
      <c r="AP840" s="9"/>
      <c r="AQ840" s="9"/>
      <c r="AR840" s="9"/>
      <c r="AS840" s="9"/>
      <c r="AT840" s="9"/>
      <c r="AU840" s="5"/>
      <c r="AV840" s="5"/>
      <c r="AW840" s="5"/>
      <c r="AX840" s="5"/>
      <c r="AY840" s="5"/>
      <c r="AZ840" s="5"/>
      <c r="BA840" s="5"/>
      <c r="CX840" s="5"/>
      <c r="CY840" s="5"/>
      <c r="CZ840" s="5"/>
    </row>
    <row r="841" spans="4:104" x14ac:dyDescent="0.3">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E841" s="5"/>
      <c r="AF841" s="5"/>
      <c r="AG841" s="5"/>
      <c r="AH841" s="5"/>
      <c r="AI841" s="5"/>
      <c r="AJ841" s="5"/>
      <c r="AM841" s="9"/>
      <c r="AN841" s="9"/>
      <c r="AO841" s="9"/>
      <c r="AP841" s="9"/>
      <c r="AQ841" s="9"/>
      <c r="AR841" s="9"/>
      <c r="AS841" s="9"/>
      <c r="AT841" s="9"/>
      <c r="AU841" s="5"/>
      <c r="AV841" s="5"/>
      <c r="AW841" s="5"/>
      <c r="AX841" s="5"/>
      <c r="AY841" s="5"/>
      <c r="AZ841" s="5"/>
      <c r="BA841" s="5"/>
      <c r="CX841" s="5"/>
      <c r="CY841" s="5"/>
      <c r="CZ841" s="5"/>
    </row>
    <row r="842" spans="4:104" x14ac:dyDescent="0.3">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E842" s="5"/>
      <c r="AF842" s="5"/>
      <c r="AG842" s="5"/>
      <c r="AH842" s="5"/>
      <c r="AI842" s="5"/>
      <c r="AJ842" s="5"/>
      <c r="AM842" s="9"/>
      <c r="AN842" s="9"/>
      <c r="AO842" s="9"/>
      <c r="AP842" s="9"/>
      <c r="AQ842" s="9"/>
      <c r="AR842" s="9"/>
      <c r="AS842" s="9"/>
      <c r="AT842" s="9"/>
      <c r="AU842" s="5"/>
      <c r="AV842" s="5"/>
      <c r="AW842" s="5"/>
      <c r="AX842" s="5"/>
      <c r="AY842" s="5"/>
      <c r="AZ842" s="5"/>
      <c r="BA842" s="5"/>
      <c r="CX842" s="5"/>
      <c r="CY842" s="5"/>
      <c r="CZ842" s="5"/>
    </row>
    <row r="843" spans="4:104" x14ac:dyDescent="0.3">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E843" s="5"/>
      <c r="AF843" s="5"/>
      <c r="AG843" s="5"/>
      <c r="AH843" s="5"/>
      <c r="AI843" s="5"/>
      <c r="AJ843" s="5"/>
      <c r="AM843" s="9"/>
      <c r="AN843" s="9"/>
      <c r="AO843" s="9"/>
      <c r="AP843" s="9"/>
      <c r="AQ843" s="9"/>
      <c r="AR843" s="9"/>
      <c r="AS843" s="9"/>
      <c r="AT843" s="9"/>
      <c r="AU843" s="5"/>
      <c r="AV843" s="5"/>
      <c r="AW843" s="5"/>
      <c r="AX843" s="5"/>
      <c r="AY843" s="5"/>
      <c r="AZ843" s="5"/>
      <c r="BA843" s="5"/>
      <c r="CX843" s="5"/>
      <c r="CY843" s="5"/>
      <c r="CZ843" s="5"/>
    </row>
    <row r="844" spans="4:104" x14ac:dyDescent="0.3">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E844" s="5"/>
      <c r="AF844" s="5"/>
      <c r="AG844" s="5"/>
      <c r="AH844" s="5"/>
      <c r="AI844" s="5"/>
      <c r="AJ844" s="5"/>
      <c r="AM844" s="9"/>
      <c r="AN844" s="9"/>
      <c r="AO844" s="9"/>
      <c r="AP844" s="9"/>
      <c r="AQ844" s="9"/>
      <c r="AR844" s="9"/>
      <c r="AS844" s="9"/>
      <c r="AT844" s="9"/>
      <c r="AU844" s="5"/>
      <c r="AV844" s="5"/>
      <c r="AW844" s="5"/>
      <c r="AX844" s="5"/>
      <c r="AY844" s="5"/>
      <c r="AZ844" s="5"/>
      <c r="BA844" s="5"/>
      <c r="CX844" s="5"/>
      <c r="CY844" s="5"/>
      <c r="CZ844" s="5"/>
    </row>
    <row r="845" spans="4:104" x14ac:dyDescent="0.3">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E845" s="5"/>
      <c r="AF845" s="5"/>
      <c r="AG845" s="5"/>
      <c r="AH845" s="5"/>
      <c r="AI845" s="5"/>
      <c r="AJ845" s="5"/>
      <c r="AM845" s="9"/>
      <c r="AN845" s="9"/>
      <c r="AO845" s="9"/>
      <c r="AP845" s="9"/>
      <c r="AQ845" s="9"/>
      <c r="AR845" s="9"/>
      <c r="AS845" s="9"/>
      <c r="AT845" s="9"/>
      <c r="AU845" s="5"/>
      <c r="AV845" s="5"/>
      <c r="AW845" s="5"/>
      <c r="AX845" s="5"/>
      <c r="AY845" s="5"/>
      <c r="AZ845" s="5"/>
      <c r="BA845" s="5"/>
      <c r="CX845" s="5"/>
      <c r="CY845" s="5"/>
      <c r="CZ845" s="5"/>
    </row>
    <row r="846" spans="4:104" x14ac:dyDescent="0.3">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E846" s="5"/>
      <c r="AF846" s="5"/>
      <c r="AG846" s="5"/>
      <c r="AH846" s="5"/>
      <c r="AI846" s="5"/>
      <c r="AJ846" s="5"/>
      <c r="AM846" s="9"/>
      <c r="AN846" s="9"/>
      <c r="AO846" s="9"/>
      <c r="AP846" s="9"/>
      <c r="AQ846" s="9"/>
      <c r="AR846" s="9"/>
      <c r="AS846" s="9"/>
      <c r="AT846" s="9"/>
      <c r="AU846" s="5"/>
      <c r="AV846" s="5"/>
      <c r="AW846" s="5"/>
      <c r="AX846" s="5"/>
      <c r="AY846" s="5"/>
      <c r="AZ846" s="5"/>
      <c r="BA846" s="5"/>
      <c r="CX846" s="5"/>
      <c r="CY846" s="5"/>
      <c r="CZ846" s="5"/>
    </row>
    <row r="847" spans="4:104" x14ac:dyDescent="0.3">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E847" s="5"/>
      <c r="AF847" s="5"/>
      <c r="AG847" s="5"/>
      <c r="AH847" s="5"/>
      <c r="AI847" s="5"/>
      <c r="AJ847" s="5"/>
      <c r="AM847" s="9"/>
      <c r="AN847" s="9"/>
      <c r="AO847" s="9"/>
      <c r="AP847" s="9"/>
      <c r="AQ847" s="9"/>
      <c r="AR847" s="9"/>
      <c r="AS847" s="9"/>
      <c r="AT847" s="9"/>
      <c r="AU847" s="5"/>
      <c r="AV847" s="5"/>
      <c r="AW847" s="5"/>
      <c r="AX847" s="5"/>
      <c r="AY847" s="5"/>
      <c r="AZ847" s="5"/>
      <c r="BA847" s="5"/>
      <c r="CX847" s="5"/>
      <c r="CY847" s="5"/>
      <c r="CZ847" s="5"/>
    </row>
    <row r="848" spans="4:104" x14ac:dyDescent="0.3">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E848" s="5"/>
      <c r="AF848" s="5"/>
      <c r="AG848" s="5"/>
      <c r="AH848" s="5"/>
      <c r="AI848" s="5"/>
      <c r="AJ848" s="5"/>
      <c r="AM848" s="9"/>
      <c r="AN848" s="9"/>
      <c r="AO848" s="9"/>
      <c r="AP848" s="9"/>
      <c r="AQ848" s="9"/>
      <c r="AR848" s="9"/>
      <c r="AS848" s="9"/>
      <c r="AT848" s="9"/>
      <c r="AU848" s="5"/>
      <c r="AV848" s="5"/>
      <c r="AW848" s="5"/>
      <c r="AX848" s="5"/>
      <c r="AY848" s="5"/>
      <c r="AZ848" s="5"/>
      <c r="BA848" s="5"/>
      <c r="CX848" s="5"/>
      <c r="CY848" s="5"/>
      <c r="CZ848" s="5"/>
    </row>
    <row r="849" spans="4:104" x14ac:dyDescent="0.3">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E849" s="5"/>
      <c r="AF849" s="5"/>
      <c r="AG849" s="5"/>
      <c r="AH849" s="5"/>
      <c r="AI849" s="5"/>
      <c r="AJ849" s="5"/>
      <c r="AM849" s="9"/>
      <c r="AN849" s="9"/>
      <c r="AO849" s="9"/>
      <c r="AP849" s="9"/>
      <c r="AQ849" s="9"/>
      <c r="AR849" s="9"/>
      <c r="AS849" s="9"/>
      <c r="AT849" s="9"/>
      <c r="AU849" s="5"/>
      <c r="AV849" s="5"/>
      <c r="AW849" s="5"/>
      <c r="AX849" s="5"/>
      <c r="AY849" s="5"/>
      <c r="AZ849" s="5"/>
      <c r="BA849" s="5"/>
      <c r="CX849" s="5"/>
      <c r="CY849" s="5"/>
      <c r="CZ849" s="5"/>
    </row>
    <row r="850" spans="4:104" x14ac:dyDescent="0.3">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E850" s="5"/>
      <c r="AF850" s="5"/>
      <c r="AG850" s="5"/>
      <c r="AH850" s="5"/>
      <c r="AI850" s="5"/>
      <c r="AJ850" s="5"/>
      <c r="AM850" s="9"/>
      <c r="AN850" s="9"/>
      <c r="AO850" s="9"/>
      <c r="AP850" s="9"/>
      <c r="AQ850" s="9"/>
      <c r="AR850" s="9"/>
      <c r="AS850" s="9"/>
      <c r="AT850" s="9"/>
      <c r="AU850" s="5"/>
      <c r="AV850" s="5"/>
      <c r="AW850" s="5"/>
      <c r="AX850" s="5"/>
      <c r="AY850" s="5"/>
      <c r="AZ850" s="5"/>
      <c r="BA850" s="5"/>
      <c r="CX850" s="5"/>
      <c r="CY850" s="5"/>
      <c r="CZ850" s="5"/>
    </row>
    <row r="851" spans="4:104" x14ac:dyDescent="0.3">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E851" s="5"/>
      <c r="AF851" s="5"/>
      <c r="AG851" s="5"/>
      <c r="AH851" s="5"/>
      <c r="AI851" s="5"/>
      <c r="AJ851" s="5"/>
      <c r="AM851" s="9"/>
      <c r="AN851" s="9"/>
      <c r="AO851" s="9"/>
      <c r="AP851" s="9"/>
      <c r="AQ851" s="9"/>
      <c r="AR851" s="9"/>
      <c r="AS851" s="9"/>
      <c r="AT851" s="9"/>
      <c r="AU851" s="5"/>
      <c r="AV851" s="5"/>
      <c r="AW851" s="5"/>
      <c r="AX851" s="5"/>
      <c r="AY851" s="5"/>
      <c r="AZ851" s="5"/>
      <c r="BA851" s="5"/>
      <c r="CX851" s="5"/>
      <c r="CY851" s="5"/>
      <c r="CZ851" s="5"/>
    </row>
    <row r="852" spans="4:104" x14ac:dyDescent="0.3">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E852" s="5"/>
      <c r="AF852" s="5"/>
      <c r="AG852" s="5"/>
      <c r="AH852" s="5"/>
      <c r="AI852" s="5"/>
      <c r="AJ852" s="5"/>
      <c r="AM852" s="9"/>
      <c r="AN852" s="9"/>
      <c r="AO852" s="9"/>
      <c r="AP852" s="9"/>
      <c r="AQ852" s="9"/>
      <c r="AR852" s="9"/>
      <c r="AS852" s="9"/>
      <c r="AT852" s="9"/>
      <c r="AU852" s="5"/>
      <c r="AV852" s="5"/>
      <c r="AW852" s="5"/>
      <c r="AX852" s="5"/>
      <c r="AY852" s="5"/>
      <c r="AZ852" s="5"/>
      <c r="BA852" s="5"/>
      <c r="CX852" s="5"/>
      <c r="CY852" s="5"/>
      <c r="CZ852" s="5"/>
    </row>
    <row r="853" spans="4:104" x14ac:dyDescent="0.3">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E853" s="5"/>
      <c r="AF853" s="5"/>
      <c r="AG853" s="5"/>
      <c r="AH853" s="5"/>
      <c r="AI853" s="5"/>
      <c r="AJ853" s="5"/>
      <c r="AM853" s="9"/>
      <c r="AN853" s="9"/>
      <c r="AO853" s="9"/>
      <c r="AP853" s="9"/>
      <c r="AQ853" s="9"/>
      <c r="AR853" s="9"/>
      <c r="AS853" s="9"/>
      <c r="AT853" s="9"/>
      <c r="AU853" s="5"/>
      <c r="AV853" s="5"/>
      <c r="AW853" s="5"/>
      <c r="AX853" s="5"/>
      <c r="AY853" s="5"/>
      <c r="AZ853" s="5"/>
      <c r="BA853" s="5"/>
      <c r="CX853" s="5"/>
      <c r="CY853" s="5"/>
      <c r="CZ853" s="5"/>
    </row>
    <row r="854" spans="4:104" x14ac:dyDescent="0.3">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E854" s="5"/>
      <c r="AF854" s="5"/>
      <c r="AG854" s="5"/>
      <c r="AH854" s="5"/>
      <c r="AI854" s="5"/>
      <c r="AJ854" s="5"/>
      <c r="AM854" s="9"/>
      <c r="AN854" s="9"/>
      <c r="AO854" s="9"/>
      <c r="AP854" s="9"/>
      <c r="AQ854" s="9"/>
      <c r="AR854" s="9"/>
      <c r="AS854" s="9"/>
      <c r="AT854" s="9"/>
      <c r="AU854" s="5"/>
      <c r="AV854" s="5"/>
      <c r="AW854" s="5"/>
      <c r="AX854" s="5"/>
      <c r="AY854" s="5"/>
      <c r="AZ854" s="5"/>
      <c r="BA854" s="5"/>
      <c r="CX854" s="5"/>
      <c r="CY854" s="5"/>
      <c r="CZ854" s="5"/>
    </row>
    <row r="855" spans="4:104" x14ac:dyDescent="0.3">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E855" s="5"/>
      <c r="AF855" s="5"/>
      <c r="AG855" s="5"/>
      <c r="AH855" s="5"/>
      <c r="AI855" s="5"/>
      <c r="AJ855" s="5"/>
      <c r="AM855" s="9"/>
      <c r="AN855" s="9"/>
      <c r="AO855" s="9"/>
      <c r="AP855" s="9"/>
      <c r="AQ855" s="9"/>
      <c r="AR855" s="9"/>
      <c r="AS855" s="9"/>
      <c r="AT855" s="9"/>
      <c r="AU855" s="5"/>
      <c r="AV855" s="5"/>
      <c r="AW855" s="5"/>
      <c r="AX855" s="5"/>
      <c r="AY855" s="5"/>
      <c r="AZ855" s="5"/>
      <c r="BA855" s="5"/>
      <c r="CX855" s="5"/>
      <c r="CY855" s="5"/>
      <c r="CZ855" s="5"/>
    </row>
    <row r="856" spans="4:104" x14ac:dyDescent="0.3">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E856" s="5"/>
      <c r="AF856" s="5"/>
      <c r="AG856" s="5"/>
      <c r="AH856" s="5"/>
      <c r="AI856" s="5"/>
      <c r="AJ856" s="5"/>
      <c r="AM856" s="9"/>
      <c r="AN856" s="9"/>
      <c r="AO856" s="9"/>
      <c r="AP856" s="9"/>
      <c r="AQ856" s="9"/>
      <c r="AR856" s="9"/>
      <c r="AS856" s="9"/>
      <c r="AT856" s="9"/>
      <c r="AU856" s="5"/>
      <c r="AV856" s="5"/>
      <c r="AW856" s="5"/>
      <c r="AX856" s="5"/>
      <c r="AY856" s="5"/>
      <c r="AZ856" s="5"/>
      <c r="BA856" s="5"/>
      <c r="CX856" s="5"/>
      <c r="CY856" s="5"/>
      <c r="CZ856" s="5"/>
    </row>
    <row r="857" spans="4:104" x14ac:dyDescent="0.3">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E857" s="5"/>
      <c r="AF857" s="5"/>
      <c r="AG857" s="5"/>
      <c r="AH857" s="5"/>
      <c r="AI857" s="5"/>
      <c r="AJ857" s="5"/>
      <c r="AM857" s="9"/>
      <c r="AN857" s="9"/>
      <c r="AO857" s="9"/>
      <c r="AP857" s="9"/>
      <c r="AQ857" s="9"/>
      <c r="AR857" s="9"/>
      <c r="AS857" s="9"/>
      <c r="AT857" s="9"/>
      <c r="AU857" s="5"/>
      <c r="AV857" s="5"/>
      <c r="AW857" s="5"/>
      <c r="AX857" s="5"/>
      <c r="AY857" s="5"/>
      <c r="AZ857" s="5"/>
      <c r="BA857" s="5"/>
      <c r="CX857" s="5"/>
      <c r="CY857" s="5"/>
      <c r="CZ857" s="5"/>
    </row>
    <row r="858" spans="4:104" x14ac:dyDescent="0.3">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E858" s="5"/>
      <c r="AF858" s="5"/>
      <c r="AG858" s="5"/>
      <c r="AH858" s="5"/>
      <c r="AI858" s="5"/>
      <c r="AJ858" s="5"/>
      <c r="AM858" s="9"/>
      <c r="AN858" s="9"/>
      <c r="AO858" s="9"/>
      <c r="AP858" s="9"/>
      <c r="AQ858" s="9"/>
      <c r="AR858" s="9"/>
      <c r="AS858" s="9"/>
      <c r="AT858" s="9"/>
      <c r="AU858" s="5"/>
      <c r="AV858" s="5"/>
      <c r="AW858" s="5"/>
      <c r="AX858" s="5"/>
      <c r="AY858" s="5"/>
      <c r="AZ858" s="5"/>
      <c r="BA858" s="5"/>
      <c r="CX858" s="5"/>
      <c r="CY858" s="5"/>
      <c r="CZ858" s="5"/>
    </row>
    <row r="859" spans="4:104" x14ac:dyDescent="0.3">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E859" s="5"/>
      <c r="AF859" s="5"/>
      <c r="AG859" s="5"/>
      <c r="AH859" s="5"/>
      <c r="AI859" s="5"/>
      <c r="AJ859" s="5"/>
      <c r="AM859" s="9"/>
      <c r="AN859" s="9"/>
      <c r="AO859" s="9"/>
      <c r="AP859" s="9"/>
      <c r="AQ859" s="9"/>
      <c r="AR859" s="9"/>
      <c r="AS859" s="9"/>
      <c r="AT859" s="9"/>
      <c r="AU859" s="5"/>
      <c r="AV859" s="5"/>
      <c r="AW859" s="5"/>
      <c r="AX859" s="5"/>
      <c r="AY859" s="5"/>
      <c r="AZ859" s="5"/>
      <c r="BA859" s="5"/>
      <c r="CX859" s="5"/>
      <c r="CY859" s="5"/>
      <c r="CZ859" s="5"/>
    </row>
    <row r="860" spans="4:104" x14ac:dyDescent="0.3">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E860" s="5"/>
      <c r="AF860" s="5"/>
      <c r="AG860" s="5"/>
      <c r="AH860" s="5"/>
      <c r="AI860" s="5"/>
      <c r="AJ860" s="5"/>
      <c r="AM860" s="9"/>
      <c r="AN860" s="9"/>
      <c r="AO860" s="9"/>
      <c r="AP860" s="9"/>
      <c r="AQ860" s="9"/>
      <c r="AR860" s="9"/>
      <c r="AS860" s="9"/>
      <c r="AT860" s="9"/>
      <c r="AU860" s="5"/>
      <c r="AV860" s="5"/>
      <c r="AW860" s="5"/>
      <c r="AX860" s="5"/>
      <c r="AY860" s="5"/>
      <c r="AZ860" s="5"/>
      <c r="BA860" s="5"/>
      <c r="CX860" s="5"/>
      <c r="CY860" s="5"/>
      <c r="CZ860" s="5"/>
    </row>
    <row r="861" spans="4:104" x14ac:dyDescent="0.3">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E861" s="5"/>
      <c r="AF861" s="5"/>
      <c r="AG861" s="5"/>
      <c r="AH861" s="5"/>
      <c r="AI861" s="5"/>
      <c r="AJ861" s="5"/>
      <c r="AM861" s="9"/>
      <c r="AN861" s="9"/>
      <c r="AO861" s="9"/>
      <c r="AP861" s="9"/>
      <c r="AQ861" s="9"/>
      <c r="AR861" s="9"/>
      <c r="AS861" s="9"/>
      <c r="AT861" s="9"/>
      <c r="AU861" s="5"/>
      <c r="AV861" s="5"/>
      <c r="AW861" s="5"/>
      <c r="AX861" s="5"/>
      <c r="AY861" s="5"/>
      <c r="AZ861" s="5"/>
      <c r="BA861" s="5"/>
      <c r="CX861" s="5"/>
      <c r="CY861" s="5"/>
      <c r="CZ861" s="5"/>
    </row>
    <row r="862" spans="4:104" x14ac:dyDescent="0.3">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E862" s="5"/>
      <c r="AF862" s="5"/>
      <c r="AG862" s="5"/>
      <c r="AH862" s="5"/>
      <c r="AI862" s="5"/>
      <c r="AJ862" s="5"/>
      <c r="AM862" s="9"/>
      <c r="AN862" s="9"/>
      <c r="AO862" s="9"/>
      <c r="AP862" s="9"/>
      <c r="AQ862" s="9"/>
      <c r="AR862" s="9"/>
      <c r="AS862" s="9"/>
      <c r="AT862" s="9"/>
      <c r="AU862" s="5"/>
      <c r="AV862" s="5"/>
      <c r="AW862" s="5"/>
      <c r="AX862" s="5"/>
      <c r="AY862" s="5"/>
      <c r="AZ862" s="5"/>
      <c r="BA862" s="5"/>
      <c r="CX862" s="5"/>
      <c r="CY862" s="5"/>
      <c r="CZ862" s="5"/>
    </row>
    <row r="863" spans="4:104" x14ac:dyDescent="0.3">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E863" s="5"/>
      <c r="AF863" s="5"/>
      <c r="AG863" s="5"/>
      <c r="AH863" s="5"/>
      <c r="AI863" s="5"/>
      <c r="AJ863" s="5"/>
      <c r="AM863" s="9"/>
      <c r="AN863" s="9"/>
      <c r="AO863" s="9"/>
      <c r="AP863" s="9"/>
      <c r="AQ863" s="9"/>
      <c r="AR863" s="9"/>
      <c r="AS863" s="9"/>
      <c r="AT863" s="9"/>
      <c r="AU863" s="5"/>
      <c r="AV863" s="5"/>
      <c r="AW863" s="5"/>
      <c r="AX863" s="5"/>
      <c r="AY863" s="5"/>
      <c r="AZ863" s="5"/>
      <c r="BA863" s="5"/>
      <c r="CX863" s="5"/>
      <c r="CY863" s="5"/>
      <c r="CZ863" s="5"/>
    </row>
    <row r="864" spans="4:104" x14ac:dyDescent="0.3">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E864" s="5"/>
      <c r="AF864" s="5"/>
      <c r="AG864" s="5"/>
      <c r="AH864" s="5"/>
      <c r="AI864" s="5"/>
      <c r="AJ864" s="5"/>
      <c r="AM864" s="9"/>
      <c r="AN864" s="9"/>
      <c r="AO864" s="9"/>
      <c r="AP864" s="9"/>
      <c r="AQ864" s="9"/>
      <c r="AR864" s="9"/>
      <c r="AS864" s="9"/>
      <c r="AT864" s="9"/>
      <c r="AU864" s="5"/>
      <c r="AV864" s="5"/>
      <c r="AW864" s="5"/>
      <c r="AX864" s="5"/>
      <c r="AY864" s="5"/>
      <c r="AZ864" s="5"/>
      <c r="BA864" s="5"/>
      <c r="CX864" s="5"/>
      <c r="CY864" s="5"/>
      <c r="CZ864" s="5"/>
    </row>
    <row r="865" spans="4:104" x14ac:dyDescent="0.3">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E865" s="5"/>
      <c r="AF865" s="5"/>
      <c r="AG865" s="5"/>
      <c r="AH865" s="5"/>
      <c r="AI865" s="5"/>
      <c r="AJ865" s="5"/>
      <c r="AM865" s="9"/>
      <c r="AN865" s="9"/>
      <c r="AO865" s="9"/>
      <c r="AP865" s="9"/>
      <c r="AQ865" s="9"/>
      <c r="AR865" s="9"/>
      <c r="AS865" s="9"/>
      <c r="AT865" s="9"/>
      <c r="AU865" s="5"/>
      <c r="AV865" s="5"/>
      <c r="AW865" s="5"/>
      <c r="AX865" s="5"/>
      <c r="AY865" s="5"/>
      <c r="AZ865" s="5"/>
      <c r="BA865" s="5"/>
      <c r="CX865" s="5"/>
      <c r="CY865" s="5"/>
      <c r="CZ865" s="5"/>
    </row>
    <row r="866" spans="4:104" x14ac:dyDescent="0.3">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E866" s="5"/>
      <c r="AF866" s="5"/>
      <c r="AG866" s="5"/>
      <c r="AH866" s="5"/>
      <c r="AI866" s="5"/>
      <c r="AJ866" s="5"/>
      <c r="AM866" s="9"/>
      <c r="AN866" s="9"/>
      <c r="AO866" s="9"/>
      <c r="AP866" s="9"/>
      <c r="AQ866" s="9"/>
      <c r="AR866" s="9"/>
      <c r="AS866" s="9"/>
      <c r="AT866" s="9"/>
      <c r="AU866" s="5"/>
      <c r="AV866" s="5"/>
      <c r="AW866" s="5"/>
      <c r="AX866" s="5"/>
      <c r="AY866" s="5"/>
      <c r="AZ866" s="5"/>
      <c r="BA866" s="5"/>
      <c r="CX866" s="5"/>
      <c r="CY866" s="5"/>
      <c r="CZ866" s="5"/>
    </row>
    <row r="867" spans="4:104" x14ac:dyDescent="0.3">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E867" s="5"/>
      <c r="AF867" s="5"/>
      <c r="AG867" s="5"/>
      <c r="AH867" s="5"/>
      <c r="AI867" s="5"/>
      <c r="AJ867" s="5"/>
      <c r="AM867" s="9"/>
      <c r="AN867" s="9"/>
      <c r="AO867" s="9"/>
      <c r="AP867" s="9"/>
      <c r="AQ867" s="9"/>
      <c r="AR867" s="9"/>
      <c r="AS867" s="9"/>
      <c r="AT867" s="9"/>
      <c r="AU867" s="5"/>
      <c r="AV867" s="5"/>
      <c r="AW867" s="5"/>
      <c r="AX867" s="5"/>
      <c r="AY867" s="5"/>
      <c r="AZ867" s="5"/>
      <c r="BA867" s="5"/>
      <c r="CX867" s="5"/>
      <c r="CY867" s="5"/>
      <c r="CZ867" s="5"/>
    </row>
    <row r="868" spans="4:104" x14ac:dyDescent="0.3">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E868" s="5"/>
      <c r="AF868" s="5"/>
      <c r="AG868" s="5"/>
      <c r="AH868" s="5"/>
      <c r="AI868" s="5"/>
      <c r="AJ868" s="5"/>
      <c r="AM868" s="9"/>
      <c r="AN868" s="9"/>
      <c r="AO868" s="9"/>
      <c r="AP868" s="9"/>
      <c r="AQ868" s="9"/>
      <c r="AR868" s="9"/>
      <c r="AS868" s="9"/>
      <c r="AT868" s="9"/>
      <c r="AU868" s="5"/>
      <c r="AV868" s="5"/>
      <c r="AW868" s="5"/>
      <c r="AX868" s="5"/>
      <c r="AY868" s="5"/>
      <c r="AZ868" s="5"/>
      <c r="BA868" s="5"/>
      <c r="CX868" s="5"/>
      <c r="CY868" s="5"/>
      <c r="CZ868" s="5"/>
    </row>
    <row r="869" spans="4:104" x14ac:dyDescent="0.3">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E869" s="5"/>
      <c r="AF869" s="5"/>
      <c r="AG869" s="5"/>
      <c r="AH869" s="5"/>
      <c r="AI869" s="5"/>
      <c r="AJ869" s="5"/>
      <c r="AM869" s="9"/>
      <c r="AN869" s="9"/>
      <c r="AO869" s="9"/>
      <c r="AP869" s="9"/>
      <c r="AQ869" s="9"/>
      <c r="AR869" s="9"/>
      <c r="AS869" s="9"/>
      <c r="AT869" s="9"/>
      <c r="AU869" s="5"/>
      <c r="AV869" s="5"/>
      <c r="AW869" s="5"/>
      <c r="AX869" s="5"/>
      <c r="AY869" s="5"/>
      <c r="AZ869" s="5"/>
      <c r="BA869" s="5"/>
      <c r="CX869" s="5"/>
      <c r="CY869" s="5"/>
      <c r="CZ869" s="5"/>
    </row>
    <row r="870" spans="4:104" x14ac:dyDescent="0.3">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E870" s="5"/>
      <c r="AF870" s="5"/>
      <c r="AG870" s="5"/>
      <c r="AH870" s="5"/>
      <c r="AI870" s="5"/>
      <c r="AJ870" s="5"/>
      <c r="AM870" s="9"/>
      <c r="AN870" s="9"/>
      <c r="AO870" s="9"/>
      <c r="AP870" s="9"/>
      <c r="AQ870" s="9"/>
      <c r="AR870" s="9"/>
      <c r="AS870" s="9"/>
      <c r="AT870" s="9"/>
      <c r="AU870" s="5"/>
      <c r="AV870" s="5"/>
      <c r="AW870" s="5"/>
      <c r="AX870" s="5"/>
      <c r="AY870" s="5"/>
      <c r="AZ870" s="5"/>
      <c r="BA870" s="5"/>
      <c r="CX870" s="5"/>
      <c r="CY870" s="5"/>
      <c r="CZ870" s="5"/>
    </row>
    <row r="871" spans="4:104" x14ac:dyDescent="0.3">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E871" s="5"/>
      <c r="AF871" s="5"/>
      <c r="AG871" s="5"/>
      <c r="AH871" s="5"/>
      <c r="AI871" s="5"/>
      <c r="AJ871" s="5"/>
      <c r="AM871" s="9"/>
      <c r="AN871" s="9"/>
      <c r="AO871" s="9"/>
      <c r="AP871" s="9"/>
      <c r="AQ871" s="9"/>
      <c r="AR871" s="9"/>
      <c r="AS871" s="9"/>
      <c r="AT871" s="9"/>
      <c r="AU871" s="5"/>
      <c r="AV871" s="5"/>
      <c r="AW871" s="5"/>
      <c r="AX871" s="5"/>
      <c r="AY871" s="5"/>
      <c r="AZ871" s="5"/>
      <c r="BA871" s="5"/>
      <c r="CX871" s="5"/>
      <c r="CY871" s="5"/>
      <c r="CZ871" s="5"/>
    </row>
    <row r="872" spans="4:104" x14ac:dyDescent="0.3">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E872" s="5"/>
      <c r="AF872" s="5"/>
      <c r="AG872" s="5"/>
      <c r="AH872" s="5"/>
      <c r="AI872" s="5"/>
      <c r="AJ872" s="5"/>
      <c r="AM872" s="9"/>
      <c r="AN872" s="9"/>
      <c r="AO872" s="9"/>
      <c r="AP872" s="9"/>
      <c r="AQ872" s="9"/>
      <c r="AR872" s="9"/>
      <c r="AS872" s="9"/>
      <c r="AT872" s="9"/>
      <c r="AU872" s="5"/>
      <c r="AV872" s="5"/>
      <c r="AW872" s="5"/>
      <c r="AX872" s="5"/>
      <c r="AY872" s="5"/>
      <c r="AZ872" s="5"/>
      <c r="BA872" s="5"/>
      <c r="CX872" s="5"/>
      <c r="CY872" s="5"/>
      <c r="CZ872" s="5"/>
    </row>
    <row r="873" spans="4:104" x14ac:dyDescent="0.3">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E873" s="5"/>
      <c r="AF873" s="5"/>
      <c r="AG873" s="5"/>
      <c r="AH873" s="5"/>
      <c r="AI873" s="5"/>
      <c r="AJ873" s="5"/>
      <c r="AM873" s="9"/>
      <c r="AN873" s="9"/>
      <c r="AO873" s="9"/>
      <c r="AP873" s="9"/>
      <c r="AQ873" s="9"/>
      <c r="AR873" s="9"/>
      <c r="AS873" s="9"/>
      <c r="AT873" s="9"/>
      <c r="AU873" s="5"/>
      <c r="AV873" s="5"/>
      <c r="AW873" s="5"/>
      <c r="AX873" s="5"/>
      <c r="AY873" s="5"/>
      <c r="AZ873" s="5"/>
      <c r="BA873" s="5"/>
      <c r="CX873" s="5"/>
      <c r="CY873" s="5"/>
      <c r="CZ873" s="5"/>
    </row>
    <row r="874" spans="4:104" x14ac:dyDescent="0.3">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E874" s="5"/>
      <c r="AF874" s="5"/>
      <c r="AG874" s="5"/>
      <c r="AH874" s="5"/>
      <c r="AI874" s="5"/>
      <c r="AJ874" s="5"/>
      <c r="AM874" s="9"/>
      <c r="AN874" s="9"/>
      <c r="AO874" s="9"/>
      <c r="AP874" s="9"/>
      <c r="AQ874" s="9"/>
      <c r="AR874" s="9"/>
      <c r="AS874" s="9"/>
      <c r="AT874" s="9"/>
      <c r="AU874" s="5"/>
      <c r="AV874" s="5"/>
      <c r="AW874" s="5"/>
      <c r="AX874" s="5"/>
      <c r="AY874" s="5"/>
      <c r="AZ874" s="5"/>
      <c r="BA874" s="5"/>
      <c r="CX874" s="5"/>
      <c r="CY874" s="5"/>
      <c r="CZ874" s="5"/>
    </row>
    <row r="875" spans="4:104" x14ac:dyDescent="0.3">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E875" s="5"/>
      <c r="AF875" s="5"/>
      <c r="AG875" s="5"/>
      <c r="AH875" s="5"/>
      <c r="AI875" s="5"/>
      <c r="AJ875" s="5"/>
      <c r="AM875" s="9"/>
      <c r="AN875" s="9"/>
      <c r="AO875" s="9"/>
      <c r="AP875" s="9"/>
      <c r="AQ875" s="9"/>
      <c r="AR875" s="9"/>
      <c r="AS875" s="9"/>
      <c r="AT875" s="9"/>
      <c r="AU875" s="5"/>
      <c r="AV875" s="5"/>
      <c r="AW875" s="5"/>
      <c r="AX875" s="5"/>
      <c r="AY875" s="5"/>
      <c r="AZ875" s="5"/>
      <c r="BA875" s="5"/>
      <c r="CX875" s="5"/>
      <c r="CY875" s="5"/>
      <c r="CZ875" s="5"/>
    </row>
    <row r="876" spans="4:104" x14ac:dyDescent="0.3">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E876" s="5"/>
      <c r="AF876" s="5"/>
      <c r="AG876" s="5"/>
      <c r="AH876" s="5"/>
      <c r="AI876" s="5"/>
      <c r="AJ876" s="5"/>
      <c r="AM876" s="9"/>
      <c r="AN876" s="9"/>
      <c r="AO876" s="9"/>
      <c r="AP876" s="9"/>
      <c r="AQ876" s="9"/>
      <c r="AR876" s="9"/>
      <c r="AS876" s="9"/>
      <c r="AT876" s="9"/>
      <c r="AU876" s="5"/>
      <c r="AV876" s="5"/>
      <c r="AW876" s="5"/>
      <c r="AX876" s="5"/>
      <c r="AY876" s="5"/>
      <c r="AZ876" s="5"/>
      <c r="BA876" s="5"/>
      <c r="CX876" s="5"/>
      <c r="CY876" s="5"/>
      <c r="CZ876" s="5"/>
    </row>
    <row r="877" spans="4:104" x14ac:dyDescent="0.3">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E877" s="5"/>
      <c r="AF877" s="5"/>
      <c r="AG877" s="5"/>
      <c r="AH877" s="5"/>
      <c r="AI877" s="5"/>
      <c r="AJ877" s="5"/>
      <c r="AM877" s="9"/>
      <c r="AN877" s="9"/>
      <c r="AO877" s="9"/>
      <c r="AP877" s="9"/>
      <c r="AQ877" s="9"/>
      <c r="AR877" s="9"/>
      <c r="AS877" s="9"/>
      <c r="AT877" s="9"/>
      <c r="AU877" s="5"/>
      <c r="AV877" s="5"/>
      <c r="AW877" s="5"/>
      <c r="AX877" s="5"/>
      <c r="AY877" s="5"/>
      <c r="AZ877" s="5"/>
      <c r="BA877" s="5"/>
      <c r="CX877" s="5"/>
      <c r="CY877" s="5"/>
      <c r="CZ877" s="5"/>
    </row>
    <row r="878" spans="4:104" x14ac:dyDescent="0.3">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E878" s="5"/>
      <c r="AF878" s="5"/>
      <c r="AG878" s="5"/>
      <c r="AH878" s="5"/>
      <c r="AI878" s="5"/>
      <c r="AJ878" s="5"/>
      <c r="AM878" s="9"/>
      <c r="AN878" s="9"/>
      <c r="AO878" s="9"/>
      <c r="AP878" s="9"/>
      <c r="AQ878" s="9"/>
      <c r="AR878" s="9"/>
      <c r="AS878" s="9"/>
      <c r="AT878" s="9"/>
      <c r="AU878" s="5"/>
      <c r="AV878" s="5"/>
      <c r="AW878" s="5"/>
      <c r="AX878" s="5"/>
      <c r="AY878" s="5"/>
      <c r="AZ878" s="5"/>
      <c r="BA878" s="5"/>
      <c r="CX878" s="5"/>
      <c r="CY878" s="5"/>
      <c r="CZ878" s="5"/>
    </row>
    <row r="879" spans="4:104" x14ac:dyDescent="0.3">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E879" s="5"/>
      <c r="AF879" s="5"/>
      <c r="AG879" s="5"/>
      <c r="AH879" s="5"/>
      <c r="AI879" s="5"/>
      <c r="AJ879" s="5"/>
      <c r="AM879" s="9"/>
      <c r="AN879" s="9"/>
      <c r="AO879" s="9"/>
      <c r="AP879" s="9"/>
      <c r="AQ879" s="9"/>
      <c r="AR879" s="9"/>
      <c r="AS879" s="9"/>
      <c r="AT879" s="9"/>
      <c r="AU879" s="5"/>
      <c r="AV879" s="5"/>
      <c r="AW879" s="5"/>
      <c r="AX879" s="5"/>
      <c r="AY879" s="5"/>
      <c r="AZ879" s="5"/>
      <c r="BA879" s="5"/>
      <c r="CX879" s="5"/>
      <c r="CY879" s="5"/>
      <c r="CZ879" s="5"/>
    </row>
    <row r="880" spans="4:104" x14ac:dyDescent="0.3">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E880" s="5"/>
      <c r="AF880" s="5"/>
      <c r="AG880" s="5"/>
      <c r="AH880" s="5"/>
      <c r="AI880" s="5"/>
      <c r="AJ880" s="5"/>
      <c r="AM880" s="9"/>
      <c r="AN880" s="9"/>
      <c r="AO880" s="9"/>
      <c r="AP880" s="9"/>
      <c r="AQ880" s="9"/>
      <c r="AR880" s="9"/>
      <c r="AS880" s="9"/>
      <c r="AT880" s="9"/>
      <c r="AU880" s="5"/>
      <c r="AV880" s="5"/>
      <c r="AW880" s="5"/>
      <c r="AX880" s="5"/>
      <c r="AY880" s="5"/>
      <c r="AZ880" s="5"/>
      <c r="BA880" s="5"/>
      <c r="CX880" s="5"/>
      <c r="CY880" s="5"/>
      <c r="CZ880" s="5"/>
    </row>
    <row r="881" spans="4:104" x14ac:dyDescent="0.3">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E881" s="5"/>
      <c r="AF881" s="5"/>
      <c r="AG881" s="5"/>
      <c r="AH881" s="5"/>
      <c r="AI881" s="5"/>
      <c r="AJ881" s="5"/>
      <c r="AM881" s="9"/>
      <c r="AN881" s="9"/>
      <c r="AO881" s="9"/>
      <c r="AP881" s="9"/>
      <c r="AQ881" s="9"/>
      <c r="AR881" s="9"/>
      <c r="AS881" s="9"/>
      <c r="AT881" s="9"/>
      <c r="AU881" s="5"/>
      <c r="AV881" s="5"/>
      <c r="AW881" s="5"/>
      <c r="AX881" s="5"/>
      <c r="AY881" s="5"/>
      <c r="AZ881" s="5"/>
      <c r="BA881" s="5"/>
      <c r="CX881" s="5"/>
      <c r="CY881" s="5"/>
      <c r="CZ881" s="5"/>
    </row>
    <row r="882" spans="4:104" x14ac:dyDescent="0.3">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E882" s="5"/>
      <c r="AF882" s="5"/>
      <c r="AG882" s="5"/>
      <c r="AH882" s="5"/>
      <c r="AI882" s="5"/>
      <c r="AJ882" s="5"/>
      <c r="AM882" s="9"/>
      <c r="AN882" s="9"/>
      <c r="AO882" s="9"/>
      <c r="AP882" s="9"/>
      <c r="AQ882" s="9"/>
      <c r="AR882" s="9"/>
      <c r="AS882" s="9"/>
      <c r="AT882" s="9"/>
      <c r="AU882" s="5"/>
      <c r="AV882" s="5"/>
      <c r="AW882" s="5"/>
      <c r="AX882" s="5"/>
      <c r="AY882" s="5"/>
      <c r="AZ882" s="5"/>
      <c r="BA882" s="5"/>
      <c r="CX882" s="5"/>
      <c r="CY882" s="5"/>
      <c r="CZ882" s="5"/>
    </row>
    <row r="883" spans="4:104" x14ac:dyDescent="0.3">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E883" s="5"/>
      <c r="AF883" s="5"/>
      <c r="AG883" s="5"/>
      <c r="AH883" s="5"/>
      <c r="AI883" s="5"/>
      <c r="AJ883" s="5"/>
      <c r="AM883" s="9"/>
      <c r="AN883" s="9"/>
      <c r="AO883" s="9"/>
      <c r="AP883" s="9"/>
      <c r="AQ883" s="9"/>
      <c r="AR883" s="9"/>
      <c r="AS883" s="9"/>
      <c r="AT883" s="9"/>
      <c r="AU883" s="5"/>
      <c r="AV883" s="5"/>
      <c r="AW883" s="5"/>
      <c r="AX883" s="5"/>
      <c r="AY883" s="5"/>
      <c r="AZ883" s="5"/>
      <c r="BA883" s="5"/>
      <c r="CX883" s="5"/>
      <c r="CY883" s="5"/>
      <c r="CZ883" s="5"/>
    </row>
    <row r="884" spans="4:104" x14ac:dyDescent="0.3">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E884" s="5"/>
      <c r="AF884" s="5"/>
      <c r="AG884" s="5"/>
      <c r="AH884" s="5"/>
      <c r="AI884" s="5"/>
      <c r="AJ884" s="5"/>
      <c r="AM884" s="9"/>
      <c r="AN884" s="9"/>
      <c r="AO884" s="9"/>
      <c r="AP884" s="9"/>
      <c r="AQ884" s="9"/>
      <c r="AR884" s="9"/>
      <c r="AS884" s="9"/>
      <c r="AT884" s="9"/>
      <c r="AU884" s="5"/>
      <c r="AV884" s="5"/>
      <c r="AW884" s="5"/>
      <c r="AX884" s="5"/>
      <c r="AY884" s="5"/>
      <c r="AZ884" s="5"/>
      <c r="BA884" s="5"/>
      <c r="CX884" s="5"/>
      <c r="CY884" s="5"/>
      <c r="CZ884" s="5"/>
    </row>
    <row r="885" spans="4:104" x14ac:dyDescent="0.3">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E885" s="5"/>
      <c r="AF885" s="5"/>
      <c r="AG885" s="5"/>
      <c r="AH885" s="5"/>
      <c r="AI885" s="5"/>
      <c r="AJ885" s="5"/>
      <c r="AM885" s="9"/>
      <c r="AN885" s="9"/>
      <c r="AO885" s="9"/>
      <c r="AP885" s="9"/>
      <c r="AQ885" s="9"/>
      <c r="AR885" s="9"/>
      <c r="AS885" s="9"/>
      <c r="AT885" s="9"/>
      <c r="AU885" s="5"/>
      <c r="AV885" s="5"/>
      <c r="AW885" s="5"/>
      <c r="AX885" s="5"/>
      <c r="AY885" s="5"/>
      <c r="AZ885" s="5"/>
      <c r="BA885" s="5"/>
      <c r="CX885" s="5"/>
      <c r="CY885" s="5"/>
      <c r="CZ885" s="5"/>
    </row>
    <row r="886" spans="4:104" x14ac:dyDescent="0.3">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E886" s="5"/>
      <c r="AF886" s="5"/>
      <c r="AG886" s="5"/>
      <c r="AH886" s="5"/>
      <c r="AI886" s="5"/>
      <c r="AJ886" s="5"/>
      <c r="AM886" s="9"/>
      <c r="AN886" s="9"/>
      <c r="AO886" s="9"/>
      <c r="AP886" s="9"/>
      <c r="AQ886" s="9"/>
      <c r="AR886" s="9"/>
      <c r="AS886" s="9"/>
      <c r="AT886" s="9"/>
      <c r="AU886" s="5"/>
      <c r="AV886" s="5"/>
      <c r="AW886" s="5"/>
      <c r="AX886" s="5"/>
      <c r="AY886" s="5"/>
      <c r="AZ886" s="5"/>
      <c r="BA886" s="5"/>
      <c r="CX886" s="5"/>
      <c r="CY886" s="5"/>
      <c r="CZ886" s="5"/>
    </row>
    <row r="887" spans="4:104" x14ac:dyDescent="0.3">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E887" s="5"/>
      <c r="AF887" s="5"/>
      <c r="AG887" s="5"/>
      <c r="AH887" s="5"/>
      <c r="AI887" s="5"/>
      <c r="AJ887" s="5"/>
      <c r="AM887" s="9"/>
      <c r="AN887" s="9"/>
      <c r="AO887" s="9"/>
      <c r="AP887" s="9"/>
      <c r="AQ887" s="9"/>
      <c r="AR887" s="9"/>
      <c r="AS887" s="9"/>
      <c r="AT887" s="9"/>
      <c r="AU887" s="5"/>
      <c r="AV887" s="5"/>
      <c r="AW887" s="5"/>
      <c r="AX887" s="5"/>
      <c r="AY887" s="5"/>
      <c r="AZ887" s="5"/>
      <c r="BA887" s="5"/>
      <c r="CX887" s="5"/>
      <c r="CY887" s="5"/>
      <c r="CZ887" s="5"/>
    </row>
    <row r="888" spans="4:104" x14ac:dyDescent="0.3">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E888" s="5"/>
      <c r="AF888" s="5"/>
      <c r="AG888" s="5"/>
      <c r="AH888" s="5"/>
      <c r="AI888" s="5"/>
      <c r="AJ888" s="5"/>
      <c r="AM888" s="9"/>
      <c r="AN888" s="9"/>
      <c r="AO888" s="9"/>
      <c r="AP888" s="9"/>
      <c r="AQ888" s="9"/>
      <c r="AR888" s="9"/>
      <c r="AS888" s="9"/>
      <c r="AT888" s="9"/>
      <c r="AU888" s="5"/>
      <c r="AV888" s="5"/>
      <c r="AW888" s="5"/>
      <c r="AX888" s="5"/>
      <c r="AY888" s="5"/>
      <c r="AZ888" s="5"/>
      <c r="BA888" s="5"/>
      <c r="CX888" s="5"/>
      <c r="CY888" s="5"/>
      <c r="CZ888" s="5"/>
    </row>
    <row r="889" spans="4:104" x14ac:dyDescent="0.3">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E889" s="5"/>
      <c r="AF889" s="5"/>
      <c r="AG889" s="5"/>
      <c r="AH889" s="5"/>
      <c r="AI889" s="5"/>
      <c r="AJ889" s="5"/>
      <c r="AM889" s="9"/>
      <c r="AN889" s="9"/>
      <c r="AO889" s="9"/>
      <c r="AP889" s="9"/>
      <c r="AQ889" s="9"/>
      <c r="AR889" s="9"/>
      <c r="AS889" s="9"/>
      <c r="AT889" s="9"/>
      <c r="AU889" s="5"/>
      <c r="AV889" s="5"/>
      <c r="AW889" s="5"/>
      <c r="AX889" s="5"/>
      <c r="AY889" s="5"/>
      <c r="AZ889" s="5"/>
      <c r="BA889" s="5"/>
      <c r="CX889" s="5"/>
      <c r="CY889" s="5"/>
      <c r="CZ889" s="5"/>
    </row>
    <row r="890" spans="4:104" x14ac:dyDescent="0.3">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E890" s="5"/>
      <c r="AF890" s="5"/>
      <c r="AG890" s="5"/>
      <c r="AH890" s="5"/>
      <c r="AI890" s="5"/>
      <c r="AJ890" s="5"/>
      <c r="AM890" s="9"/>
      <c r="AN890" s="9"/>
      <c r="AO890" s="9"/>
      <c r="AP890" s="9"/>
      <c r="AQ890" s="9"/>
      <c r="AR890" s="9"/>
      <c r="AS890" s="9"/>
      <c r="AT890" s="9"/>
      <c r="AU890" s="5"/>
      <c r="AV890" s="5"/>
      <c r="AW890" s="5"/>
      <c r="AX890" s="5"/>
      <c r="AY890" s="5"/>
      <c r="AZ890" s="5"/>
      <c r="BA890" s="5"/>
      <c r="CX890" s="5"/>
      <c r="CY890" s="5"/>
      <c r="CZ890" s="5"/>
    </row>
    <row r="891" spans="4:104" x14ac:dyDescent="0.3">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E891" s="5"/>
      <c r="AF891" s="5"/>
      <c r="AG891" s="5"/>
      <c r="AH891" s="5"/>
      <c r="AI891" s="5"/>
      <c r="AJ891" s="5"/>
      <c r="AM891" s="9"/>
      <c r="AN891" s="9"/>
      <c r="AO891" s="9"/>
      <c r="AP891" s="9"/>
      <c r="AQ891" s="9"/>
      <c r="AR891" s="9"/>
      <c r="AS891" s="9"/>
      <c r="AT891" s="9"/>
      <c r="AU891" s="5"/>
      <c r="AV891" s="5"/>
      <c r="AW891" s="5"/>
      <c r="AX891" s="5"/>
      <c r="AY891" s="5"/>
      <c r="AZ891" s="5"/>
      <c r="BA891" s="5"/>
      <c r="CX891" s="5"/>
      <c r="CY891" s="5"/>
      <c r="CZ891" s="5"/>
    </row>
    <row r="892" spans="4:104" x14ac:dyDescent="0.3">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E892" s="5"/>
      <c r="AF892" s="5"/>
      <c r="AG892" s="5"/>
      <c r="AH892" s="5"/>
      <c r="AI892" s="5"/>
      <c r="AJ892" s="5"/>
      <c r="AM892" s="9"/>
      <c r="AN892" s="9"/>
      <c r="AO892" s="9"/>
      <c r="AP892" s="9"/>
      <c r="AQ892" s="9"/>
      <c r="AR892" s="9"/>
      <c r="AS892" s="9"/>
      <c r="AT892" s="9"/>
      <c r="AU892" s="5"/>
      <c r="AV892" s="5"/>
      <c r="AW892" s="5"/>
      <c r="AX892" s="5"/>
      <c r="AY892" s="5"/>
      <c r="AZ892" s="5"/>
      <c r="BA892" s="5"/>
      <c r="CX892" s="5"/>
      <c r="CY892" s="5"/>
      <c r="CZ892" s="5"/>
    </row>
    <row r="893" spans="4:104" x14ac:dyDescent="0.3">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E893" s="5"/>
      <c r="AF893" s="5"/>
      <c r="AG893" s="5"/>
      <c r="AH893" s="5"/>
      <c r="AI893" s="5"/>
      <c r="AJ893" s="5"/>
      <c r="AM893" s="9"/>
      <c r="AN893" s="9"/>
      <c r="AO893" s="9"/>
      <c r="AP893" s="9"/>
      <c r="AQ893" s="9"/>
      <c r="AR893" s="9"/>
      <c r="AS893" s="9"/>
      <c r="AT893" s="9"/>
      <c r="AU893" s="5"/>
      <c r="AV893" s="5"/>
      <c r="AW893" s="5"/>
      <c r="AX893" s="5"/>
      <c r="AY893" s="5"/>
      <c r="AZ893" s="5"/>
      <c r="BA893" s="5"/>
      <c r="CX893" s="5"/>
      <c r="CY893" s="5"/>
      <c r="CZ893" s="5"/>
    </row>
    <row r="894" spans="4:104" x14ac:dyDescent="0.3">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E894" s="5"/>
      <c r="AF894" s="5"/>
      <c r="AG894" s="5"/>
      <c r="AH894" s="5"/>
      <c r="AI894" s="5"/>
      <c r="AJ894" s="5"/>
      <c r="AM894" s="9"/>
      <c r="AN894" s="9"/>
      <c r="AO894" s="9"/>
      <c r="AP894" s="9"/>
      <c r="AQ894" s="9"/>
      <c r="AR894" s="9"/>
      <c r="AS894" s="9"/>
      <c r="AT894" s="9"/>
      <c r="AU894" s="5"/>
      <c r="AV894" s="5"/>
      <c r="AW894" s="5"/>
      <c r="AX894" s="5"/>
      <c r="AY894" s="5"/>
      <c r="AZ894" s="5"/>
      <c r="BA894" s="5"/>
      <c r="CX894" s="5"/>
      <c r="CY894" s="5"/>
      <c r="CZ894" s="5"/>
    </row>
    <row r="895" spans="4:104" x14ac:dyDescent="0.3">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E895" s="5"/>
      <c r="AF895" s="5"/>
      <c r="AG895" s="5"/>
      <c r="AH895" s="5"/>
      <c r="AI895" s="5"/>
      <c r="AJ895" s="5"/>
      <c r="AM895" s="9"/>
      <c r="AN895" s="9"/>
      <c r="AO895" s="9"/>
      <c r="AP895" s="9"/>
      <c r="AQ895" s="9"/>
      <c r="AR895" s="9"/>
      <c r="AS895" s="9"/>
      <c r="AT895" s="9"/>
      <c r="AU895" s="5"/>
      <c r="AV895" s="5"/>
      <c r="AW895" s="5"/>
      <c r="AX895" s="5"/>
      <c r="AY895" s="5"/>
      <c r="AZ895" s="5"/>
      <c r="BA895" s="5"/>
      <c r="CX895" s="5"/>
      <c r="CY895" s="5"/>
      <c r="CZ895" s="5"/>
    </row>
    <row r="896" spans="4:104" x14ac:dyDescent="0.3">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E896" s="5"/>
      <c r="AF896" s="5"/>
      <c r="AG896" s="5"/>
      <c r="AH896" s="5"/>
      <c r="AI896" s="5"/>
      <c r="AJ896" s="5"/>
      <c r="AM896" s="9"/>
      <c r="AN896" s="9"/>
      <c r="AO896" s="9"/>
      <c r="AP896" s="9"/>
      <c r="AQ896" s="9"/>
      <c r="AR896" s="9"/>
      <c r="AS896" s="9"/>
      <c r="AT896" s="9"/>
      <c r="AU896" s="5"/>
      <c r="AV896" s="5"/>
      <c r="AW896" s="5"/>
      <c r="AX896" s="5"/>
      <c r="AY896" s="5"/>
      <c r="AZ896" s="5"/>
      <c r="BA896" s="5"/>
      <c r="CX896" s="5"/>
      <c r="CY896" s="5"/>
      <c r="CZ896" s="5"/>
    </row>
    <row r="897" spans="4:104" x14ac:dyDescent="0.3">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E897" s="5"/>
      <c r="AF897" s="5"/>
      <c r="AG897" s="5"/>
      <c r="AH897" s="5"/>
      <c r="AI897" s="5"/>
      <c r="AJ897" s="5"/>
      <c r="AM897" s="9"/>
      <c r="AN897" s="9"/>
      <c r="AO897" s="9"/>
      <c r="AP897" s="9"/>
      <c r="AQ897" s="9"/>
      <c r="AR897" s="9"/>
      <c r="AS897" s="9"/>
      <c r="AT897" s="9"/>
      <c r="AU897" s="5"/>
      <c r="AV897" s="5"/>
      <c r="AW897" s="5"/>
      <c r="AX897" s="5"/>
      <c r="AY897" s="5"/>
      <c r="AZ897" s="5"/>
      <c r="BA897" s="5"/>
      <c r="CX897" s="5"/>
      <c r="CY897" s="5"/>
      <c r="CZ897" s="5"/>
    </row>
    <row r="898" spans="4:104" x14ac:dyDescent="0.3">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E898" s="5"/>
      <c r="AF898" s="5"/>
      <c r="AG898" s="5"/>
      <c r="AH898" s="5"/>
      <c r="AI898" s="5"/>
      <c r="AJ898" s="5"/>
      <c r="AM898" s="9"/>
      <c r="AN898" s="9"/>
      <c r="AO898" s="9"/>
      <c r="AP898" s="9"/>
      <c r="AQ898" s="9"/>
      <c r="AR898" s="9"/>
      <c r="AS898" s="9"/>
      <c r="AT898" s="9"/>
      <c r="AU898" s="5"/>
      <c r="AV898" s="5"/>
      <c r="AW898" s="5"/>
      <c r="AX898" s="5"/>
      <c r="AY898" s="5"/>
      <c r="AZ898" s="5"/>
      <c r="BA898" s="5"/>
      <c r="CX898" s="5"/>
      <c r="CY898" s="5"/>
      <c r="CZ898" s="5"/>
    </row>
    <row r="899" spans="4:104" x14ac:dyDescent="0.3">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E899" s="5"/>
      <c r="AF899" s="5"/>
      <c r="AG899" s="5"/>
      <c r="AH899" s="5"/>
      <c r="AI899" s="5"/>
      <c r="AJ899" s="5"/>
      <c r="AM899" s="9"/>
      <c r="AN899" s="9"/>
      <c r="AO899" s="9"/>
      <c r="AP899" s="9"/>
      <c r="AQ899" s="9"/>
      <c r="AR899" s="9"/>
      <c r="AS899" s="9"/>
      <c r="AT899" s="9"/>
      <c r="AU899" s="5"/>
      <c r="AV899" s="5"/>
      <c r="AW899" s="5"/>
      <c r="AX899" s="5"/>
      <c r="AY899" s="5"/>
      <c r="AZ899" s="5"/>
      <c r="BA899" s="5"/>
      <c r="CX899" s="5"/>
      <c r="CY899" s="5"/>
      <c r="CZ899" s="5"/>
    </row>
    <row r="900" spans="4:104" x14ac:dyDescent="0.3">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E900" s="5"/>
      <c r="AF900" s="5"/>
      <c r="AG900" s="5"/>
      <c r="AH900" s="5"/>
      <c r="AI900" s="5"/>
      <c r="AJ900" s="5"/>
      <c r="AM900" s="9"/>
      <c r="AN900" s="9"/>
      <c r="AO900" s="9"/>
      <c r="AP900" s="9"/>
      <c r="AQ900" s="9"/>
      <c r="AR900" s="9"/>
      <c r="AS900" s="9"/>
      <c r="AT900" s="9"/>
      <c r="AU900" s="5"/>
      <c r="AV900" s="5"/>
      <c r="AW900" s="5"/>
      <c r="AX900" s="5"/>
      <c r="AY900" s="5"/>
      <c r="AZ900" s="5"/>
      <c r="BA900" s="5"/>
      <c r="CX900" s="5"/>
      <c r="CY900" s="5"/>
      <c r="CZ900" s="5"/>
    </row>
    <row r="901" spans="4:104" x14ac:dyDescent="0.3">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E901" s="5"/>
      <c r="AF901" s="5"/>
      <c r="AG901" s="5"/>
      <c r="AH901" s="5"/>
      <c r="AI901" s="5"/>
      <c r="AJ901" s="5"/>
      <c r="AM901" s="9"/>
      <c r="AN901" s="9"/>
      <c r="AO901" s="9"/>
      <c r="AP901" s="9"/>
      <c r="AQ901" s="9"/>
      <c r="AR901" s="9"/>
      <c r="AS901" s="9"/>
      <c r="AT901" s="9"/>
      <c r="AU901" s="5"/>
      <c r="AV901" s="5"/>
      <c r="AW901" s="5"/>
      <c r="AX901" s="5"/>
      <c r="AY901" s="5"/>
      <c r="AZ901" s="5"/>
      <c r="BA901" s="5"/>
      <c r="CX901" s="5"/>
      <c r="CY901" s="5"/>
      <c r="CZ901" s="5"/>
    </row>
    <row r="902" spans="4:104" x14ac:dyDescent="0.3">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E902" s="5"/>
      <c r="AF902" s="5"/>
      <c r="AG902" s="5"/>
      <c r="AH902" s="5"/>
      <c r="AI902" s="5"/>
      <c r="AJ902" s="5"/>
      <c r="AM902" s="9"/>
      <c r="AN902" s="9"/>
      <c r="AO902" s="9"/>
      <c r="AP902" s="9"/>
      <c r="AQ902" s="9"/>
      <c r="AR902" s="9"/>
      <c r="AS902" s="9"/>
      <c r="AT902" s="9"/>
      <c r="AU902" s="5"/>
      <c r="AV902" s="5"/>
      <c r="AW902" s="5"/>
      <c r="AX902" s="5"/>
      <c r="AY902" s="5"/>
      <c r="AZ902" s="5"/>
      <c r="BA902" s="5"/>
      <c r="CX902" s="5"/>
      <c r="CY902" s="5"/>
      <c r="CZ902" s="5"/>
    </row>
    <row r="903" spans="4:104" x14ac:dyDescent="0.3">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E903" s="5"/>
      <c r="AF903" s="5"/>
      <c r="AG903" s="5"/>
      <c r="AH903" s="5"/>
      <c r="AI903" s="5"/>
      <c r="AJ903" s="5"/>
      <c r="AM903" s="9"/>
      <c r="AN903" s="9"/>
      <c r="AO903" s="9"/>
      <c r="AP903" s="9"/>
      <c r="AQ903" s="9"/>
      <c r="AR903" s="9"/>
      <c r="AS903" s="9"/>
      <c r="AT903" s="9"/>
      <c r="AU903" s="5"/>
      <c r="AV903" s="5"/>
      <c r="AW903" s="5"/>
      <c r="AX903" s="5"/>
      <c r="AY903" s="5"/>
      <c r="AZ903" s="5"/>
      <c r="BA903" s="5"/>
      <c r="CX903" s="5"/>
      <c r="CY903" s="5"/>
      <c r="CZ903" s="5"/>
    </row>
    <row r="904" spans="4:104" x14ac:dyDescent="0.3">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E904" s="5"/>
      <c r="AF904" s="5"/>
      <c r="AG904" s="5"/>
      <c r="AH904" s="5"/>
      <c r="AI904" s="5"/>
      <c r="AJ904" s="5"/>
      <c r="AM904" s="9"/>
      <c r="AN904" s="9"/>
      <c r="AO904" s="9"/>
      <c r="AP904" s="9"/>
      <c r="AQ904" s="9"/>
      <c r="AR904" s="9"/>
      <c r="AS904" s="9"/>
      <c r="AT904" s="9"/>
      <c r="AU904" s="5"/>
      <c r="AV904" s="5"/>
      <c r="AW904" s="5"/>
      <c r="AX904" s="5"/>
      <c r="AY904" s="5"/>
      <c r="AZ904" s="5"/>
      <c r="BA904" s="5"/>
      <c r="CX904" s="5"/>
      <c r="CY904" s="5"/>
      <c r="CZ904" s="5"/>
    </row>
    <row r="905" spans="4:104" x14ac:dyDescent="0.3">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E905" s="5"/>
      <c r="AF905" s="5"/>
      <c r="AG905" s="5"/>
      <c r="AH905" s="5"/>
      <c r="AI905" s="5"/>
      <c r="AJ905" s="5"/>
      <c r="AM905" s="9"/>
      <c r="AN905" s="9"/>
      <c r="AO905" s="9"/>
      <c r="AP905" s="9"/>
      <c r="AQ905" s="9"/>
      <c r="AR905" s="9"/>
      <c r="AS905" s="9"/>
      <c r="AT905" s="9"/>
      <c r="AU905" s="5"/>
      <c r="AV905" s="5"/>
      <c r="AW905" s="5"/>
      <c r="AX905" s="5"/>
      <c r="AY905" s="5"/>
      <c r="AZ905" s="5"/>
      <c r="BA905" s="5"/>
      <c r="CX905" s="5"/>
      <c r="CY905" s="5"/>
      <c r="CZ905" s="5"/>
    </row>
    <row r="906" spans="4:104" x14ac:dyDescent="0.3">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E906" s="5"/>
      <c r="AF906" s="5"/>
      <c r="AG906" s="5"/>
      <c r="AH906" s="5"/>
      <c r="AI906" s="5"/>
      <c r="AJ906" s="5"/>
      <c r="AM906" s="9"/>
      <c r="AN906" s="9"/>
      <c r="AO906" s="9"/>
      <c r="AP906" s="9"/>
      <c r="AQ906" s="9"/>
      <c r="AR906" s="9"/>
      <c r="AS906" s="9"/>
      <c r="AT906" s="9"/>
      <c r="AU906" s="5"/>
      <c r="AV906" s="5"/>
      <c r="AW906" s="5"/>
      <c r="AX906" s="5"/>
      <c r="AY906" s="5"/>
      <c r="AZ906" s="5"/>
      <c r="BA906" s="5"/>
      <c r="CX906" s="5"/>
      <c r="CY906" s="5"/>
      <c r="CZ906" s="5"/>
    </row>
    <row r="907" spans="4:104" x14ac:dyDescent="0.3">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E907" s="5"/>
      <c r="AF907" s="5"/>
      <c r="AG907" s="5"/>
      <c r="AH907" s="5"/>
      <c r="AI907" s="5"/>
      <c r="AJ907" s="5"/>
      <c r="AM907" s="9"/>
      <c r="AN907" s="9"/>
      <c r="AO907" s="9"/>
      <c r="AP907" s="9"/>
      <c r="AQ907" s="9"/>
      <c r="AR907" s="9"/>
      <c r="AS907" s="9"/>
      <c r="AT907" s="9"/>
      <c r="AU907" s="5"/>
      <c r="AV907" s="5"/>
      <c r="AW907" s="5"/>
      <c r="AX907" s="5"/>
      <c r="AY907" s="5"/>
      <c r="AZ907" s="5"/>
      <c r="BA907" s="5"/>
      <c r="CX907" s="5"/>
      <c r="CY907" s="5"/>
      <c r="CZ907" s="5"/>
    </row>
    <row r="908" spans="4:104" x14ac:dyDescent="0.3">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E908" s="5"/>
      <c r="AF908" s="5"/>
      <c r="AG908" s="5"/>
      <c r="AH908" s="5"/>
      <c r="AI908" s="5"/>
      <c r="AJ908" s="5"/>
      <c r="AM908" s="9"/>
      <c r="AN908" s="9"/>
      <c r="AO908" s="9"/>
      <c r="AP908" s="9"/>
      <c r="AQ908" s="9"/>
      <c r="AR908" s="9"/>
      <c r="AS908" s="9"/>
      <c r="AT908" s="9"/>
      <c r="AU908" s="5"/>
      <c r="AV908" s="5"/>
      <c r="AW908" s="5"/>
      <c r="AX908" s="5"/>
      <c r="AY908" s="5"/>
      <c r="AZ908" s="5"/>
      <c r="BA908" s="5"/>
      <c r="CX908" s="5"/>
      <c r="CY908" s="5"/>
      <c r="CZ908" s="5"/>
    </row>
    <row r="909" spans="4:104" x14ac:dyDescent="0.3">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E909" s="5"/>
      <c r="AF909" s="5"/>
      <c r="AG909" s="5"/>
      <c r="AH909" s="5"/>
      <c r="AI909" s="5"/>
      <c r="AJ909" s="5"/>
      <c r="AM909" s="9"/>
      <c r="AN909" s="9"/>
      <c r="AO909" s="9"/>
      <c r="AP909" s="9"/>
      <c r="AQ909" s="9"/>
      <c r="AR909" s="9"/>
      <c r="AS909" s="9"/>
      <c r="AT909" s="9"/>
      <c r="AU909" s="5"/>
      <c r="AV909" s="5"/>
      <c r="AW909" s="5"/>
      <c r="AX909" s="5"/>
      <c r="AY909" s="5"/>
      <c r="AZ909" s="5"/>
      <c r="BA909" s="5"/>
      <c r="CX909" s="5"/>
      <c r="CY909" s="5"/>
      <c r="CZ909" s="5"/>
    </row>
    <row r="910" spans="4:104" x14ac:dyDescent="0.3">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E910" s="5"/>
      <c r="AF910" s="5"/>
      <c r="AG910" s="5"/>
      <c r="AH910" s="5"/>
      <c r="AI910" s="5"/>
      <c r="AJ910" s="5"/>
      <c r="AM910" s="9"/>
      <c r="AN910" s="9"/>
      <c r="AO910" s="9"/>
      <c r="AP910" s="9"/>
      <c r="AQ910" s="9"/>
      <c r="AR910" s="9"/>
      <c r="AS910" s="9"/>
      <c r="AT910" s="9"/>
      <c r="AU910" s="5"/>
      <c r="AV910" s="5"/>
      <c r="AW910" s="5"/>
      <c r="AX910" s="5"/>
      <c r="AY910" s="5"/>
      <c r="AZ910" s="5"/>
      <c r="BA910" s="5"/>
      <c r="CX910" s="5"/>
      <c r="CY910" s="5"/>
      <c r="CZ910" s="5"/>
    </row>
    <row r="911" spans="4:104" x14ac:dyDescent="0.3">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E911" s="5"/>
      <c r="AF911" s="5"/>
      <c r="AG911" s="5"/>
      <c r="AH911" s="5"/>
      <c r="AI911" s="5"/>
      <c r="AJ911" s="5"/>
      <c r="AM911" s="9"/>
      <c r="AN911" s="9"/>
      <c r="AO911" s="9"/>
      <c r="AP911" s="9"/>
      <c r="AQ911" s="9"/>
      <c r="AR911" s="9"/>
      <c r="AS911" s="9"/>
      <c r="AT911" s="9"/>
      <c r="AU911" s="5"/>
      <c r="AV911" s="5"/>
      <c r="AW911" s="5"/>
      <c r="AX911" s="5"/>
      <c r="AY911" s="5"/>
      <c r="AZ911" s="5"/>
      <c r="BA911" s="5"/>
      <c r="CX911" s="5"/>
      <c r="CY911" s="5"/>
      <c r="CZ911" s="5"/>
    </row>
    <row r="912" spans="4:104" x14ac:dyDescent="0.3">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E912" s="5"/>
      <c r="AF912" s="5"/>
      <c r="AG912" s="5"/>
      <c r="AH912" s="5"/>
      <c r="AI912" s="5"/>
      <c r="AJ912" s="5"/>
      <c r="AM912" s="9"/>
      <c r="AN912" s="9"/>
      <c r="AO912" s="9"/>
      <c r="AP912" s="9"/>
      <c r="AQ912" s="9"/>
      <c r="AR912" s="9"/>
      <c r="AS912" s="9"/>
      <c r="AT912" s="9"/>
      <c r="AU912" s="5"/>
      <c r="AV912" s="5"/>
      <c r="AW912" s="5"/>
      <c r="AX912" s="5"/>
      <c r="AY912" s="5"/>
      <c r="AZ912" s="5"/>
      <c r="BA912" s="5"/>
      <c r="CX912" s="5"/>
      <c r="CY912" s="5"/>
      <c r="CZ912" s="5"/>
    </row>
    <row r="913" spans="4:104" x14ac:dyDescent="0.3">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E913" s="5"/>
      <c r="AF913" s="5"/>
      <c r="AG913" s="5"/>
      <c r="AH913" s="5"/>
      <c r="AI913" s="5"/>
      <c r="AJ913" s="5"/>
      <c r="AM913" s="9"/>
      <c r="AN913" s="9"/>
      <c r="AO913" s="9"/>
      <c r="AP913" s="9"/>
      <c r="AQ913" s="9"/>
      <c r="AR913" s="9"/>
      <c r="AS913" s="9"/>
      <c r="AT913" s="9"/>
      <c r="AU913" s="5"/>
      <c r="AV913" s="5"/>
      <c r="AW913" s="5"/>
      <c r="AX913" s="5"/>
      <c r="AY913" s="5"/>
      <c r="AZ913" s="5"/>
      <c r="BA913" s="5"/>
      <c r="CX913" s="5"/>
      <c r="CY913" s="5"/>
      <c r="CZ913" s="5"/>
    </row>
    <row r="914" spans="4:104" x14ac:dyDescent="0.3">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E914" s="5"/>
      <c r="AF914" s="5"/>
      <c r="AG914" s="5"/>
      <c r="AH914" s="5"/>
      <c r="AI914" s="5"/>
      <c r="AJ914" s="5"/>
      <c r="AM914" s="9"/>
      <c r="AN914" s="9"/>
      <c r="AO914" s="9"/>
      <c r="AP914" s="9"/>
      <c r="AQ914" s="9"/>
      <c r="AR914" s="9"/>
      <c r="AS914" s="9"/>
      <c r="AT914" s="9"/>
      <c r="AU914" s="5"/>
      <c r="AV914" s="5"/>
      <c r="AW914" s="5"/>
      <c r="AX914" s="5"/>
      <c r="AY914" s="5"/>
      <c r="AZ914" s="5"/>
      <c r="BA914" s="5"/>
      <c r="CX914" s="5"/>
      <c r="CY914" s="5"/>
      <c r="CZ914" s="5"/>
    </row>
    <row r="915" spans="4:104" x14ac:dyDescent="0.3">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E915" s="5"/>
      <c r="AF915" s="5"/>
      <c r="AG915" s="5"/>
      <c r="AH915" s="5"/>
      <c r="AI915" s="5"/>
      <c r="AJ915" s="5"/>
      <c r="AM915" s="9"/>
      <c r="AN915" s="9"/>
      <c r="AO915" s="9"/>
      <c r="AP915" s="9"/>
      <c r="AQ915" s="9"/>
      <c r="AR915" s="9"/>
      <c r="AS915" s="9"/>
      <c r="AT915" s="9"/>
      <c r="AU915" s="5"/>
      <c r="AV915" s="5"/>
      <c r="AW915" s="5"/>
      <c r="AX915" s="5"/>
      <c r="AY915" s="5"/>
      <c r="AZ915" s="5"/>
      <c r="BA915" s="5"/>
      <c r="CX915" s="5"/>
      <c r="CY915" s="5"/>
      <c r="CZ915" s="5"/>
    </row>
    <row r="916" spans="4:104" x14ac:dyDescent="0.3">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E916" s="5"/>
      <c r="AF916" s="5"/>
      <c r="AG916" s="5"/>
      <c r="AH916" s="5"/>
      <c r="AI916" s="5"/>
      <c r="AJ916" s="5"/>
      <c r="AM916" s="9"/>
      <c r="AN916" s="9"/>
      <c r="AO916" s="9"/>
      <c r="AP916" s="9"/>
      <c r="AQ916" s="9"/>
      <c r="AR916" s="9"/>
      <c r="AS916" s="9"/>
      <c r="AT916" s="9"/>
      <c r="AU916" s="5"/>
      <c r="AV916" s="5"/>
      <c r="AW916" s="5"/>
      <c r="AX916" s="5"/>
      <c r="AY916" s="5"/>
      <c r="AZ916" s="5"/>
      <c r="BA916" s="5"/>
      <c r="CX916" s="5"/>
      <c r="CY916" s="5"/>
      <c r="CZ916" s="5"/>
    </row>
    <row r="917" spans="4:104" x14ac:dyDescent="0.3">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E917" s="5"/>
      <c r="AF917" s="5"/>
      <c r="AG917" s="5"/>
      <c r="AH917" s="5"/>
      <c r="AI917" s="5"/>
      <c r="AJ917" s="5"/>
      <c r="AM917" s="9"/>
      <c r="AN917" s="9"/>
      <c r="AO917" s="9"/>
      <c r="AP917" s="9"/>
      <c r="AQ917" s="9"/>
      <c r="AR917" s="9"/>
      <c r="AS917" s="9"/>
      <c r="AT917" s="9"/>
      <c r="AU917" s="5"/>
      <c r="AV917" s="5"/>
      <c r="AW917" s="5"/>
      <c r="AX917" s="5"/>
      <c r="AY917" s="5"/>
      <c r="AZ917" s="5"/>
      <c r="BA917" s="5"/>
      <c r="CX917" s="5"/>
      <c r="CY917" s="5"/>
      <c r="CZ917" s="5"/>
    </row>
    <row r="918" spans="4:104" x14ac:dyDescent="0.3">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E918" s="5"/>
      <c r="AF918" s="5"/>
      <c r="AG918" s="5"/>
      <c r="AH918" s="5"/>
      <c r="AI918" s="5"/>
      <c r="AJ918" s="5"/>
      <c r="AM918" s="9"/>
      <c r="AN918" s="9"/>
      <c r="AO918" s="9"/>
      <c r="AP918" s="9"/>
      <c r="AQ918" s="9"/>
      <c r="AR918" s="9"/>
      <c r="AS918" s="9"/>
      <c r="AT918" s="9"/>
      <c r="AU918" s="5"/>
      <c r="AV918" s="5"/>
      <c r="AW918" s="5"/>
      <c r="AX918" s="5"/>
      <c r="AY918" s="5"/>
      <c r="AZ918" s="5"/>
      <c r="BA918" s="5"/>
      <c r="CX918" s="5"/>
      <c r="CY918" s="5"/>
      <c r="CZ918" s="5"/>
    </row>
    <row r="919" spans="4:104" x14ac:dyDescent="0.3">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E919" s="5"/>
      <c r="AF919" s="5"/>
      <c r="AG919" s="5"/>
      <c r="AH919" s="5"/>
      <c r="AI919" s="5"/>
      <c r="AJ919" s="5"/>
      <c r="AM919" s="9"/>
      <c r="AN919" s="9"/>
      <c r="AO919" s="9"/>
      <c r="AP919" s="9"/>
      <c r="AQ919" s="9"/>
      <c r="AR919" s="9"/>
      <c r="AS919" s="9"/>
      <c r="AT919" s="9"/>
      <c r="AU919" s="5"/>
      <c r="AV919" s="5"/>
      <c r="AW919" s="5"/>
      <c r="AX919" s="5"/>
      <c r="AY919" s="5"/>
      <c r="AZ919" s="5"/>
      <c r="BA919" s="5"/>
      <c r="CX919" s="5"/>
      <c r="CY919" s="5"/>
      <c r="CZ919" s="5"/>
    </row>
    <row r="920" spans="4:104" x14ac:dyDescent="0.3">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E920" s="5"/>
      <c r="AF920" s="5"/>
      <c r="AG920" s="5"/>
      <c r="AH920" s="5"/>
      <c r="AI920" s="5"/>
      <c r="AJ920" s="5"/>
      <c r="AM920" s="9"/>
      <c r="AN920" s="9"/>
      <c r="AO920" s="9"/>
      <c r="AP920" s="9"/>
      <c r="AQ920" s="9"/>
      <c r="AR920" s="9"/>
      <c r="AS920" s="9"/>
      <c r="AT920" s="9"/>
      <c r="AU920" s="5"/>
      <c r="AV920" s="5"/>
      <c r="AW920" s="5"/>
      <c r="AX920" s="5"/>
      <c r="AY920" s="5"/>
      <c r="AZ920" s="5"/>
      <c r="BA920" s="5"/>
      <c r="CX920" s="5"/>
      <c r="CY920" s="5"/>
      <c r="CZ920" s="5"/>
    </row>
    <row r="921" spans="4:104" x14ac:dyDescent="0.3">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E921" s="5"/>
      <c r="AF921" s="5"/>
      <c r="AG921" s="5"/>
      <c r="AH921" s="5"/>
      <c r="AI921" s="5"/>
      <c r="AJ921" s="5"/>
      <c r="AM921" s="9"/>
      <c r="AN921" s="9"/>
      <c r="AO921" s="9"/>
      <c r="AP921" s="9"/>
      <c r="AQ921" s="9"/>
      <c r="AR921" s="9"/>
      <c r="AS921" s="9"/>
      <c r="AT921" s="9"/>
      <c r="AU921" s="5"/>
      <c r="AV921" s="5"/>
      <c r="AW921" s="5"/>
      <c r="AX921" s="5"/>
      <c r="AY921" s="5"/>
      <c r="AZ921" s="5"/>
      <c r="BA921" s="5"/>
      <c r="CX921" s="5"/>
      <c r="CY921" s="5"/>
      <c r="CZ921" s="5"/>
    </row>
    <row r="922" spans="4:104" x14ac:dyDescent="0.3">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E922" s="5"/>
      <c r="AF922" s="5"/>
      <c r="AG922" s="5"/>
      <c r="AH922" s="5"/>
      <c r="AI922" s="5"/>
      <c r="AJ922" s="5"/>
      <c r="AM922" s="9"/>
      <c r="AN922" s="9"/>
      <c r="AO922" s="9"/>
      <c r="AP922" s="9"/>
      <c r="AQ922" s="9"/>
      <c r="AR922" s="9"/>
      <c r="AS922" s="9"/>
      <c r="AT922" s="9"/>
      <c r="AU922" s="5"/>
      <c r="AV922" s="5"/>
      <c r="AW922" s="5"/>
      <c r="AX922" s="5"/>
      <c r="AY922" s="5"/>
      <c r="AZ922" s="5"/>
      <c r="BA922" s="5"/>
      <c r="CX922" s="5"/>
      <c r="CY922" s="5"/>
      <c r="CZ922" s="5"/>
    </row>
    <row r="923" spans="4:104" x14ac:dyDescent="0.3">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E923" s="5"/>
      <c r="AF923" s="5"/>
      <c r="AG923" s="5"/>
      <c r="AH923" s="5"/>
      <c r="AI923" s="5"/>
      <c r="AJ923" s="5"/>
      <c r="AM923" s="9"/>
      <c r="AN923" s="9"/>
      <c r="AO923" s="9"/>
      <c r="AP923" s="9"/>
      <c r="AQ923" s="9"/>
      <c r="AR923" s="9"/>
      <c r="AS923" s="9"/>
      <c r="AT923" s="9"/>
      <c r="AU923" s="5"/>
      <c r="AV923" s="5"/>
      <c r="AW923" s="5"/>
      <c r="AX923" s="5"/>
      <c r="AY923" s="5"/>
      <c r="AZ923" s="5"/>
      <c r="BA923" s="5"/>
      <c r="CX923" s="5"/>
      <c r="CY923" s="5"/>
      <c r="CZ923" s="5"/>
    </row>
    <row r="924" spans="4:104" x14ac:dyDescent="0.3">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E924" s="5"/>
      <c r="AF924" s="5"/>
      <c r="AG924" s="5"/>
      <c r="AH924" s="5"/>
      <c r="AI924" s="5"/>
      <c r="AJ924" s="5"/>
      <c r="AM924" s="9"/>
      <c r="AN924" s="9"/>
      <c r="AO924" s="9"/>
      <c r="AP924" s="9"/>
      <c r="AQ924" s="9"/>
      <c r="AR924" s="9"/>
      <c r="AS924" s="9"/>
      <c r="AT924" s="9"/>
      <c r="AU924" s="5"/>
      <c r="AV924" s="5"/>
      <c r="AW924" s="5"/>
      <c r="AX924" s="5"/>
      <c r="AY924" s="5"/>
      <c r="AZ924" s="5"/>
      <c r="BA924" s="5"/>
      <c r="CX924" s="5"/>
      <c r="CY924" s="5"/>
      <c r="CZ924" s="5"/>
    </row>
    <row r="925" spans="4:104" x14ac:dyDescent="0.3">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E925" s="5"/>
      <c r="AF925" s="5"/>
      <c r="AG925" s="5"/>
      <c r="AH925" s="5"/>
      <c r="AI925" s="5"/>
      <c r="AJ925" s="5"/>
      <c r="AM925" s="9"/>
      <c r="AN925" s="9"/>
      <c r="AO925" s="9"/>
      <c r="AP925" s="9"/>
      <c r="AQ925" s="9"/>
      <c r="AR925" s="9"/>
      <c r="AS925" s="9"/>
      <c r="AT925" s="9"/>
      <c r="AU925" s="5"/>
      <c r="AV925" s="5"/>
      <c r="AW925" s="5"/>
      <c r="AX925" s="5"/>
      <c r="AY925" s="5"/>
      <c r="AZ925" s="5"/>
      <c r="BA925" s="5"/>
      <c r="CX925" s="5"/>
      <c r="CY925" s="5"/>
      <c r="CZ925" s="5"/>
    </row>
    <row r="926" spans="4:104" x14ac:dyDescent="0.3">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E926" s="5"/>
      <c r="AF926" s="5"/>
      <c r="AG926" s="5"/>
      <c r="AH926" s="5"/>
      <c r="AI926" s="5"/>
      <c r="AJ926" s="5"/>
      <c r="AM926" s="9"/>
      <c r="AN926" s="9"/>
      <c r="AO926" s="9"/>
      <c r="AP926" s="9"/>
      <c r="AQ926" s="9"/>
      <c r="AR926" s="9"/>
      <c r="AS926" s="9"/>
      <c r="AT926" s="9"/>
      <c r="AU926" s="5"/>
      <c r="AV926" s="5"/>
      <c r="AW926" s="5"/>
      <c r="AX926" s="5"/>
      <c r="AY926" s="5"/>
      <c r="AZ926" s="5"/>
      <c r="BA926" s="5"/>
      <c r="CX926" s="5"/>
      <c r="CY926" s="5"/>
      <c r="CZ926" s="5"/>
    </row>
    <row r="927" spans="4:104" x14ac:dyDescent="0.3">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E927" s="5"/>
      <c r="AF927" s="5"/>
      <c r="AG927" s="5"/>
      <c r="AH927" s="5"/>
      <c r="AI927" s="5"/>
      <c r="AJ927" s="5"/>
      <c r="AM927" s="9"/>
      <c r="AN927" s="9"/>
      <c r="AO927" s="9"/>
      <c r="AP927" s="9"/>
      <c r="AQ927" s="9"/>
      <c r="AR927" s="9"/>
      <c r="AS927" s="9"/>
      <c r="AT927" s="9"/>
      <c r="AU927" s="5"/>
      <c r="AV927" s="5"/>
      <c r="AW927" s="5"/>
      <c r="AX927" s="5"/>
      <c r="AY927" s="5"/>
      <c r="AZ927" s="5"/>
      <c r="BA927" s="5"/>
      <c r="CX927" s="5"/>
      <c r="CY927" s="5"/>
      <c r="CZ927" s="5"/>
    </row>
    <row r="928" spans="4:104" x14ac:dyDescent="0.3">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E928" s="5"/>
      <c r="AF928" s="5"/>
      <c r="AG928" s="5"/>
      <c r="AH928" s="5"/>
      <c r="AI928" s="5"/>
      <c r="AJ928" s="5"/>
      <c r="AM928" s="9"/>
      <c r="AN928" s="9"/>
      <c r="AO928" s="9"/>
      <c r="AP928" s="9"/>
      <c r="AQ928" s="9"/>
      <c r="AR928" s="9"/>
      <c r="AS928" s="9"/>
      <c r="AT928" s="9"/>
      <c r="AU928" s="5"/>
      <c r="AV928" s="5"/>
      <c r="AW928" s="5"/>
      <c r="AX928" s="5"/>
      <c r="AY928" s="5"/>
      <c r="AZ928" s="5"/>
      <c r="BA928" s="5"/>
      <c r="CX928" s="5"/>
      <c r="CY928" s="5"/>
      <c r="CZ928" s="5"/>
    </row>
    <row r="929" spans="4:104" x14ac:dyDescent="0.3">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E929" s="5"/>
      <c r="AF929" s="5"/>
      <c r="AG929" s="5"/>
      <c r="AH929" s="5"/>
      <c r="AI929" s="5"/>
      <c r="AJ929" s="5"/>
      <c r="AM929" s="9"/>
      <c r="AN929" s="9"/>
      <c r="AO929" s="9"/>
      <c r="AP929" s="9"/>
      <c r="AQ929" s="9"/>
      <c r="AR929" s="9"/>
      <c r="AS929" s="9"/>
      <c r="AT929" s="9"/>
      <c r="AU929" s="5"/>
      <c r="AV929" s="5"/>
      <c r="AW929" s="5"/>
      <c r="AX929" s="5"/>
      <c r="AY929" s="5"/>
      <c r="AZ929" s="5"/>
      <c r="BA929" s="5"/>
      <c r="CX929" s="5"/>
      <c r="CY929" s="5"/>
      <c r="CZ929" s="5"/>
    </row>
    <row r="930" spans="4:104" x14ac:dyDescent="0.3">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E930" s="5"/>
      <c r="AF930" s="5"/>
      <c r="AG930" s="5"/>
      <c r="AH930" s="5"/>
      <c r="AI930" s="5"/>
      <c r="AJ930" s="5"/>
      <c r="AM930" s="9"/>
      <c r="AN930" s="9"/>
      <c r="AO930" s="9"/>
      <c r="AP930" s="9"/>
      <c r="AQ930" s="9"/>
      <c r="AR930" s="9"/>
      <c r="AS930" s="9"/>
      <c r="AT930" s="9"/>
      <c r="AU930" s="5"/>
      <c r="AV930" s="5"/>
      <c r="AW930" s="5"/>
      <c r="AX930" s="5"/>
      <c r="AY930" s="5"/>
      <c r="AZ930" s="5"/>
      <c r="BA930" s="5"/>
      <c r="CX930" s="5"/>
      <c r="CY930" s="5"/>
      <c r="CZ930" s="5"/>
    </row>
    <row r="931" spans="4:104" x14ac:dyDescent="0.3">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E931" s="5"/>
      <c r="AF931" s="5"/>
      <c r="AG931" s="5"/>
      <c r="AH931" s="5"/>
      <c r="AI931" s="5"/>
      <c r="AJ931" s="5"/>
      <c r="AM931" s="9"/>
      <c r="AN931" s="9"/>
      <c r="AO931" s="9"/>
      <c r="AP931" s="9"/>
      <c r="AQ931" s="9"/>
      <c r="AR931" s="9"/>
      <c r="AS931" s="9"/>
      <c r="AT931" s="9"/>
      <c r="AU931" s="5"/>
      <c r="AV931" s="5"/>
      <c r="AW931" s="5"/>
      <c r="AX931" s="5"/>
      <c r="AY931" s="5"/>
      <c r="AZ931" s="5"/>
      <c r="BA931" s="5"/>
      <c r="CX931" s="5"/>
      <c r="CY931" s="5"/>
      <c r="CZ931" s="5"/>
    </row>
    <row r="932" spans="4:104" x14ac:dyDescent="0.3">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E932" s="5"/>
      <c r="AF932" s="5"/>
      <c r="AG932" s="5"/>
      <c r="AH932" s="5"/>
      <c r="AI932" s="5"/>
      <c r="AJ932" s="5"/>
      <c r="AM932" s="9"/>
      <c r="AN932" s="9"/>
      <c r="AO932" s="9"/>
      <c r="AP932" s="9"/>
      <c r="AQ932" s="9"/>
      <c r="AR932" s="9"/>
      <c r="AS932" s="9"/>
      <c r="AT932" s="9"/>
      <c r="AU932" s="5"/>
      <c r="AV932" s="5"/>
      <c r="AW932" s="5"/>
      <c r="AX932" s="5"/>
      <c r="AY932" s="5"/>
      <c r="AZ932" s="5"/>
      <c r="BA932" s="5"/>
      <c r="CX932" s="5"/>
      <c r="CY932" s="5"/>
      <c r="CZ932" s="5"/>
    </row>
    <row r="933" spans="4:104" x14ac:dyDescent="0.3">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E933" s="5"/>
      <c r="AF933" s="5"/>
      <c r="AG933" s="5"/>
      <c r="AH933" s="5"/>
      <c r="AI933" s="5"/>
      <c r="AJ933" s="5"/>
      <c r="AM933" s="9"/>
      <c r="AN933" s="9"/>
      <c r="AO933" s="9"/>
      <c r="AP933" s="9"/>
      <c r="AQ933" s="9"/>
      <c r="AR933" s="9"/>
      <c r="AS933" s="9"/>
      <c r="AT933" s="9"/>
      <c r="AU933" s="5"/>
      <c r="AV933" s="5"/>
      <c r="AW933" s="5"/>
      <c r="AX933" s="5"/>
      <c r="AY933" s="5"/>
      <c r="AZ933" s="5"/>
      <c r="BA933" s="5"/>
      <c r="CX933" s="5"/>
      <c r="CY933" s="5"/>
      <c r="CZ933" s="5"/>
    </row>
    <row r="934" spans="4:104" x14ac:dyDescent="0.3">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E934" s="5"/>
      <c r="AF934" s="5"/>
      <c r="AG934" s="5"/>
      <c r="AH934" s="5"/>
      <c r="AI934" s="5"/>
      <c r="AJ934" s="5"/>
      <c r="AM934" s="9"/>
      <c r="AN934" s="9"/>
      <c r="AO934" s="9"/>
      <c r="AP934" s="9"/>
      <c r="AQ934" s="9"/>
      <c r="AR934" s="9"/>
      <c r="AS934" s="9"/>
      <c r="AT934" s="9"/>
      <c r="AU934" s="5"/>
      <c r="AV934" s="5"/>
      <c r="AW934" s="5"/>
      <c r="AX934" s="5"/>
      <c r="AY934" s="5"/>
      <c r="AZ934" s="5"/>
      <c r="BA934" s="5"/>
      <c r="CX934" s="5"/>
      <c r="CY934" s="5"/>
      <c r="CZ934" s="5"/>
    </row>
    <row r="935" spans="4:104" x14ac:dyDescent="0.3">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E935" s="5"/>
      <c r="AF935" s="5"/>
      <c r="AG935" s="5"/>
      <c r="AH935" s="5"/>
      <c r="AI935" s="5"/>
      <c r="AJ935" s="5"/>
      <c r="AM935" s="9"/>
      <c r="AN935" s="9"/>
      <c r="AO935" s="9"/>
      <c r="AP935" s="9"/>
      <c r="AQ935" s="9"/>
      <c r="AR935" s="9"/>
      <c r="AS935" s="9"/>
      <c r="AT935" s="9"/>
      <c r="AU935" s="5"/>
      <c r="AV935" s="5"/>
      <c r="AW935" s="5"/>
      <c r="AX935" s="5"/>
      <c r="AY935" s="5"/>
      <c r="AZ935" s="5"/>
      <c r="BA935" s="5"/>
      <c r="CX935" s="5"/>
      <c r="CY935" s="5"/>
      <c r="CZ935" s="5"/>
    </row>
    <row r="936" spans="4:104" x14ac:dyDescent="0.3">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E936" s="5"/>
      <c r="AF936" s="5"/>
      <c r="AG936" s="5"/>
      <c r="AH936" s="5"/>
      <c r="AI936" s="5"/>
      <c r="AJ936" s="5"/>
      <c r="AM936" s="9"/>
      <c r="AN936" s="9"/>
      <c r="AO936" s="9"/>
      <c r="AP936" s="9"/>
      <c r="AQ936" s="9"/>
      <c r="AR936" s="9"/>
      <c r="AS936" s="9"/>
      <c r="AT936" s="9"/>
      <c r="AU936" s="5"/>
      <c r="AV936" s="5"/>
      <c r="AW936" s="5"/>
      <c r="AX936" s="5"/>
      <c r="AY936" s="5"/>
      <c r="AZ936" s="5"/>
      <c r="BA936" s="5"/>
      <c r="CX936" s="5"/>
      <c r="CY936" s="5"/>
      <c r="CZ936" s="5"/>
    </row>
    <row r="937" spans="4:104" x14ac:dyDescent="0.3">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E937" s="5"/>
      <c r="AF937" s="5"/>
      <c r="AG937" s="5"/>
      <c r="AH937" s="5"/>
      <c r="AI937" s="5"/>
      <c r="AJ937" s="5"/>
      <c r="AM937" s="9"/>
      <c r="AN937" s="9"/>
      <c r="AO937" s="9"/>
      <c r="AP937" s="9"/>
      <c r="AQ937" s="9"/>
      <c r="AR937" s="9"/>
      <c r="AS937" s="9"/>
      <c r="AT937" s="9"/>
      <c r="AU937" s="5"/>
      <c r="AV937" s="5"/>
      <c r="AW937" s="5"/>
      <c r="AX937" s="5"/>
      <c r="AY937" s="5"/>
      <c r="AZ937" s="5"/>
      <c r="BA937" s="5"/>
      <c r="CX937" s="5"/>
      <c r="CY937" s="5"/>
      <c r="CZ937" s="5"/>
    </row>
    <row r="938" spans="4:104" x14ac:dyDescent="0.3">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E938" s="5"/>
      <c r="AF938" s="5"/>
      <c r="AG938" s="5"/>
      <c r="AH938" s="5"/>
      <c r="AI938" s="5"/>
      <c r="AJ938" s="5"/>
      <c r="AM938" s="9"/>
      <c r="AN938" s="9"/>
      <c r="AO938" s="9"/>
      <c r="AP938" s="9"/>
      <c r="AQ938" s="9"/>
      <c r="AR938" s="9"/>
      <c r="AS938" s="9"/>
      <c r="AT938" s="9"/>
      <c r="AU938" s="5"/>
      <c r="AV938" s="5"/>
      <c r="AW938" s="5"/>
      <c r="AX938" s="5"/>
      <c r="AY938" s="5"/>
      <c r="AZ938" s="5"/>
      <c r="BA938" s="5"/>
      <c r="CX938" s="5"/>
      <c r="CY938" s="5"/>
      <c r="CZ938" s="5"/>
    </row>
    <row r="939" spans="4:104" x14ac:dyDescent="0.3">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E939" s="5"/>
      <c r="AF939" s="5"/>
      <c r="AG939" s="5"/>
      <c r="AH939" s="5"/>
      <c r="AI939" s="5"/>
      <c r="AJ939" s="5"/>
      <c r="AM939" s="9"/>
      <c r="AN939" s="9"/>
      <c r="AO939" s="9"/>
      <c r="AP939" s="9"/>
      <c r="AQ939" s="9"/>
      <c r="AR939" s="9"/>
      <c r="AS939" s="9"/>
      <c r="AT939" s="9"/>
      <c r="AU939" s="5"/>
      <c r="AV939" s="5"/>
      <c r="AW939" s="5"/>
      <c r="AX939" s="5"/>
      <c r="AY939" s="5"/>
      <c r="AZ939" s="5"/>
      <c r="BA939" s="5"/>
      <c r="CX939" s="5"/>
      <c r="CY939" s="5"/>
      <c r="CZ939" s="5"/>
    </row>
    <row r="940" spans="4:104" x14ac:dyDescent="0.3">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E940" s="5"/>
      <c r="AF940" s="5"/>
      <c r="AG940" s="5"/>
      <c r="AH940" s="5"/>
      <c r="AI940" s="5"/>
      <c r="AJ940" s="5"/>
      <c r="AM940" s="9"/>
      <c r="AN940" s="9"/>
      <c r="AO940" s="9"/>
      <c r="AP940" s="9"/>
      <c r="AQ940" s="9"/>
      <c r="AR940" s="9"/>
      <c r="AS940" s="9"/>
      <c r="AT940" s="9"/>
      <c r="AU940" s="5"/>
      <c r="AV940" s="5"/>
      <c r="AW940" s="5"/>
      <c r="AX940" s="5"/>
      <c r="AY940" s="5"/>
      <c r="AZ940" s="5"/>
      <c r="BA940" s="5"/>
      <c r="CX940" s="5"/>
      <c r="CY940" s="5"/>
      <c r="CZ940" s="5"/>
    </row>
    <row r="941" spans="4:104" x14ac:dyDescent="0.3">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E941" s="5"/>
      <c r="AF941" s="5"/>
      <c r="AG941" s="5"/>
      <c r="AH941" s="5"/>
      <c r="AI941" s="5"/>
      <c r="AJ941" s="5"/>
      <c r="AM941" s="9"/>
      <c r="AN941" s="9"/>
      <c r="AO941" s="9"/>
      <c r="AP941" s="9"/>
      <c r="AQ941" s="9"/>
      <c r="AR941" s="9"/>
      <c r="AS941" s="9"/>
      <c r="AT941" s="9"/>
      <c r="AU941" s="5"/>
      <c r="AV941" s="5"/>
      <c r="AW941" s="5"/>
      <c r="AX941" s="5"/>
      <c r="AY941" s="5"/>
      <c r="AZ941" s="5"/>
      <c r="BA941" s="5"/>
      <c r="CX941" s="5"/>
      <c r="CY941" s="5"/>
      <c r="CZ941" s="5"/>
    </row>
    <row r="942" spans="4:104" x14ac:dyDescent="0.3">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E942" s="5"/>
      <c r="AF942" s="5"/>
      <c r="AG942" s="5"/>
      <c r="AH942" s="5"/>
      <c r="AI942" s="5"/>
      <c r="AJ942" s="5"/>
      <c r="AM942" s="9"/>
      <c r="AN942" s="9"/>
      <c r="AO942" s="9"/>
      <c r="AP942" s="9"/>
      <c r="AQ942" s="9"/>
      <c r="AR942" s="9"/>
      <c r="AS942" s="9"/>
      <c r="AT942" s="9"/>
      <c r="AU942" s="5"/>
      <c r="AV942" s="5"/>
      <c r="AW942" s="5"/>
      <c r="AX942" s="5"/>
      <c r="AY942" s="5"/>
      <c r="AZ942" s="5"/>
      <c r="BA942" s="5"/>
      <c r="CX942" s="5"/>
      <c r="CY942" s="5"/>
      <c r="CZ942" s="5"/>
    </row>
    <row r="943" spans="4:104" x14ac:dyDescent="0.3">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E943" s="5"/>
      <c r="AF943" s="5"/>
      <c r="AG943" s="5"/>
      <c r="AH943" s="5"/>
      <c r="AI943" s="5"/>
      <c r="AJ943" s="5"/>
      <c r="AM943" s="9"/>
      <c r="AN943" s="9"/>
      <c r="AO943" s="9"/>
      <c r="AP943" s="9"/>
      <c r="AQ943" s="9"/>
      <c r="AR943" s="9"/>
      <c r="AS943" s="9"/>
      <c r="AT943" s="9"/>
      <c r="AU943" s="5"/>
      <c r="AV943" s="5"/>
      <c r="AW943" s="5"/>
      <c r="AX943" s="5"/>
      <c r="AY943" s="5"/>
      <c r="AZ943" s="5"/>
      <c r="BA943" s="5"/>
      <c r="CX943" s="5"/>
      <c r="CY943" s="5"/>
      <c r="CZ943" s="5"/>
    </row>
    <row r="944" spans="4:104" x14ac:dyDescent="0.3">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E944" s="5"/>
      <c r="AF944" s="5"/>
      <c r="AG944" s="5"/>
      <c r="AH944" s="5"/>
      <c r="AI944" s="5"/>
      <c r="AJ944" s="5"/>
      <c r="AM944" s="9"/>
      <c r="AN944" s="9"/>
      <c r="AO944" s="9"/>
      <c r="AP944" s="9"/>
      <c r="AQ944" s="9"/>
      <c r="AR944" s="9"/>
      <c r="AS944" s="9"/>
      <c r="AT944" s="9"/>
      <c r="AU944" s="5"/>
      <c r="AV944" s="5"/>
      <c r="AW944" s="5"/>
      <c r="AX944" s="5"/>
      <c r="AY944" s="5"/>
      <c r="AZ944" s="5"/>
      <c r="BA944" s="5"/>
      <c r="CX944" s="5"/>
      <c r="CY944" s="5"/>
      <c r="CZ944" s="5"/>
    </row>
    <row r="945" spans="4:104" x14ac:dyDescent="0.3">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E945" s="5"/>
      <c r="AF945" s="5"/>
      <c r="AG945" s="5"/>
      <c r="AH945" s="5"/>
      <c r="AI945" s="5"/>
      <c r="AJ945" s="5"/>
      <c r="AM945" s="9"/>
      <c r="AN945" s="9"/>
      <c r="AO945" s="9"/>
      <c r="AP945" s="9"/>
      <c r="AQ945" s="9"/>
      <c r="AR945" s="9"/>
      <c r="AS945" s="9"/>
      <c r="AT945" s="9"/>
      <c r="AU945" s="5"/>
      <c r="AV945" s="5"/>
      <c r="AW945" s="5"/>
      <c r="AX945" s="5"/>
      <c r="AY945" s="5"/>
      <c r="AZ945" s="5"/>
      <c r="BA945" s="5"/>
      <c r="CX945" s="5"/>
      <c r="CY945" s="5"/>
      <c r="CZ945" s="5"/>
    </row>
    <row r="946" spans="4:104" x14ac:dyDescent="0.3">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E946" s="5"/>
      <c r="AF946" s="5"/>
      <c r="AG946" s="5"/>
      <c r="AH946" s="5"/>
      <c r="AI946" s="5"/>
      <c r="AJ946" s="5"/>
      <c r="AM946" s="9"/>
      <c r="AN946" s="9"/>
      <c r="AO946" s="9"/>
      <c r="AP946" s="9"/>
      <c r="AQ946" s="9"/>
      <c r="AR946" s="9"/>
      <c r="AS946" s="9"/>
      <c r="AT946" s="9"/>
      <c r="AU946" s="5"/>
      <c r="AV946" s="5"/>
      <c r="AW946" s="5"/>
      <c r="AX946" s="5"/>
      <c r="AY946" s="5"/>
      <c r="AZ946" s="5"/>
      <c r="BA946" s="5"/>
      <c r="CX946" s="5"/>
      <c r="CY946" s="5"/>
      <c r="CZ946" s="5"/>
    </row>
    <row r="947" spans="4:104" x14ac:dyDescent="0.3">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E947" s="5"/>
      <c r="AF947" s="5"/>
      <c r="AG947" s="5"/>
      <c r="AH947" s="5"/>
      <c r="AI947" s="5"/>
      <c r="AJ947" s="5"/>
      <c r="AM947" s="9"/>
      <c r="AN947" s="9"/>
      <c r="AO947" s="9"/>
      <c r="AP947" s="9"/>
      <c r="AQ947" s="9"/>
      <c r="AR947" s="9"/>
      <c r="AS947" s="9"/>
      <c r="AT947" s="9"/>
      <c r="AU947" s="5"/>
      <c r="AV947" s="5"/>
      <c r="AW947" s="5"/>
      <c r="AX947" s="5"/>
      <c r="AY947" s="5"/>
      <c r="AZ947" s="5"/>
      <c r="BA947" s="5"/>
      <c r="CX947" s="5"/>
      <c r="CY947" s="5"/>
      <c r="CZ947" s="5"/>
    </row>
    <row r="948" spans="4:104" x14ac:dyDescent="0.3">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E948" s="5"/>
      <c r="AF948" s="5"/>
      <c r="AG948" s="5"/>
      <c r="AH948" s="5"/>
      <c r="AI948" s="5"/>
      <c r="AJ948" s="5"/>
      <c r="AM948" s="9"/>
      <c r="AN948" s="9"/>
      <c r="AO948" s="9"/>
      <c r="AP948" s="9"/>
      <c r="AQ948" s="9"/>
      <c r="AR948" s="9"/>
      <c r="AS948" s="9"/>
      <c r="AT948" s="9"/>
      <c r="AU948" s="5"/>
      <c r="AV948" s="5"/>
      <c r="AW948" s="5"/>
      <c r="AX948" s="5"/>
      <c r="AY948" s="5"/>
      <c r="AZ948" s="5"/>
      <c r="BA948" s="5"/>
      <c r="CX948" s="5"/>
      <c r="CY948" s="5"/>
      <c r="CZ948" s="5"/>
    </row>
    <row r="949" spans="4:104" x14ac:dyDescent="0.3">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E949" s="5"/>
      <c r="AF949" s="5"/>
      <c r="AG949" s="5"/>
      <c r="AH949" s="5"/>
      <c r="AI949" s="5"/>
      <c r="AJ949" s="5"/>
      <c r="AM949" s="9"/>
      <c r="AN949" s="9"/>
      <c r="AO949" s="9"/>
      <c r="AP949" s="9"/>
      <c r="AQ949" s="9"/>
      <c r="AR949" s="9"/>
      <c r="AS949" s="9"/>
      <c r="AT949" s="9"/>
      <c r="AU949" s="5"/>
      <c r="AV949" s="5"/>
      <c r="AW949" s="5"/>
      <c r="AX949" s="5"/>
      <c r="AY949" s="5"/>
      <c r="AZ949" s="5"/>
      <c r="BA949" s="5"/>
      <c r="CX949" s="5"/>
      <c r="CY949" s="5"/>
      <c r="CZ949" s="5"/>
    </row>
    <row r="950" spans="4:104" x14ac:dyDescent="0.3">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E950" s="5"/>
      <c r="AF950" s="5"/>
      <c r="AG950" s="5"/>
      <c r="AH950" s="5"/>
      <c r="AI950" s="5"/>
      <c r="AJ950" s="5"/>
      <c r="AM950" s="9"/>
      <c r="AN950" s="9"/>
      <c r="AO950" s="9"/>
      <c r="AP950" s="9"/>
      <c r="AQ950" s="9"/>
      <c r="AR950" s="9"/>
      <c r="AS950" s="9"/>
      <c r="AT950" s="9"/>
      <c r="AU950" s="5"/>
      <c r="AV950" s="5"/>
      <c r="AW950" s="5"/>
      <c r="AX950" s="5"/>
      <c r="AY950" s="5"/>
      <c r="AZ950" s="5"/>
      <c r="BA950" s="5"/>
      <c r="CX950" s="5"/>
      <c r="CY950" s="5"/>
      <c r="CZ950" s="5"/>
    </row>
    <row r="951" spans="4:104" x14ac:dyDescent="0.3">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E951" s="5"/>
      <c r="AF951" s="5"/>
      <c r="AG951" s="5"/>
      <c r="AH951" s="5"/>
      <c r="AI951" s="5"/>
      <c r="AJ951" s="5"/>
      <c r="AM951" s="9"/>
      <c r="AN951" s="9"/>
      <c r="AO951" s="9"/>
      <c r="AP951" s="9"/>
      <c r="AQ951" s="9"/>
      <c r="AR951" s="9"/>
      <c r="AS951" s="9"/>
      <c r="AT951" s="9"/>
      <c r="AU951" s="5"/>
      <c r="AV951" s="5"/>
      <c r="AW951" s="5"/>
      <c r="AX951" s="5"/>
      <c r="AY951" s="5"/>
      <c r="AZ951" s="5"/>
      <c r="BA951" s="5"/>
      <c r="CX951" s="5"/>
      <c r="CY951" s="5"/>
      <c r="CZ951" s="5"/>
    </row>
    <row r="952" spans="4:104" x14ac:dyDescent="0.3">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E952" s="5"/>
      <c r="AF952" s="5"/>
      <c r="AG952" s="5"/>
      <c r="AH952" s="5"/>
      <c r="AI952" s="5"/>
      <c r="AJ952" s="5"/>
      <c r="AM952" s="9"/>
      <c r="AN952" s="9"/>
      <c r="AO952" s="9"/>
      <c r="AP952" s="9"/>
      <c r="AQ952" s="9"/>
      <c r="AR952" s="9"/>
      <c r="AS952" s="9"/>
      <c r="AT952" s="9"/>
      <c r="AU952" s="5"/>
      <c r="AV952" s="5"/>
      <c r="AW952" s="5"/>
      <c r="AX952" s="5"/>
      <c r="AY952" s="5"/>
      <c r="AZ952" s="5"/>
      <c r="BA952" s="5"/>
      <c r="CX952" s="5"/>
      <c r="CY952" s="5"/>
      <c r="CZ952" s="5"/>
    </row>
    <row r="953" spans="4:104" x14ac:dyDescent="0.3">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E953" s="5"/>
      <c r="AF953" s="5"/>
      <c r="AG953" s="5"/>
      <c r="AH953" s="5"/>
      <c r="AI953" s="5"/>
      <c r="AJ953" s="5"/>
      <c r="AM953" s="9"/>
      <c r="AN953" s="9"/>
      <c r="AO953" s="9"/>
      <c r="AP953" s="9"/>
      <c r="AQ953" s="9"/>
      <c r="AR953" s="9"/>
      <c r="AS953" s="9"/>
      <c r="AT953" s="9"/>
      <c r="AU953" s="5"/>
      <c r="AV953" s="5"/>
      <c r="AW953" s="5"/>
      <c r="AX953" s="5"/>
      <c r="AY953" s="5"/>
      <c r="AZ953" s="5"/>
      <c r="BA953" s="5"/>
      <c r="CX953" s="5"/>
      <c r="CY953" s="5"/>
      <c r="CZ953" s="5"/>
    </row>
    <row r="954" spans="4:104" x14ac:dyDescent="0.3">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E954" s="5"/>
      <c r="AF954" s="5"/>
      <c r="AG954" s="5"/>
      <c r="AH954" s="5"/>
      <c r="AI954" s="5"/>
      <c r="AJ954" s="5"/>
      <c r="AM954" s="9"/>
      <c r="AN954" s="9"/>
      <c r="AO954" s="9"/>
      <c r="AP954" s="9"/>
      <c r="AQ954" s="9"/>
      <c r="AR954" s="9"/>
      <c r="AS954" s="9"/>
      <c r="AT954" s="9"/>
      <c r="AU954" s="5"/>
      <c r="AV954" s="5"/>
      <c r="AW954" s="5"/>
      <c r="AX954" s="5"/>
      <c r="AY954" s="5"/>
      <c r="AZ954" s="5"/>
      <c r="BA954" s="5"/>
      <c r="CX954" s="5"/>
      <c r="CY954" s="5"/>
      <c r="CZ954" s="5"/>
    </row>
    <row r="955" spans="4:104" x14ac:dyDescent="0.3">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E955" s="5"/>
      <c r="AF955" s="5"/>
      <c r="AG955" s="5"/>
      <c r="AH955" s="5"/>
      <c r="AI955" s="5"/>
      <c r="AJ955" s="5"/>
      <c r="AM955" s="9"/>
      <c r="AN955" s="9"/>
      <c r="AO955" s="9"/>
      <c r="AP955" s="9"/>
      <c r="AQ955" s="9"/>
      <c r="AR955" s="9"/>
      <c r="AS955" s="9"/>
      <c r="AT955" s="9"/>
      <c r="AU955" s="5"/>
      <c r="AV955" s="5"/>
      <c r="AW955" s="5"/>
      <c r="AX955" s="5"/>
      <c r="AY955" s="5"/>
      <c r="AZ955" s="5"/>
      <c r="BA955" s="5"/>
      <c r="CX955" s="5"/>
      <c r="CY955" s="5"/>
      <c r="CZ955" s="5"/>
    </row>
    <row r="956" spans="4:104" x14ac:dyDescent="0.3">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E956" s="5"/>
      <c r="AF956" s="5"/>
      <c r="AG956" s="5"/>
      <c r="AH956" s="5"/>
      <c r="AI956" s="5"/>
      <c r="AJ956" s="5"/>
      <c r="AM956" s="9"/>
      <c r="AN956" s="9"/>
      <c r="AO956" s="9"/>
      <c r="AP956" s="9"/>
      <c r="AQ956" s="9"/>
      <c r="AR956" s="9"/>
      <c r="AS956" s="9"/>
      <c r="AT956" s="9"/>
      <c r="AU956" s="5"/>
      <c r="AV956" s="5"/>
      <c r="AW956" s="5"/>
      <c r="AX956" s="5"/>
      <c r="AY956" s="5"/>
      <c r="AZ956" s="5"/>
      <c r="BA956" s="5"/>
      <c r="CX956" s="5"/>
      <c r="CY956" s="5"/>
      <c r="CZ956" s="5"/>
    </row>
    <row r="957" spans="4:104" x14ac:dyDescent="0.3">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E957" s="5"/>
      <c r="AF957" s="5"/>
      <c r="AG957" s="5"/>
      <c r="AH957" s="5"/>
      <c r="AI957" s="5"/>
      <c r="AJ957" s="5"/>
      <c r="AM957" s="9"/>
      <c r="AN957" s="9"/>
      <c r="AO957" s="9"/>
      <c r="AP957" s="9"/>
      <c r="AQ957" s="9"/>
      <c r="AR957" s="9"/>
      <c r="AS957" s="9"/>
      <c r="AT957" s="9"/>
      <c r="AU957" s="5"/>
      <c r="AV957" s="5"/>
      <c r="AW957" s="5"/>
      <c r="AX957" s="5"/>
      <c r="AY957" s="5"/>
      <c r="AZ957" s="5"/>
      <c r="BA957" s="5"/>
      <c r="CX957" s="5"/>
      <c r="CY957" s="5"/>
      <c r="CZ957" s="5"/>
    </row>
    <row r="958" spans="4:104" x14ac:dyDescent="0.3">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E958" s="5"/>
      <c r="AF958" s="5"/>
      <c r="AG958" s="5"/>
      <c r="AH958" s="5"/>
      <c r="AI958" s="5"/>
      <c r="AJ958" s="5"/>
      <c r="AM958" s="9"/>
      <c r="AN958" s="9"/>
      <c r="AO958" s="9"/>
      <c r="AP958" s="9"/>
      <c r="AQ958" s="9"/>
      <c r="AR958" s="9"/>
      <c r="AS958" s="9"/>
      <c r="AT958" s="9"/>
      <c r="AU958" s="5"/>
      <c r="AV958" s="5"/>
      <c r="AW958" s="5"/>
      <c r="AX958" s="5"/>
      <c r="AY958" s="5"/>
      <c r="AZ958" s="5"/>
      <c r="BA958" s="5"/>
      <c r="CX958" s="5"/>
      <c r="CY958" s="5"/>
      <c r="CZ958" s="5"/>
    </row>
    <row r="959" spans="4:104" x14ac:dyDescent="0.3">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E959" s="5"/>
      <c r="AF959" s="5"/>
      <c r="AG959" s="5"/>
      <c r="AH959" s="5"/>
      <c r="AI959" s="5"/>
      <c r="AJ959" s="5"/>
      <c r="AM959" s="9"/>
      <c r="AN959" s="9"/>
      <c r="AO959" s="9"/>
      <c r="AP959" s="9"/>
      <c r="AQ959" s="9"/>
      <c r="AR959" s="9"/>
      <c r="AS959" s="9"/>
      <c r="AT959" s="9"/>
      <c r="AU959" s="5"/>
      <c r="AV959" s="5"/>
      <c r="AW959" s="5"/>
      <c r="AX959" s="5"/>
      <c r="AY959" s="5"/>
      <c r="AZ959" s="5"/>
      <c r="BA959" s="5"/>
      <c r="CX959" s="5"/>
      <c r="CY959" s="5"/>
      <c r="CZ959" s="5"/>
    </row>
    <row r="960" spans="4:104" x14ac:dyDescent="0.3">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E960" s="5"/>
      <c r="AF960" s="5"/>
      <c r="AG960" s="5"/>
      <c r="AH960" s="5"/>
      <c r="AI960" s="5"/>
      <c r="AJ960" s="5"/>
      <c r="AM960" s="9"/>
      <c r="AN960" s="9"/>
      <c r="AO960" s="9"/>
      <c r="AP960" s="9"/>
      <c r="AQ960" s="9"/>
      <c r="AR960" s="9"/>
      <c r="AS960" s="9"/>
      <c r="AT960" s="9"/>
      <c r="AU960" s="5"/>
      <c r="AV960" s="5"/>
      <c r="AW960" s="5"/>
      <c r="AX960" s="5"/>
      <c r="AY960" s="5"/>
      <c r="AZ960" s="5"/>
      <c r="BA960" s="5"/>
      <c r="CX960" s="5"/>
      <c r="CY960" s="5"/>
      <c r="CZ960" s="5"/>
    </row>
    <row r="961" spans="4:104" x14ac:dyDescent="0.3">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E961" s="5"/>
      <c r="AF961" s="5"/>
      <c r="AG961" s="5"/>
      <c r="AH961" s="5"/>
      <c r="AI961" s="5"/>
      <c r="AJ961" s="5"/>
      <c r="AM961" s="9"/>
      <c r="AN961" s="9"/>
      <c r="AO961" s="9"/>
      <c r="AP961" s="9"/>
      <c r="AQ961" s="9"/>
      <c r="AR961" s="9"/>
      <c r="AS961" s="9"/>
      <c r="AT961" s="9"/>
      <c r="AU961" s="5"/>
      <c r="AV961" s="5"/>
      <c r="AW961" s="5"/>
      <c r="AX961" s="5"/>
      <c r="AY961" s="5"/>
      <c r="AZ961" s="5"/>
      <c r="BA961" s="5"/>
      <c r="CX961" s="5"/>
      <c r="CY961" s="5"/>
      <c r="CZ961" s="5"/>
    </row>
    <row r="962" spans="4:104" x14ac:dyDescent="0.3">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E962" s="5"/>
      <c r="AF962" s="5"/>
      <c r="AG962" s="5"/>
      <c r="AH962" s="5"/>
      <c r="AI962" s="5"/>
      <c r="AJ962" s="5"/>
      <c r="AM962" s="9"/>
      <c r="AN962" s="9"/>
      <c r="AO962" s="9"/>
      <c r="AP962" s="9"/>
      <c r="AQ962" s="9"/>
      <c r="AR962" s="9"/>
      <c r="AS962" s="9"/>
      <c r="AT962" s="9"/>
      <c r="AU962" s="5"/>
      <c r="AV962" s="5"/>
      <c r="AW962" s="5"/>
      <c r="AX962" s="5"/>
      <c r="AY962" s="5"/>
      <c r="AZ962" s="5"/>
      <c r="BA962" s="5"/>
      <c r="CX962" s="5"/>
      <c r="CY962" s="5"/>
      <c r="CZ962" s="5"/>
    </row>
    <row r="963" spans="4:104" x14ac:dyDescent="0.3">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E963" s="5"/>
      <c r="AF963" s="5"/>
      <c r="AG963" s="5"/>
      <c r="AH963" s="5"/>
      <c r="AI963" s="5"/>
      <c r="AJ963" s="5"/>
      <c r="AM963" s="9"/>
      <c r="AN963" s="9"/>
      <c r="AO963" s="9"/>
      <c r="AP963" s="9"/>
      <c r="AQ963" s="9"/>
      <c r="AR963" s="9"/>
      <c r="AS963" s="9"/>
      <c r="AT963" s="9"/>
      <c r="AU963" s="5"/>
      <c r="AV963" s="5"/>
      <c r="AW963" s="5"/>
      <c r="AX963" s="5"/>
      <c r="AY963" s="5"/>
      <c r="AZ963" s="5"/>
      <c r="BA963" s="5"/>
      <c r="CX963" s="5"/>
      <c r="CY963" s="5"/>
      <c r="CZ963" s="5"/>
    </row>
    <row r="964" spans="4:104" x14ac:dyDescent="0.3">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E964" s="5"/>
      <c r="AF964" s="5"/>
      <c r="AG964" s="5"/>
      <c r="AH964" s="5"/>
      <c r="AI964" s="5"/>
      <c r="AJ964" s="5"/>
      <c r="AM964" s="9"/>
      <c r="AN964" s="9"/>
      <c r="AO964" s="9"/>
      <c r="AP964" s="9"/>
      <c r="AQ964" s="9"/>
      <c r="AR964" s="9"/>
      <c r="AS964" s="9"/>
      <c r="AT964" s="9"/>
      <c r="AU964" s="5"/>
      <c r="AV964" s="5"/>
      <c r="AW964" s="5"/>
      <c r="AX964" s="5"/>
      <c r="AY964" s="5"/>
      <c r="AZ964" s="5"/>
      <c r="BA964" s="5"/>
      <c r="CX964" s="5"/>
      <c r="CY964" s="5"/>
      <c r="CZ964" s="5"/>
    </row>
    <row r="965" spans="4:104" x14ac:dyDescent="0.3">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E965" s="5"/>
      <c r="AF965" s="5"/>
      <c r="AG965" s="5"/>
      <c r="AH965" s="5"/>
      <c r="AI965" s="5"/>
      <c r="AJ965" s="5"/>
      <c r="AM965" s="9"/>
      <c r="AN965" s="9"/>
      <c r="AO965" s="9"/>
      <c r="AP965" s="9"/>
      <c r="AQ965" s="9"/>
      <c r="AR965" s="9"/>
      <c r="AS965" s="9"/>
      <c r="AT965" s="9"/>
      <c r="AU965" s="5"/>
      <c r="AV965" s="5"/>
      <c r="AW965" s="5"/>
      <c r="AX965" s="5"/>
      <c r="AY965" s="5"/>
      <c r="AZ965" s="5"/>
      <c r="BA965" s="5"/>
      <c r="CX965" s="5"/>
      <c r="CY965" s="5"/>
      <c r="CZ965" s="5"/>
    </row>
    <row r="966" spans="4:104" x14ac:dyDescent="0.3">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E966" s="5"/>
      <c r="AF966" s="5"/>
      <c r="AG966" s="5"/>
      <c r="AH966" s="5"/>
      <c r="AI966" s="5"/>
      <c r="AJ966" s="5"/>
      <c r="AM966" s="9"/>
      <c r="AN966" s="9"/>
      <c r="AO966" s="9"/>
      <c r="AP966" s="9"/>
      <c r="AQ966" s="9"/>
      <c r="AR966" s="9"/>
      <c r="AS966" s="9"/>
      <c r="AT966" s="9"/>
      <c r="AU966" s="5"/>
      <c r="AV966" s="5"/>
      <c r="AW966" s="5"/>
      <c r="AX966" s="5"/>
      <c r="AY966" s="5"/>
      <c r="AZ966" s="5"/>
      <c r="BA966" s="5"/>
      <c r="CX966" s="5"/>
      <c r="CY966" s="5"/>
      <c r="CZ966" s="5"/>
    </row>
    <row r="967" spans="4:104" x14ac:dyDescent="0.3">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E967" s="5"/>
      <c r="AF967" s="5"/>
      <c r="AG967" s="5"/>
      <c r="AH967" s="5"/>
      <c r="AI967" s="5"/>
      <c r="AJ967" s="5"/>
      <c r="AM967" s="9"/>
      <c r="AN967" s="9"/>
      <c r="AO967" s="9"/>
      <c r="AP967" s="9"/>
      <c r="AQ967" s="9"/>
      <c r="AR967" s="9"/>
      <c r="AS967" s="9"/>
      <c r="AT967" s="9"/>
      <c r="AU967" s="5"/>
      <c r="AV967" s="5"/>
      <c r="AW967" s="5"/>
      <c r="AX967" s="5"/>
      <c r="AY967" s="5"/>
      <c r="AZ967" s="5"/>
      <c r="BA967" s="5"/>
      <c r="CX967" s="5"/>
      <c r="CY967" s="5"/>
      <c r="CZ967" s="5"/>
    </row>
    <row r="968" spans="4:104" x14ac:dyDescent="0.3">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E968" s="5"/>
      <c r="AF968" s="5"/>
      <c r="AG968" s="5"/>
      <c r="AH968" s="5"/>
      <c r="AI968" s="5"/>
      <c r="AJ968" s="5"/>
      <c r="AM968" s="9"/>
      <c r="AN968" s="9"/>
      <c r="AO968" s="9"/>
      <c r="AP968" s="9"/>
      <c r="AQ968" s="9"/>
      <c r="AR968" s="9"/>
      <c r="AS968" s="9"/>
      <c r="AT968" s="9"/>
      <c r="AU968" s="5"/>
      <c r="AV968" s="5"/>
      <c r="AW968" s="5"/>
      <c r="AX968" s="5"/>
      <c r="AY968" s="5"/>
      <c r="AZ968" s="5"/>
      <c r="BA968" s="5"/>
      <c r="CX968" s="5"/>
      <c r="CY968" s="5"/>
      <c r="CZ968" s="5"/>
    </row>
    <row r="969" spans="4:104" x14ac:dyDescent="0.3">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E969" s="5"/>
      <c r="AF969" s="5"/>
      <c r="AG969" s="5"/>
      <c r="AH969" s="5"/>
      <c r="AI969" s="5"/>
      <c r="AJ969" s="5"/>
      <c r="AM969" s="9"/>
      <c r="AN969" s="9"/>
      <c r="AO969" s="9"/>
      <c r="AP969" s="9"/>
      <c r="AQ969" s="9"/>
      <c r="AR969" s="9"/>
      <c r="AS969" s="9"/>
      <c r="AT969" s="9"/>
      <c r="AU969" s="5"/>
      <c r="AV969" s="5"/>
      <c r="AW969" s="5"/>
      <c r="AX969" s="5"/>
      <c r="AY969" s="5"/>
      <c r="AZ969" s="5"/>
      <c r="BA969" s="5"/>
      <c r="CX969" s="5"/>
      <c r="CY969" s="5"/>
      <c r="CZ969" s="5"/>
    </row>
    <row r="970" spans="4:104" x14ac:dyDescent="0.3">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E970" s="5"/>
      <c r="AF970" s="5"/>
      <c r="AG970" s="5"/>
      <c r="AH970" s="5"/>
      <c r="AI970" s="5"/>
      <c r="AJ970" s="5"/>
      <c r="AM970" s="9"/>
      <c r="AN970" s="9"/>
      <c r="AO970" s="9"/>
      <c r="AP970" s="9"/>
      <c r="AQ970" s="9"/>
      <c r="AR970" s="9"/>
      <c r="AS970" s="9"/>
      <c r="AT970" s="9"/>
      <c r="AU970" s="5"/>
      <c r="AV970" s="5"/>
      <c r="AW970" s="5"/>
      <c r="AX970" s="5"/>
      <c r="AY970" s="5"/>
      <c r="AZ970" s="5"/>
      <c r="BA970" s="5"/>
      <c r="CX970" s="5"/>
      <c r="CY970" s="5"/>
      <c r="CZ970" s="5"/>
    </row>
    <row r="971" spans="4:104" x14ac:dyDescent="0.3">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E971" s="5"/>
      <c r="AF971" s="5"/>
      <c r="AG971" s="5"/>
      <c r="AH971" s="5"/>
      <c r="AI971" s="5"/>
      <c r="AJ971" s="5"/>
      <c r="AM971" s="9"/>
      <c r="AN971" s="9"/>
      <c r="AO971" s="9"/>
      <c r="AP971" s="9"/>
      <c r="AQ971" s="9"/>
      <c r="AR971" s="9"/>
      <c r="AS971" s="9"/>
      <c r="AT971" s="9"/>
      <c r="AU971" s="5"/>
      <c r="AV971" s="5"/>
      <c r="AW971" s="5"/>
      <c r="AX971" s="5"/>
      <c r="AY971" s="5"/>
      <c r="AZ971" s="5"/>
      <c r="BA971" s="5"/>
      <c r="CX971" s="5"/>
      <c r="CY971" s="5"/>
      <c r="CZ971" s="5"/>
    </row>
    <row r="972" spans="4:104" x14ac:dyDescent="0.3">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E972" s="5"/>
      <c r="AF972" s="5"/>
      <c r="AG972" s="5"/>
      <c r="AH972" s="5"/>
      <c r="AI972" s="5"/>
      <c r="AJ972" s="5"/>
      <c r="AM972" s="9"/>
      <c r="AN972" s="9"/>
      <c r="AO972" s="9"/>
      <c r="AP972" s="9"/>
      <c r="AQ972" s="9"/>
      <c r="AR972" s="9"/>
      <c r="AS972" s="9"/>
      <c r="AT972" s="9"/>
      <c r="AU972" s="5"/>
      <c r="AV972" s="5"/>
      <c r="AW972" s="5"/>
      <c r="AX972" s="5"/>
      <c r="AY972" s="5"/>
      <c r="AZ972" s="5"/>
      <c r="BA972" s="5"/>
      <c r="CX972" s="5"/>
      <c r="CY972" s="5"/>
      <c r="CZ972" s="5"/>
    </row>
    <row r="973" spans="4:104" x14ac:dyDescent="0.3">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E973" s="5"/>
      <c r="AF973" s="5"/>
      <c r="AG973" s="5"/>
      <c r="AH973" s="5"/>
      <c r="AI973" s="5"/>
      <c r="AJ973" s="5"/>
      <c r="AM973" s="9"/>
      <c r="AN973" s="9"/>
      <c r="AO973" s="9"/>
      <c r="AP973" s="9"/>
      <c r="AQ973" s="9"/>
      <c r="AR973" s="9"/>
      <c r="AS973" s="9"/>
      <c r="AT973" s="9"/>
      <c r="AU973" s="5"/>
      <c r="AV973" s="5"/>
      <c r="AW973" s="5"/>
      <c r="AX973" s="5"/>
      <c r="AY973" s="5"/>
      <c r="AZ973" s="5"/>
      <c r="BA973" s="5"/>
      <c r="CX973" s="5"/>
      <c r="CY973" s="5"/>
      <c r="CZ973" s="5"/>
    </row>
    <row r="974" spans="4:104" x14ac:dyDescent="0.3">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E974" s="5"/>
      <c r="AF974" s="5"/>
      <c r="AG974" s="5"/>
      <c r="AH974" s="5"/>
      <c r="AI974" s="5"/>
      <c r="AJ974" s="5"/>
      <c r="AM974" s="9"/>
      <c r="AN974" s="9"/>
      <c r="AO974" s="9"/>
      <c r="AP974" s="9"/>
      <c r="AQ974" s="9"/>
      <c r="AR974" s="9"/>
      <c r="AS974" s="9"/>
      <c r="AT974" s="9"/>
      <c r="AU974" s="5"/>
      <c r="AV974" s="5"/>
      <c r="AW974" s="5"/>
      <c r="AX974" s="5"/>
      <c r="AY974" s="5"/>
      <c r="AZ974" s="5"/>
      <c r="BA974" s="5"/>
      <c r="CX974" s="5"/>
      <c r="CY974" s="5"/>
      <c r="CZ974" s="5"/>
    </row>
    <row r="975" spans="4:104" x14ac:dyDescent="0.3">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E975" s="5"/>
      <c r="AF975" s="5"/>
      <c r="AG975" s="5"/>
      <c r="AH975" s="5"/>
      <c r="AI975" s="5"/>
      <c r="AJ975" s="5"/>
      <c r="AM975" s="9"/>
      <c r="AN975" s="9"/>
      <c r="AO975" s="9"/>
      <c r="AP975" s="9"/>
      <c r="AQ975" s="9"/>
      <c r="AR975" s="9"/>
      <c r="AS975" s="9"/>
      <c r="AT975" s="9"/>
      <c r="AU975" s="5"/>
      <c r="AV975" s="5"/>
      <c r="AW975" s="5"/>
      <c r="AX975" s="5"/>
      <c r="AY975" s="5"/>
      <c r="AZ975" s="5"/>
      <c r="BA975" s="5"/>
      <c r="CX975" s="5"/>
      <c r="CY975" s="5"/>
      <c r="CZ975" s="5"/>
    </row>
    <row r="976" spans="4:104" x14ac:dyDescent="0.3">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E976" s="5"/>
      <c r="AF976" s="5"/>
      <c r="AG976" s="5"/>
      <c r="AH976" s="5"/>
      <c r="AI976" s="5"/>
      <c r="AJ976" s="5"/>
      <c r="AM976" s="9"/>
      <c r="AN976" s="9"/>
      <c r="AO976" s="9"/>
      <c r="AP976" s="9"/>
      <c r="AQ976" s="9"/>
      <c r="AR976" s="9"/>
      <c r="AS976" s="9"/>
      <c r="AT976" s="9"/>
      <c r="AU976" s="5"/>
      <c r="AV976" s="5"/>
      <c r="AW976" s="5"/>
      <c r="AX976" s="5"/>
      <c r="AY976" s="5"/>
      <c r="AZ976" s="5"/>
      <c r="BA976" s="5"/>
      <c r="CX976" s="5"/>
      <c r="CY976" s="5"/>
      <c r="CZ976" s="5"/>
    </row>
    <row r="977" spans="4:104" x14ac:dyDescent="0.3">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E977" s="5"/>
      <c r="AF977" s="5"/>
      <c r="AG977" s="5"/>
      <c r="AH977" s="5"/>
      <c r="AI977" s="5"/>
      <c r="AJ977" s="5"/>
      <c r="AM977" s="9"/>
      <c r="AN977" s="9"/>
      <c r="AO977" s="9"/>
      <c r="AP977" s="9"/>
      <c r="AQ977" s="9"/>
      <c r="AR977" s="9"/>
      <c r="AS977" s="9"/>
      <c r="AT977" s="9"/>
      <c r="AU977" s="5"/>
      <c r="AV977" s="5"/>
      <c r="AW977" s="5"/>
      <c r="AX977" s="5"/>
      <c r="AY977" s="5"/>
      <c r="AZ977" s="5"/>
      <c r="BA977" s="5"/>
      <c r="CX977" s="5"/>
      <c r="CY977" s="5"/>
      <c r="CZ977" s="5"/>
    </row>
    <row r="978" spans="4:104" x14ac:dyDescent="0.3">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E978" s="5"/>
      <c r="AF978" s="5"/>
      <c r="AG978" s="5"/>
      <c r="AH978" s="5"/>
      <c r="AI978" s="5"/>
      <c r="AJ978" s="5"/>
      <c r="AM978" s="9"/>
      <c r="AN978" s="9"/>
      <c r="AO978" s="9"/>
      <c r="AP978" s="9"/>
      <c r="AQ978" s="9"/>
      <c r="AR978" s="9"/>
      <c r="AS978" s="9"/>
      <c r="AT978" s="9"/>
      <c r="AU978" s="5"/>
      <c r="AV978" s="5"/>
      <c r="AW978" s="5"/>
      <c r="AX978" s="5"/>
      <c r="AY978" s="5"/>
      <c r="AZ978" s="5"/>
      <c r="BA978" s="5"/>
      <c r="CX978" s="5"/>
      <c r="CY978" s="5"/>
      <c r="CZ978" s="5"/>
    </row>
    <row r="979" spans="4:104" x14ac:dyDescent="0.3">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E979" s="5"/>
      <c r="AF979" s="5"/>
      <c r="AG979" s="5"/>
      <c r="AH979" s="5"/>
      <c r="AI979" s="5"/>
      <c r="AJ979" s="5"/>
      <c r="AM979" s="9"/>
      <c r="AN979" s="9"/>
      <c r="AO979" s="9"/>
      <c r="AP979" s="9"/>
      <c r="AQ979" s="9"/>
      <c r="AR979" s="9"/>
      <c r="AS979" s="9"/>
      <c r="AT979" s="9"/>
      <c r="AU979" s="5"/>
      <c r="AV979" s="5"/>
      <c r="AW979" s="5"/>
      <c r="AX979" s="5"/>
      <c r="AY979" s="5"/>
      <c r="AZ979" s="5"/>
      <c r="BA979" s="5"/>
      <c r="CX979" s="5"/>
      <c r="CY979" s="5"/>
      <c r="CZ979" s="5"/>
    </row>
    <row r="980" spans="4:104" x14ac:dyDescent="0.3">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E980" s="5"/>
      <c r="AF980" s="5"/>
      <c r="AG980" s="5"/>
      <c r="AH980" s="5"/>
      <c r="AI980" s="5"/>
      <c r="AJ980" s="5"/>
      <c r="AM980" s="9"/>
      <c r="AN980" s="9"/>
      <c r="AO980" s="9"/>
      <c r="AP980" s="9"/>
      <c r="AQ980" s="9"/>
      <c r="AR980" s="9"/>
      <c r="AS980" s="9"/>
      <c r="AT980" s="9"/>
      <c r="AU980" s="5"/>
      <c r="AV980" s="5"/>
      <c r="AW980" s="5"/>
      <c r="AX980" s="5"/>
      <c r="AY980" s="5"/>
      <c r="AZ980" s="5"/>
      <c r="BA980" s="5"/>
      <c r="CX980" s="5"/>
      <c r="CY980" s="5"/>
      <c r="CZ980" s="5"/>
    </row>
    <row r="981" spans="4:104" x14ac:dyDescent="0.3">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E981" s="5"/>
      <c r="AF981" s="5"/>
      <c r="AG981" s="5"/>
      <c r="AH981" s="5"/>
      <c r="AI981" s="5"/>
      <c r="AJ981" s="5"/>
      <c r="AM981" s="9"/>
      <c r="AN981" s="9"/>
      <c r="AO981" s="9"/>
      <c r="AP981" s="9"/>
      <c r="AQ981" s="9"/>
      <c r="AR981" s="9"/>
      <c r="AS981" s="9"/>
      <c r="AT981" s="9"/>
      <c r="AU981" s="5"/>
      <c r="AV981" s="5"/>
      <c r="AW981" s="5"/>
      <c r="AX981" s="5"/>
      <c r="AY981" s="5"/>
      <c r="AZ981" s="5"/>
      <c r="BA981" s="5"/>
      <c r="CX981" s="5"/>
      <c r="CY981" s="5"/>
      <c r="CZ981" s="5"/>
    </row>
    <row r="982" spans="4:104" x14ac:dyDescent="0.3">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E982" s="5"/>
      <c r="AF982" s="5"/>
      <c r="AG982" s="5"/>
      <c r="AH982" s="5"/>
      <c r="AI982" s="5"/>
      <c r="AJ982" s="5"/>
      <c r="AM982" s="9"/>
      <c r="AN982" s="9"/>
      <c r="AO982" s="9"/>
      <c r="AP982" s="9"/>
      <c r="AQ982" s="9"/>
      <c r="AR982" s="9"/>
      <c r="AS982" s="9"/>
      <c r="AT982" s="9"/>
      <c r="AU982" s="5"/>
      <c r="AV982" s="5"/>
      <c r="AW982" s="5"/>
      <c r="AX982" s="5"/>
      <c r="AY982" s="5"/>
      <c r="AZ982" s="5"/>
      <c r="BA982" s="5"/>
      <c r="CX982" s="5"/>
      <c r="CY982" s="5"/>
      <c r="CZ982" s="5"/>
    </row>
    <row r="983" spans="4:104" x14ac:dyDescent="0.3">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E983" s="5"/>
      <c r="AF983" s="5"/>
      <c r="AG983" s="5"/>
      <c r="AH983" s="5"/>
      <c r="AI983" s="5"/>
      <c r="AJ983" s="5"/>
      <c r="AM983" s="9"/>
      <c r="AN983" s="9"/>
      <c r="AO983" s="9"/>
      <c r="AP983" s="9"/>
      <c r="AQ983" s="9"/>
      <c r="AR983" s="9"/>
      <c r="AS983" s="9"/>
      <c r="AT983" s="9"/>
      <c r="AU983" s="5"/>
      <c r="AV983" s="5"/>
      <c r="AW983" s="5"/>
      <c r="AX983" s="5"/>
      <c r="AY983" s="5"/>
      <c r="AZ983" s="5"/>
      <c r="BA983" s="5"/>
      <c r="CX983" s="5"/>
      <c r="CY983" s="5"/>
      <c r="CZ983" s="5"/>
    </row>
    <row r="984" spans="4:104" x14ac:dyDescent="0.3">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E984" s="5"/>
      <c r="AF984" s="5"/>
      <c r="AG984" s="5"/>
      <c r="AH984" s="5"/>
      <c r="AI984" s="5"/>
      <c r="AJ984" s="5"/>
      <c r="AM984" s="9"/>
      <c r="AN984" s="9"/>
      <c r="AO984" s="9"/>
      <c r="AP984" s="9"/>
      <c r="AQ984" s="9"/>
      <c r="AR984" s="9"/>
      <c r="AS984" s="9"/>
      <c r="AT984" s="9"/>
      <c r="AU984" s="5"/>
      <c r="AV984" s="5"/>
      <c r="AW984" s="5"/>
      <c r="AX984" s="5"/>
      <c r="AY984" s="5"/>
      <c r="AZ984" s="5"/>
      <c r="BA984" s="5"/>
      <c r="CX984" s="5"/>
      <c r="CY984" s="5"/>
      <c r="CZ984" s="5"/>
    </row>
    <row r="985" spans="4:104" x14ac:dyDescent="0.3">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E985" s="5"/>
      <c r="AF985" s="5"/>
      <c r="AG985" s="5"/>
      <c r="AH985" s="5"/>
      <c r="AI985" s="5"/>
      <c r="AJ985" s="5"/>
      <c r="AM985" s="9"/>
      <c r="AN985" s="9"/>
      <c r="AO985" s="9"/>
      <c r="AP985" s="9"/>
      <c r="AQ985" s="9"/>
      <c r="AR985" s="9"/>
      <c r="AS985" s="9"/>
      <c r="AT985" s="9"/>
      <c r="AU985" s="5"/>
      <c r="AV985" s="5"/>
      <c r="AW985" s="5"/>
      <c r="AX985" s="5"/>
      <c r="AY985" s="5"/>
      <c r="AZ985" s="5"/>
      <c r="BA985" s="5"/>
      <c r="CX985" s="5"/>
      <c r="CY985" s="5"/>
      <c r="CZ985" s="5"/>
    </row>
    <row r="986" spans="4:104" x14ac:dyDescent="0.3">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E986" s="5"/>
      <c r="AF986" s="5"/>
      <c r="AG986" s="5"/>
      <c r="AH986" s="5"/>
      <c r="AI986" s="5"/>
      <c r="AJ986" s="5"/>
      <c r="AM986" s="9"/>
      <c r="AN986" s="9"/>
      <c r="AO986" s="9"/>
      <c r="AP986" s="9"/>
      <c r="AQ986" s="9"/>
      <c r="AR986" s="9"/>
      <c r="AS986" s="9"/>
      <c r="AT986" s="9"/>
      <c r="AU986" s="5"/>
      <c r="AV986" s="5"/>
      <c r="AW986" s="5"/>
      <c r="AX986" s="5"/>
      <c r="AY986" s="5"/>
      <c r="AZ986" s="5"/>
      <c r="BA986" s="5"/>
      <c r="CX986" s="5"/>
      <c r="CY986" s="5"/>
      <c r="CZ986" s="5"/>
    </row>
    <row r="987" spans="4:104" x14ac:dyDescent="0.3">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E987" s="5"/>
      <c r="AF987" s="5"/>
      <c r="AG987" s="5"/>
      <c r="AH987" s="5"/>
      <c r="AI987" s="5"/>
      <c r="AJ987" s="5"/>
      <c r="AM987" s="9"/>
      <c r="AN987" s="9"/>
      <c r="AO987" s="9"/>
      <c r="AP987" s="9"/>
      <c r="AQ987" s="9"/>
      <c r="AR987" s="9"/>
      <c r="AS987" s="9"/>
      <c r="AT987" s="9"/>
      <c r="AU987" s="5"/>
      <c r="AV987" s="5"/>
      <c r="AW987" s="5"/>
      <c r="AX987" s="5"/>
      <c r="AY987" s="5"/>
      <c r="AZ987" s="5"/>
      <c r="BA987" s="5"/>
      <c r="CX987" s="5"/>
      <c r="CY987" s="5"/>
      <c r="CZ987" s="5"/>
    </row>
    <row r="988" spans="4:104" x14ac:dyDescent="0.3">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E988" s="5"/>
      <c r="AF988" s="5"/>
      <c r="AG988" s="5"/>
      <c r="AH988" s="5"/>
      <c r="AI988" s="5"/>
      <c r="AJ988" s="5"/>
      <c r="AM988" s="9"/>
      <c r="AN988" s="9"/>
      <c r="AO988" s="9"/>
      <c r="AP988" s="9"/>
      <c r="AQ988" s="9"/>
      <c r="AR988" s="9"/>
      <c r="AS988" s="9"/>
      <c r="AT988" s="9"/>
      <c r="AU988" s="5"/>
      <c r="AV988" s="5"/>
      <c r="AW988" s="5"/>
      <c r="AX988" s="5"/>
      <c r="AY988" s="5"/>
      <c r="AZ988" s="5"/>
      <c r="BA988" s="5"/>
      <c r="CX988" s="5"/>
      <c r="CY988" s="5"/>
      <c r="CZ988" s="5"/>
    </row>
    <row r="989" spans="4:104" x14ac:dyDescent="0.3">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E989" s="5"/>
      <c r="AF989" s="5"/>
      <c r="AG989" s="5"/>
      <c r="AH989" s="5"/>
      <c r="AI989" s="5"/>
      <c r="AJ989" s="5"/>
      <c r="AM989" s="9"/>
      <c r="AN989" s="9"/>
      <c r="AO989" s="9"/>
      <c r="AP989" s="9"/>
      <c r="AQ989" s="9"/>
      <c r="AR989" s="9"/>
      <c r="AS989" s="9"/>
      <c r="AT989" s="9"/>
      <c r="AU989" s="5"/>
      <c r="AV989" s="5"/>
      <c r="AW989" s="5"/>
      <c r="AX989" s="5"/>
      <c r="AY989" s="5"/>
      <c r="AZ989" s="5"/>
      <c r="BA989" s="5"/>
      <c r="CX989" s="5"/>
      <c r="CY989" s="5"/>
      <c r="CZ989" s="5"/>
    </row>
    <row r="990" spans="4:104" x14ac:dyDescent="0.3">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E990" s="5"/>
      <c r="AF990" s="5"/>
      <c r="AG990" s="5"/>
      <c r="AH990" s="5"/>
      <c r="AI990" s="5"/>
      <c r="AJ990" s="5"/>
      <c r="AM990" s="9"/>
      <c r="AN990" s="9"/>
      <c r="AO990" s="9"/>
      <c r="AP990" s="9"/>
      <c r="AQ990" s="9"/>
      <c r="AR990" s="9"/>
      <c r="AS990" s="9"/>
      <c r="AT990" s="9"/>
      <c r="AU990" s="5"/>
      <c r="AV990" s="5"/>
      <c r="AW990" s="5"/>
      <c r="AX990" s="5"/>
      <c r="AY990" s="5"/>
      <c r="AZ990" s="5"/>
      <c r="BA990" s="5"/>
      <c r="CX990" s="5"/>
      <c r="CY990" s="5"/>
      <c r="CZ990" s="5"/>
    </row>
    <row r="991" spans="4:104" x14ac:dyDescent="0.3">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E991" s="5"/>
      <c r="AF991" s="5"/>
      <c r="AG991" s="5"/>
      <c r="AH991" s="5"/>
      <c r="AI991" s="5"/>
      <c r="AJ991" s="5"/>
      <c r="AM991" s="9"/>
      <c r="AN991" s="9"/>
      <c r="AO991" s="9"/>
      <c r="AP991" s="9"/>
      <c r="AQ991" s="9"/>
      <c r="AR991" s="9"/>
      <c r="AS991" s="9"/>
      <c r="AT991" s="9"/>
      <c r="AU991" s="5"/>
      <c r="AV991" s="5"/>
      <c r="AW991" s="5"/>
      <c r="AX991" s="5"/>
      <c r="AY991" s="5"/>
      <c r="AZ991" s="5"/>
      <c r="BA991" s="5"/>
      <c r="CX991" s="5"/>
      <c r="CY991" s="5"/>
      <c r="CZ991" s="5"/>
    </row>
    <row r="992" spans="4:104" x14ac:dyDescent="0.3">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E992" s="5"/>
      <c r="AF992" s="5"/>
      <c r="AG992" s="5"/>
      <c r="AH992" s="5"/>
      <c r="AI992" s="5"/>
      <c r="AJ992" s="5"/>
      <c r="AM992" s="9"/>
      <c r="AN992" s="9"/>
      <c r="AO992" s="9"/>
      <c r="AP992" s="9"/>
      <c r="AQ992" s="9"/>
      <c r="AR992" s="9"/>
      <c r="AS992" s="9"/>
      <c r="AT992" s="9"/>
      <c r="AU992" s="5"/>
      <c r="AV992" s="5"/>
      <c r="AW992" s="5"/>
      <c r="AX992" s="5"/>
      <c r="AY992" s="5"/>
      <c r="AZ992" s="5"/>
      <c r="BA992" s="5"/>
      <c r="CX992" s="5"/>
      <c r="CY992" s="5"/>
      <c r="CZ992" s="5"/>
    </row>
    <row r="993" spans="4:104" x14ac:dyDescent="0.3">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E993" s="5"/>
      <c r="AF993" s="5"/>
      <c r="AG993" s="5"/>
      <c r="AH993" s="5"/>
      <c r="AI993" s="5"/>
      <c r="AJ993" s="5"/>
      <c r="AM993" s="9"/>
      <c r="AN993" s="9"/>
      <c r="AO993" s="9"/>
      <c r="AP993" s="9"/>
      <c r="AQ993" s="9"/>
      <c r="AR993" s="9"/>
      <c r="AS993" s="9"/>
      <c r="AT993" s="9"/>
      <c r="AU993" s="5"/>
      <c r="AV993" s="5"/>
      <c r="AW993" s="5"/>
      <c r="AX993" s="5"/>
      <c r="AY993" s="5"/>
      <c r="AZ993" s="5"/>
      <c r="BA993" s="5"/>
      <c r="CX993" s="5"/>
      <c r="CY993" s="5"/>
      <c r="CZ993" s="5"/>
    </row>
    <row r="994" spans="4:104" x14ac:dyDescent="0.3">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E994" s="5"/>
      <c r="AF994" s="5"/>
      <c r="AG994" s="5"/>
      <c r="AH994" s="5"/>
      <c r="AI994" s="5"/>
      <c r="AJ994" s="5"/>
      <c r="AM994" s="9"/>
      <c r="AN994" s="9"/>
      <c r="AO994" s="9"/>
      <c r="AP994" s="9"/>
      <c r="AQ994" s="9"/>
      <c r="AR994" s="9"/>
      <c r="AS994" s="9"/>
      <c r="AT994" s="9"/>
      <c r="AU994" s="5"/>
      <c r="AV994" s="5"/>
      <c r="AW994" s="5"/>
      <c r="AX994" s="5"/>
      <c r="AY994" s="5"/>
      <c r="AZ994" s="5"/>
      <c r="BA994" s="5"/>
      <c r="CX994" s="5"/>
      <c r="CY994" s="5"/>
      <c r="CZ994" s="5"/>
    </row>
    <row r="995" spans="4:104" x14ac:dyDescent="0.3">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E995" s="5"/>
      <c r="AF995" s="5"/>
      <c r="AG995" s="5"/>
      <c r="AH995" s="5"/>
      <c r="AI995" s="5"/>
      <c r="AJ995" s="5"/>
      <c r="AM995" s="9"/>
      <c r="AN995" s="9"/>
      <c r="AO995" s="9"/>
      <c r="AP995" s="9"/>
      <c r="AQ995" s="9"/>
      <c r="AR995" s="9"/>
      <c r="AS995" s="9"/>
      <c r="AT995" s="9"/>
      <c r="AU995" s="5"/>
      <c r="AV995" s="5"/>
      <c r="AW995" s="5"/>
      <c r="AX995" s="5"/>
      <c r="AY995" s="5"/>
      <c r="AZ995" s="5"/>
      <c r="BA995" s="5"/>
      <c r="CX995" s="5"/>
      <c r="CY995" s="5"/>
      <c r="CZ995" s="5"/>
    </row>
    <row r="996" spans="4:104" x14ac:dyDescent="0.3">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E996" s="5"/>
      <c r="AF996" s="5"/>
      <c r="AG996" s="5"/>
      <c r="AH996" s="5"/>
      <c r="AI996" s="5"/>
      <c r="AJ996" s="5"/>
      <c r="AM996" s="9"/>
      <c r="AN996" s="9"/>
      <c r="AO996" s="9"/>
      <c r="AP996" s="9"/>
      <c r="AQ996" s="9"/>
      <c r="AR996" s="9"/>
      <c r="AS996" s="9"/>
      <c r="AT996" s="9"/>
      <c r="AU996" s="5"/>
      <c r="AV996" s="5"/>
      <c r="AW996" s="5"/>
      <c r="AX996" s="5"/>
      <c r="AY996" s="5"/>
      <c r="AZ996" s="5"/>
      <c r="BA996" s="5"/>
      <c r="CX996" s="5"/>
      <c r="CY996" s="5"/>
      <c r="CZ996" s="5"/>
    </row>
    <row r="997" spans="4:104" x14ac:dyDescent="0.3">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E997" s="5"/>
      <c r="AF997" s="5"/>
      <c r="AG997" s="5"/>
      <c r="AH997" s="5"/>
      <c r="AI997" s="5"/>
      <c r="AJ997" s="5"/>
      <c r="AM997" s="9"/>
      <c r="AN997" s="9"/>
      <c r="AO997" s="9"/>
      <c r="AP997" s="9"/>
      <c r="AQ997" s="9"/>
      <c r="AR997" s="9"/>
      <c r="AS997" s="9"/>
      <c r="AT997" s="9"/>
      <c r="AU997" s="5"/>
      <c r="AV997" s="5"/>
      <c r="AW997" s="5"/>
      <c r="AX997" s="5"/>
      <c r="AY997" s="5"/>
      <c r="AZ997" s="5"/>
      <c r="BA997" s="5"/>
      <c r="CX997" s="5"/>
      <c r="CY997" s="5"/>
      <c r="CZ997" s="5"/>
    </row>
    <row r="998" spans="4:104" x14ac:dyDescent="0.3">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E998" s="5"/>
      <c r="AF998" s="5"/>
      <c r="AG998" s="5"/>
      <c r="AH998" s="5"/>
      <c r="AI998" s="5"/>
      <c r="AJ998" s="5"/>
      <c r="AM998" s="9"/>
      <c r="AN998" s="9"/>
      <c r="AO998" s="9"/>
      <c r="AP998" s="9"/>
      <c r="AQ998" s="9"/>
      <c r="AR998" s="9"/>
      <c r="AS998" s="9"/>
      <c r="AT998" s="9"/>
      <c r="AU998" s="5"/>
      <c r="AV998" s="5"/>
      <c r="AW998" s="5"/>
      <c r="AX998" s="5"/>
      <c r="AY998" s="5"/>
      <c r="AZ998" s="5"/>
      <c r="BA998" s="5"/>
      <c r="CX998" s="5"/>
      <c r="CY998" s="5"/>
      <c r="CZ998" s="5"/>
    </row>
    <row r="999" spans="4:104" x14ac:dyDescent="0.3">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E999" s="5"/>
      <c r="AF999" s="5"/>
      <c r="AG999" s="5"/>
      <c r="AH999" s="5"/>
      <c r="AI999" s="5"/>
      <c r="AJ999" s="5"/>
      <c r="AM999" s="9"/>
      <c r="AN999" s="9"/>
      <c r="AO999" s="9"/>
      <c r="AP999" s="9"/>
      <c r="AQ999" s="9"/>
      <c r="AR999" s="9"/>
      <c r="AS999" s="9"/>
      <c r="AT999" s="9"/>
      <c r="AU999" s="5"/>
      <c r="AV999" s="5"/>
      <c r="AW999" s="5"/>
      <c r="AX999" s="5"/>
      <c r="AY999" s="5"/>
      <c r="AZ999" s="5"/>
      <c r="BA999" s="5"/>
      <c r="CX999" s="5"/>
      <c r="CY999" s="5"/>
      <c r="CZ999" s="5"/>
    </row>
    <row r="1000" spans="4:104" x14ac:dyDescent="0.3">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E1000" s="5"/>
      <c r="AF1000" s="5"/>
      <c r="AG1000" s="5"/>
      <c r="AH1000" s="5"/>
      <c r="AI1000" s="5"/>
      <c r="AJ1000" s="5"/>
      <c r="AM1000" s="9"/>
      <c r="AN1000" s="9"/>
      <c r="AO1000" s="9"/>
      <c r="AP1000" s="9"/>
      <c r="AQ1000" s="9"/>
      <c r="AR1000" s="9"/>
      <c r="AS1000" s="9"/>
      <c r="AT1000" s="9"/>
      <c r="AU1000" s="5"/>
      <c r="AV1000" s="5"/>
      <c r="AW1000" s="5"/>
      <c r="AX1000" s="5"/>
      <c r="AY1000" s="5"/>
      <c r="AZ1000" s="5"/>
      <c r="BA1000" s="5"/>
      <c r="CX1000" s="5"/>
      <c r="CY1000" s="5"/>
      <c r="CZ1000" s="5"/>
    </row>
    <row r="1001" spans="4:104" x14ac:dyDescent="0.3">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E1001" s="5"/>
      <c r="AF1001" s="5"/>
      <c r="AG1001" s="5"/>
      <c r="AH1001" s="5"/>
      <c r="AI1001" s="5"/>
      <c r="AJ1001" s="5"/>
      <c r="AM1001" s="9"/>
      <c r="AN1001" s="9"/>
      <c r="AO1001" s="9"/>
      <c r="AP1001" s="9"/>
      <c r="AQ1001" s="9"/>
      <c r="AR1001" s="9"/>
      <c r="AS1001" s="9"/>
      <c r="AT1001" s="9"/>
      <c r="AU1001" s="5"/>
      <c r="AV1001" s="5"/>
      <c r="AW1001" s="5"/>
      <c r="AX1001" s="5"/>
      <c r="AY1001" s="5"/>
      <c r="AZ1001" s="5"/>
      <c r="BA1001" s="5"/>
      <c r="CX1001" s="5"/>
      <c r="CY1001" s="5"/>
      <c r="CZ1001" s="5"/>
    </row>
    <row r="1002" spans="4:104" x14ac:dyDescent="0.3">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E1002" s="5"/>
      <c r="AF1002" s="5"/>
      <c r="AG1002" s="5"/>
      <c r="AH1002" s="5"/>
      <c r="AI1002" s="5"/>
      <c r="AJ1002" s="5"/>
      <c r="AM1002" s="9"/>
      <c r="AN1002" s="9"/>
      <c r="AO1002" s="9"/>
      <c r="AP1002" s="9"/>
      <c r="AQ1002" s="9"/>
      <c r="AR1002" s="9"/>
      <c r="AS1002" s="9"/>
      <c r="AT1002" s="9"/>
      <c r="AU1002" s="5"/>
      <c r="AV1002" s="5"/>
      <c r="AW1002" s="5"/>
      <c r="AX1002" s="5"/>
      <c r="AY1002" s="5"/>
      <c r="AZ1002" s="5"/>
      <c r="BA1002" s="5"/>
      <c r="CX1002" s="5"/>
      <c r="CY1002" s="5"/>
      <c r="CZ1002" s="5"/>
    </row>
    <row r="1003" spans="4:104" x14ac:dyDescent="0.3">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E1003" s="5"/>
      <c r="AF1003" s="5"/>
      <c r="AG1003" s="5"/>
      <c r="AH1003" s="5"/>
      <c r="AI1003" s="5"/>
      <c r="AJ1003" s="5"/>
      <c r="AM1003" s="9"/>
      <c r="AN1003" s="9"/>
      <c r="AO1003" s="9"/>
      <c r="AP1003" s="9"/>
      <c r="AQ1003" s="9"/>
      <c r="AR1003" s="9"/>
      <c r="AS1003" s="9"/>
      <c r="AT1003" s="9"/>
      <c r="AU1003" s="5"/>
      <c r="AV1003" s="5"/>
      <c r="AW1003" s="5"/>
      <c r="AX1003" s="5"/>
      <c r="AY1003" s="5"/>
      <c r="AZ1003" s="5"/>
      <c r="BA1003" s="5"/>
      <c r="CX1003" s="5"/>
      <c r="CY1003" s="5"/>
      <c r="CZ1003" s="5"/>
    </row>
    <row r="1004" spans="4:104" x14ac:dyDescent="0.3">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E1004" s="5"/>
      <c r="AF1004" s="5"/>
      <c r="AG1004" s="5"/>
      <c r="AH1004" s="5"/>
      <c r="AI1004" s="5"/>
      <c r="AJ1004" s="5"/>
      <c r="AM1004" s="9"/>
      <c r="AN1004" s="9"/>
      <c r="AO1004" s="9"/>
      <c r="AP1004" s="9"/>
      <c r="AQ1004" s="9"/>
      <c r="AR1004" s="9"/>
      <c r="AS1004" s="9"/>
      <c r="AT1004" s="9"/>
      <c r="AU1004" s="5"/>
      <c r="AV1004" s="5"/>
      <c r="AW1004" s="5"/>
      <c r="AX1004" s="5"/>
      <c r="AY1004" s="5"/>
      <c r="AZ1004" s="5"/>
      <c r="BA1004" s="5"/>
      <c r="CX1004" s="5"/>
      <c r="CY1004" s="5"/>
      <c r="CZ1004" s="5"/>
    </row>
    <row r="1005" spans="4:104" x14ac:dyDescent="0.3">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E1005" s="5"/>
      <c r="AF1005" s="5"/>
      <c r="AG1005" s="5"/>
      <c r="AH1005" s="5"/>
      <c r="AI1005" s="5"/>
      <c r="AJ1005" s="5"/>
      <c r="AM1005" s="9"/>
      <c r="AN1005" s="9"/>
      <c r="AO1005" s="9"/>
      <c r="AP1005" s="9"/>
      <c r="AQ1005" s="9"/>
      <c r="AR1005" s="9"/>
      <c r="AS1005" s="9"/>
      <c r="AT1005" s="9"/>
      <c r="AU1005" s="5"/>
      <c r="AV1005" s="5"/>
      <c r="AW1005" s="5"/>
      <c r="AX1005" s="5"/>
      <c r="AY1005" s="5"/>
      <c r="AZ1005" s="5"/>
      <c r="BA1005" s="5"/>
      <c r="CX1005" s="5"/>
      <c r="CY1005" s="5"/>
      <c r="CZ1005" s="5"/>
    </row>
    <row r="1006" spans="4:104" x14ac:dyDescent="0.3">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E1006" s="5"/>
      <c r="AF1006" s="5"/>
      <c r="AG1006" s="5"/>
      <c r="AH1006" s="5"/>
      <c r="AI1006" s="5"/>
      <c r="AJ1006" s="5"/>
      <c r="AM1006" s="9"/>
      <c r="AN1006" s="9"/>
      <c r="AO1006" s="9"/>
      <c r="AP1006" s="9"/>
      <c r="AQ1006" s="9"/>
      <c r="AR1006" s="9"/>
      <c r="AS1006" s="9"/>
      <c r="AT1006" s="9"/>
      <c r="AU1006" s="5"/>
      <c r="AV1006" s="5"/>
      <c r="AW1006" s="5"/>
      <c r="AX1006" s="5"/>
      <c r="AY1006" s="5"/>
      <c r="AZ1006" s="5"/>
      <c r="BA1006" s="5"/>
      <c r="CX1006" s="5"/>
      <c r="CY1006" s="5"/>
      <c r="CZ1006" s="5"/>
    </row>
    <row r="1007" spans="4:104" x14ac:dyDescent="0.3">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E1007" s="5"/>
      <c r="AF1007" s="5"/>
      <c r="AG1007" s="5"/>
      <c r="AH1007" s="5"/>
      <c r="AI1007" s="5"/>
      <c r="AJ1007" s="5"/>
      <c r="AM1007" s="9"/>
      <c r="AN1007" s="9"/>
      <c r="AO1007" s="9"/>
      <c r="AP1007" s="9"/>
      <c r="AQ1007" s="9"/>
      <c r="AR1007" s="9"/>
      <c r="AS1007" s="9"/>
      <c r="AT1007" s="9"/>
      <c r="AU1007" s="5"/>
      <c r="AV1007" s="5"/>
      <c r="AW1007" s="5"/>
      <c r="AX1007" s="5"/>
      <c r="AY1007" s="5"/>
      <c r="AZ1007" s="5"/>
      <c r="BA1007" s="5"/>
      <c r="CX1007" s="5"/>
      <c r="CY1007" s="5"/>
      <c r="CZ1007" s="5"/>
    </row>
    <row r="1008" spans="4:104" x14ac:dyDescent="0.3">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E1008" s="5"/>
      <c r="AF1008" s="5"/>
      <c r="AG1008" s="5"/>
      <c r="AH1008" s="5"/>
      <c r="AI1008" s="5"/>
      <c r="AJ1008" s="5"/>
      <c r="AM1008" s="9"/>
      <c r="AN1008" s="9"/>
      <c r="AO1008" s="9"/>
      <c r="AP1008" s="9"/>
      <c r="AQ1008" s="9"/>
      <c r="AR1008" s="9"/>
      <c r="AS1008" s="9"/>
      <c r="AT1008" s="9"/>
      <c r="AU1008" s="5"/>
      <c r="AV1008" s="5"/>
      <c r="AW1008" s="5"/>
      <c r="AX1008" s="5"/>
      <c r="AY1008" s="5"/>
      <c r="AZ1008" s="5"/>
      <c r="BA1008" s="5"/>
      <c r="CX1008" s="5"/>
      <c r="CY1008" s="5"/>
      <c r="CZ1008" s="5"/>
    </row>
    <row r="1009" spans="4:104" x14ac:dyDescent="0.3">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E1009" s="5"/>
      <c r="AF1009" s="5"/>
      <c r="AG1009" s="5"/>
      <c r="AH1009" s="5"/>
      <c r="AI1009" s="5"/>
      <c r="AJ1009" s="5"/>
      <c r="AM1009" s="9"/>
      <c r="AN1009" s="9"/>
      <c r="AO1009" s="9"/>
      <c r="AP1009" s="9"/>
      <c r="AQ1009" s="9"/>
      <c r="AR1009" s="9"/>
      <c r="AS1009" s="9"/>
      <c r="AT1009" s="9"/>
      <c r="AU1009" s="5"/>
      <c r="AV1009" s="5"/>
      <c r="AW1009" s="5"/>
      <c r="AX1009" s="5"/>
      <c r="AY1009" s="5"/>
      <c r="AZ1009" s="5"/>
      <c r="BA1009" s="5"/>
      <c r="CX1009" s="5"/>
      <c r="CY1009" s="5"/>
      <c r="CZ1009" s="5"/>
    </row>
    <row r="1010" spans="4:104" x14ac:dyDescent="0.3">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E1010" s="5"/>
      <c r="AF1010" s="5"/>
      <c r="AG1010" s="5"/>
      <c r="AH1010" s="5"/>
      <c r="AI1010" s="5"/>
      <c r="AJ1010" s="5"/>
      <c r="AM1010" s="9"/>
      <c r="AN1010" s="9"/>
      <c r="AO1010" s="9"/>
      <c r="AP1010" s="9"/>
      <c r="AQ1010" s="9"/>
      <c r="AR1010" s="9"/>
      <c r="AS1010" s="9"/>
      <c r="AT1010" s="9"/>
      <c r="AU1010" s="5"/>
      <c r="AV1010" s="5"/>
      <c r="AW1010" s="5"/>
      <c r="AX1010" s="5"/>
      <c r="AY1010" s="5"/>
      <c r="AZ1010" s="5"/>
      <c r="BA1010" s="5"/>
      <c r="CX1010" s="5"/>
      <c r="CY1010" s="5"/>
      <c r="CZ1010" s="5"/>
    </row>
    <row r="1011" spans="4:104" x14ac:dyDescent="0.3">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E1011" s="5"/>
      <c r="AF1011" s="5"/>
      <c r="AG1011" s="5"/>
      <c r="AH1011" s="5"/>
      <c r="AI1011" s="5"/>
      <c r="AJ1011" s="5"/>
      <c r="AM1011" s="9"/>
      <c r="AN1011" s="9"/>
      <c r="AO1011" s="9"/>
      <c r="AP1011" s="9"/>
      <c r="AQ1011" s="9"/>
      <c r="AR1011" s="9"/>
      <c r="AS1011" s="9"/>
      <c r="AT1011" s="9"/>
      <c r="AU1011" s="5"/>
      <c r="AV1011" s="5"/>
      <c r="AW1011" s="5"/>
      <c r="AX1011" s="5"/>
      <c r="AY1011" s="5"/>
      <c r="AZ1011" s="5"/>
      <c r="BA1011" s="5"/>
      <c r="CX1011" s="5"/>
      <c r="CY1011" s="5"/>
      <c r="CZ1011" s="5"/>
    </row>
    <row r="1012" spans="4:104" x14ac:dyDescent="0.3">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E1012" s="5"/>
      <c r="AF1012" s="5"/>
      <c r="AG1012" s="5"/>
      <c r="AH1012" s="5"/>
      <c r="AI1012" s="5"/>
      <c r="AJ1012" s="5"/>
      <c r="AM1012" s="9"/>
      <c r="AN1012" s="9"/>
      <c r="AO1012" s="9"/>
      <c r="AP1012" s="9"/>
      <c r="AQ1012" s="9"/>
      <c r="AR1012" s="9"/>
      <c r="AS1012" s="9"/>
      <c r="AT1012" s="9"/>
      <c r="AU1012" s="5"/>
      <c r="AV1012" s="5"/>
      <c r="AW1012" s="5"/>
      <c r="AX1012" s="5"/>
      <c r="AY1012" s="5"/>
      <c r="AZ1012" s="5"/>
      <c r="BA1012" s="5"/>
      <c r="CX1012" s="5"/>
      <c r="CY1012" s="5"/>
      <c r="CZ1012" s="5"/>
    </row>
    <row r="1013" spans="4:104" x14ac:dyDescent="0.3">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E1013" s="5"/>
      <c r="AF1013" s="5"/>
      <c r="AG1013" s="5"/>
      <c r="AH1013" s="5"/>
      <c r="AI1013" s="5"/>
      <c r="AJ1013" s="5"/>
      <c r="AM1013" s="9"/>
      <c r="AN1013" s="9"/>
      <c r="AO1013" s="9"/>
      <c r="AP1013" s="9"/>
      <c r="AQ1013" s="9"/>
      <c r="AR1013" s="9"/>
      <c r="AS1013" s="9"/>
      <c r="AT1013" s="9"/>
      <c r="AU1013" s="5"/>
      <c r="AV1013" s="5"/>
      <c r="AW1013" s="5"/>
      <c r="AX1013" s="5"/>
      <c r="AY1013" s="5"/>
      <c r="AZ1013" s="5"/>
      <c r="BA1013" s="5"/>
      <c r="CX1013" s="5"/>
      <c r="CY1013" s="5"/>
      <c r="CZ1013" s="5"/>
    </row>
    <row r="1014" spans="4:104" x14ac:dyDescent="0.3">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E1014" s="5"/>
      <c r="AF1014" s="5"/>
      <c r="AG1014" s="5"/>
      <c r="AH1014" s="5"/>
      <c r="AI1014" s="5"/>
      <c r="AJ1014" s="5"/>
      <c r="AM1014" s="9"/>
      <c r="AN1014" s="9"/>
      <c r="AO1014" s="9"/>
      <c r="AP1014" s="9"/>
      <c r="AQ1014" s="9"/>
      <c r="AR1014" s="9"/>
      <c r="AS1014" s="9"/>
      <c r="AT1014" s="9"/>
      <c r="AU1014" s="5"/>
      <c r="AV1014" s="5"/>
      <c r="AW1014" s="5"/>
      <c r="AX1014" s="5"/>
      <c r="AY1014" s="5"/>
      <c r="AZ1014" s="5"/>
      <c r="BA1014" s="5"/>
      <c r="CX1014" s="5"/>
      <c r="CY1014" s="5"/>
      <c r="CZ1014" s="5"/>
    </row>
    <row r="1015" spans="4:104" x14ac:dyDescent="0.3">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E1015" s="5"/>
      <c r="AF1015" s="5"/>
      <c r="AG1015" s="5"/>
      <c r="AH1015" s="5"/>
      <c r="AI1015" s="5"/>
      <c r="AJ1015" s="5"/>
      <c r="AM1015" s="9"/>
      <c r="AN1015" s="9"/>
      <c r="AO1015" s="9"/>
      <c r="AP1015" s="9"/>
      <c r="AQ1015" s="9"/>
      <c r="AR1015" s="9"/>
      <c r="AS1015" s="9"/>
      <c r="AT1015" s="9"/>
      <c r="AU1015" s="5"/>
      <c r="AV1015" s="5"/>
      <c r="AW1015" s="5"/>
      <c r="AX1015" s="5"/>
      <c r="AY1015" s="5"/>
      <c r="AZ1015" s="5"/>
      <c r="BA1015" s="5"/>
      <c r="CX1015" s="5"/>
      <c r="CY1015" s="5"/>
      <c r="CZ1015" s="5"/>
    </row>
    <row r="1016" spans="4:104" x14ac:dyDescent="0.3">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E1016" s="5"/>
      <c r="AF1016" s="5"/>
      <c r="AG1016" s="5"/>
      <c r="AH1016" s="5"/>
      <c r="AI1016" s="5"/>
      <c r="AJ1016" s="5"/>
      <c r="AM1016" s="9"/>
      <c r="AN1016" s="9"/>
      <c r="AO1016" s="9"/>
      <c r="AP1016" s="9"/>
      <c r="AQ1016" s="9"/>
      <c r="AR1016" s="9"/>
      <c r="AS1016" s="9"/>
      <c r="AT1016" s="9"/>
      <c r="AU1016" s="5"/>
      <c r="AV1016" s="5"/>
      <c r="AW1016" s="5"/>
      <c r="AX1016" s="5"/>
      <c r="AY1016" s="5"/>
      <c r="AZ1016" s="5"/>
      <c r="BA1016" s="5"/>
      <c r="CX1016" s="5"/>
      <c r="CY1016" s="5"/>
      <c r="CZ1016" s="5"/>
    </row>
    <row r="1017" spans="4:104" x14ac:dyDescent="0.3">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E1017" s="5"/>
      <c r="AF1017" s="5"/>
      <c r="AG1017" s="5"/>
      <c r="AH1017" s="5"/>
      <c r="AI1017" s="5"/>
      <c r="AJ1017" s="5"/>
      <c r="AM1017" s="9"/>
      <c r="AN1017" s="9"/>
      <c r="AO1017" s="9"/>
      <c r="AP1017" s="9"/>
      <c r="AQ1017" s="9"/>
      <c r="AR1017" s="9"/>
      <c r="AS1017" s="9"/>
      <c r="AT1017" s="9"/>
      <c r="AU1017" s="5"/>
      <c r="AV1017" s="5"/>
      <c r="AW1017" s="5"/>
      <c r="AX1017" s="5"/>
      <c r="AY1017" s="5"/>
      <c r="AZ1017" s="5"/>
      <c r="BA1017" s="5"/>
      <c r="CX1017" s="5"/>
      <c r="CY1017" s="5"/>
      <c r="CZ1017" s="5"/>
    </row>
    <row r="1018" spans="4:104" x14ac:dyDescent="0.3">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E1018" s="5"/>
      <c r="AF1018" s="5"/>
      <c r="AG1018" s="5"/>
      <c r="AH1018" s="5"/>
      <c r="AI1018" s="5"/>
      <c r="AJ1018" s="5"/>
      <c r="AM1018" s="9"/>
      <c r="AN1018" s="9"/>
      <c r="AO1018" s="9"/>
      <c r="AP1018" s="9"/>
      <c r="AQ1018" s="9"/>
      <c r="AR1018" s="9"/>
      <c r="AS1018" s="9"/>
      <c r="AT1018" s="9"/>
      <c r="AU1018" s="5"/>
      <c r="AV1018" s="5"/>
      <c r="AW1018" s="5"/>
      <c r="AX1018" s="5"/>
      <c r="AY1018" s="5"/>
      <c r="AZ1018" s="5"/>
      <c r="BA1018" s="5"/>
      <c r="CX1018" s="5"/>
      <c r="CY1018" s="5"/>
      <c r="CZ1018" s="5"/>
    </row>
    <row r="1019" spans="4:104" x14ac:dyDescent="0.3">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E1019" s="5"/>
      <c r="AF1019" s="5"/>
      <c r="AG1019" s="5"/>
      <c r="AH1019" s="5"/>
      <c r="AI1019" s="5"/>
      <c r="AJ1019" s="5"/>
      <c r="AM1019" s="9"/>
      <c r="AN1019" s="9"/>
      <c r="AO1019" s="9"/>
      <c r="AP1019" s="9"/>
      <c r="AQ1019" s="9"/>
      <c r="AR1019" s="9"/>
      <c r="AS1019" s="9"/>
      <c r="AT1019" s="9"/>
      <c r="AU1019" s="5"/>
      <c r="AV1019" s="5"/>
      <c r="AW1019" s="5"/>
      <c r="AX1019" s="5"/>
      <c r="AY1019" s="5"/>
      <c r="AZ1019" s="5"/>
      <c r="BA1019" s="5"/>
      <c r="CX1019" s="5"/>
      <c r="CY1019" s="5"/>
      <c r="CZ1019" s="5"/>
    </row>
    <row r="1020" spans="4:104" x14ac:dyDescent="0.3">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E1020" s="5"/>
      <c r="AF1020" s="5"/>
      <c r="AG1020" s="5"/>
      <c r="AH1020" s="5"/>
      <c r="AI1020" s="5"/>
      <c r="AJ1020" s="5"/>
      <c r="AM1020" s="9"/>
      <c r="AN1020" s="9"/>
      <c r="AO1020" s="9"/>
      <c r="AP1020" s="9"/>
      <c r="AQ1020" s="9"/>
      <c r="AR1020" s="9"/>
      <c r="AS1020" s="9"/>
      <c r="AT1020" s="9"/>
      <c r="AU1020" s="5"/>
      <c r="AV1020" s="5"/>
      <c r="AW1020" s="5"/>
      <c r="AX1020" s="5"/>
      <c r="AY1020" s="5"/>
      <c r="AZ1020" s="5"/>
      <c r="BA1020" s="5"/>
      <c r="CX1020" s="5"/>
      <c r="CY1020" s="5"/>
      <c r="CZ1020" s="5"/>
    </row>
    <row r="1021" spans="4:104" x14ac:dyDescent="0.3">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E1021" s="5"/>
      <c r="AF1021" s="5"/>
      <c r="AG1021" s="5"/>
      <c r="AH1021" s="5"/>
      <c r="AI1021" s="5"/>
      <c r="AJ1021" s="5"/>
      <c r="AM1021" s="9"/>
      <c r="AN1021" s="9"/>
      <c r="AO1021" s="9"/>
      <c r="AP1021" s="9"/>
      <c r="AQ1021" s="9"/>
      <c r="AR1021" s="9"/>
      <c r="AS1021" s="9"/>
      <c r="AT1021" s="9"/>
      <c r="AU1021" s="5"/>
      <c r="AV1021" s="5"/>
      <c r="AW1021" s="5"/>
      <c r="AX1021" s="5"/>
      <c r="AY1021" s="5"/>
      <c r="AZ1021" s="5"/>
      <c r="BA1021" s="5"/>
      <c r="CX1021" s="5"/>
      <c r="CY1021" s="5"/>
      <c r="CZ1021" s="5"/>
    </row>
    <row r="1022" spans="4:104" x14ac:dyDescent="0.3">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E1022" s="5"/>
      <c r="AF1022" s="5"/>
      <c r="AG1022" s="5"/>
      <c r="AH1022" s="5"/>
      <c r="AI1022" s="5"/>
      <c r="AJ1022" s="5"/>
      <c r="AM1022" s="9"/>
      <c r="AN1022" s="9"/>
      <c r="AO1022" s="9"/>
      <c r="AP1022" s="9"/>
      <c r="AQ1022" s="9"/>
      <c r="AR1022" s="9"/>
      <c r="AS1022" s="9"/>
      <c r="AT1022" s="9"/>
      <c r="AU1022" s="5"/>
      <c r="AV1022" s="5"/>
      <c r="AW1022" s="5"/>
      <c r="AX1022" s="5"/>
      <c r="AY1022" s="5"/>
      <c r="AZ1022" s="5"/>
      <c r="BA1022" s="5"/>
      <c r="CX1022" s="5"/>
      <c r="CY1022" s="5"/>
      <c r="CZ1022" s="5"/>
    </row>
    <row r="1023" spans="4:104" x14ac:dyDescent="0.3">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E1023" s="5"/>
      <c r="AF1023" s="5"/>
      <c r="AG1023" s="5"/>
      <c r="AH1023" s="5"/>
      <c r="AI1023" s="5"/>
      <c r="AJ1023" s="5"/>
      <c r="AM1023" s="9"/>
      <c r="AN1023" s="9"/>
      <c r="AO1023" s="9"/>
      <c r="AP1023" s="9"/>
      <c r="AQ1023" s="9"/>
      <c r="AR1023" s="9"/>
      <c r="AS1023" s="9"/>
      <c r="AT1023" s="9"/>
      <c r="AU1023" s="5"/>
      <c r="AV1023" s="5"/>
      <c r="AW1023" s="5"/>
      <c r="AX1023" s="5"/>
      <c r="AY1023" s="5"/>
      <c r="AZ1023" s="5"/>
      <c r="BA1023" s="5"/>
      <c r="CX1023" s="5"/>
      <c r="CY1023" s="5"/>
      <c r="CZ1023" s="5"/>
    </row>
    <row r="1024" spans="4:104" x14ac:dyDescent="0.3">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E1024" s="5"/>
      <c r="AF1024" s="5"/>
      <c r="AG1024" s="5"/>
      <c r="AH1024" s="5"/>
      <c r="AI1024" s="5"/>
      <c r="AJ1024" s="5"/>
      <c r="AM1024" s="9"/>
      <c r="AN1024" s="9"/>
      <c r="AO1024" s="9"/>
      <c r="AP1024" s="9"/>
      <c r="AQ1024" s="9"/>
      <c r="AR1024" s="9"/>
      <c r="AS1024" s="9"/>
      <c r="AT1024" s="9"/>
      <c r="AU1024" s="5"/>
      <c r="AV1024" s="5"/>
      <c r="AW1024" s="5"/>
      <c r="AX1024" s="5"/>
      <c r="AY1024" s="5"/>
      <c r="AZ1024" s="5"/>
      <c r="BA1024" s="5"/>
      <c r="CX1024" s="5"/>
      <c r="CY1024" s="5"/>
      <c r="CZ1024" s="5"/>
    </row>
    <row r="1025" spans="4:104" x14ac:dyDescent="0.3">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E1025" s="5"/>
      <c r="AF1025" s="5"/>
      <c r="AG1025" s="5"/>
      <c r="AH1025" s="5"/>
      <c r="AI1025" s="5"/>
      <c r="AJ1025" s="5"/>
      <c r="AM1025" s="9"/>
      <c r="AN1025" s="9"/>
      <c r="AO1025" s="9"/>
      <c r="AP1025" s="9"/>
      <c r="AQ1025" s="9"/>
      <c r="AR1025" s="9"/>
      <c r="AS1025" s="9"/>
      <c r="AT1025" s="9"/>
      <c r="AU1025" s="5"/>
      <c r="AV1025" s="5"/>
      <c r="AW1025" s="5"/>
      <c r="AX1025" s="5"/>
      <c r="AY1025" s="5"/>
      <c r="AZ1025" s="5"/>
      <c r="BA1025" s="5"/>
      <c r="CX1025" s="5"/>
      <c r="CY1025" s="5"/>
      <c r="CZ1025" s="5"/>
    </row>
    <row r="1026" spans="4:104" x14ac:dyDescent="0.3">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E1026" s="5"/>
      <c r="AF1026" s="5"/>
      <c r="AG1026" s="5"/>
      <c r="AH1026" s="5"/>
      <c r="AI1026" s="5"/>
      <c r="AJ1026" s="5"/>
      <c r="AM1026" s="9"/>
      <c r="AN1026" s="9"/>
      <c r="AO1026" s="9"/>
      <c r="AP1026" s="9"/>
      <c r="AQ1026" s="9"/>
      <c r="AR1026" s="9"/>
      <c r="AS1026" s="9"/>
      <c r="AT1026" s="9"/>
      <c r="AU1026" s="5"/>
      <c r="AV1026" s="5"/>
      <c r="AW1026" s="5"/>
      <c r="AX1026" s="5"/>
      <c r="AY1026" s="5"/>
      <c r="AZ1026" s="5"/>
      <c r="BA1026" s="5"/>
      <c r="CX1026" s="5"/>
      <c r="CY1026" s="5"/>
      <c r="CZ1026" s="5"/>
    </row>
    <row r="1027" spans="4:104" x14ac:dyDescent="0.3">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E1027" s="5"/>
      <c r="AF1027" s="5"/>
      <c r="AG1027" s="5"/>
      <c r="AH1027" s="5"/>
      <c r="AI1027" s="5"/>
      <c r="AJ1027" s="5"/>
      <c r="AM1027" s="9"/>
      <c r="AN1027" s="9"/>
      <c r="AO1027" s="9"/>
      <c r="AP1027" s="9"/>
      <c r="AQ1027" s="9"/>
      <c r="AR1027" s="9"/>
      <c r="AS1027" s="9"/>
      <c r="AT1027" s="9"/>
      <c r="AU1027" s="5"/>
      <c r="AV1027" s="5"/>
      <c r="AW1027" s="5"/>
      <c r="AX1027" s="5"/>
      <c r="AY1027" s="5"/>
      <c r="AZ1027" s="5"/>
      <c r="BA1027" s="5"/>
      <c r="CX1027" s="5"/>
      <c r="CY1027" s="5"/>
      <c r="CZ1027" s="5"/>
    </row>
    <row r="1028" spans="4:104" x14ac:dyDescent="0.3">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E1028" s="5"/>
      <c r="AF1028" s="5"/>
      <c r="AG1028" s="5"/>
      <c r="AH1028" s="5"/>
      <c r="AI1028" s="5"/>
      <c r="AJ1028" s="5"/>
      <c r="AM1028" s="9"/>
      <c r="AN1028" s="9"/>
      <c r="AO1028" s="9"/>
      <c r="AP1028" s="9"/>
      <c r="AQ1028" s="9"/>
      <c r="AR1028" s="9"/>
      <c r="AS1028" s="9"/>
      <c r="AT1028" s="9"/>
      <c r="AU1028" s="5"/>
      <c r="AV1028" s="5"/>
      <c r="AW1028" s="5"/>
      <c r="AX1028" s="5"/>
      <c r="AY1028" s="5"/>
      <c r="AZ1028" s="5"/>
      <c r="BA1028" s="5"/>
      <c r="CX1028" s="5"/>
      <c r="CY1028" s="5"/>
      <c r="CZ1028" s="5"/>
    </row>
    <row r="1029" spans="4:104" x14ac:dyDescent="0.3">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E1029" s="5"/>
      <c r="AF1029" s="5"/>
      <c r="AG1029" s="5"/>
      <c r="AH1029" s="5"/>
      <c r="AI1029" s="5"/>
      <c r="AJ1029" s="5"/>
      <c r="AM1029" s="9"/>
      <c r="AN1029" s="9"/>
      <c r="AO1029" s="9"/>
      <c r="AP1029" s="9"/>
      <c r="AQ1029" s="9"/>
      <c r="AR1029" s="9"/>
      <c r="AS1029" s="9"/>
      <c r="AT1029" s="9"/>
      <c r="AU1029" s="5"/>
      <c r="AV1029" s="5"/>
      <c r="AW1029" s="5"/>
      <c r="AX1029" s="5"/>
      <c r="AY1029" s="5"/>
      <c r="AZ1029" s="5"/>
      <c r="BA1029" s="5"/>
      <c r="CX1029" s="5"/>
      <c r="CY1029" s="5"/>
      <c r="CZ1029" s="5"/>
    </row>
    <row r="1030" spans="4:104" x14ac:dyDescent="0.3">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E1030" s="5"/>
      <c r="AF1030" s="5"/>
      <c r="AG1030" s="5"/>
      <c r="AH1030" s="5"/>
      <c r="AI1030" s="5"/>
      <c r="AJ1030" s="5"/>
      <c r="AM1030" s="9"/>
      <c r="AN1030" s="9"/>
      <c r="AO1030" s="9"/>
      <c r="AP1030" s="9"/>
      <c r="AQ1030" s="9"/>
      <c r="AR1030" s="9"/>
      <c r="AS1030" s="9"/>
      <c r="AT1030" s="9"/>
      <c r="AU1030" s="5"/>
      <c r="AV1030" s="5"/>
      <c r="AW1030" s="5"/>
      <c r="AX1030" s="5"/>
      <c r="AY1030" s="5"/>
      <c r="AZ1030" s="5"/>
      <c r="BA1030" s="5"/>
      <c r="CX1030" s="5"/>
      <c r="CY1030" s="5"/>
      <c r="CZ1030" s="5"/>
    </row>
    <row r="1031" spans="4:104" x14ac:dyDescent="0.3">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E1031" s="5"/>
      <c r="AF1031" s="5"/>
      <c r="AG1031" s="5"/>
      <c r="AH1031" s="5"/>
      <c r="AI1031" s="5"/>
      <c r="AJ1031" s="5"/>
      <c r="AM1031" s="9"/>
      <c r="AN1031" s="9"/>
      <c r="AO1031" s="9"/>
      <c r="AP1031" s="9"/>
      <c r="AQ1031" s="9"/>
      <c r="AR1031" s="9"/>
      <c r="AS1031" s="9"/>
      <c r="AT1031" s="9"/>
      <c r="AU1031" s="5"/>
      <c r="AV1031" s="5"/>
      <c r="AW1031" s="5"/>
      <c r="AX1031" s="5"/>
      <c r="AY1031" s="5"/>
      <c r="AZ1031" s="5"/>
      <c r="BA1031" s="5"/>
      <c r="CX1031" s="5"/>
      <c r="CY1031" s="5"/>
      <c r="CZ1031" s="5"/>
    </row>
    <row r="1032" spans="4:104" x14ac:dyDescent="0.3">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E1032" s="5"/>
      <c r="AF1032" s="5"/>
      <c r="AG1032" s="5"/>
      <c r="AH1032" s="5"/>
      <c r="AI1032" s="5"/>
      <c r="AJ1032" s="5"/>
      <c r="AM1032" s="9"/>
      <c r="AN1032" s="9"/>
      <c r="AO1032" s="9"/>
      <c r="AP1032" s="9"/>
      <c r="AQ1032" s="9"/>
      <c r="AR1032" s="9"/>
      <c r="AS1032" s="9"/>
      <c r="AT1032" s="9"/>
      <c r="AU1032" s="5"/>
      <c r="AV1032" s="5"/>
      <c r="AW1032" s="5"/>
      <c r="AX1032" s="5"/>
      <c r="AY1032" s="5"/>
      <c r="AZ1032" s="5"/>
      <c r="BA1032" s="5"/>
      <c r="CX1032" s="5"/>
      <c r="CY1032" s="5"/>
      <c r="CZ1032" s="5"/>
    </row>
    <row r="1033" spans="4:104" x14ac:dyDescent="0.3">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E1033" s="5"/>
      <c r="AF1033" s="5"/>
      <c r="AG1033" s="5"/>
      <c r="AH1033" s="5"/>
      <c r="AI1033" s="5"/>
      <c r="AJ1033" s="5"/>
      <c r="AM1033" s="9"/>
      <c r="AN1033" s="9"/>
      <c r="AO1033" s="9"/>
      <c r="AP1033" s="9"/>
      <c r="AQ1033" s="9"/>
      <c r="AR1033" s="9"/>
      <c r="AS1033" s="9"/>
      <c r="AT1033" s="9"/>
      <c r="AU1033" s="5"/>
      <c r="AV1033" s="5"/>
      <c r="AW1033" s="5"/>
      <c r="AX1033" s="5"/>
      <c r="AY1033" s="5"/>
      <c r="AZ1033" s="5"/>
      <c r="BA1033" s="5"/>
      <c r="CX1033" s="5"/>
      <c r="CY1033" s="5"/>
      <c r="CZ1033" s="5"/>
    </row>
    <row r="1034" spans="4:104" x14ac:dyDescent="0.3">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E1034" s="5"/>
      <c r="AF1034" s="5"/>
      <c r="AG1034" s="5"/>
      <c r="AH1034" s="5"/>
      <c r="AI1034" s="5"/>
      <c r="AJ1034" s="5"/>
      <c r="AM1034" s="9"/>
      <c r="AN1034" s="9"/>
      <c r="AO1034" s="9"/>
      <c r="AP1034" s="9"/>
      <c r="AQ1034" s="9"/>
      <c r="AR1034" s="9"/>
      <c r="AS1034" s="9"/>
      <c r="AT1034" s="9"/>
      <c r="AU1034" s="5"/>
      <c r="AV1034" s="5"/>
      <c r="AW1034" s="5"/>
      <c r="AX1034" s="5"/>
      <c r="AY1034" s="5"/>
      <c r="AZ1034" s="5"/>
      <c r="BA1034" s="5"/>
      <c r="CX1034" s="5"/>
      <c r="CY1034" s="5"/>
      <c r="CZ1034" s="5"/>
    </row>
    <row r="1035" spans="4:104" x14ac:dyDescent="0.3">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E1035" s="5"/>
      <c r="AF1035" s="5"/>
      <c r="AG1035" s="5"/>
      <c r="AH1035" s="5"/>
      <c r="AI1035" s="5"/>
      <c r="AJ1035" s="5"/>
      <c r="AM1035" s="9"/>
      <c r="AN1035" s="9"/>
      <c r="AO1035" s="9"/>
      <c r="AP1035" s="9"/>
      <c r="AQ1035" s="9"/>
      <c r="AR1035" s="9"/>
      <c r="AS1035" s="9"/>
      <c r="AT1035" s="9"/>
      <c r="AU1035" s="5"/>
      <c r="AV1035" s="5"/>
      <c r="AW1035" s="5"/>
      <c r="AX1035" s="5"/>
      <c r="AY1035" s="5"/>
      <c r="AZ1035" s="5"/>
      <c r="BA1035" s="5"/>
      <c r="CX1035" s="5"/>
      <c r="CY1035" s="5"/>
      <c r="CZ1035" s="5"/>
    </row>
    <row r="1036" spans="4:104" x14ac:dyDescent="0.3">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E1036" s="5"/>
      <c r="AF1036" s="5"/>
      <c r="AG1036" s="5"/>
      <c r="AH1036" s="5"/>
      <c r="AI1036" s="5"/>
      <c r="AJ1036" s="5"/>
      <c r="AM1036" s="9"/>
      <c r="AN1036" s="9"/>
      <c r="AO1036" s="9"/>
      <c r="AP1036" s="9"/>
      <c r="AQ1036" s="9"/>
      <c r="AR1036" s="9"/>
      <c r="AS1036" s="9"/>
      <c r="AT1036" s="9"/>
      <c r="AU1036" s="5"/>
      <c r="AV1036" s="5"/>
      <c r="AW1036" s="5"/>
      <c r="AX1036" s="5"/>
      <c r="AY1036" s="5"/>
      <c r="AZ1036" s="5"/>
      <c r="BA1036" s="5"/>
      <c r="CX1036" s="5"/>
      <c r="CY1036" s="5"/>
      <c r="CZ1036" s="5"/>
    </row>
    <row r="1037" spans="4:104" x14ac:dyDescent="0.3">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E1037" s="5"/>
      <c r="AF1037" s="5"/>
      <c r="AG1037" s="5"/>
      <c r="AH1037" s="5"/>
      <c r="AI1037" s="5"/>
      <c r="AJ1037" s="5"/>
      <c r="AM1037" s="9"/>
      <c r="AN1037" s="9"/>
      <c r="AO1037" s="9"/>
      <c r="AP1037" s="9"/>
      <c r="AQ1037" s="9"/>
      <c r="AR1037" s="9"/>
      <c r="AS1037" s="9"/>
      <c r="AT1037" s="9"/>
      <c r="AU1037" s="5"/>
      <c r="AV1037" s="5"/>
      <c r="AW1037" s="5"/>
      <c r="AX1037" s="5"/>
      <c r="AY1037" s="5"/>
      <c r="AZ1037" s="5"/>
      <c r="BA1037" s="5"/>
      <c r="CX1037" s="5"/>
      <c r="CY1037" s="5"/>
      <c r="CZ1037" s="5"/>
    </row>
    <row r="1038" spans="4:104" x14ac:dyDescent="0.3">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E1038" s="5"/>
      <c r="AF1038" s="5"/>
      <c r="AG1038" s="5"/>
      <c r="AH1038" s="5"/>
      <c r="AI1038" s="5"/>
      <c r="AJ1038" s="5"/>
      <c r="AM1038" s="9"/>
      <c r="AN1038" s="9"/>
      <c r="AO1038" s="9"/>
      <c r="AP1038" s="9"/>
      <c r="AQ1038" s="9"/>
      <c r="AR1038" s="9"/>
      <c r="AS1038" s="9"/>
      <c r="AT1038" s="9"/>
      <c r="AU1038" s="5"/>
      <c r="AV1038" s="5"/>
      <c r="AW1038" s="5"/>
      <c r="AX1038" s="5"/>
      <c r="AY1038" s="5"/>
      <c r="AZ1038" s="5"/>
      <c r="BA1038" s="5"/>
      <c r="CX1038" s="5"/>
      <c r="CY1038" s="5"/>
      <c r="CZ1038" s="5"/>
    </row>
    <row r="1039" spans="4:104" x14ac:dyDescent="0.3">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E1039" s="5"/>
      <c r="AF1039" s="5"/>
      <c r="AG1039" s="5"/>
      <c r="AH1039" s="5"/>
      <c r="AI1039" s="5"/>
      <c r="AJ1039" s="5"/>
      <c r="AM1039" s="9"/>
      <c r="AN1039" s="9"/>
      <c r="AO1039" s="9"/>
      <c r="AP1039" s="9"/>
      <c r="AQ1039" s="9"/>
      <c r="AR1039" s="9"/>
      <c r="AS1039" s="9"/>
      <c r="AT1039" s="9"/>
      <c r="AU1039" s="5"/>
      <c r="AV1039" s="5"/>
      <c r="AW1039" s="5"/>
      <c r="AX1039" s="5"/>
      <c r="AY1039" s="5"/>
      <c r="AZ1039" s="5"/>
      <c r="BA1039" s="5"/>
      <c r="CX1039" s="5"/>
      <c r="CY1039" s="5"/>
      <c r="CZ1039" s="5"/>
    </row>
    <row r="1040" spans="4:104" x14ac:dyDescent="0.3">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E1040" s="5"/>
      <c r="AF1040" s="5"/>
      <c r="AG1040" s="5"/>
      <c r="AH1040" s="5"/>
      <c r="AI1040" s="5"/>
      <c r="AJ1040" s="5"/>
      <c r="AM1040" s="9"/>
      <c r="AN1040" s="9"/>
      <c r="AO1040" s="9"/>
      <c r="AP1040" s="9"/>
      <c r="AQ1040" s="9"/>
      <c r="AR1040" s="9"/>
      <c r="AS1040" s="9"/>
      <c r="AT1040" s="9"/>
      <c r="AU1040" s="5"/>
      <c r="AV1040" s="5"/>
      <c r="AW1040" s="5"/>
      <c r="AX1040" s="5"/>
      <c r="AY1040" s="5"/>
      <c r="AZ1040" s="5"/>
      <c r="BA1040" s="5"/>
      <c r="CX1040" s="5"/>
      <c r="CY1040" s="5"/>
      <c r="CZ1040" s="5"/>
    </row>
    <row r="1041" spans="4:104" x14ac:dyDescent="0.3">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E1041" s="5"/>
      <c r="AF1041" s="5"/>
      <c r="AG1041" s="5"/>
      <c r="AH1041" s="5"/>
      <c r="AI1041" s="5"/>
      <c r="AJ1041" s="5"/>
      <c r="AM1041" s="9"/>
      <c r="AN1041" s="9"/>
      <c r="AO1041" s="9"/>
      <c r="AP1041" s="9"/>
      <c r="AQ1041" s="9"/>
      <c r="AR1041" s="9"/>
      <c r="AS1041" s="9"/>
      <c r="AT1041" s="9"/>
      <c r="AU1041" s="5"/>
      <c r="AV1041" s="5"/>
      <c r="AW1041" s="5"/>
      <c r="AX1041" s="5"/>
      <c r="AY1041" s="5"/>
      <c r="AZ1041" s="5"/>
      <c r="BA1041" s="5"/>
      <c r="CX1041" s="5"/>
      <c r="CY1041" s="5"/>
      <c r="CZ1041" s="5"/>
    </row>
    <row r="1042" spans="4:104" x14ac:dyDescent="0.3">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E1042" s="5"/>
      <c r="AF1042" s="5"/>
      <c r="AG1042" s="5"/>
      <c r="AH1042" s="5"/>
      <c r="AI1042" s="5"/>
      <c r="AJ1042" s="5"/>
      <c r="AM1042" s="9"/>
      <c r="AN1042" s="9"/>
      <c r="AO1042" s="9"/>
      <c r="AP1042" s="9"/>
      <c r="AQ1042" s="9"/>
      <c r="AR1042" s="9"/>
      <c r="AS1042" s="9"/>
      <c r="AT1042" s="9"/>
      <c r="AU1042" s="5"/>
      <c r="AV1042" s="5"/>
      <c r="AW1042" s="5"/>
      <c r="AX1042" s="5"/>
      <c r="AY1042" s="5"/>
      <c r="AZ1042" s="5"/>
      <c r="BA1042" s="5"/>
      <c r="CX1042" s="5"/>
      <c r="CY1042" s="5"/>
      <c r="CZ1042" s="5"/>
    </row>
    <row r="1043" spans="4:104" x14ac:dyDescent="0.3">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E1043" s="5"/>
      <c r="AF1043" s="5"/>
      <c r="AG1043" s="5"/>
      <c r="AH1043" s="5"/>
      <c r="AI1043" s="5"/>
      <c r="AJ1043" s="5"/>
      <c r="AM1043" s="9"/>
      <c r="AN1043" s="9"/>
      <c r="AO1043" s="9"/>
      <c r="AP1043" s="9"/>
      <c r="AQ1043" s="9"/>
      <c r="AR1043" s="9"/>
      <c r="AS1043" s="9"/>
      <c r="AT1043" s="9"/>
      <c r="AU1043" s="5"/>
      <c r="AV1043" s="5"/>
      <c r="AW1043" s="5"/>
      <c r="AX1043" s="5"/>
      <c r="AY1043" s="5"/>
      <c r="AZ1043" s="5"/>
      <c r="BA1043" s="5"/>
      <c r="CX1043" s="5"/>
      <c r="CY1043" s="5"/>
      <c r="CZ1043" s="5"/>
    </row>
    <row r="1044" spans="4:104" x14ac:dyDescent="0.3">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E1044" s="5"/>
      <c r="AF1044" s="5"/>
      <c r="AG1044" s="5"/>
      <c r="AH1044" s="5"/>
      <c r="AI1044" s="5"/>
      <c r="AJ1044" s="5"/>
      <c r="AM1044" s="9"/>
      <c r="AN1044" s="9"/>
      <c r="AO1044" s="9"/>
      <c r="AP1044" s="9"/>
      <c r="AQ1044" s="9"/>
      <c r="AR1044" s="9"/>
      <c r="AS1044" s="9"/>
      <c r="AT1044" s="9"/>
      <c r="AU1044" s="5"/>
      <c r="AV1044" s="5"/>
      <c r="AW1044" s="5"/>
      <c r="AX1044" s="5"/>
      <c r="AY1044" s="5"/>
      <c r="AZ1044" s="5"/>
      <c r="BA1044" s="5"/>
      <c r="CX1044" s="5"/>
      <c r="CY1044" s="5"/>
      <c r="CZ1044" s="5"/>
    </row>
    <row r="1045" spans="4:104" x14ac:dyDescent="0.3">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E1045" s="5"/>
      <c r="AF1045" s="5"/>
      <c r="AG1045" s="5"/>
      <c r="AH1045" s="5"/>
      <c r="AI1045" s="5"/>
      <c r="AJ1045" s="5"/>
      <c r="AM1045" s="9"/>
      <c r="AN1045" s="9"/>
      <c r="AO1045" s="9"/>
      <c r="AP1045" s="9"/>
      <c r="AQ1045" s="9"/>
      <c r="AR1045" s="9"/>
      <c r="AS1045" s="9"/>
      <c r="AT1045" s="9"/>
      <c r="AU1045" s="5"/>
      <c r="AV1045" s="5"/>
      <c r="AW1045" s="5"/>
      <c r="AX1045" s="5"/>
      <c r="AY1045" s="5"/>
      <c r="AZ1045" s="5"/>
      <c r="BA1045" s="5"/>
      <c r="CX1045" s="5"/>
      <c r="CY1045" s="5"/>
      <c r="CZ1045" s="5"/>
    </row>
    <row r="1046" spans="4:104" x14ac:dyDescent="0.3">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E1046" s="5"/>
      <c r="AF1046" s="5"/>
      <c r="AG1046" s="5"/>
      <c r="AH1046" s="5"/>
      <c r="AI1046" s="5"/>
      <c r="AJ1046" s="5"/>
      <c r="AM1046" s="9"/>
      <c r="AN1046" s="9"/>
      <c r="AO1046" s="9"/>
      <c r="AP1046" s="9"/>
      <c r="AQ1046" s="9"/>
      <c r="AR1046" s="9"/>
      <c r="AS1046" s="9"/>
      <c r="AT1046" s="9"/>
      <c r="AU1046" s="5"/>
      <c r="AV1046" s="5"/>
      <c r="AW1046" s="5"/>
      <c r="AX1046" s="5"/>
      <c r="AY1046" s="5"/>
      <c r="AZ1046" s="5"/>
      <c r="BA1046" s="5"/>
      <c r="CX1046" s="5"/>
      <c r="CY1046" s="5"/>
      <c r="CZ1046" s="5"/>
    </row>
    <row r="1047" spans="4:104" x14ac:dyDescent="0.3">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E1047" s="5"/>
      <c r="AF1047" s="5"/>
      <c r="AG1047" s="5"/>
      <c r="AH1047" s="5"/>
      <c r="AI1047" s="5"/>
      <c r="AJ1047" s="5"/>
      <c r="AM1047" s="9"/>
      <c r="AN1047" s="9"/>
      <c r="AO1047" s="9"/>
      <c r="AP1047" s="9"/>
      <c r="AQ1047" s="9"/>
      <c r="AR1047" s="9"/>
      <c r="AS1047" s="9"/>
      <c r="AT1047" s="9"/>
      <c r="AU1047" s="5"/>
      <c r="AV1047" s="5"/>
      <c r="AW1047" s="5"/>
      <c r="AX1047" s="5"/>
      <c r="AY1047" s="5"/>
      <c r="AZ1047" s="5"/>
      <c r="BA1047" s="5"/>
      <c r="CX1047" s="5"/>
      <c r="CY1047" s="5"/>
      <c r="CZ1047" s="5"/>
    </row>
    <row r="1048" spans="4:104" x14ac:dyDescent="0.3">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E1048" s="5"/>
      <c r="AF1048" s="5"/>
      <c r="AG1048" s="5"/>
      <c r="AH1048" s="5"/>
      <c r="AI1048" s="5"/>
      <c r="AJ1048" s="5"/>
      <c r="AM1048" s="9"/>
      <c r="AN1048" s="9"/>
      <c r="AO1048" s="9"/>
      <c r="AP1048" s="9"/>
      <c r="AQ1048" s="9"/>
      <c r="AR1048" s="9"/>
      <c r="AS1048" s="9"/>
      <c r="AT1048" s="9"/>
      <c r="AU1048" s="5"/>
      <c r="AV1048" s="5"/>
      <c r="AW1048" s="5"/>
      <c r="AX1048" s="5"/>
      <c r="AY1048" s="5"/>
      <c r="AZ1048" s="5"/>
      <c r="BA1048" s="5"/>
      <c r="CX1048" s="5"/>
      <c r="CY1048" s="5"/>
      <c r="CZ1048" s="5"/>
    </row>
    <row r="1049" spans="4:104" x14ac:dyDescent="0.3">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E1049" s="5"/>
      <c r="AF1049" s="5"/>
      <c r="AG1049" s="5"/>
      <c r="AH1049" s="5"/>
      <c r="AI1049" s="5"/>
      <c r="AJ1049" s="5"/>
      <c r="AM1049" s="9"/>
      <c r="AN1049" s="9"/>
      <c r="AO1049" s="9"/>
      <c r="AP1049" s="9"/>
      <c r="AQ1049" s="9"/>
      <c r="AR1049" s="9"/>
      <c r="AS1049" s="9"/>
      <c r="AT1049" s="9"/>
      <c r="AU1049" s="5"/>
      <c r="AV1049" s="5"/>
      <c r="AW1049" s="5"/>
      <c r="AX1049" s="5"/>
      <c r="AY1049" s="5"/>
      <c r="AZ1049" s="5"/>
      <c r="BA1049" s="5"/>
      <c r="CX1049" s="5"/>
      <c r="CY1049" s="5"/>
      <c r="CZ1049" s="5"/>
    </row>
    <row r="1050" spans="4:104" x14ac:dyDescent="0.3">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E1050" s="5"/>
      <c r="AF1050" s="5"/>
      <c r="AG1050" s="5"/>
      <c r="AH1050" s="5"/>
      <c r="AI1050" s="5"/>
      <c r="AJ1050" s="5"/>
      <c r="AM1050" s="9"/>
      <c r="AN1050" s="9"/>
      <c r="AO1050" s="9"/>
      <c r="AP1050" s="9"/>
      <c r="AQ1050" s="9"/>
      <c r="AR1050" s="9"/>
      <c r="AS1050" s="9"/>
      <c r="AT1050" s="9"/>
      <c r="AU1050" s="5"/>
      <c r="AV1050" s="5"/>
      <c r="AW1050" s="5"/>
      <c r="AX1050" s="5"/>
      <c r="AY1050" s="5"/>
      <c r="AZ1050" s="5"/>
      <c r="BA1050" s="5"/>
      <c r="CX1050" s="5"/>
      <c r="CY1050" s="5"/>
      <c r="CZ1050" s="5"/>
    </row>
    <row r="1051" spans="4:104" x14ac:dyDescent="0.3">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E1051" s="5"/>
      <c r="AF1051" s="5"/>
      <c r="AG1051" s="5"/>
      <c r="AH1051" s="5"/>
      <c r="AI1051" s="5"/>
      <c r="AJ1051" s="5"/>
      <c r="AM1051" s="9"/>
      <c r="AN1051" s="9"/>
      <c r="AO1051" s="9"/>
      <c r="AP1051" s="9"/>
      <c r="AQ1051" s="9"/>
      <c r="AR1051" s="9"/>
      <c r="AS1051" s="9"/>
      <c r="AT1051" s="9"/>
      <c r="AU1051" s="5"/>
      <c r="AV1051" s="5"/>
      <c r="AW1051" s="5"/>
      <c r="AX1051" s="5"/>
      <c r="AY1051" s="5"/>
      <c r="AZ1051" s="5"/>
      <c r="BA1051" s="5"/>
      <c r="CX1051" s="5"/>
      <c r="CY1051" s="5"/>
      <c r="CZ1051" s="5"/>
    </row>
    <row r="1052" spans="4:104" x14ac:dyDescent="0.3">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E1052" s="5"/>
      <c r="AF1052" s="5"/>
      <c r="AG1052" s="5"/>
      <c r="AH1052" s="5"/>
      <c r="AI1052" s="5"/>
      <c r="AJ1052" s="5"/>
      <c r="AM1052" s="9"/>
      <c r="AN1052" s="9"/>
      <c r="AO1052" s="9"/>
      <c r="AP1052" s="9"/>
      <c r="AQ1052" s="9"/>
      <c r="AR1052" s="9"/>
      <c r="AS1052" s="9"/>
      <c r="AT1052" s="9"/>
      <c r="AU1052" s="5"/>
      <c r="AV1052" s="5"/>
      <c r="AW1052" s="5"/>
      <c r="AX1052" s="5"/>
      <c r="AY1052" s="5"/>
      <c r="AZ1052" s="5"/>
      <c r="BA1052" s="5"/>
      <c r="CX1052" s="5"/>
      <c r="CY1052" s="5"/>
      <c r="CZ1052" s="5"/>
    </row>
    <row r="1053" spans="4:104" x14ac:dyDescent="0.3">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E1053" s="5"/>
      <c r="AF1053" s="5"/>
      <c r="AG1053" s="5"/>
      <c r="AH1053" s="5"/>
      <c r="AI1053" s="5"/>
      <c r="AJ1053" s="5"/>
      <c r="AM1053" s="9"/>
      <c r="AN1053" s="9"/>
      <c r="AO1053" s="9"/>
      <c r="AP1053" s="9"/>
      <c r="AQ1053" s="9"/>
      <c r="AR1053" s="9"/>
      <c r="AS1053" s="9"/>
      <c r="AT1053" s="9"/>
      <c r="AU1053" s="5"/>
      <c r="AV1053" s="5"/>
      <c r="AW1053" s="5"/>
      <c r="AX1053" s="5"/>
      <c r="AY1053" s="5"/>
      <c r="AZ1053" s="5"/>
      <c r="BA1053" s="5"/>
      <c r="CX1053" s="5"/>
      <c r="CY1053" s="5"/>
      <c r="CZ1053" s="5"/>
    </row>
    <row r="1054" spans="4:104" x14ac:dyDescent="0.3">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E1054" s="5"/>
      <c r="AF1054" s="5"/>
      <c r="AG1054" s="5"/>
      <c r="AH1054" s="5"/>
      <c r="AI1054" s="5"/>
      <c r="AJ1054" s="5"/>
      <c r="AM1054" s="9"/>
      <c r="AN1054" s="9"/>
      <c r="AO1054" s="9"/>
      <c r="AP1054" s="9"/>
      <c r="AQ1054" s="9"/>
      <c r="AR1054" s="9"/>
      <c r="AS1054" s="9"/>
      <c r="AT1054" s="9"/>
      <c r="AU1054" s="5"/>
      <c r="AV1054" s="5"/>
      <c r="AW1054" s="5"/>
      <c r="AX1054" s="5"/>
      <c r="AY1054" s="5"/>
      <c r="AZ1054" s="5"/>
      <c r="BA1054" s="5"/>
      <c r="CX1054" s="5"/>
      <c r="CY1054" s="5"/>
      <c r="CZ1054" s="5"/>
    </row>
    <row r="1055" spans="4:104" x14ac:dyDescent="0.3">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E1055" s="5"/>
      <c r="AF1055" s="5"/>
      <c r="AG1055" s="5"/>
      <c r="AH1055" s="5"/>
      <c r="AI1055" s="5"/>
      <c r="AJ1055" s="5"/>
      <c r="AM1055" s="9"/>
      <c r="AN1055" s="9"/>
      <c r="AO1055" s="9"/>
      <c r="AP1055" s="9"/>
      <c r="AQ1055" s="9"/>
      <c r="AR1055" s="9"/>
      <c r="AS1055" s="9"/>
      <c r="AT1055" s="9"/>
      <c r="AU1055" s="5"/>
      <c r="AV1055" s="5"/>
      <c r="AW1055" s="5"/>
      <c r="AX1055" s="5"/>
      <c r="AY1055" s="5"/>
      <c r="AZ1055" s="5"/>
      <c r="BA1055" s="5"/>
      <c r="CX1055" s="5"/>
      <c r="CY1055" s="5"/>
      <c r="CZ1055" s="5"/>
    </row>
    <row r="1056" spans="4:104" x14ac:dyDescent="0.3">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E1056" s="5"/>
      <c r="AF1056" s="5"/>
      <c r="AG1056" s="5"/>
      <c r="AH1056" s="5"/>
      <c r="AI1056" s="5"/>
      <c r="AJ1056" s="5"/>
      <c r="AM1056" s="9"/>
      <c r="AN1056" s="9"/>
      <c r="AO1056" s="9"/>
      <c r="AP1056" s="9"/>
      <c r="AQ1056" s="9"/>
      <c r="AR1056" s="9"/>
      <c r="AS1056" s="9"/>
      <c r="AT1056" s="9"/>
      <c r="AU1056" s="5"/>
      <c r="AV1056" s="5"/>
      <c r="AW1056" s="5"/>
      <c r="AX1056" s="5"/>
      <c r="AY1056" s="5"/>
      <c r="AZ1056" s="5"/>
      <c r="BA1056" s="5"/>
      <c r="CX1056" s="5"/>
      <c r="CY1056" s="5"/>
      <c r="CZ1056" s="5"/>
    </row>
    <row r="1057" spans="4:104" x14ac:dyDescent="0.3">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E1057" s="5"/>
      <c r="AF1057" s="5"/>
      <c r="AG1057" s="5"/>
      <c r="AH1057" s="5"/>
      <c r="AI1057" s="5"/>
      <c r="AJ1057" s="5"/>
      <c r="AM1057" s="9"/>
      <c r="AN1057" s="9"/>
      <c r="AO1057" s="9"/>
      <c r="AP1057" s="9"/>
      <c r="AQ1057" s="9"/>
      <c r="AR1057" s="9"/>
      <c r="AS1057" s="9"/>
      <c r="AT1057" s="9"/>
      <c r="AU1057" s="5"/>
      <c r="AV1057" s="5"/>
      <c r="AW1057" s="5"/>
      <c r="AX1057" s="5"/>
      <c r="AY1057" s="5"/>
      <c r="AZ1057" s="5"/>
      <c r="BA1057" s="5"/>
      <c r="CX1057" s="5"/>
      <c r="CY1057" s="5"/>
      <c r="CZ1057" s="5"/>
    </row>
    <row r="1058" spans="4:104" x14ac:dyDescent="0.3">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E1058" s="5"/>
      <c r="AF1058" s="5"/>
      <c r="AG1058" s="5"/>
      <c r="AH1058" s="5"/>
      <c r="AI1058" s="5"/>
      <c r="AJ1058" s="5"/>
      <c r="AM1058" s="9"/>
      <c r="AN1058" s="9"/>
      <c r="AO1058" s="9"/>
      <c r="AP1058" s="9"/>
      <c r="AQ1058" s="9"/>
      <c r="AR1058" s="9"/>
      <c r="AS1058" s="9"/>
      <c r="AT1058" s="9"/>
      <c r="AU1058" s="5"/>
      <c r="AV1058" s="5"/>
      <c r="AW1058" s="5"/>
      <c r="AX1058" s="5"/>
      <c r="AY1058" s="5"/>
      <c r="AZ1058" s="5"/>
      <c r="BA1058" s="5"/>
      <c r="CX1058" s="5"/>
      <c r="CY1058" s="5"/>
      <c r="CZ1058" s="5"/>
    </row>
    <row r="1059" spans="4:104" x14ac:dyDescent="0.3">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E1059" s="5"/>
      <c r="AF1059" s="5"/>
      <c r="AG1059" s="5"/>
      <c r="AH1059" s="5"/>
      <c r="AI1059" s="5"/>
      <c r="AJ1059" s="5"/>
      <c r="AM1059" s="9"/>
      <c r="AN1059" s="9"/>
      <c r="AO1059" s="9"/>
      <c r="AP1059" s="9"/>
      <c r="AQ1059" s="9"/>
      <c r="AR1059" s="9"/>
      <c r="AS1059" s="9"/>
      <c r="AT1059" s="9"/>
      <c r="AU1059" s="5"/>
      <c r="AV1059" s="5"/>
      <c r="AW1059" s="5"/>
      <c r="AX1059" s="5"/>
      <c r="AY1059" s="5"/>
      <c r="AZ1059" s="5"/>
      <c r="BA1059" s="5"/>
      <c r="CX1059" s="5"/>
      <c r="CY1059" s="5"/>
      <c r="CZ1059" s="5"/>
    </row>
    <row r="1060" spans="4:104" x14ac:dyDescent="0.3">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E1060" s="5"/>
      <c r="AF1060" s="5"/>
      <c r="AG1060" s="5"/>
      <c r="AH1060" s="5"/>
      <c r="AI1060" s="5"/>
      <c r="AJ1060" s="5"/>
      <c r="AM1060" s="9"/>
      <c r="AN1060" s="9"/>
      <c r="AO1060" s="9"/>
      <c r="AP1060" s="9"/>
      <c r="AQ1060" s="9"/>
      <c r="AR1060" s="9"/>
      <c r="AS1060" s="9"/>
      <c r="AT1060" s="9"/>
      <c r="AU1060" s="5"/>
      <c r="AV1060" s="5"/>
      <c r="AW1060" s="5"/>
      <c r="AX1060" s="5"/>
      <c r="AY1060" s="5"/>
      <c r="AZ1060" s="5"/>
      <c r="BA1060" s="5"/>
      <c r="CX1060" s="5"/>
      <c r="CY1060" s="5"/>
      <c r="CZ1060" s="5"/>
    </row>
    <row r="1061" spans="4:104" x14ac:dyDescent="0.3">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E1061" s="5"/>
      <c r="AF1061" s="5"/>
      <c r="AG1061" s="5"/>
      <c r="AH1061" s="5"/>
      <c r="AI1061" s="5"/>
      <c r="AJ1061" s="5"/>
      <c r="AM1061" s="9"/>
      <c r="AN1061" s="9"/>
      <c r="AO1061" s="9"/>
      <c r="AP1061" s="9"/>
      <c r="AQ1061" s="9"/>
      <c r="AR1061" s="9"/>
      <c r="AS1061" s="9"/>
      <c r="AT1061" s="9"/>
      <c r="AU1061" s="5"/>
      <c r="AV1061" s="5"/>
      <c r="AW1061" s="5"/>
      <c r="AX1061" s="5"/>
      <c r="AY1061" s="5"/>
      <c r="AZ1061" s="5"/>
      <c r="BA1061" s="5"/>
      <c r="CX1061" s="5"/>
      <c r="CY1061" s="5"/>
      <c r="CZ1061" s="5"/>
    </row>
    <row r="1062" spans="4:104" x14ac:dyDescent="0.3">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E1062" s="5"/>
      <c r="AF1062" s="5"/>
      <c r="AG1062" s="5"/>
      <c r="AH1062" s="5"/>
      <c r="AI1062" s="5"/>
      <c r="AJ1062" s="5"/>
      <c r="AM1062" s="9"/>
      <c r="AN1062" s="9"/>
      <c r="AO1062" s="9"/>
      <c r="AP1062" s="9"/>
      <c r="AQ1062" s="9"/>
      <c r="AR1062" s="9"/>
      <c r="AS1062" s="9"/>
      <c r="AT1062" s="9"/>
      <c r="AU1062" s="5"/>
      <c r="AV1062" s="5"/>
      <c r="AW1062" s="5"/>
      <c r="AX1062" s="5"/>
      <c r="AY1062" s="5"/>
      <c r="AZ1062" s="5"/>
      <c r="BA1062" s="5"/>
      <c r="CX1062" s="5"/>
      <c r="CY1062" s="5"/>
      <c r="CZ1062" s="5"/>
    </row>
    <row r="1063" spans="4:104" x14ac:dyDescent="0.3">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E1063" s="5"/>
      <c r="AF1063" s="5"/>
      <c r="AG1063" s="5"/>
      <c r="AH1063" s="5"/>
      <c r="AI1063" s="5"/>
      <c r="AJ1063" s="5"/>
      <c r="AM1063" s="9"/>
      <c r="AN1063" s="9"/>
      <c r="AO1063" s="9"/>
      <c r="AP1063" s="9"/>
      <c r="AQ1063" s="9"/>
      <c r="AR1063" s="9"/>
      <c r="AS1063" s="9"/>
      <c r="AT1063" s="9"/>
      <c r="AU1063" s="5"/>
      <c r="AV1063" s="5"/>
      <c r="AW1063" s="5"/>
      <c r="AX1063" s="5"/>
      <c r="AY1063" s="5"/>
      <c r="AZ1063" s="5"/>
      <c r="BA1063" s="5"/>
      <c r="CX1063" s="5"/>
      <c r="CY1063" s="5"/>
      <c r="CZ1063" s="5"/>
    </row>
    <row r="1064" spans="4:104" x14ac:dyDescent="0.3">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E1064" s="5"/>
      <c r="AF1064" s="5"/>
      <c r="AG1064" s="5"/>
      <c r="AH1064" s="5"/>
      <c r="AI1064" s="5"/>
      <c r="AJ1064" s="5"/>
      <c r="AM1064" s="9"/>
      <c r="AN1064" s="9"/>
      <c r="AO1064" s="9"/>
      <c r="AP1064" s="9"/>
      <c r="AQ1064" s="9"/>
      <c r="AR1064" s="9"/>
      <c r="AS1064" s="9"/>
      <c r="AT1064" s="9"/>
      <c r="AU1064" s="5"/>
      <c r="AV1064" s="5"/>
      <c r="AW1064" s="5"/>
      <c r="AX1064" s="5"/>
      <c r="AY1064" s="5"/>
      <c r="AZ1064" s="5"/>
      <c r="BA1064" s="5"/>
      <c r="CX1064" s="5"/>
      <c r="CY1064" s="5"/>
      <c r="CZ1064" s="5"/>
    </row>
    <row r="1065" spans="4:104" x14ac:dyDescent="0.3">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E1065" s="5"/>
      <c r="AF1065" s="5"/>
      <c r="AG1065" s="5"/>
      <c r="AH1065" s="5"/>
      <c r="AI1065" s="5"/>
      <c r="AJ1065" s="5"/>
      <c r="AM1065" s="9"/>
      <c r="AN1065" s="9"/>
      <c r="AO1065" s="9"/>
      <c r="AP1065" s="9"/>
      <c r="AQ1065" s="9"/>
      <c r="AR1065" s="9"/>
      <c r="AS1065" s="9"/>
      <c r="AT1065" s="9"/>
      <c r="AU1065" s="5"/>
      <c r="AV1065" s="5"/>
      <c r="AW1065" s="5"/>
      <c r="AX1065" s="5"/>
      <c r="AY1065" s="5"/>
      <c r="AZ1065" s="5"/>
      <c r="BA1065" s="5"/>
      <c r="CX1065" s="5"/>
      <c r="CY1065" s="5"/>
      <c r="CZ1065" s="5"/>
    </row>
    <row r="1066" spans="4:104" x14ac:dyDescent="0.3">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E1066" s="5"/>
      <c r="AF1066" s="5"/>
      <c r="AG1066" s="5"/>
      <c r="AH1066" s="5"/>
      <c r="AI1066" s="5"/>
      <c r="AJ1066" s="5"/>
      <c r="AM1066" s="9"/>
      <c r="AN1066" s="9"/>
      <c r="AO1066" s="9"/>
      <c r="AP1066" s="9"/>
      <c r="AQ1066" s="9"/>
      <c r="AR1066" s="9"/>
      <c r="AS1066" s="9"/>
      <c r="AT1066" s="9"/>
      <c r="AU1066" s="5"/>
      <c r="AV1066" s="5"/>
      <c r="AW1066" s="5"/>
      <c r="AX1066" s="5"/>
      <c r="AY1066" s="5"/>
      <c r="AZ1066" s="5"/>
      <c r="BA1066" s="5"/>
      <c r="CX1066" s="5"/>
      <c r="CY1066" s="5"/>
      <c r="CZ1066" s="5"/>
    </row>
    <row r="1067" spans="4:104" x14ac:dyDescent="0.3">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E1067" s="5"/>
      <c r="AF1067" s="5"/>
      <c r="AG1067" s="5"/>
      <c r="AH1067" s="5"/>
      <c r="AI1067" s="5"/>
      <c r="AJ1067" s="5"/>
      <c r="AM1067" s="9"/>
      <c r="AN1067" s="9"/>
      <c r="AO1067" s="9"/>
      <c r="AP1067" s="9"/>
      <c r="AQ1067" s="9"/>
      <c r="AR1067" s="9"/>
      <c r="AS1067" s="9"/>
      <c r="AT1067" s="9"/>
      <c r="AU1067" s="5"/>
      <c r="AV1067" s="5"/>
      <c r="AW1067" s="5"/>
      <c r="AX1067" s="5"/>
      <c r="AY1067" s="5"/>
      <c r="AZ1067" s="5"/>
      <c r="BA1067" s="5"/>
      <c r="CX1067" s="5"/>
      <c r="CY1067" s="5"/>
      <c r="CZ1067" s="5"/>
    </row>
    <row r="1068" spans="4:104" x14ac:dyDescent="0.3">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E1068" s="5"/>
      <c r="AF1068" s="5"/>
      <c r="AG1068" s="5"/>
      <c r="AH1068" s="5"/>
      <c r="AI1068" s="5"/>
      <c r="AJ1068" s="5"/>
      <c r="AM1068" s="9"/>
      <c r="AN1068" s="9"/>
      <c r="AO1068" s="9"/>
      <c r="AP1068" s="9"/>
      <c r="AQ1068" s="9"/>
      <c r="AR1068" s="9"/>
      <c r="AS1068" s="9"/>
      <c r="AT1068" s="9"/>
      <c r="AU1068" s="5"/>
      <c r="AV1068" s="5"/>
      <c r="AW1068" s="5"/>
      <c r="AX1068" s="5"/>
      <c r="AY1068" s="5"/>
      <c r="AZ1068" s="5"/>
      <c r="BA1068" s="5"/>
      <c r="CX1068" s="5"/>
      <c r="CY1068" s="5"/>
      <c r="CZ1068" s="5"/>
    </row>
    <row r="1069" spans="4:104" x14ac:dyDescent="0.3">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E1069" s="5"/>
      <c r="AF1069" s="5"/>
      <c r="AG1069" s="5"/>
      <c r="AH1069" s="5"/>
      <c r="AI1069" s="5"/>
      <c r="AJ1069" s="5"/>
      <c r="AM1069" s="9"/>
      <c r="AN1069" s="9"/>
      <c r="AO1069" s="9"/>
      <c r="AP1069" s="9"/>
      <c r="AQ1069" s="9"/>
      <c r="AR1069" s="9"/>
      <c r="AS1069" s="9"/>
      <c r="AT1069" s="9"/>
      <c r="AU1069" s="5"/>
      <c r="AV1069" s="5"/>
      <c r="AW1069" s="5"/>
      <c r="AX1069" s="5"/>
      <c r="AY1069" s="5"/>
      <c r="AZ1069" s="5"/>
      <c r="BA1069" s="5"/>
      <c r="CX1069" s="5"/>
      <c r="CY1069" s="5"/>
      <c r="CZ1069" s="5"/>
    </row>
    <row r="1070" spans="4:104" x14ac:dyDescent="0.3">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E1070" s="5"/>
      <c r="AF1070" s="5"/>
      <c r="AG1070" s="5"/>
      <c r="AH1070" s="5"/>
      <c r="AI1070" s="5"/>
      <c r="AJ1070" s="5"/>
      <c r="AM1070" s="9"/>
      <c r="AN1070" s="9"/>
      <c r="AO1070" s="9"/>
      <c r="AP1070" s="9"/>
      <c r="AQ1070" s="9"/>
      <c r="AR1070" s="9"/>
      <c r="AS1070" s="9"/>
      <c r="AT1070" s="9"/>
      <c r="AU1070" s="5"/>
      <c r="AV1070" s="5"/>
      <c r="AW1070" s="5"/>
      <c r="AX1070" s="5"/>
      <c r="AY1070" s="5"/>
      <c r="AZ1070" s="5"/>
      <c r="BA1070" s="5"/>
      <c r="CX1070" s="5"/>
      <c r="CY1070" s="5"/>
      <c r="CZ1070" s="5"/>
    </row>
    <row r="1071" spans="4:104" x14ac:dyDescent="0.3">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E1071" s="5"/>
      <c r="AF1071" s="5"/>
      <c r="AG1071" s="5"/>
      <c r="AH1071" s="5"/>
      <c r="AI1071" s="5"/>
      <c r="AJ1071" s="5"/>
      <c r="AM1071" s="9"/>
      <c r="AN1071" s="9"/>
      <c r="AO1071" s="9"/>
      <c r="AP1071" s="9"/>
      <c r="AQ1071" s="9"/>
      <c r="AR1071" s="9"/>
      <c r="AS1071" s="9"/>
      <c r="AT1071" s="9"/>
      <c r="AU1071" s="5"/>
      <c r="AV1071" s="5"/>
      <c r="AW1071" s="5"/>
      <c r="AX1071" s="5"/>
      <c r="AY1071" s="5"/>
      <c r="AZ1071" s="5"/>
      <c r="BA1071" s="5"/>
      <c r="CX1071" s="5"/>
      <c r="CY1071" s="5"/>
      <c r="CZ1071" s="5"/>
    </row>
    <row r="1072" spans="4:104" x14ac:dyDescent="0.3">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E1072" s="5"/>
      <c r="AF1072" s="5"/>
      <c r="AG1072" s="5"/>
      <c r="AH1072" s="5"/>
      <c r="AI1072" s="5"/>
      <c r="AJ1072" s="5"/>
      <c r="AM1072" s="9"/>
      <c r="AN1072" s="9"/>
      <c r="AO1072" s="9"/>
      <c r="AP1072" s="9"/>
      <c r="AQ1072" s="9"/>
      <c r="AR1072" s="9"/>
      <c r="AS1072" s="9"/>
      <c r="AT1072" s="9"/>
      <c r="AU1072" s="5"/>
      <c r="AV1072" s="5"/>
      <c r="AW1072" s="5"/>
      <c r="AX1072" s="5"/>
      <c r="AY1072" s="5"/>
      <c r="AZ1072" s="5"/>
      <c r="BA1072" s="5"/>
      <c r="CX1072" s="5"/>
      <c r="CY1072" s="5"/>
      <c r="CZ1072" s="5"/>
    </row>
    <row r="1073" spans="4:104" x14ac:dyDescent="0.3">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E1073" s="5"/>
      <c r="AF1073" s="5"/>
      <c r="AG1073" s="5"/>
      <c r="AH1073" s="5"/>
      <c r="AI1073" s="5"/>
      <c r="AJ1073" s="5"/>
      <c r="AM1073" s="9"/>
      <c r="AN1073" s="9"/>
      <c r="AO1073" s="9"/>
      <c r="AP1073" s="9"/>
      <c r="AQ1073" s="9"/>
      <c r="AR1073" s="9"/>
      <c r="AS1073" s="9"/>
      <c r="AT1073" s="9"/>
      <c r="AU1073" s="5"/>
      <c r="AV1073" s="5"/>
      <c r="AW1073" s="5"/>
      <c r="AX1073" s="5"/>
      <c r="AY1073" s="5"/>
      <c r="AZ1073" s="5"/>
      <c r="BA1073" s="5"/>
      <c r="CX1073" s="5"/>
      <c r="CY1073" s="5"/>
      <c r="CZ1073" s="5"/>
    </row>
    <row r="1074" spans="4:104" x14ac:dyDescent="0.3">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E1074" s="5"/>
      <c r="AF1074" s="5"/>
      <c r="AG1074" s="5"/>
      <c r="AH1074" s="5"/>
      <c r="AI1074" s="5"/>
      <c r="AJ1074" s="5"/>
      <c r="AM1074" s="9"/>
      <c r="AN1074" s="9"/>
      <c r="AO1074" s="9"/>
      <c r="AP1074" s="9"/>
      <c r="AQ1074" s="9"/>
      <c r="AR1074" s="9"/>
      <c r="AS1074" s="9"/>
      <c r="AT1074" s="9"/>
      <c r="AU1074" s="5"/>
      <c r="AV1074" s="5"/>
      <c r="AW1074" s="5"/>
      <c r="AX1074" s="5"/>
      <c r="AY1074" s="5"/>
      <c r="AZ1074" s="5"/>
      <c r="BA1074" s="5"/>
      <c r="CX1074" s="5"/>
      <c r="CY1074" s="5"/>
      <c r="CZ1074" s="5"/>
    </row>
    <row r="1075" spans="4:104" x14ac:dyDescent="0.3">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E1075" s="5"/>
      <c r="AF1075" s="5"/>
      <c r="AG1075" s="5"/>
      <c r="AH1075" s="5"/>
      <c r="AI1075" s="5"/>
      <c r="AJ1075" s="5"/>
      <c r="AM1075" s="9"/>
      <c r="AN1075" s="9"/>
      <c r="AO1075" s="9"/>
      <c r="AP1075" s="9"/>
      <c r="AQ1075" s="9"/>
      <c r="AR1075" s="9"/>
      <c r="AS1075" s="9"/>
      <c r="AT1075" s="9"/>
      <c r="AU1075" s="5"/>
      <c r="AV1075" s="5"/>
      <c r="AW1075" s="5"/>
      <c r="AX1075" s="5"/>
      <c r="AY1075" s="5"/>
      <c r="AZ1075" s="5"/>
      <c r="BA1075" s="5"/>
      <c r="CX1075" s="5"/>
      <c r="CY1075" s="5"/>
      <c r="CZ1075" s="5"/>
    </row>
    <row r="1076" spans="4:104" x14ac:dyDescent="0.3">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E1076" s="5"/>
      <c r="AF1076" s="5"/>
      <c r="AG1076" s="5"/>
      <c r="AH1076" s="5"/>
      <c r="AI1076" s="5"/>
      <c r="AJ1076" s="5"/>
      <c r="AM1076" s="9"/>
      <c r="AN1076" s="9"/>
      <c r="AO1076" s="9"/>
      <c r="AP1076" s="9"/>
      <c r="AQ1076" s="9"/>
      <c r="AR1076" s="9"/>
      <c r="AS1076" s="9"/>
      <c r="AT1076" s="9"/>
      <c r="AU1076" s="5"/>
      <c r="AV1076" s="5"/>
      <c r="AW1076" s="5"/>
      <c r="AX1076" s="5"/>
      <c r="AY1076" s="5"/>
      <c r="AZ1076" s="5"/>
      <c r="BA1076" s="5"/>
      <c r="CX1076" s="5"/>
      <c r="CY1076" s="5"/>
      <c r="CZ1076" s="5"/>
    </row>
    <row r="1077" spans="4:104" x14ac:dyDescent="0.3">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E1077" s="5"/>
      <c r="AF1077" s="5"/>
      <c r="AG1077" s="5"/>
      <c r="AH1077" s="5"/>
      <c r="AI1077" s="5"/>
      <c r="AJ1077" s="5"/>
      <c r="AM1077" s="9"/>
      <c r="AN1077" s="9"/>
      <c r="AO1077" s="9"/>
      <c r="AP1077" s="9"/>
      <c r="AQ1077" s="9"/>
      <c r="AR1077" s="9"/>
      <c r="AS1077" s="9"/>
      <c r="AT1077" s="9"/>
      <c r="AU1077" s="5"/>
      <c r="AV1077" s="5"/>
      <c r="AW1077" s="5"/>
      <c r="AX1077" s="5"/>
      <c r="AY1077" s="5"/>
      <c r="AZ1077" s="5"/>
      <c r="BA1077" s="5"/>
      <c r="CX1077" s="5"/>
      <c r="CY1077" s="5"/>
      <c r="CZ1077" s="5"/>
    </row>
    <row r="1078" spans="4:104" x14ac:dyDescent="0.3">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E1078" s="5"/>
      <c r="AF1078" s="5"/>
      <c r="AG1078" s="5"/>
      <c r="AH1078" s="5"/>
      <c r="AI1078" s="5"/>
      <c r="AJ1078" s="5"/>
      <c r="AM1078" s="9"/>
      <c r="AN1078" s="9"/>
      <c r="AO1078" s="9"/>
      <c r="AP1078" s="9"/>
      <c r="AQ1078" s="9"/>
      <c r="AR1078" s="9"/>
      <c r="AS1078" s="9"/>
      <c r="AT1078" s="9"/>
      <c r="AU1078" s="5"/>
      <c r="AV1078" s="5"/>
      <c r="AW1078" s="5"/>
      <c r="AX1078" s="5"/>
      <c r="AY1078" s="5"/>
      <c r="AZ1078" s="5"/>
      <c r="BA1078" s="5"/>
      <c r="CX1078" s="5"/>
      <c r="CY1078" s="5"/>
      <c r="CZ1078" s="5"/>
    </row>
    <row r="1079" spans="4:104" x14ac:dyDescent="0.3">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E1079" s="5"/>
      <c r="AF1079" s="5"/>
      <c r="AG1079" s="5"/>
      <c r="AH1079" s="5"/>
      <c r="AI1079" s="5"/>
      <c r="AJ1079" s="5"/>
      <c r="AM1079" s="9"/>
      <c r="AN1079" s="9"/>
      <c r="AO1079" s="9"/>
      <c r="AP1079" s="9"/>
      <c r="AQ1079" s="9"/>
      <c r="AR1079" s="9"/>
      <c r="AS1079" s="9"/>
      <c r="AT1079" s="9"/>
      <c r="AU1079" s="5"/>
      <c r="AV1079" s="5"/>
      <c r="AW1079" s="5"/>
      <c r="AX1079" s="5"/>
      <c r="AY1079" s="5"/>
      <c r="AZ1079" s="5"/>
      <c r="BA1079" s="5"/>
      <c r="CX1079" s="5"/>
      <c r="CY1079" s="5"/>
      <c r="CZ1079" s="5"/>
    </row>
    <row r="1080" spans="4:104" x14ac:dyDescent="0.3">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E1080" s="5"/>
      <c r="AF1080" s="5"/>
      <c r="AG1080" s="5"/>
      <c r="AH1080" s="5"/>
      <c r="AI1080" s="5"/>
      <c r="AJ1080" s="5"/>
      <c r="AM1080" s="9"/>
      <c r="AN1080" s="9"/>
      <c r="AO1080" s="9"/>
      <c r="AP1080" s="9"/>
      <c r="AQ1080" s="9"/>
      <c r="AR1080" s="9"/>
      <c r="AS1080" s="9"/>
      <c r="AT1080" s="9"/>
      <c r="AU1080" s="5"/>
      <c r="AV1080" s="5"/>
      <c r="AW1080" s="5"/>
      <c r="AX1080" s="5"/>
      <c r="AY1080" s="5"/>
      <c r="AZ1080" s="5"/>
      <c r="BA1080" s="5"/>
      <c r="CX1080" s="5"/>
      <c r="CY1080" s="5"/>
      <c r="CZ1080" s="5"/>
    </row>
    <row r="1081" spans="4:104" x14ac:dyDescent="0.3">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E1081" s="5"/>
      <c r="AF1081" s="5"/>
      <c r="AG1081" s="5"/>
      <c r="AH1081" s="5"/>
      <c r="AI1081" s="5"/>
      <c r="AJ1081" s="5"/>
      <c r="AM1081" s="9"/>
      <c r="AN1081" s="9"/>
      <c r="AO1081" s="9"/>
      <c r="AP1081" s="9"/>
      <c r="AQ1081" s="9"/>
      <c r="AR1081" s="9"/>
      <c r="AS1081" s="9"/>
      <c r="AT1081" s="9"/>
      <c r="AU1081" s="5"/>
      <c r="AV1081" s="5"/>
      <c r="AW1081" s="5"/>
      <c r="AX1081" s="5"/>
      <c r="AY1081" s="5"/>
      <c r="AZ1081" s="5"/>
      <c r="BA1081" s="5"/>
      <c r="CX1081" s="5"/>
      <c r="CY1081" s="5"/>
      <c r="CZ1081" s="5"/>
    </row>
    <row r="1082" spans="4:104" x14ac:dyDescent="0.3">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E1082" s="5"/>
      <c r="AF1082" s="5"/>
      <c r="AG1082" s="5"/>
      <c r="AH1082" s="5"/>
      <c r="AI1082" s="5"/>
      <c r="AJ1082" s="5"/>
      <c r="AM1082" s="9"/>
      <c r="AN1082" s="9"/>
      <c r="AO1082" s="9"/>
      <c r="AP1082" s="9"/>
      <c r="AQ1082" s="9"/>
      <c r="AR1082" s="9"/>
      <c r="AS1082" s="9"/>
      <c r="AT1082" s="9"/>
      <c r="AU1082" s="5"/>
      <c r="AV1082" s="5"/>
      <c r="AW1082" s="5"/>
      <c r="AX1082" s="5"/>
      <c r="AY1082" s="5"/>
      <c r="AZ1082" s="5"/>
      <c r="BA1082" s="5"/>
      <c r="CX1082" s="5"/>
      <c r="CY1082" s="5"/>
      <c r="CZ1082" s="5"/>
    </row>
    <row r="1083" spans="4:104" x14ac:dyDescent="0.3">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E1083" s="5"/>
      <c r="AF1083" s="5"/>
      <c r="AG1083" s="5"/>
      <c r="AH1083" s="5"/>
      <c r="AI1083" s="5"/>
      <c r="AJ1083" s="5"/>
      <c r="AM1083" s="9"/>
      <c r="AN1083" s="9"/>
      <c r="AO1083" s="9"/>
      <c r="AP1083" s="9"/>
      <c r="AQ1083" s="9"/>
      <c r="AR1083" s="9"/>
      <c r="AS1083" s="9"/>
      <c r="AT1083" s="9"/>
      <c r="AU1083" s="5"/>
      <c r="AV1083" s="5"/>
      <c r="AW1083" s="5"/>
      <c r="AX1083" s="5"/>
      <c r="AY1083" s="5"/>
      <c r="AZ1083" s="5"/>
      <c r="BA1083" s="5"/>
      <c r="CX1083" s="5"/>
      <c r="CY1083" s="5"/>
      <c r="CZ1083" s="5"/>
    </row>
    <row r="1084" spans="4:104" x14ac:dyDescent="0.3">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E1084" s="5"/>
      <c r="AF1084" s="5"/>
      <c r="AG1084" s="5"/>
      <c r="AH1084" s="5"/>
      <c r="AI1084" s="5"/>
      <c r="AJ1084" s="5"/>
      <c r="AM1084" s="9"/>
      <c r="AN1084" s="9"/>
      <c r="AO1084" s="9"/>
      <c r="AP1084" s="9"/>
      <c r="AQ1084" s="9"/>
      <c r="AR1084" s="9"/>
      <c r="AS1084" s="9"/>
      <c r="AT1084" s="9"/>
      <c r="AU1084" s="5"/>
      <c r="AV1084" s="5"/>
      <c r="AW1084" s="5"/>
      <c r="AX1084" s="5"/>
      <c r="AY1084" s="5"/>
      <c r="AZ1084" s="5"/>
      <c r="BA1084" s="5"/>
      <c r="CX1084" s="5"/>
      <c r="CY1084" s="5"/>
      <c r="CZ1084" s="5"/>
    </row>
    <row r="1085" spans="4:104" x14ac:dyDescent="0.3">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E1085" s="5"/>
      <c r="AF1085" s="5"/>
      <c r="AG1085" s="5"/>
      <c r="AH1085" s="5"/>
      <c r="AI1085" s="5"/>
      <c r="AJ1085" s="5"/>
      <c r="AM1085" s="9"/>
      <c r="AN1085" s="9"/>
      <c r="AO1085" s="9"/>
      <c r="AP1085" s="9"/>
      <c r="AQ1085" s="9"/>
      <c r="AR1085" s="9"/>
      <c r="AS1085" s="9"/>
      <c r="AT1085" s="9"/>
      <c r="AU1085" s="5"/>
      <c r="AV1085" s="5"/>
      <c r="AW1085" s="5"/>
      <c r="AX1085" s="5"/>
      <c r="AY1085" s="5"/>
      <c r="AZ1085" s="5"/>
      <c r="BA1085" s="5"/>
      <c r="CX1085" s="5"/>
      <c r="CY1085" s="5"/>
      <c r="CZ1085" s="5"/>
    </row>
    <row r="1086" spans="4:104" x14ac:dyDescent="0.3">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B1086" s="5"/>
      <c r="AE1086" s="5"/>
      <c r="AF1086" s="5"/>
      <c r="AG1086" s="5"/>
      <c r="AH1086" s="5"/>
      <c r="AI1086" s="5"/>
      <c r="AJ1086" s="5"/>
      <c r="AM1086" s="9"/>
      <c r="AN1086" s="9"/>
      <c r="AO1086" s="9"/>
      <c r="AP1086" s="9"/>
      <c r="AQ1086" s="9"/>
      <c r="AR1086" s="9"/>
      <c r="AS1086" s="9"/>
      <c r="AT1086" s="9"/>
      <c r="AU1086" s="5"/>
      <c r="AV1086" s="5"/>
      <c r="AW1086" s="5"/>
      <c r="AX1086" s="5"/>
      <c r="AY1086" s="5"/>
      <c r="AZ1086" s="5"/>
      <c r="BA1086" s="5"/>
      <c r="CX1086" s="5"/>
      <c r="CY1086" s="5"/>
      <c r="CZ1086" s="5"/>
    </row>
    <row r="1087" spans="4:104" x14ac:dyDescent="0.3">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E1087" s="5"/>
      <c r="AF1087" s="5"/>
      <c r="AG1087" s="5"/>
      <c r="AH1087" s="5"/>
      <c r="AI1087" s="5"/>
      <c r="AJ1087" s="5"/>
      <c r="AM1087" s="9"/>
      <c r="AN1087" s="9"/>
      <c r="AO1087" s="9"/>
      <c r="AP1087" s="9"/>
      <c r="AQ1087" s="9"/>
      <c r="AR1087" s="9"/>
      <c r="AS1087" s="9"/>
      <c r="AT1087" s="9"/>
      <c r="AU1087" s="5"/>
      <c r="AV1087" s="5"/>
      <c r="AW1087" s="5"/>
      <c r="AX1087" s="5"/>
      <c r="AY1087" s="5"/>
      <c r="AZ1087" s="5"/>
      <c r="BA1087" s="5"/>
      <c r="CX1087" s="5"/>
      <c r="CY1087" s="5"/>
      <c r="CZ1087" s="5"/>
    </row>
    <row r="1088" spans="4:104" x14ac:dyDescent="0.3">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E1088" s="5"/>
      <c r="AF1088" s="5"/>
      <c r="AG1088" s="5"/>
      <c r="AH1088" s="5"/>
      <c r="AI1088" s="5"/>
      <c r="AJ1088" s="5"/>
      <c r="AM1088" s="9"/>
      <c r="AN1088" s="9"/>
      <c r="AO1088" s="9"/>
      <c r="AP1088" s="9"/>
      <c r="AQ1088" s="9"/>
      <c r="AR1088" s="9"/>
      <c r="AS1088" s="9"/>
      <c r="AT1088" s="9"/>
      <c r="AU1088" s="5"/>
      <c r="AV1088" s="5"/>
      <c r="AW1088" s="5"/>
      <c r="AX1088" s="5"/>
      <c r="AY1088" s="5"/>
      <c r="AZ1088" s="5"/>
      <c r="BA1088" s="5"/>
      <c r="CX1088" s="5"/>
      <c r="CY1088" s="5"/>
      <c r="CZ1088" s="5"/>
    </row>
    <row r="1089" spans="4:104" x14ac:dyDescent="0.3">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E1089" s="5"/>
      <c r="AF1089" s="5"/>
      <c r="AG1089" s="5"/>
      <c r="AH1089" s="5"/>
      <c r="AI1089" s="5"/>
      <c r="AJ1089" s="5"/>
      <c r="AM1089" s="9"/>
      <c r="AN1089" s="9"/>
      <c r="AO1089" s="9"/>
      <c r="AP1089" s="9"/>
      <c r="AQ1089" s="9"/>
      <c r="AR1089" s="9"/>
      <c r="AS1089" s="9"/>
      <c r="AT1089" s="9"/>
      <c r="AU1089" s="5"/>
      <c r="AV1089" s="5"/>
      <c r="AW1089" s="5"/>
      <c r="AX1089" s="5"/>
      <c r="AY1089" s="5"/>
      <c r="AZ1089" s="5"/>
      <c r="BA1089" s="5"/>
      <c r="CX1089" s="5"/>
      <c r="CY1089" s="5"/>
      <c r="CZ1089" s="5"/>
    </row>
    <row r="1090" spans="4:104" x14ac:dyDescent="0.3">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E1090" s="5"/>
      <c r="AF1090" s="5"/>
      <c r="AG1090" s="5"/>
      <c r="AH1090" s="5"/>
      <c r="AI1090" s="5"/>
      <c r="AJ1090" s="5"/>
      <c r="AM1090" s="9"/>
      <c r="AN1090" s="9"/>
      <c r="AO1090" s="9"/>
      <c r="AP1090" s="9"/>
      <c r="AQ1090" s="9"/>
      <c r="AR1090" s="9"/>
      <c r="AS1090" s="9"/>
      <c r="AT1090" s="9"/>
      <c r="AU1090" s="5"/>
      <c r="AV1090" s="5"/>
      <c r="AW1090" s="5"/>
      <c r="AX1090" s="5"/>
      <c r="AY1090" s="5"/>
      <c r="AZ1090" s="5"/>
      <c r="BA1090" s="5"/>
      <c r="CX1090" s="5"/>
      <c r="CY1090" s="5"/>
      <c r="CZ1090" s="5"/>
    </row>
    <row r="1091" spans="4:104" x14ac:dyDescent="0.3">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E1091" s="5"/>
      <c r="AF1091" s="5"/>
      <c r="AG1091" s="5"/>
      <c r="AH1091" s="5"/>
      <c r="AI1091" s="5"/>
      <c r="AJ1091" s="5"/>
      <c r="AM1091" s="9"/>
      <c r="AN1091" s="9"/>
      <c r="AO1091" s="9"/>
      <c r="AP1091" s="9"/>
      <c r="AQ1091" s="9"/>
      <c r="AR1091" s="9"/>
      <c r="AS1091" s="9"/>
      <c r="AT1091" s="9"/>
      <c r="AU1091" s="5"/>
      <c r="AV1091" s="5"/>
      <c r="AW1091" s="5"/>
      <c r="AX1091" s="5"/>
      <c r="AY1091" s="5"/>
      <c r="AZ1091" s="5"/>
      <c r="BA1091" s="5"/>
      <c r="CX1091" s="5"/>
      <c r="CY1091" s="5"/>
      <c r="CZ1091" s="5"/>
    </row>
    <row r="1092" spans="4:104" x14ac:dyDescent="0.3">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E1092" s="5"/>
      <c r="AF1092" s="5"/>
      <c r="AG1092" s="5"/>
      <c r="AH1092" s="5"/>
      <c r="AI1092" s="5"/>
      <c r="AJ1092" s="5"/>
      <c r="AM1092" s="9"/>
      <c r="AN1092" s="9"/>
      <c r="AO1092" s="9"/>
      <c r="AP1092" s="9"/>
      <c r="AQ1092" s="9"/>
      <c r="AR1092" s="9"/>
      <c r="AS1092" s="9"/>
      <c r="AT1092" s="9"/>
      <c r="AU1092" s="5"/>
      <c r="AV1092" s="5"/>
      <c r="AW1092" s="5"/>
      <c r="AX1092" s="5"/>
      <c r="AY1092" s="5"/>
      <c r="AZ1092" s="5"/>
      <c r="BA1092" s="5"/>
      <c r="CX1092" s="5"/>
      <c r="CY1092" s="5"/>
      <c r="CZ1092" s="5"/>
    </row>
    <row r="1093" spans="4:104" x14ac:dyDescent="0.3">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B1093" s="5"/>
      <c r="AE1093" s="5"/>
      <c r="AF1093" s="5"/>
      <c r="AG1093" s="5"/>
      <c r="AH1093" s="5"/>
      <c r="AI1093" s="5"/>
      <c r="AJ1093" s="5"/>
      <c r="AM1093" s="9"/>
      <c r="AN1093" s="9"/>
      <c r="AO1093" s="9"/>
      <c r="AP1093" s="9"/>
      <c r="AQ1093" s="9"/>
      <c r="AR1093" s="9"/>
      <c r="AS1093" s="9"/>
      <c r="AT1093" s="9"/>
      <c r="AU1093" s="5"/>
      <c r="AV1093" s="5"/>
      <c r="AW1093" s="5"/>
      <c r="AX1093" s="5"/>
      <c r="AY1093" s="5"/>
      <c r="AZ1093" s="5"/>
      <c r="BA1093" s="5"/>
      <c r="CX1093" s="5"/>
      <c r="CY1093" s="5"/>
      <c r="CZ1093" s="5"/>
    </row>
    <row r="1094" spans="4:104" x14ac:dyDescent="0.3">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E1094" s="5"/>
      <c r="AF1094" s="5"/>
      <c r="AG1094" s="5"/>
      <c r="AH1094" s="5"/>
      <c r="AI1094" s="5"/>
      <c r="AJ1094" s="5"/>
      <c r="AM1094" s="9"/>
      <c r="AN1094" s="9"/>
      <c r="AO1094" s="9"/>
      <c r="AP1094" s="9"/>
      <c r="AQ1094" s="9"/>
      <c r="AR1094" s="9"/>
      <c r="AS1094" s="9"/>
      <c r="AT1094" s="9"/>
      <c r="AU1094" s="5"/>
      <c r="AV1094" s="5"/>
      <c r="AW1094" s="5"/>
      <c r="AX1094" s="5"/>
      <c r="AY1094" s="5"/>
      <c r="AZ1094" s="5"/>
      <c r="BA1094" s="5"/>
      <c r="CX1094" s="5"/>
      <c r="CY1094" s="5"/>
      <c r="CZ1094" s="5"/>
    </row>
    <row r="1095" spans="4:104" x14ac:dyDescent="0.3">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E1095" s="5"/>
      <c r="AF1095" s="5"/>
      <c r="AG1095" s="5"/>
      <c r="AH1095" s="5"/>
      <c r="AI1095" s="5"/>
      <c r="AJ1095" s="5"/>
      <c r="AM1095" s="9"/>
      <c r="AN1095" s="9"/>
      <c r="AO1095" s="9"/>
      <c r="AP1095" s="9"/>
      <c r="AQ1095" s="9"/>
      <c r="AR1095" s="9"/>
      <c r="AS1095" s="9"/>
      <c r="AT1095" s="9"/>
      <c r="AU1095" s="5"/>
      <c r="AV1095" s="5"/>
      <c r="AW1095" s="5"/>
      <c r="AX1095" s="5"/>
      <c r="AY1095" s="5"/>
      <c r="AZ1095" s="5"/>
      <c r="BA1095" s="5"/>
      <c r="CX1095" s="5"/>
      <c r="CY1095" s="5"/>
      <c r="CZ1095" s="5"/>
    </row>
    <row r="1096" spans="4:104" x14ac:dyDescent="0.3">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E1096" s="5"/>
      <c r="AF1096" s="5"/>
      <c r="AG1096" s="5"/>
      <c r="AH1096" s="5"/>
      <c r="AI1096" s="5"/>
      <c r="AJ1096" s="5"/>
      <c r="AM1096" s="9"/>
      <c r="AN1096" s="9"/>
      <c r="AO1096" s="9"/>
      <c r="AP1096" s="9"/>
      <c r="AQ1096" s="9"/>
      <c r="AR1096" s="9"/>
      <c r="AS1096" s="9"/>
      <c r="AT1096" s="9"/>
      <c r="AU1096" s="5"/>
      <c r="AV1096" s="5"/>
      <c r="AW1096" s="5"/>
      <c r="AX1096" s="5"/>
      <c r="AY1096" s="5"/>
      <c r="AZ1096" s="5"/>
      <c r="BA1096" s="5"/>
      <c r="CX1096" s="5"/>
      <c r="CY1096" s="5"/>
      <c r="CZ1096" s="5"/>
    </row>
    <row r="1097" spans="4:104" x14ac:dyDescent="0.3">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E1097" s="5"/>
      <c r="AF1097" s="5"/>
      <c r="AG1097" s="5"/>
      <c r="AH1097" s="5"/>
      <c r="AI1097" s="5"/>
      <c r="AJ1097" s="5"/>
      <c r="AM1097" s="9"/>
      <c r="AN1097" s="9"/>
      <c r="AO1097" s="9"/>
      <c r="AP1097" s="9"/>
      <c r="AQ1097" s="9"/>
      <c r="AR1097" s="9"/>
      <c r="AS1097" s="9"/>
      <c r="AT1097" s="9"/>
      <c r="AU1097" s="5"/>
      <c r="AV1097" s="5"/>
      <c r="AW1097" s="5"/>
      <c r="AX1097" s="5"/>
      <c r="AY1097" s="5"/>
      <c r="AZ1097" s="5"/>
      <c r="BA1097" s="5"/>
      <c r="CX1097" s="5"/>
      <c r="CY1097" s="5"/>
      <c r="CZ1097" s="5"/>
    </row>
    <row r="1098" spans="4:104" x14ac:dyDescent="0.3">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E1098" s="5"/>
      <c r="AF1098" s="5"/>
      <c r="AG1098" s="5"/>
      <c r="AH1098" s="5"/>
      <c r="AI1098" s="5"/>
      <c r="AJ1098" s="5"/>
      <c r="AM1098" s="9"/>
      <c r="AN1098" s="9"/>
      <c r="AO1098" s="9"/>
      <c r="AP1098" s="9"/>
      <c r="AQ1098" s="9"/>
      <c r="AR1098" s="9"/>
      <c r="AS1098" s="9"/>
      <c r="AT1098" s="9"/>
      <c r="AU1098" s="5"/>
      <c r="AV1098" s="5"/>
      <c r="AW1098" s="5"/>
      <c r="AX1098" s="5"/>
      <c r="AY1098" s="5"/>
      <c r="AZ1098" s="5"/>
      <c r="BA1098" s="5"/>
      <c r="CX1098" s="5"/>
      <c r="CY1098" s="5"/>
      <c r="CZ1098" s="5"/>
    </row>
    <row r="1099" spans="4:104" x14ac:dyDescent="0.3">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B1099" s="5"/>
      <c r="AE1099" s="5"/>
      <c r="AF1099" s="5"/>
      <c r="AG1099" s="5"/>
      <c r="AH1099" s="5"/>
      <c r="AI1099" s="5"/>
      <c r="AJ1099" s="5"/>
      <c r="AM1099" s="9"/>
      <c r="AN1099" s="9"/>
      <c r="AO1099" s="9"/>
      <c r="AP1099" s="9"/>
      <c r="AQ1099" s="9"/>
      <c r="AR1099" s="9"/>
      <c r="AS1099" s="9"/>
      <c r="AT1099" s="9"/>
      <c r="AU1099" s="5"/>
      <c r="AV1099" s="5"/>
      <c r="AW1099" s="5"/>
      <c r="AX1099" s="5"/>
      <c r="AY1099" s="5"/>
      <c r="AZ1099" s="5"/>
      <c r="BA1099" s="5"/>
      <c r="CX1099" s="5"/>
      <c r="CY1099" s="5"/>
      <c r="CZ1099" s="5"/>
    </row>
    <row r="1100" spans="4:104" x14ac:dyDescent="0.3">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E1100" s="5"/>
      <c r="AF1100" s="5"/>
      <c r="AG1100" s="5"/>
      <c r="AH1100" s="5"/>
      <c r="AI1100" s="5"/>
      <c r="AJ1100" s="5"/>
      <c r="AM1100" s="9"/>
      <c r="AN1100" s="9"/>
      <c r="AO1100" s="9"/>
      <c r="AP1100" s="9"/>
      <c r="AQ1100" s="9"/>
      <c r="AR1100" s="9"/>
      <c r="AS1100" s="9"/>
      <c r="AT1100" s="9"/>
      <c r="AU1100" s="5"/>
      <c r="AV1100" s="5"/>
      <c r="AW1100" s="5"/>
      <c r="AX1100" s="5"/>
      <c r="AY1100" s="5"/>
      <c r="AZ1100" s="5"/>
      <c r="BA1100" s="5"/>
      <c r="CX1100" s="5"/>
      <c r="CY1100" s="5"/>
      <c r="CZ1100" s="5"/>
    </row>
    <row r="1101" spans="4:104" x14ac:dyDescent="0.3">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E1101" s="5"/>
      <c r="AF1101" s="5"/>
      <c r="AG1101" s="5"/>
      <c r="AH1101" s="5"/>
      <c r="AI1101" s="5"/>
      <c r="AJ1101" s="5"/>
      <c r="AM1101" s="9"/>
      <c r="AN1101" s="9"/>
      <c r="AO1101" s="9"/>
      <c r="AP1101" s="9"/>
      <c r="AQ1101" s="9"/>
      <c r="AR1101" s="9"/>
      <c r="AS1101" s="9"/>
      <c r="AT1101" s="9"/>
      <c r="AU1101" s="5"/>
      <c r="AV1101" s="5"/>
      <c r="AW1101" s="5"/>
      <c r="AX1101" s="5"/>
      <c r="AY1101" s="5"/>
      <c r="AZ1101" s="5"/>
      <c r="BA1101" s="5"/>
      <c r="CX1101" s="5"/>
      <c r="CY1101" s="5"/>
      <c r="CZ1101" s="5"/>
    </row>
    <row r="1102" spans="4:104" x14ac:dyDescent="0.3">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E1102" s="5"/>
      <c r="AF1102" s="5"/>
      <c r="AG1102" s="5"/>
      <c r="AH1102" s="5"/>
      <c r="AI1102" s="5"/>
      <c r="AJ1102" s="5"/>
      <c r="AM1102" s="9"/>
      <c r="AN1102" s="9"/>
      <c r="AO1102" s="9"/>
      <c r="AP1102" s="9"/>
      <c r="AQ1102" s="9"/>
      <c r="AR1102" s="9"/>
      <c r="AS1102" s="9"/>
      <c r="AT1102" s="9"/>
      <c r="AU1102" s="5"/>
      <c r="AV1102" s="5"/>
      <c r="AW1102" s="5"/>
      <c r="AX1102" s="5"/>
      <c r="AY1102" s="5"/>
      <c r="AZ1102" s="5"/>
      <c r="BA1102" s="5"/>
      <c r="CX1102" s="5"/>
      <c r="CY1102" s="5"/>
      <c r="CZ1102" s="5"/>
    </row>
    <row r="1103" spans="4:104" x14ac:dyDescent="0.3">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E1103" s="5"/>
      <c r="AF1103" s="5"/>
      <c r="AG1103" s="5"/>
      <c r="AH1103" s="5"/>
      <c r="AI1103" s="5"/>
      <c r="AJ1103" s="5"/>
      <c r="AM1103" s="9"/>
      <c r="AN1103" s="9"/>
      <c r="AO1103" s="9"/>
      <c r="AP1103" s="9"/>
      <c r="AQ1103" s="9"/>
      <c r="AR1103" s="9"/>
      <c r="AS1103" s="9"/>
      <c r="AT1103" s="9"/>
      <c r="AU1103" s="5"/>
      <c r="AV1103" s="5"/>
      <c r="AW1103" s="5"/>
      <c r="AX1103" s="5"/>
      <c r="AY1103" s="5"/>
      <c r="AZ1103" s="5"/>
      <c r="BA1103" s="5"/>
      <c r="CX1103" s="5"/>
      <c r="CY1103" s="5"/>
      <c r="CZ1103" s="5"/>
    </row>
    <row r="1104" spans="4:104" x14ac:dyDescent="0.3">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E1104" s="5"/>
      <c r="AF1104" s="5"/>
      <c r="AG1104" s="5"/>
      <c r="AH1104" s="5"/>
      <c r="AI1104" s="5"/>
      <c r="AJ1104" s="5"/>
      <c r="AM1104" s="9"/>
      <c r="AN1104" s="9"/>
      <c r="AO1104" s="9"/>
      <c r="AP1104" s="9"/>
      <c r="AQ1104" s="9"/>
      <c r="AR1104" s="9"/>
      <c r="AS1104" s="9"/>
      <c r="AT1104" s="9"/>
      <c r="AU1104" s="5"/>
      <c r="AV1104" s="5"/>
      <c r="AW1104" s="5"/>
      <c r="AX1104" s="5"/>
      <c r="AY1104" s="5"/>
      <c r="AZ1104" s="5"/>
      <c r="BA1104" s="5"/>
      <c r="CX1104" s="5"/>
      <c r="CY1104" s="5"/>
      <c r="CZ1104" s="5"/>
    </row>
    <row r="1105" spans="4:104" x14ac:dyDescent="0.3">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E1105" s="5"/>
      <c r="AF1105" s="5"/>
      <c r="AG1105" s="5"/>
      <c r="AH1105" s="5"/>
      <c r="AI1105" s="5"/>
      <c r="AJ1105" s="5"/>
      <c r="AM1105" s="9"/>
      <c r="AN1105" s="9"/>
      <c r="AO1105" s="9"/>
      <c r="AP1105" s="9"/>
      <c r="AQ1105" s="9"/>
      <c r="AR1105" s="9"/>
      <c r="AS1105" s="9"/>
      <c r="AT1105" s="9"/>
      <c r="AU1105" s="5"/>
      <c r="AV1105" s="5"/>
      <c r="AW1105" s="5"/>
      <c r="AX1105" s="5"/>
      <c r="AY1105" s="5"/>
      <c r="AZ1105" s="5"/>
      <c r="BA1105" s="5"/>
      <c r="CX1105" s="5"/>
      <c r="CY1105" s="5"/>
      <c r="CZ1105" s="5"/>
    </row>
    <row r="1106" spans="4:104" x14ac:dyDescent="0.3">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E1106" s="5"/>
      <c r="AF1106" s="5"/>
      <c r="AG1106" s="5"/>
      <c r="AH1106" s="5"/>
      <c r="AI1106" s="5"/>
      <c r="AJ1106" s="5"/>
      <c r="AM1106" s="9"/>
      <c r="AN1106" s="9"/>
      <c r="AO1106" s="9"/>
      <c r="AP1106" s="9"/>
      <c r="AQ1106" s="9"/>
      <c r="AR1106" s="9"/>
      <c r="AS1106" s="9"/>
      <c r="AT1106" s="9"/>
      <c r="AU1106" s="5"/>
      <c r="AV1106" s="5"/>
      <c r="AW1106" s="5"/>
      <c r="AX1106" s="5"/>
      <c r="AY1106" s="5"/>
      <c r="AZ1106" s="5"/>
      <c r="BA1106" s="5"/>
      <c r="CX1106" s="5"/>
      <c r="CY1106" s="5"/>
      <c r="CZ1106" s="5"/>
    </row>
    <row r="1107" spans="4:104" x14ac:dyDescent="0.3">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E1107" s="5"/>
      <c r="AF1107" s="5"/>
      <c r="AG1107" s="5"/>
      <c r="AH1107" s="5"/>
      <c r="AI1107" s="5"/>
      <c r="AJ1107" s="5"/>
      <c r="AM1107" s="9"/>
      <c r="AN1107" s="9"/>
      <c r="AO1107" s="9"/>
      <c r="AP1107" s="9"/>
      <c r="AQ1107" s="9"/>
      <c r="AR1107" s="9"/>
      <c r="AS1107" s="9"/>
      <c r="AT1107" s="9"/>
      <c r="AU1107" s="5"/>
      <c r="AV1107" s="5"/>
      <c r="AW1107" s="5"/>
      <c r="AX1107" s="5"/>
      <c r="AY1107" s="5"/>
      <c r="AZ1107" s="5"/>
      <c r="BA1107" s="5"/>
      <c r="CX1107" s="5"/>
      <c r="CY1107" s="5"/>
      <c r="CZ1107" s="5"/>
    </row>
    <row r="1108" spans="4:104" x14ac:dyDescent="0.3">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E1108" s="5"/>
      <c r="AF1108" s="5"/>
      <c r="AG1108" s="5"/>
      <c r="AH1108" s="5"/>
      <c r="AI1108" s="5"/>
      <c r="AJ1108" s="5"/>
      <c r="AM1108" s="9"/>
      <c r="AN1108" s="9"/>
      <c r="AO1108" s="9"/>
      <c r="AP1108" s="9"/>
      <c r="AQ1108" s="9"/>
      <c r="AR1108" s="9"/>
      <c r="AS1108" s="9"/>
      <c r="AT1108" s="9"/>
      <c r="AU1108" s="5"/>
      <c r="AV1108" s="5"/>
      <c r="AW1108" s="5"/>
      <c r="AX1108" s="5"/>
      <c r="AY1108" s="5"/>
      <c r="AZ1108" s="5"/>
      <c r="BA1108" s="5"/>
      <c r="CX1108" s="5"/>
      <c r="CY1108" s="5"/>
      <c r="CZ1108" s="5"/>
    </row>
    <row r="1109" spans="4:104" x14ac:dyDescent="0.3">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E1109" s="5"/>
      <c r="AF1109" s="5"/>
      <c r="AG1109" s="5"/>
      <c r="AH1109" s="5"/>
      <c r="AI1109" s="5"/>
      <c r="AJ1109" s="5"/>
      <c r="AM1109" s="9"/>
      <c r="AN1109" s="9"/>
      <c r="AO1109" s="9"/>
      <c r="AP1109" s="9"/>
      <c r="AQ1109" s="9"/>
      <c r="AR1109" s="9"/>
      <c r="AS1109" s="9"/>
      <c r="AT1109" s="9"/>
      <c r="AU1109" s="5"/>
      <c r="AV1109" s="5"/>
      <c r="AW1109" s="5"/>
      <c r="AX1109" s="5"/>
      <c r="AY1109" s="5"/>
      <c r="AZ1109" s="5"/>
      <c r="BA1109" s="5"/>
      <c r="CX1109" s="5"/>
      <c r="CY1109" s="5"/>
      <c r="CZ1109" s="5"/>
    </row>
    <row r="1110" spans="4:104" x14ac:dyDescent="0.3">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E1110" s="5"/>
      <c r="AF1110" s="5"/>
      <c r="AG1110" s="5"/>
      <c r="AH1110" s="5"/>
      <c r="AI1110" s="5"/>
      <c r="AJ1110" s="5"/>
      <c r="AM1110" s="9"/>
      <c r="AN1110" s="9"/>
      <c r="AO1110" s="9"/>
      <c r="AP1110" s="9"/>
      <c r="AQ1110" s="9"/>
      <c r="AR1110" s="9"/>
      <c r="AS1110" s="9"/>
      <c r="AT1110" s="9"/>
      <c r="AU1110" s="5"/>
      <c r="AV1110" s="5"/>
      <c r="AW1110" s="5"/>
      <c r="AX1110" s="5"/>
      <c r="AY1110" s="5"/>
      <c r="AZ1110" s="5"/>
      <c r="BA1110" s="5"/>
      <c r="CX1110" s="5"/>
      <c r="CY1110" s="5"/>
      <c r="CZ1110" s="5"/>
    </row>
    <row r="1111" spans="4:104" x14ac:dyDescent="0.3">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E1111" s="5"/>
      <c r="AF1111" s="5"/>
      <c r="AG1111" s="5"/>
      <c r="AH1111" s="5"/>
      <c r="AI1111" s="5"/>
      <c r="AJ1111" s="5"/>
      <c r="AM1111" s="9"/>
      <c r="AN1111" s="9"/>
      <c r="AO1111" s="9"/>
      <c r="AP1111" s="9"/>
      <c r="AQ1111" s="9"/>
      <c r="AR1111" s="9"/>
      <c r="AS1111" s="9"/>
      <c r="AT1111" s="9"/>
      <c r="AU1111" s="5"/>
      <c r="AV1111" s="5"/>
      <c r="AW1111" s="5"/>
      <c r="AX1111" s="5"/>
      <c r="AY1111" s="5"/>
      <c r="AZ1111" s="5"/>
      <c r="BA1111" s="5"/>
      <c r="CX1111" s="5"/>
      <c r="CY1111" s="5"/>
      <c r="CZ1111" s="5"/>
    </row>
    <row r="1112" spans="4:104" x14ac:dyDescent="0.3">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E1112" s="5"/>
      <c r="AF1112" s="5"/>
      <c r="AG1112" s="5"/>
      <c r="AH1112" s="5"/>
      <c r="AI1112" s="5"/>
      <c r="AJ1112" s="5"/>
      <c r="AM1112" s="9"/>
      <c r="AN1112" s="9"/>
      <c r="AO1112" s="9"/>
      <c r="AP1112" s="9"/>
      <c r="AQ1112" s="9"/>
      <c r="AR1112" s="9"/>
      <c r="AS1112" s="9"/>
      <c r="AT1112" s="9"/>
      <c r="AU1112" s="5"/>
      <c r="AV1112" s="5"/>
      <c r="AW1112" s="5"/>
      <c r="AX1112" s="5"/>
      <c r="AY1112" s="5"/>
      <c r="AZ1112" s="5"/>
      <c r="BA1112" s="5"/>
      <c r="CX1112" s="5"/>
      <c r="CY1112" s="5"/>
      <c r="CZ1112" s="5"/>
    </row>
    <row r="1113" spans="4:104" x14ac:dyDescent="0.3">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E1113" s="5"/>
      <c r="AF1113" s="5"/>
      <c r="AG1113" s="5"/>
      <c r="AH1113" s="5"/>
      <c r="AI1113" s="5"/>
      <c r="AJ1113" s="5"/>
      <c r="AM1113" s="9"/>
      <c r="AN1113" s="9"/>
      <c r="AO1113" s="9"/>
      <c r="AP1113" s="9"/>
      <c r="AQ1113" s="9"/>
      <c r="AR1113" s="9"/>
      <c r="AS1113" s="9"/>
      <c r="AT1113" s="9"/>
      <c r="AU1113" s="5"/>
      <c r="AV1113" s="5"/>
      <c r="AW1113" s="5"/>
      <c r="AX1113" s="5"/>
      <c r="AY1113" s="5"/>
      <c r="AZ1113" s="5"/>
      <c r="BA1113" s="5"/>
      <c r="CX1113" s="5"/>
      <c r="CY1113" s="5"/>
      <c r="CZ1113" s="5"/>
    </row>
    <row r="1114" spans="4:104" x14ac:dyDescent="0.3">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E1114" s="5"/>
      <c r="AF1114" s="5"/>
      <c r="AG1114" s="5"/>
      <c r="AH1114" s="5"/>
      <c r="AI1114" s="5"/>
      <c r="AJ1114" s="5"/>
      <c r="AM1114" s="9"/>
      <c r="AN1114" s="9"/>
      <c r="AO1114" s="9"/>
      <c r="AP1114" s="9"/>
      <c r="AQ1114" s="9"/>
      <c r="AR1114" s="9"/>
      <c r="AS1114" s="9"/>
      <c r="AT1114" s="9"/>
      <c r="AU1114" s="5"/>
      <c r="AV1114" s="5"/>
      <c r="AW1114" s="5"/>
      <c r="AX1114" s="5"/>
      <c r="AY1114" s="5"/>
      <c r="AZ1114" s="5"/>
      <c r="BA1114" s="5"/>
      <c r="CX1114" s="5"/>
      <c r="CY1114" s="5"/>
      <c r="CZ1114" s="5"/>
    </row>
    <row r="1115" spans="4:104" x14ac:dyDescent="0.3">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E1115" s="5"/>
      <c r="AF1115" s="5"/>
      <c r="AG1115" s="5"/>
      <c r="AH1115" s="5"/>
      <c r="AI1115" s="5"/>
      <c r="AJ1115" s="5"/>
      <c r="AM1115" s="9"/>
      <c r="AN1115" s="9"/>
      <c r="AO1115" s="9"/>
      <c r="AP1115" s="9"/>
      <c r="AQ1115" s="9"/>
      <c r="AR1115" s="9"/>
      <c r="AS1115" s="9"/>
      <c r="AT1115" s="9"/>
      <c r="AU1115" s="5"/>
      <c r="AV1115" s="5"/>
      <c r="AW1115" s="5"/>
      <c r="AX1115" s="5"/>
      <c r="AY1115" s="5"/>
      <c r="AZ1115" s="5"/>
      <c r="BA1115" s="5"/>
      <c r="CX1115" s="5"/>
      <c r="CY1115" s="5"/>
      <c r="CZ1115" s="5"/>
    </row>
    <row r="1116" spans="4:104" x14ac:dyDescent="0.3">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E1116" s="5"/>
      <c r="AF1116" s="5"/>
      <c r="AG1116" s="5"/>
      <c r="AH1116" s="5"/>
      <c r="AI1116" s="5"/>
      <c r="AJ1116" s="5"/>
      <c r="AM1116" s="9"/>
      <c r="AN1116" s="9"/>
      <c r="AO1116" s="9"/>
      <c r="AP1116" s="9"/>
      <c r="AQ1116" s="9"/>
      <c r="AR1116" s="9"/>
      <c r="AS1116" s="9"/>
      <c r="AT1116" s="9"/>
      <c r="AU1116" s="5"/>
      <c r="AV1116" s="5"/>
      <c r="AW1116" s="5"/>
      <c r="AX1116" s="5"/>
      <c r="AY1116" s="5"/>
      <c r="AZ1116" s="5"/>
      <c r="BA1116" s="5"/>
      <c r="CX1116" s="5"/>
      <c r="CY1116" s="5"/>
      <c r="CZ1116" s="5"/>
    </row>
    <row r="1117" spans="4:104" x14ac:dyDescent="0.3">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E1117" s="5"/>
      <c r="AF1117" s="5"/>
      <c r="AG1117" s="5"/>
      <c r="AH1117" s="5"/>
      <c r="AI1117" s="5"/>
      <c r="AJ1117" s="5"/>
      <c r="AM1117" s="9"/>
      <c r="AN1117" s="9"/>
      <c r="AO1117" s="9"/>
      <c r="AP1117" s="9"/>
      <c r="AQ1117" s="9"/>
      <c r="AR1117" s="9"/>
      <c r="AS1117" s="9"/>
      <c r="AT1117" s="9"/>
      <c r="AU1117" s="5"/>
      <c r="AV1117" s="5"/>
      <c r="AW1117" s="5"/>
      <c r="AX1117" s="5"/>
      <c r="AY1117" s="5"/>
      <c r="AZ1117" s="5"/>
      <c r="BA1117" s="5"/>
      <c r="CX1117" s="5"/>
      <c r="CY1117" s="5"/>
      <c r="CZ1117" s="5"/>
    </row>
    <row r="1118" spans="4:104" x14ac:dyDescent="0.3">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E1118" s="5"/>
      <c r="AF1118" s="5"/>
      <c r="AG1118" s="5"/>
      <c r="AH1118" s="5"/>
      <c r="AI1118" s="5"/>
      <c r="AJ1118" s="5"/>
      <c r="AM1118" s="9"/>
      <c r="AN1118" s="9"/>
      <c r="AO1118" s="9"/>
      <c r="AP1118" s="9"/>
      <c r="AQ1118" s="9"/>
      <c r="AR1118" s="9"/>
      <c r="AS1118" s="9"/>
      <c r="AT1118" s="9"/>
      <c r="AU1118" s="5"/>
      <c r="AV1118" s="5"/>
      <c r="AW1118" s="5"/>
      <c r="AX1118" s="5"/>
      <c r="AY1118" s="5"/>
      <c r="AZ1118" s="5"/>
      <c r="BA1118" s="5"/>
      <c r="CX1118" s="5"/>
      <c r="CY1118" s="5"/>
      <c r="CZ1118" s="5"/>
    </row>
    <row r="1119" spans="4:104" x14ac:dyDescent="0.3">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E1119" s="5"/>
      <c r="AF1119" s="5"/>
      <c r="AG1119" s="5"/>
      <c r="AH1119" s="5"/>
      <c r="AI1119" s="5"/>
      <c r="AJ1119" s="5"/>
      <c r="AM1119" s="9"/>
      <c r="AN1119" s="9"/>
      <c r="AO1119" s="9"/>
      <c r="AP1119" s="9"/>
      <c r="AQ1119" s="9"/>
      <c r="AR1119" s="9"/>
      <c r="AS1119" s="9"/>
      <c r="AT1119" s="9"/>
      <c r="AU1119" s="5"/>
      <c r="AV1119" s="5"/>
      <c r="AW1119" s="5"/>
      <c r="AX1119" s="5"/>
      <c r="AY1119" s="5"/>
      <c r="AZ1119" s="5"/>
      <c r="BA1119" s="5"/>
      <c r="CX1119" s="5"/>
      <c r="CY1119" s="5"/>
      <c r="CZ1119" s="5"/>
    </row>
    <row r="1120" spans="4:104" x14ac:dyDescent="0.3">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E1120" s="5"/>
      <c r="AF1120" s="5"/>
      <c r="AG1120" s="5"/>
      <c r="AH1120" s="5"/>
      <c r="AI1120" s="5"/>
      <c r="AJ1120" s="5"/>
      <c r="AM1120" s="9"/>
      <c r="AN1120" s="9"/>
      <c r="AO1120" s="9"/>
      <c r="AP1120" s="9"/>
      <c r="AQ1120" s="9"/>
      <c r="AR1120" s="9"/>
      <c r="AS1120" s="9"/>
      <c r="AT1120" s="9"/>
      <c r="AU1120" s="5"/>
      <c r="AV1120" s="5"/>
      <c r="AW1120" s="5"/>
      <c r="AX1120" s="5"/>
      <c r="AY1120" s="5"/>
      <c r="AZ1120" s="5"/>
      <c r="BA1120" s="5"/>
      <c r="CX1120" s="5"/>
      <c r="CY1120" s="5"/>
      <c r="CZ1120" s="5"/>
    </row>
    <row r="1121" spans="4:104" x14ac:dyDescent="0.3">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E1121" s="5"/>
      <c r="AF1121" s="5"/>
      <c r="AG1121" s="5"/>
      <c r="AH1121" s="5"/>
      <c r="AI1121" s="5"/>
      <c r="AJ1121" s="5"/>
      <c r="AM1121" s="9"/>
      <c r="AN1121" s="9"/>
      <c r="AO1121" s="9"/>
      <c r="AP1121" s="9"/>
      <c r="AQ1121" s="9"/>
      <c r="AR1121" s="9"/>
      <c r="AS1121" s="9"/>
      <c r="AT1121" s="9"/>
      <c r="AU1121" s="5"/>
      <c r="AV1121" s="5"/>
      <c r="AW1121" s="5"/>
      <c r="AX1121" s="5"/>
      <c r="AY1121" s="5"/>
      <c r="AZ1121" s="5"/>
      <c r="BA1121" s="5"/>
      <c r="CX1121" s="5"/>
      <c r="CY1121" s="5"/>
      <c r="CZ1121" s="5"/>
    </row>
    <row r="1122" spans="4:104" x14ac:dyDescent="0.3">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E1122" s="5"/>
      <c r="AF1122" s="5"/>
      <c r="AG1122" s="5"/>
      <c r="AH1122" s="5"/>
      <c r="AI1122" s="5"/>
      <c r="AJ1122" s="5"/>
      <c r="AM1122" s="9"/>
      <c r="AN1122" s="9"/>
      <c r="AO1122" s="9"/>
      <c r="AP1122" s="9"/>
      <c r="AQ1122" s="9"/>
      <c r="AR1122" s="9"/>
      <c r="AS1122" s="9"/>
      <c r="AT1122" s="9"/>
      <c r="AU1122" s="5"/>
      <c r="AV1122" s="5"/>
      <c r="AW1122" s="5"/>
      <c r="AX1122" s="5"/>
      <c r="AY1122" s="5"/>
      <c r="AZ1122" s="5"/>
      <c r="BA1122" s="5"/>
      <c r="CX1122" s="5"/>
      <c r="CY1122" s="5"/>
      <c r="CZ1122" s="5"/>
    </row>
    <row r="1123" spans="4:104" x14ac:dyDescent="0.3">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E1123" s="5"/>
      <c r="AF1123" s="5"/>
      <c r="AG1123" s="5"/>
      <c r="AH1123" s="5"/>
      <c r="AI1123" s="5"/>
      <c r="AJ1123" s="5"/>
      <c r="AM1123" s="9"/>
      <c r="AN1123" s="9"/>
      <c r="AO1123" s="9"/>
      <c r="AP1123" s="9"/>
      <c r="AQ1123" s="9"/>
      <c r="AR1123" s="9"/>
      <c r="AS1123" s="9"/>
      <c r="AT1123" s="9"/>
      <c r="AU1123" s="5"/>
      <c r="AV1123" s="5"/>
      <c r="AW1123" s="5"/>
      <c r="AX1123" s="5"/>
      <c r="AY1123" s="5"/>
      <c r="AZ1123" s="5"/>
      <c r="BA1123" s="5"/>
      <c r="CX1123" s="5"/>
      <c r="CY1123" s="5"/>
      <c r="CZ1123" s="5"/>
    </row>
    <row r="1124" spans="4:104" x14ac:dyDescent="0.3">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B1124" s="5"/>
      <c r="AE1124" s="5"/>
      <c r="AF1124" s="5"/>
      <c r="AG1124" s="5"/>
      <c r="AH1124" s="5"/>
      <c r="AI1124" s="5"/>
      <c r="AJ1124" s="5"/>
      <c r="AM1124" s="9"/>
      <c r="AN1124" s="9"/>
      <c r="AO1124" s="9"/>
      <c r="AP1124" s="9"/>
      <c r="AQ1124" s="9"/>
      <c r="AR1124" s="9"/>
      <c r="AS1124" s="9"/>
      <c r="AT1124" s="9"/>
      <c r="AU1124" s="5"/>
      <c r="AV1124" s="5"/>
      <c r="AW1124" s="5"/>
      <c r="AX1124" s="5"/>
      <c r="AY1124" s="5"/>
      <c r="AZ1124" s="5"/>
      <c r="BA1124" s="5"/>
      <c r="CX1124" s="5"/>
      <c r="CY1124" s="5"/>
      <c r="CZ1124" s="5"/>
    </row>
    <row r="1125" spans="4:104" x14ac:dyDescent="0.3">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E1125" s="5"/>
      <c r="AF1125" s="5"/>
      <c r="AG1125" s="5"/>
      <c r="AH1125" s="5"/>
      <c r="AI1125" s="5"/>
      <c r="AJ1125" s="5"/>
      <c r="AM1125" s="9"/>
      <c r="AN1125" s="9"/>
      <c r="AO1125" s="9"/>
      <c r="AP1125" s="9"/>
      <c r="AQ1125" s="9"/>
      <c r="AR1125" s="9"/>
      <c r="AS1125" s="9"/>
      <c r="AT1125" s="9"/>
      <c r="AU1125" s="5"/>
      <c r="AV1125" s="5"/>
      <c r="AW1125" s="5"/>
      <c r="AX1125" s="5"/>
      <c r="AY1125" s="5"/>
      <c r="AZ1125" s="5"/>
      <c r="BA1125" s="5"/>
      <c r="CX1125" s="5"/>
      <c r="CY1125" s="5"/>
      <c r="CZ1125" s="5"/>
    </row>
    <row r="1126" spans="4:104" x14ac:dyDescent="0.3">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E1126" s="5"/>
      <c r="AF1126" s="5"/>
      <c r="AG1126" s="5"/>
      <c r="AH1126" s="5"/>
      <c r="AI1126" s="5"/>
      <c r="AJ1126" s="5"/>
      <c r="AM1126" s="9"/>
      <c r="AN1126" s="9"/>
      <c r="AO1126" s="9"/>
      <c r="AP1126" s="9"/>
      <c r="AQ1126" s="9"/>
      <c r="AR1126" s="9"/>
      <c r="AS1126" s="9"/>
      <c r="AT1126" s="9"/>
      <c r="AU1126" s="5"/>
      <c r="AV1126" s="5"/>
      <c r="AW1126" s="5"/>
      <c r="AX1126" s="5"/>
      <c r="AY1126" s="5"/>
      <c r="AZ1126" s="5"/>
      <c r="BA1126" s="5"/>
      <c r="CX1126" s="5"/>
      <c r="CY1126" s="5"/>
      <c r="CZ1126" s="5"/>
    </row>
    <row r="1127" spans="4:104" x14ac:dyDescent="0.3">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E1127" s="5"/>
      <c r="AF1127" s="5"/>
      <c r="AG1127" s="5"/>
      <c r="AH1127" s="5"/>
      <c r="AI1127" s="5"/>
      <c r="AJ1127" s="5"/>
      <c r="AM1127" s="9"/>
      <c r="AN1127" s="9"/>
      <c r="AO1127" s="9"/>
      <c r="AP1127" s="9"/>
      <c r="AQ1127" s="9"/>
      <c r="AR1127" s="9"/>
      <c r="AS1127" s="9"/>
      <c r="AT1127" s="9"/>
      <c r="AU1127" s="5"/>
      <c r="AV1127" s="5"/>
      <c r="AW1127" s="5"/>
      <c r="AX1127" s="5"/>
      <c r="AY1127" s="5"/>
      <c r="AZ1127" s="5"/>
      <c r="BA1127" s="5"/>
      <c r="CX1127" s="5"/>
      <c r="CY1127" s="5"/>
      <c r="CZ1127" s="5"/>
    </row>
    <row r="1128" spans="4:104" x14ac:dyDescent="0.3">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E1128" s="5"/>
      <c r="AF1128" s="5"/>
      <c r="AG1128" s="5"/>
      <c r="AH1128" s="5"/>
      <c r="AI1128" s="5"/>
      <c r="AJ1128" s="5"/>
      <c r="AM1128" s="9"/>
      <c r="AN1128" s="9"/>
      <c r="AO1128" s="9"/>
      <c r="AP1128" s="9"/>
      <c r="AQ1128" s="9"/>
      <c r="AR1128" s="9"/>
      <c r="AS1128" s="9"/>
      <c r="AT1128" s="9"/>
      <c r="AU1128" s="5"/>
      <c r="AV1128" s="5"/>
      <c r="AW1128" s="5"/>
      <c r="AX1128" s="5"/>
      <c r="AY1128" s="5"/>
      <c r="AZ1128" s="5"/>
      <c r="BA1128" s="5"/>
      <c r="CX1128" s="5"/>
      <c r="CY1128" s="5"/>
      <c r="CZ1128" s="5"/>
    </row>
    <row r="1129" spans="4:104" x14ac:dyDescent="0.3">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E1129" s="5"/>
      <c r="AF1129" s="5"/>
      <c r="AG1129" s="5"/>
      <c r="AH1129" s="5"/>
      <c r="AI1129" s="5"/>
      <c r="AJ1129" s="5"/>
      <c r="AM1129" s="9"/>
      <c r="AN1129" s="9"/>
      <c r="AO1129" s="9"/>
      <c r="AP1129" s="9"/>
      <c r="AQ1129" s="9"/>
      <c r="AR1129" s="9"/>
      <c r="AS1129" s="9"/>
      <c r="AT1129" s="9"/>
      <c r="AU1129" s="5"/>
      <c r="AV1129" s="5"/>
      <c r="AW1129" s="5"/>
      <c r="AX1129" s="5"/>
      <c r="AY1129" s="5"/>
      <c r="AZ1129" s="5"/>
      <c r="BA1129" s="5"/>
      <c r="CX1129" s="5"/>
      <c r="CY1129" s="5"/>
      <c r="CZ1129" s="5"/>
    </row>
    <row r="1130" spans="4:104" x14ac:dyDescent="0.3">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E1130" s="5"/>
      <c r="AF1130" s="5"/>
      <c r="AG1130" s="5"/>
      <c r="AH1130" s="5"/>
      <c r="AI1130" s="5"/>
      <c r="AJ1130" s="5"/>
      <c r="AM1130" s="9"/>
      <c r="AN1130" s="9"/>
      <c r="AO1130" s="9"/>
      <c r="AP1130" s="9"/>
      <c r="AQ1130" s="9"/>
      <c r="AR1130" s="9"/>
      <c r="AS1130" s="9"/>
      <c r="AT1130" s="9"/>
      <c r="AU1130" s="5"/>
      <c r="AV1130" s="5"/>
      <c r="AW1130" s="5"/>
      <c r="AX1130" s="5"/>
      <c r="AY1130" s="5"/>
      <c r="AZ1130" s="5"/>
      <c r="BA1130" s="5"/>
      <c r="CX1130" s="5"/>
      <c r="CY1130" s="5"/>
      <c r="CZ1130" s="5"/>
    </row>
    <row r="1131" spans="4:104" x14ac:dyDescent="0.3">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E1131" s="5"/>
      <c r="AF1131" s="5"/>
      <c r="AG1131" s="5"/>
      <c r="AH1131" s="5"/>
      <c r="AI1131" s="5"/>
      <c r="AJ1131" s="5"/>
      <c r="AM1131" s="9"/>
      <c r="AN1131" s="9"/>
      <c r="AO1131" s="9"/>
      <c r="AP1131" s="9"/>
      <c r="AQ1131" s="9"/>
      <c r="AR1131" s="9"/>
      <c r="AS1131" s="9"/>
      <c r="AT1131" s="9"/>
      <c r="AU1131" s="5"/>
      <c r="AV1131" s="5"/>
      <c r="AW1131" s="5"/>
      <c r="AX1131" s="5"/>
      <c r="AY1131" s="5"/>
      <c r="AZ1131" s="5"/>
      <c r="BA1131" s="5"/>
      <c r="CX1131" s="5"/>
      <c r="CY1131" s="5"/>
      <c r="CZ1131" s="5"/>
    </row>
    <row r="1132" spans="4:104" x14ac:dyDescent="0.3">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E1132" s="5"/>
      <c r="AF1132" s="5"/>
      <c r="AG1132" s="5"/>
      <c r="AH1132" s="5"/>
      <c r="AI1132" s="5"/>
      <c r="AJ1132" s="5"/>
      <c r="AM1132" s="9"/>
      <c r="AN1132" s="9"/>
      <c r="AO1132" s="9"/>
      <c r="AP1132" s="9"/>
      <c r="AQ1132" s="9"/>
      <c r="AR1132" s="9"/>
      <c r="AS1132" s="9"/>
      <c r="AT1132" s="9"/>
      <c r="AU1132" s="5"/>
      <c r="AV1132" s="5"/>
      <c r="AW1132" s="5"/>
      <c r="AX1132" s="5"/>
      <c r="AY1132" s="5"/>
      <c r="AZ1132" s="5"/>
      <c r="BA1132" s="5"/>
      <c r="CX1132" s="5"/>
      <c r="CY1132" s="5"/>
      <c r="CZ1132" s="5"/>
    </row>
    <row r="1133" spans="4:104" x14ac:dyDescent="0.3">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E1133" s="5"/>
      <c r="AF1133" s="5"/>
      <c r="AG1133" s="5"/>
      <c r="AH1133" s="5"/>
      <c r="AI1133" s="5"/>
      <c r="AJ1133" s="5"/>
      <c r="AM1133" s="9"/>
      <c r="AN1133" s="9"/>
      <c r="AO1133" s="9"/>
      <c r="AP1133" s="9"/>
      <c r="AQ1133" s="9"/>
      <c r="AR1133" s="9"/>
      <c r="AS1133" s="9"/>
      <c r="AT1133" s="9"/>
      <c r="AU1133" s="5"/>
      <c r="AV1133" s="5"/>
      <c r="AW1133" s="5"/>
      <c r="AX1133" s="5"/>
      <c r="AY1133" s="5"/>
      <c r="AZ1133" s="5"/>
      <c r="BA1133" s="5"/>
      <c r="CX1133" s="5"/>
      <c r="CY1133" s="5"/>
      <c r="CZ1133" s="5"/>
    </row>
    <row r="1134" spans="4:104" x14ac:dyDescent="0.3">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E1134" s="5"/>
      <c r="AF1134" s="5"/>
      <c r="AG1134" s="5"/>
      <c r="AH1134" s="5"/>
      <c r="AI1134" s="5"/>
      <c r="AJ1134" s="5"/>
      <c r="AM1134" s="9"/>
      <c r="AN1134" s="9"/>
      <c r="AO1134" s="9"/>
      <c r="AP1134" s="9"/>
      <c r="AQ1134" s="9"/>
      <c r="AR1134" s="9"/>
      <c r="AS1134" s="9"/>
      <c r="AT1134" s="9"/>
      <c r="AU1134" s="5"/>
      <c r="AV1134" s="5"/>
      <c r="AW1134" s="5"/>
      <c r="AX1134" s="5"/>
      <c r="AY1134" s="5"/>
      <c r="AZ1134" s="5"/>
      <c r="BA1134" s="5"/>
      <c r="CX1134" s="5"/>
      <c r="CY1134" s="5"/>
      <c r="CZ1134" s="5"/>
    </row>
    <row r="1135" spans="4:104" x14ac:dyDescent="0.3">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E1135" s="5"/>
      <c r="AF1135" s="5"/>
      <c r="AG1135" s="5"/>
      <c r="AH1135" s="5"/>
      <c r="AI1135" s="5"/>
      <c r="AJ1135" s="5"/>
      <c r="AM1135" s="9"/>
      <c r="AN1135" s="9"/>
      <c r="AO1135" s="9"/>
      <c r="AP1135" s="9"/>
      <c r="AQ1135" s="9"/>
      <c r="AR1135" s="9"/>
      <c r="AS1135" s="9"/>
      <c r="AT1135" s="9"/>
      <c r="AU1135" s="5"/>
      <c r="AV1135" s="5"/>
      <c r="AW1135" s="5"/>
      <c r="AX1135" s="5"/>
      <c r="AY1135" s="5"/>
      <c r="AZ1135" s="5"/>
      <c r="BA1135" s="5"/>
      <c r="CX1135" s="5"/>
      <c r="CY1135" s="5"/>
      <c r="CZ1135" s="5"/>
    </row>
    <row r="1136" spans="4:104" x14ac:dyDescent="0.3">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E1136" s="5"/>
      <c r="AF1136" s="5"/>
      <c r="AG1136" s="5"/>
      <c r="AH1136" s="5"/>
      <c r="AI1136" s="5"/>
      <c r="AJ1136" s="5"/>
      <c r="AM1136" s="9"/>
      <c r="AN1136" s="9"/>
      <c r="AO1136" s="9"/>
      <c r="AP1136" s="9"/>
      <c r="AQ1136" s="9"/>
      <c r="AR1136" s="9"/>
      <c r="AS1136" s="9"/>
      <c r="AT1136" s="9"/>
      <c r="AU1136" s="5"/>
      <c r="AV1136" s="5"/>
      <c r="AW1136" s="5"/>
      <c r="AX1136" s="5"/>
      <c r="AY1136" s="5"/>
      <c r="AZ1136" s="5"/>
      <c r="BA1136" s="5"/>
      <c r="CX1136" s="5"/>
      <c r="CY1136" s="5"/>
      <c r="CZ1136" s="5"/>
    </row>
    <row r="1137" spans="4:104" x14ac:dyDescent="0.3">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E1137" s="5"/>
      <c r="AF1137" s="5"/>
      <c r="AG1137" s="5"/>
      <c r="AH1137" s="5"/>
      <c r="AI1137" s="5"/>
      <c r="AJ1137" s="5"/>
      <c r="AM1137" s="9"/>
      <c r="AN1137" s="9"/>
      <c r="AO1137" s="9"/>
      <c r="AP1137" s="9"/>
      <c r="AQ1137" s="9"/>
      <c r="AR1137" s="9"/>
      <c r="AS1137" s="9"/>
      <c r="AT1137" s="9"/>
      <c r="AU1137" s="5"/>
      <c r="AV1137" s="5"/>
      <c r="AW1137" s="5"/>
      <c r="AX1137" s="5"/>
      <c r="AY1137" s="5"/>
      <c r="AZ1137" s="5"/>
      <c r="BA1137" s="5"/>
      <c r="CX1137" s="5"/>
      <c r="CY1137" s="5"/>
      <c r="CZ1137" s="5"/>
    </row>
    <row r="1138" spans="4:104" x14ac:dyDescent="0.3">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E1138" s="5"/>
      <c r="AF1138" s="5"/>
      <c r="AG1138" s="5"/>
      <c r="AH1138" s="5"/>
      <c r="AI1138" s="5"/>
      <c r="AJ1138" s="5"/>
      <c r="AM1138" s="9"/>
      <c r="AN1138" s="9"/>
      <c r="AO1138" s="9"/>
      <c r="AP1138" s="9"/>
      <c r="AQ1138" s="9"/>
      <c r="AR1138" s="9"/>
      <c r="AS1138" s="9"/>
      <c r="AT1138" s="9"/>
      <c r="AU1138" s="5"/>
      <c r="AV1138" s="5"/>
      <c r="AW1138" s="5"/>
      <c r="AX1138" s="5"/>
      <c r="AY1138" s="5"/>
      <c r="AZ1138" s="5"/>
      <c r="BA1138" s="5"/>
      <c r="CX1138" s="5"/>
      <c r="CY1138" s="5"/>
      <c r="CZ1138" s="5"/>
    </row>
    <row r="1139" spans="4:104" x14ac:dyDescent="0.3">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E1139" s="5"/>
      <c r="AF1139" s="5"/>
      <c r="AG1139" s="5"/>
      <c r="AH1139" s="5"/>
      <c r="AI1139" s="5"/>
      <c r="AJ1139" s="5"/>
      <c r="AM1139" s="9"/>
      <c r="AN1139" s="9"/>
      <c r="AO1139" s="9"/>
      <c r="AP1139" s="9"/>
      <c r="AQ1139" s="9"/>
      <c r="AR1139" s="9"/>
      <c r="AS1139" s="9"/>
      <c r="AT1139" s="9"/>
      <c r="AU1139" s="5"/>
      <c r="AV1139" s="5"/>
      <c r="AW1139" s="5"/>
      <c r="AX1139" s="5"/>
      <c r="AY1139" s="5"/>
      <c r="AZ1139" s="5"/>
      <c r="BA1139" s="5"/>
      <c r="CX1139" s="5"/>
      <c r="CY1139" s="5"/>
      <c r="CZ1139" s="5"/>
    </row>
    <row r="1140" spans="4:104" x14ac:dyDescent="0.3">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E1140" s="5"/>
      <c r="AF1140" s="5"/>
      <c r="AG1140" s="5"/>
      <c r="AH1140" s="5"/>
      <c r="AI1140" s="5"/>
      <c r="AJ1140" s="5"/>
      <c r="AM1140" s="9"/>
      <c r="AN1140" s="9"/>
      <c r="AO1140" s="9"/>
      <c r="AP1140" s="9"/>
      <c r="AQ1140" s="9"/>
      <c r="AR1140" s="9"/>
      <c r="AS1140" s="9"/>
      <c r="AT1140" s="9"/>
      <c r="AU1140" s="5"/>
      <c r="AV1140" s="5"/>
      <c r="AW1140" s="5"/>
      <c r="AX1140" s="5"/>
      <c r="AY1140" s="5"/>
      <c r="AZ1140" s="5"/>
      <c r="BA1140" s="5"/>
      <c r="CX1140" s="5"/>
      <c r="CY1140" s="5"/>
      <c r="CZ1140" s="5"/>
    </row>
    <row r="1141" spans="4:104" x14ac:dyDescent="0.3">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E1141" s="5"/>
      <c r="AF1141" s="5"/>
      <c r="AG1141" s="5"/>
      <c r="AH1141" s="5"/>
      <c r="AI1141" s="5"/>
      <c r="AJ1141" s="5"/>
      <c r="AM1141" s="9"/>
      <c r="AN1141" s="9"/>
      <c r="AO1141" s="9"/>
      <c r="AP1141" s="9"/>
      <c r="AQ1141" s="9"/>
      <c r="AR1141" s="9"/>
      <c r="AS1141" s="9"/>
      <c r="AT1141" s="9"/>
      <c r="AU1141" s="5"/>
      <c r="AV1141" s="5"/>
      <c r="AW1141" s="5"/>
      <c r="AX1141" s="5"/>
      <c r="AY1141" s="5"/>
      <c r="AZ1141" s="5"/>
      <c r="BA1141" s="5"/>
      <c r="CX1141" s="5"/>
      <c r="CY1141" s="5"/>
      <c r="CZ1141" s="5"/>
    </row>
    <row r="1142" spans="4:104" x14ac:dyDescent="0.3">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E1142" s="5"/>
      <c r="AF1142" s="5"/>
      <c r="AG1142" s="5"/>
      <c r="AH1142" s="5"/>
      <c r="AI1142" s="5"/>
      <c r="AJ1142" s="5"/>
      <c r="AM1142" s="9"/>
      <c r="AN1142" s="9"/>
      <c r="AO1142" s="9"/>
      <c r="AP1142" s="9"/>
      <c r="AQ1142" s="9"/>
      <c r="AR1142" s="9"/>
      <c r="AS1142" s="9"/>
      <c r="AT1142" s="9"/>
      <c r="AU1142" s="5"/>
      <c r="AV1142" s="5"/>
      <c r="AW1142" s="5"/>
      <c r="AX1142" s="5"/>
      <c r="AY1142" s="5"/>
      <c r="AZ1142" s="5"/>
      <c r="BA1142" s="5"/>
      <c r="CX1142" s="5"/>
      <c r="CY1142" s="5"/>
      <c r="CZ1142" s="5"/>
    </row>
    <row r="1143" spans="4:104" x14ac:dyDescent="0.3">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E1143" s="5"/>
      <c r="AF1143" s="5"/>
      <c r="AG1143" s="5"/>
      <c r="AH1143" s="5"/>
      <c r="AI1143" s="5"/>
      <c r="AJ1143" s="5"/>
      <c r="AM1143" s="9"/>
      <c r="AN1143" s="9"/>
      <c r="AO1143" s="9"/>
      <c r="AP1143" s="9"/>
      <c r="AQ1143" s="9"/>
      <c r="AR1143" s="9"/>
      <c r="AS1143" s="9"/>
      <c r="AT1143" s="9"/>
      <c r="AU1143" s="5"/>
      <c r="AV1143" s="5"/>
      <c r="AW1143" s="5"/>
      <c r="AX1143" s="5"/>
      <c r="AY1143" s="5"/>
      <c r="AZ1143" s="5"/>
      <c r="BA1143" s="5"/>
      <c r="CX1143" s="5"/>
      <c r="CY1143" s="5"/>
      <c r="CZ1143" s="5"/>
    </row>
    <row r="1144" spans="4:104" x14ac:dyDescent="0.3">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E1144" s="5"/>
      <c r="AF1144" s="5"/>
      <c r="AG1144" s="5"/>
      <c r="AH1144" s="5"/>
      <c r="AI1144" s="5"/>
      <c r="AJ1144" s="5"/>
      <c r="AM1144" s="9"/>
      <c r="AN1144" s="9"/>
      <c r="AO1144" s="9"/>
      <c r="AP1144" s="9"/>
      <c r="AQ1144" s="9"/>
      <c r="AR1144" s="9"/>
      <c r="AS1144" s="9"/>
      <c r="AT1144" s="9"/>
      <c r="AU1144" s="5"/>
      <c r="AV1144" s="5"/>
      <c r="AW1144" s="5"/>
      <c r="AX1144" s="5"/>
      <c r="AY1144" s="5"/>
      <c r="AZ1144" s="5"/>
      <c r="BA1144" s="5"/>
      <c r="CX1144" s="5"/>
      <c r="CY1144" s="5"/>
      <c r="CZ1144" s="5"/>
    </row>
    <row r="1145" spans="4:104" x14ac:dyDescent="0.3">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E1145" s="5"/>
      <c r="AF1145" s="5"/>
      <c r="AG1145" s="5"/>
      <c r="AH1145" s="5"/>
      <c r="AI1145" s="5"/>
      <c r="AJ1145" s="5"/>
      <c r="AM1145" s="9"/>
      <c r="AN1145" s="9"/>
      <c r="AO1145" s="9"/>
      <c r="AP1145" s="9"/>
      <c r="AQ1145" s="9"/>
      <c r="AR1145" s="9"/>
      <c r="AS1145" s="9"/>
      <c r="AT1145" s="9"/>
      <c r="AU1145" s="5"/>
      <c r="AV1145" s="5"/>
      <c r="AW1145" s="5"/>
      <c r="AX1145" s="5"/>
      <c r="AY1145" s="5"/>
      <c r="AZ1145" s="5"/>
      <c r="BA1145" s="5"/>
      <c r="CX1145" s="5"/>
      <c r="CY1145" s="5"/>
      <c r="CZ1145" s="5"/>
    </row>
    <row r="1146" spans="4:104" x14ac:dyDescent="0.3">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E1146" s="5"/>
      <c r="AF1146" s="5"/>
      <c r="AG1146" s="5"/>
      <c r="AH1146" s="5"/>
      <c r="AI1146" s="5"/>
      <c r="AJ1146" s="5"/>
      <c r="AM1146" s="9"/>
      <c r="AN1146" s="9"/>
      <c r="AO1146" s="9"/>
      <c r="AP1146" s="9"/>
      <c r="AQ1146" s="9"/>
      <c r="AR1146" s="9"/>
      <c r="AS1146" s="9"/>
      <c r="AT1146" s="9"/>
      <c r="AU1146" s="5"/>
      <c r="AV1146" s="5"/>
      <c r="AW1146" s="5"/>
      <c r="AX1146" s="5"/>
      <c r="AY1146" s="5"/>
      <c r="AZ1146" s="5"/>
      <c r="BA1146" s="5"/>
      <c r="CX1146" s="5"/>
      <c r="CY1146" s="5"/>
      <c r="CZ1146" s="5"/>
    </row>
    <row r="1147" spans="4:104" x14ac:dyDescent="0.3">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E1147" s="5"/>
      <c r="AF1147" s="5"/>
      <c r="AG1147" s="5"/>
      <c r="AH1147" s="5"/>
      <c r="AI1147" s="5"/>
      <c r="AJ1147" s="5"/>
      <c r="AM1147" s="9"/>
      <c r="AN1147" s="9"/>
      <c r="AO1147" s="9"/>
      <c r="AP1147" s="9"/>
      <c r="AQ1147" s="9"/>
      <c r="AR1147" s="9"/>
      <c r="AS1147" s="9"/>
      <c r="AT1147" s="9"/>
      <c r="AU1147" s="5"/>
      <c r="AV1147" s="5"/>
      <c r="AW1147" s="5"/>
      <c r="AX1147" s="5"/>
      <c r="AY1147" s="5"/>
      <c r="AZ1147" s="5"/>
      <c r="BA1147" s="5"/>
      <c r="CX1147" s="5"/>
      <c r="CY1147" s="5"/>
      <c r="CZ1147" s="5"/>
    </row>
    <row r="1148" spans="4:104" x14ac:dyDescent="0.3">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E1148" s="5"/>
      <c r="AF1148" s="5"/>
      <c r="AG1148" s="5"/>
      <c r="AH1148" s="5"/>
      <c r="AI1148" s="5"/>
      <c r="AJ1148" s="5"/>
      <c r="AM1148" s="9"/>
      <c r="AN1148" s="9"/>
      <c r="AO1148" s="9"/>
      <c r="AP1148" s="9"/>
      <c r="AQ1148" s="9"/>
      <c r="AR1148" s="9"/>
      <c r="AS1148" s="9"/>
      <c r="AT1148" s="9"/>
      <c r="AU1148" s="5"/>
      <c r="AV1148" s="5"/>
      <c r="AW1148" s="5"/>
      <c r="AX1148" s="5"/>
      <c r="AY1148" s="5"/>
      <c r="AZ1148" s="5"/>
      <c r="BA1148" s="5"/>
      <c r="CX1148" s="5"/>
      <c r="CY1148" s="5"/>
      <c r="CZ1148" s="5"/>
    </row>
    <row r="1149" spans="4:104" x14ac:dyDescent="0.3">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E1149" s="5"/>
      <c r="AF1149" s="5"/>
      <c r="AG1149" s="5"/>
      <c r="AH1149" s="5"/>
      <c r="AI1149" s="5"/>
      <c r="AJ1149" s="5"/>
      <c r="AM1149" s="9"/>
      <c r="AN1149" s="9"/>
      <c r="AO1149" s="9"/>
      <c r="AP1149" s="9"/>
      <c r="AQ1149" s="9"/>
      <c r="AR1149" s="9"/>
      <c r="AS1149" s="9"/>
      <c r="AT1149" s="9"/>
      <c r="AU1149" s="5"/>
      <c r="AV1149" s="5"/>
      <c r="AW1149" s="5"/>
      <c r="AX1149" s="5"/>
      <c r="AY1149" s="5"/>
      <c r="AZ1149" s="5"/>
      <c r="BA1149" s="5"/>
      <c r="CX1149" s="5"/>
      <c r="CY1149" s="5"/>
      <c r="CZ1149" s="5"/>
    </row>
    <row r="1150" spans="4:104" x14ac:dyDescent="0.3">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E1150" s="5"/>
      <c r="AF1150" s="5"/>
      <c r="AG1150" s="5"/>
      <c r="AH1150" s="5"/>
      <c r="AI1150" s="5"/>
      <c r="AJ1150" s="5"/>
      <c r="AM1150" s="9"/>
      <c r="AN1150" s="9"/>
      <c r="AO1150" s="9"/>
      <c r="AP1150" s="9"/>
      <c r="AQ1150" s="9"/>
      <c r="AR1150" s="9"/>
      <c r="AS1150" s="9"/>
      <c r="AT1150" s="9"/>
      <c r="AU1150" s="5"/>
      <c r="AV1150" s="5"/>
      <c r="AW1150" s="5"/>
      <c r="AX1150" s="5"/>
      <c r="AY1150" s="5"/>
      <c r="AZ1150" s="5"/>
      <c r="BA1150" s="5"/>
      <c r="CX1150" s="5"/>
      <c r="CY1150" s="5"/>
      <c r="CZ1150" s="5"/>
    </row>
    <row r="1151" spans="4:104" x14ac:dyDescent="0.3">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E1151" s="5"/>
      <c r="AF1151" s="5"/>
      <c r="AG1151" s="5"/>
      <c r="AH1151" s="5"/>
      <c r="AI1151" s="5"/>
      <c r="AJ1151" s="5"/>
      <c r="AM1151" s="9"/>
      <c r="AN1151" s="9"/>
      <c r="AO1151" s="9"/>
      <c r="AP1151" s="9"/>
      <c r="AQ1151" s="9"/>
      <c r="AR1151" s="9"/>
      <c r="AS1151" s="9"/>
      <c r="AT1151" s="9"/>
      <c r="AU1151" s="5"/>
      <c r="AV1151" s="5"/>
      <c r="AW1151" s="5"/>
      <c r="AX1151" s="5"/>
      <c r="AY1151" s="5"/>
      <c r="AZ1151" s="5"/>
      <c r="BA1151" s="5"/>
      <c r="CX1151" s="5"/>
      <c r="CY1151" s="5"/>
      <c r="CZ1151" s="5"/>
    </row>
    <row r="1152" spans="4:104" x14ac:dyDescent="0.3">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E1152" s="5"/>
      <c r="AF1152" s="5"/>
      <c r="AG1152" s="5"/>
      <c r="AH1152" s="5"/>
      <c r="AI1152" s="5"/>
      <c r="AJ1152" s="5"/>
      <c r="AM1152" s="9"/>
      <c r="AN1152" s="9"/>
      <c r="AO1152" s="9"/>
      <c r="AP1152" s="9"/>
      <c r="AQ1152" s="9"/>
      <c r="AR1152" s="9"/>
      <c r="AS1152" s="9"/>
      <c r="AT1152" s="9"/>
      <c r="AU1152" s="5"/>
      <c r="AV1152" s="5"/>
      <c r="AW1152" s="5"/>
      <c r="AX1152" s="5"/>
      <c r="AY1152" s="5"/>
      <c r="AZ1152" s="5"/>
      <c r="BA1152" s="5"/>
      <c r="CX1152" s="5"/>
      <c r="CY1152" s="5"/>
      <c r="CZ1152" s="5"/>
    </row>
    <row r="1153" spans="4:104" x14ac:dyDescent="0.3">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E1153" s="5"/>
      <c r="AF1153" s="5"/>
      <c r="AG1153" s="5"/>
      <c r="AH1153" s="5"/>
      <c r="AI1153" s="5"/>
      <c r="AJ1153" s="5"/>
      <c r="AM1153" s="9"/>
      <c r="AN1153" s="9"/>
      <c r="AO1153" s="9"/>
      <c r="AP1153" s="9"/>
      <c r="AQ1153" s="9"/>
      <c r="AR1153" s="9"/>
      <c r="AS1153" s="9"/>
      <c r="AT1153" s="9"/>
      <c r="AU1153" s="5"/>
      <c r="AV1153" s="5"/>
      <c r="AW1153" s="5"/>
      <c r="AX1153" s="5"/>
      <c r="AY1153" s="5"/>
      <c r="AZ1153" s="5"/>
      <c r="BA1153" s="5"/>
      <c r="CX1153" s="5"/>
      <c r="CY1153" s="5"/>
      <c r="CZ1153" s="5"/>
    </row>
    <row r="1154" spans="4:104" x14ac:dyDescent="0.3">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E1154" s="5"/>
      <c r="AF1154" s="5"/>
      <c r="AG1154" s="5"/>
      <c r="AH1154" s="5"/>
      <c r="AI1154" s="5"/>
      <c r="AJ1154" s="5"/>
      <c r="AM1154" s="9"/>
      <c r="AN1154" s="9"/>
      <c r="AO1154" s="9"/>
      <c r="AP1154" s="9"/>
      <c r="AQ1154" s="9"/>
      <c r="AR1154" s="9"/>
      <c r="AS1154" s="9"/>
      <c r="AT1154" s="9"/>
      <c r="AU1154" s="5"/>
      <c r="AV1154" s="5"/>
      <c r="AW1154" s="5"/>
      <c r="AX1154" s="5"/>
      <c r="AY1154" s="5"/>
      <c r="AZ1154" s="5"/>
      <c r="BA1154" s="5"/>
      <c r="CX1154" s="5"/>
      <c r="CY1154" s="5"/>
      <c r="CZ1154" s="5"/>
    </row>
    <row r="1155" spans="4:104" x14ac:dyDescent="0.3">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E1155" s="5"/>
      <c r="AF1155" s="5"/>
      <c r="AG1155" s="5"/>
      <c r="AH1155" s="5"/>
      <c r="AI1155" s="5"/>
      <c r="AJ1155" s="5"/>
      <c r="AM1155" s="9"/>
      <c r="AN1155" s="9"/>
      <c r="AO1155" s="9"/>
      <c r="AP1155" s="9"/>
      <c r="AQ1155" s="9"/>
      <c r="AR1155" s="9"/>
      <c r="AS1155" s="9"/>
      <c r="AT1155" s="9"/>
      <c r="AU1155" s="5"/>
      <c r="AV1155" s="5"/>
      <c r="AW1155" s="5"/>
      <c r="AX1155" s="5"/>
      <c r="AY1155" s="5"/>
      <c r="AZ1155" s="5"/>
      <c r="BA1155" s="5"/>
      <c r="CX1155" s="5"/>
      <c r="CY1155" s="5"/>
      <c r="CZ1155" s="5"/>
    </row>
    <row r="1156" spans="4:104" x14ac:dyDescent="0.3">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E1156" s="5"/>
      <c r="AF1156" s="5"/>
      <c r="AG1156" s="5"/>
      <c r="AH1156" s="5"/>
      <c r="AI1156" s="5"/>
      <c r="AJ1156" s="5"/>
      <c r="AM1156" s="9"/>
      <c r="AN1156" s="9"/>
      <c r="AO1156" s="9"/>
      <c r="AP1156" s="9"/>
      <c r="AQ1156" s="9"/>
      <c r="AR1156" s="9"/>
      <c r="AS1156" s="9"/>
      <c r="AT1156" s="9"/>
      <c r="AU1156" s="5"/>
      <c r="AV1156" s="5"/>
      <c r="AW1156" s="5"/>
      <c r="AX1156" s="5"/>
      <c r="AY1156" s="5"/>
      <c r="AZ1156" s="5"/>
      <c r="BA1156" s="5"/>
      <c r="CX1156" s="5"/>
      <c r="CY1156" s="5"/>
      <c r="CZ1156" s="5"/>
    </row>
    <row r="1157" spans="4:104" x14ac:dyDescent="0.3">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E1157" s="5"/>
      <c r="AF1157" s="5"/>
      <c r="AG1157" s="5"/>
      <c r="AH1157" s="5"/>
      <c r="AI1157" s="5"/>
      <c r="AJ1157" s="5"/>
      <c r="AM1157" s="9"/>
      <c r="AN1157" s="9"/>
      <c r="AO1157" s="9"/>
      <c r="AP1157" s="9"/>
      <c r="AQ1157" s="9"/>
      <c r="AR1157" s="9"/>
      <c r="AS1157" s="9"/>
      <c r="AT1157" s="9"/>
      <c r="AU1157" s="5"/>
      <c r="AV1157" s="5"/>
      <c r="AW1157" s="5"/>
      <c r="AX1157" s="5"/>
      <c r="AY1157" s="5"/>
      <c r="AZ1157" s="5"/>
      <c r="BA1157" s="5"/>
      <c r="CX1157" s="5"/>
      <c r="CY1157" s="5"/>
      <c r="CZ1157" s="5"/>
    </row>
    <row r="1158" spans="4:104" x14ac:dyDescent="0.3">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E1158" s="5"/>
      <c r="AF1158" s="5"/>
      <c r="AG1158" s="5"/>
      <c r="AH1158" s="5"/>
      <c r="AI1158" s="5"/>
      <c r="AJ1158" s="5"/>
      <c r="AM1158" s="9"/>
      <c r="AN1158" s="9"/>
      <c r="AO1158" s="9"/>
      <c r="AP1158" s="9"/>
      <c r="AQ1158" s="9"/>
      <c r="AR1158" s="9"/>
      <c r="AS1158" s="9"/>
      <c r="AT1158" s="9"/>
      <c r="AU1158" s="5"/>
      <c r="AV1158" s="5"/>
      <c r="AW1158" s="5"/>
      <c r="AX1158" s="5"/>
      <c r="AY1158" s="5"/>
      <c r="AZ1158" s="5"/>
      <c r="BA1158" s="5"/>
      <c r="CX1158" s="5"/>
      <c r="CY1158" s="5"/>
      <c r="CZ1158" s="5"/>
    </row>
    <row r="1159" spans="4:104" x14ac:dyDescent="0.3">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E1159" s="5"/>
      <c r="AF1159" s="5"/>
      <c r="AG1159" s="5"/>
      <c r="AH1159" s="5"/>
      <c r="AI1159" s="5"/>
      <c r="AJ1159" s="5"/>
      <c r="AM1159" s="9"/>
      <c r="AN1159" s="9"/>
      <c r="AO1159" s="9"/>
      <c r="AP1159" s="9"/>
      <c r="AQ1159" s="9"/>
      <c r="AR1159" s="9"/>
      <c r="AS1159" s="9"/>
      <c r="AT1159" s="9"/>
      <c r="AU1159" s="5"/>
      <c r="AV1159" s="5"/>
      <c r="AW1159" s="5"/>
      <c r="AX1159" s="5"/>
      <c r="AY1159" s="5"/>
      <c r="AZ1159" s="5"/>
      <c r="BA1159" s="5"/>
      <c r="CX1159" s="5"/>
      <c r="CY1159" s="5"/>
      <c r="CZ1159" s="5"/>
    </row>
    <row r="1160" spans="4:104" x14ac:dyDescent="0.3">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E1160" s="5"/>
      <c r="AF1160" s="5"/>
      <c r="AG1160" s="5"/>
      <c r="AH1160" s="5"/>
      <c r="AI1160" s="5"/>
      <c r="AJ1160" s="5"/>
      <c r="AM1160" s="9"/>
      <c r="AN1160" s="9"/>
      <c r="AO1160" s="9"/>
      <c r="AP1160" s="9"/>
      <c r="AQ1160" s="9"/>
      <c r="AR1160" s="9"/>
      <c r="AS1160" s="9"/>
      <c r="AT1160" s="9"/>
      <c r="AU1160" s="5"/>
      <c r="AV1160" s="5"/>
      <c r="AW1160" s="5"/>
      <c r="AX1160" s="5"/>
      <c r="AY1160" s="5"/>
      <c r="AZ1160" s="5"/>
      <c r="BA1160" s="5"/>
      <c r="CX1160" s="5"/>
      <c r="CY1160" s="5"/>
      <c r="CZ1160" s="5"/>
    </row>
    <row r="1161" spans="4:104" x14ac:dyDescent="0.3">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E1161" s="5"/>
      <c r="AF1161" s="5"/>
      <c r="AG1161" s="5"/>
      <c r="AH1161" s="5"/>
      <c r="AI1161" s="5"/>
      <c r="AJ1161" s="5"/>
      <c r="AM1161" s="9"/>
      <c r="AN1161" s="9"/>
      <c r="AO1161" s="9"/>
      <c r="AP1161" s="9"/>
      <c r="AQ1161" s="9"/>
      <c r="AR1161" s="9"/>
      <c r="AS1161" s="9"/>
      <c r="AT1161" s="9"/>
      <c r="AU1161" s="5"/>
      <c r="AV1161" s="5"/>
      <c r="AW1161" s="5"/>
      <c r="AX1161" s="5"/>
      <c r="AY1161" s="5"/>
      <c r="AZ1161" s="5"/>
      <c r="BA1161" s="5"/>
      <c r="CX1161" s="5"/>
      <c r="CY1161" s="5"/>
      <c r="CZ1161" s="5"/>
    </row>
    <row r="1162" spans="4:104" x14ac:dyDescent="0.3">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E1162" s="5"/>
      <c r="AF1162" s="5"/>
      <c r="AG1162" s="5"/>
      <c r="AH1162" s="5"/>
      <c r="AI1162" s="5"/>
      <c r="AJ1162" s="5"/>
      <c r="AM1162" s="9"/>
      <c r="AN1162" s="9"/>
      <c r="AO1162" s="9"/>
      <c r="AP1162" s="9"/>
      <c r="AQ1162" s="9"/>
      <c r="AR1162" s="9"/>
      <c r="AS1162" s="9"/>
      <c r="AT1162" s="9"/>
      <c r="AU1162" s="5"/>
      <c r="AV1162" s="5"/>
      <c r="AW1162" s="5"/>
      <c r="AX1162" s="5"/>
      <c r="AY1162" s="5"/>
      <c r="AZ1162" s="5"/>
      <c r="BA1162" s="5"/>
      <c r="CX1162" s="5"/>
      <c r="CY1162" s="5"/>
      <c r="CZ1162" s="5"/>
    </row>
    <row r="1163" spans="4:104" x14ac:dyDescent="0.3">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E1163" s="5"/>
      <c r="AF1163" s="5"/>
      <c r="AG1163" s="5"/>
      <c r="AH1163" s="5"/>
      <c r="AI1163" s="5"/>
      <c r="AJ1163" s="5"/>
      <c r="AM1163" s="9"/>
      <c r="AN1163" s="9"/>
      <c r="AO1163" s="9"/>
      <c r="AP1163" s="9"/>
      <c r="AQ1163" s="9"/>
      <c r="AR1163" s="9"/>
      <c r="AS1163" s="9"/>
      <c r="AT1163" s="9"/>
      <c r="AU1163" s="5"/>
      <c r="AV1163" s="5"/>
      <c r="AW1163" s="5"/>
      <c r="AX1163" s="5"/>
      <c r="AY1163" s="5"/>
      <c r="AZ1163" s="5"/>
      <c r="BA1163" s="5"/>
      <c r="CX1163" s="5"/>
      <c r="CY1163" s="5"/>
      <c r="CZ1163" s="5"/>
    </row>
    <row r="1164" spans="4:104" x14ac:dyDescent="0.3">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E1164" s="5"/>
      <c r="AF1164" s="5"/>
      <c r="AG1164" s="5"/>
      <c r="AH1164" s="5"/>
      <c r="AI1164" s="5"/>
      <c r="AJ1164" s="5"/>
      <c r="AM1164" s="9"/>
      <c r="AN1164" s="9"/>
      <c r="AO1164" s="9"/>
      <c r="AP1164" s="9"/>
      <c r="AQ1164" s="9"/>
      <c r="AR1164" s="9"/>
      <c r="AS1164" s="9"/>
      <c r="AT1164" s="9"/>
      <c r="AU1164" s="5"/>
      <c r="AV1164" s="5"/>
      <c r="AW1164" s="5"/>
      <c r="AX1164" s="5"/>
      <c r="AY1164" s="5"/>
      <c r="AZ1164" s="5"/>
      <c r="BA1164" s="5"/>
      <c r="CX1164" s="5"/>
      <c r="CY1164" s="5"/>
      <c r="CZ1164" s="5"/>
    </row>
    <row r="1165" spans="4:104" x14ac:dyDescent="0.3">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E1165" s="5"/>
      <c r="AF1165" s="5"/>
      <c r="AG1165" s="5"/>
      <c r="AH1165" s="5"/>
      <c r="AI1165" s="5"/>
      <c r="AJ1165" s="5"/>
      <c r="AM1165" s="9"/>
      <c r="AN1165" s="9"/>
      <c r="AO1165" s="9"/>
      <c r="AP1165" s="9"/>
      <c r="AQ1165" s="9"/>
      <c r="AR1165" s="9"/>
      <c r="AS1165" s="9"/>
      <c r="AT1165" s="9"/>
      <c r="AU1165" s="5"/>
      <c r="AV1165" s="5"/>
      <c r="AW1165" s="5"/>
      <c r="AX1165" s="5"/>
      <c r="AY1165" s="5"/>
      <c r="AZ1165" s="5"/>
      <c r="BA1165" s="5"/>
      <c r="CX1165" s="5"/>
      <c r="CY1165" s="5"/>
      <c r="CZ1165" s="5"/>
    </row>
    <row r="1166" spans="4:104" x14ac:dyDescent="0.3">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E1166" s="5"/>
      <c r="AF1166" s="5"/>
      <c r="AG1166" s="5"/>
      <c r="AH1166" s="5"/>
      <c r="AI1166" s="5"/>
      <c r="AJ1166" s="5"/>
      <c r="AM1166" s="9"/>
      <c r="AN1166" s="9"/>
      <c r="AO1166" s="9"/>
      <c r="AP1166" s="9"/>
      <c r="AQ1166" s="9"/>
      <c r="AR1166" s="9"/>
      <c r="AS1166" s="9"/>
      <c r="AT1166" s="9"/>
      <c r="AU1166" s="5"/>
      <c r="AV1166" s="5"/>
      <c r="AW1166" s="5"/>
      <c r="AX1166" s="5"/>
      <c r="AY1166" s="5"/>
      <c r="AZ1166" s="5"/>
      <c r="BA1166" s="5"/>
      <c r="CX1166" s="5"/>
      <c r="CY1166" s="5"/>
      <c r="CZ1166" s="5"/>
    </row>
    <row r="1167" spans="4:104" x14ac:dyDescent="0.3">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E1167" s="5"/>
      <c r="AF1167" s="5"/>
      <c r="AG1167" s="5"/>
      <c r="AH1167" s="5"/>
      <c r="AI1167" s="5"/>
      <c r="AJ1167" s="5"/>
      <c r="AM1167" s="9"/>
      <c r="AN1167" s="9"/>
      <c r="AO1167" s="9"/>
      <c r="AP1167" s="9"/>
      <c r="AQ1167" s="9"/>
      <c r="AR1167" s="9"/>
      <c r="AS1167" s="9"/>
      <c r="AT1167" s="9"/>
      <c r="AU1167" s="5"/>
      <c r="AV1167" s="5"/>
      <c r="AW1167" s="5"/>
      <c r="AX1167" s="5"/>
      <c r="AY1167" s="5"/>
      <c r="AZ1167" s="5"/>
      <c r="BA1167" s="5"/>
      <c r="CX1167" s="5"/>
      <c r="CY1167" s="5"/>
      <c r="CZ1167" s="5"/>
    </row>
    <row r="1168" spans="4:104" x14ac:dyDescent="0.3">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E1168" s="5"/>
      <c r="AF1168" s="5"/>
      <c r="AG1168" s="5"/>
      <c r="AH1168" s="5"/>
      <c r="AI1168" s="5"/>
      <c r="AJ1168" s="5"/>
      <c r="AM1168" s="9"/>
      <c r="AN1168" s="9"/>
      <c r="AO1168" s="9"/>
      <c r="AP1168" s="9"/>
      <c r="AQ1168" s="9"/>
      <c r="AR1168" s="9"/>
      <c r="AS1168" s="9"/>
      <c r="AT1168" s="9"/>
      <c r="AU1168" s="5"/>
      <c r="AV1168" s="5"/>
      <c r="AW1168" s="5"/>
      <c r="AX1168" s="5"/>
      <c r="AY1168" s="5"/>
      <c r="AZ1168" s="5"/>
      <c r="BA1168" s="5"/>
      <c r="CX1168" s="5"/>
      <c r="CY1168" s="5"/>
      <c r="CZ1168" s="5"/>
    </row>
    <row r="1169" spans="4:104" x14ac:dyDescent="0.3">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E1169" s="5"/>
      <c r="AF1169" s="5"/>
      <c r="AG1169" s="5"/>
      <c r="AH1169" s="5"/>
      <c r="AI1169" s="5"/>
      <c r="AJ1169" s="5"/>
      <c r="AM1169" s="9"/>
      <c r="AN1169" s="9"/>
      <c r="AO1169" s="9"/>
      <c r="AP1169" s="9"/>
      <c r="AQ1169" s="9"/>
      <c r="AR1169" s="9"/>
      <c r="AS1169" s="9"/>
      <c r="AT1169" s="9"/>
      <c r="AU1169" s="5"/>
      <c r="AV1169" s="5"/>
      <c r="AW1169" s="5"/>
      <c r="AX1169" s="5"/>
      <c r="AY1169" s="5"/>
      <c r="AZ1169" s="5"/>
      <c r="BA1169" s="5"/>
      <c r="CX1169" s="5"/>
      <c r="CY1169" s="5"/>
      <c r="CZ1169" s="5"/>
    </row>
    <row r="1170" spans="4:104" x14ac:dyDescent="0.3">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E1170" s="5"/>
      <c r="AF1170" s="5"/>
      <c r="AG1170" s="5"/>
      <c r="AH1170" s="5"/>
      <c r="AI1170" s="5"/>
      <c r="AJ1170" s="5"/>
      <c r="AM1170" s="9"/>
      <c r="AN1170" s="9"/>
      <c r="AO1170" s="9"/>
      <c r="AP1170" s="9"/>
      <c r="AQ1170" s="9"/>
      <c r="AR1170" s="9"/>
      <c r="AS1170" s="9"/>
      <c r="AT1170" s="9"/>
      <c r="AU1170" s="5"/>
      <c r="AV1170" s="5"/>
      <c r="AW1170" s="5"/>
      <c r="AX1170" s="5"/>
      <c r="AY1170" s="5"/>
      <c r="AZ1170" s="5"/>
      <c r="BA1170" s="5"/>
      <c r="CX1170" s="5"/>
      <c r="CY1170" s="5"/>
      <c r="CZ1170" s="5"/>
    </row>
    <row r="1171" spans="4:104" x14ac:dyDescent="0.3">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E1171" s="5"/>
      <c r="AF1171" s="5"/>
      <c r="AG1171" s="5"/>
      <c r="AH1171" s="5"/>
      <c r="AI1171" s="5"/>
      <c r="AJ1171" s="5"/>
      <c r="AM1171" s="9"/>
      <c r="AN1171" s="9"/>
      <c r="AO1171" s="9"/>
      <c r="AP1171" s="9"/>
      <c r="AQ1171" s="9"/>
      <c r="AR1171" s="9"/>
      <c r="AS1171" s="9"/>
      <c r="AT1171" s="9"/>
      <c r="AU1171" s="5"/>
      <c r="AV1171" s="5"/>
      <c r="AW1171" s="5"/>
      <c r="AX1171" s="5"/>
      <c r="AY1171" s="5"/>
      <c r="AZ1171" s="5"/>
      <c r="BA1171" s="5"/>
      <c r="CX1171" s="5"/>
      <c r="CY1171" s="5"/>
      <c r="CZ1171" s="5"/>
    </row>
    <row r="1172" spans="4:104" x14ac:dyDescent="0.3">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E1172" s="5"/>
      <c r="AF1172" s="5"/>
      <c r="AG1172" s="5"/>
      <c r="AH1172" s="5"/>
      <c r="AI1172" s="5"/>
      <c r="AJ1172" s="5"/>
      <c r="AM1172" s="9"/>
      <c r="AN1172" s="9"/>
      <c r="AO1172" s="9"/>
      <c r="AP1172" s="9"/>
      <c r="AQ1172" s="9"/>
      <c r="AR1172" s="9"/>
      <c r="AS1172" s="9"/>
      <c r="AT1172" s="9"/>
      <c r="AU1172" s="5"/>
      <c r="AV1172" s="5"/>
      <c r="AW1172" s="5"/>
      <c r="AX1172" s="5"/>
      <c r="AY1172" s="5"/>
      <c r="AZ1172" s="5"/>
      <c r="BA1172" s="5"/>
      <c r="CX1172" s="5"/>
      <c r="CY1172" s="5"/>
      <c r="CZ1172" s="5"/>
    </row>
    <row r="1173" spans="4:104" x14ac:dyDescent="0.3">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E1173" s="5"/>
      <c r="AF1173" s="5"/>
      <c r="AG1173" s="5"/>
      <c r="AH1173" s="5"/>
      <c r="AI1173" s="5"/>
      <c r="AJ1173" s="5"/>
      <c r="AM1173" s="9"/>
      <c r="AN1173" s="9"/>
      <c r="AO1173" s="9"/>
      <c r="AP1173" s="9"/>
      <c r="AQ1173" s="9"/>
      <c r="AR1173" s="9"/>
      <c r="AS1173" s="9"/>
      <c r="AT1173" s="9"/>
      <c r="AU1173" s="5"/>
      <c r="AV1173" s="5"/>
      <c r="AW1173" s="5"/>
      <c r="AX1173" s="5"/>
      <c r="AY1173" s="5"/>
      <c r="AZ1173" s="5"/>
      <c r="BA1173" s="5"/>
      <c r="CX1173" s="5"/>
      <c r="CY1173" s="5"/>
      <c r="CZ1173" s="5"/>
    </row>
    <row r="1174" spans="4:104" x14ac:dyDescent="0.3">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E1174" s="5"/>
      <c r="AF1174" s="5"/>
      <c r="AG1174" s="5"/>
      <c r="AH1174" s="5"/>
      <c r="AI1174" s="5"/>
      <c r="AJ1174" s="5"/>
      <c r="AM1174" s="9"/>
      <c r="AN1174" s="9"/>
      <c r="AO1174" s="9"/>
      <c r="AP1174" s="9"/>
      <c r="AQ1174" s="9"/>
      <c r="AR1174" s="9"/>
      <c r="AS1174" s="9"/>
      <c r="AT1174" s="9"/>
      <c r="AU1174" s="5"/>
      <c r="AV1174" s="5"/>
      <c r="AW1174" s="5"/>
      <c r="AX1174" s="5"/>
      <c r="AY1174" s="5"/>
      <c r="AZ1174" s="5"/>
      <c r="BA1174" s="5"/>
      <c r="CX1174" s="5"/>
      <c r="CY1174" s="5"/>
      <c r="CZ1174" s="5"/>
    </row>
    <row r="1175" spans="4:104" x14ac:dyDescent="0.3">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E1175" s="5"/>
      <c r="AF1175" s="5"/>
      <c r="AG1175" s="5"/>
      <c r="AH1175" s="5"/>
      <c r="AI1175" s="5"/>
      <c r="AJ1175" s="5"/>
      <c r="AM1175" s="9"/>
      <c r="AN1175" s="9"/>
      <c r="AO1175" s="9"/>
      <c r="AP1175" s="9"/>
      <c r="AQ1175" s="9"/>
      <c r="AR1175" s="9"/>
      <c r="AS1175" s="9"/>
      <c r="AT1175" s="9"/>
      <c r="AU1175" s="5"/>
      <c r="AV1175" s="5"/>
      <c r="AW1175" s="5"/>
      <c r="AX1175" s="5"/>
      <c r="AY1175" s="5"/>
      <c r="AZ1175" s="5"/>
      <c r="BA1175" s="5"/>
      <c r="CX1175" s="5"/>
      <c r="CY1175" s="5"/>
      <c r="CZ1175" s="5"/>
    </row>
    <row r="1176" spans="4:104" x14ac:dyDescent="0.3">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E1176" s="5"/>
      <c r="AF1176" s="5"/>
      <c r="AG1176" s="5"/>
      <c r="AH1176" s="5"/>
      <c r="AI1176" s="5"/>
      <c r="AJ1176" s="5"/>
      <c r="AM1176" s="9"/>
      <c r="AN1176" s="9"/>
      <c r="AO1176" s="9"/>
      <c r="AP1176" s="9"/>
      <c r="AQ1176" s="9"/>
      <c r="AR1176" s="9"/>
      <c r="AS1176" s="9"/>
      <c r="AT1176" s="9"/>
      <c r="AU1176" s="5"/>
      <c r="AV1176" s="5"/>
      <c r="AW1176" s="5"/>
      <c r="AX1176" s="5"/>
      <c r="AY1176" s="5"/>
      <c r="AZ1176" s="5"/>
      <c r="BA1176" s="5"/>
      <c r="CX1176" s="5"/>
      <c r="CY1176" s="5"/>
      <c r="CZ1176" s="5"/>
    </row>
    <row r="1177" spans="4:104" x14ac:dyDescent="0.3">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E1177" s="5"/>
      <c r="AF1177" s="5"/>
      <c r="AG1177" s="5"/>
      <c r="AH1177" s="5"/>
      <c r="AI1177" s="5"/>
      <c r="AJ1177" s="5"/>
      <c r="AM1177" s="9"/>
      <c r="AN1177" s="9"/>
      <c r="AO1177" s="9"/>
      <c r="AP1177" s="9"/>
      <c r="AQ1177" s="9"/>
      <c r="AR1177" s="9"/>
      <c r="AS1177" s="9"/>
      <c r="AT1177" s="9"/>
      <c r="AU1177" s="5"/>
      <c r="AV1177" s="5"/>
      <c r="AW1177" s="5"/>
      <c r="AX1177" s="5"/>
      <c r="AY1177" s="5"/>
      <c r="AZ1177" s="5"/>
      <c r="BA1177" s="5"/>
      <c r="CX1177" s="5"/>
      <c r="CY1177" s="5"/>
      <c r="CZ1177" s="5"/>
    </row>
    <row r="1178" spans="4:104" x14ac:dyDescent="0.3">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E1178" s="5"/>
      <c r="AF1178" s="5"/>
      <c r="AG1178" s="5"/>
      <c r="AH1178" s="5"/>
      <c r="AI1178" s="5"/>
      <c r="AJ1178" s="5"/>
      <c r="AM1178" s="9"/>
      <c r="AN1178" s="9"/>
      <c r="AO1178" s="9"/>
      <c r="AP1178" s="9"/>
      <c r="AQ1178" s="9"/>
      <c r="AR1178" s="9"/>
      <c r="AS1178" s="9"/>
      <c r="AT1178" s="9"/>
      <c r="AU1178" s="5"/>
      <c r="AV1178" s="5"/>
      <c r="AW1178" s="5"/>
      <c r="AX1178" s="5"/>
      <c r="AY1178" s="5"/>
      <c r="AZ1178" s="5"/>
      <c r="BA1178" s="5"/>
      <c r="CX1178" s="5"/>
      <c r="CY1178" s="5"/>
      <c r="CZ1178" s="5"/>
    </row>
    <row r="1179" spans="4:104" x14ac:dyDescent="0.3">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E1179" s="5"/>
      <c r="AF1179" s="5"/>
      <c r="AG1179" s="5"/>
      <c r="AH1179" s="5"/>
      <c r="AI1179" s="5"/>
      <c r="AJ1179" s="5"/>
      <c r="AM1179" s="9"/>
      <c r="AN1179" s="9"/>
      <c r="AO1179" s="9"/>
      <c r="AP1179" s="9"/>
      <c r="AQ1179" s="9"/>
      <c r="AR1179" s="9"/>
      <c r="AS1179" s="9"/>
      <c r="AT1179" s="9"/>
      <c r="AU1179" s="5"/>
      <c r="AV1179" s="5"/>
      <c r="AW1179" s="5"/>
      <c r="AX1179" s="5"/>
      <c r="AY1179" s="5"/>
      <c r="AZ1179" s="5"/>
      <c r="BA1179" s="5"/>
      <c r="CX1179" s="5"/>
      <c r="CY1179" s="5"/>
      <c r="CZ1179" s="5"/>
    </row>
    <row r="1180" spans="4:104" x14ac:dyDescent="0.3">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E1180" s="5"/>
      <c r="AF1180" s="5"/>
      <c r="AG1180" s="5"/>
      <c r="AH1180" s="5"/>
      <c r="AI1180" s="5"/>
      <c r="AJ1180" s="5"/>
      <c r="AM1180" s="9"/>
      <c r="AN1180" s="9"/>
      <c r="AO1180" s="9"/>
      <c r="AP1180" s="9"/>
      <c r="AQ1180" s="9"/>
      <c r="AR1180" s="9"/>
      <c r="AS1180" s="9"/>
      <c r="AT1180" s="9"/>
      <c r="AU1180" s="5"/>
      <c r="AV1180" s="5"/>
      <c r="AW1180" s="5"/>
      <c r="AX1180" s="5"/>
      <c r="AY1180" s="5"/>
      <c r="AZ1180" s="5"/>
      <c r="BA1180" s="5"/>
      <c r="CX1180" s="5"/>
      <c r="CY1180" s="5"/>
      <c r="CZ1180" s="5"/>
    </row>
    <row r="1181" spans="4:104" x14ac:dyDescent="0.3">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E1181" s="5"/>
      <c r="AF1181" s="5"/>
      <c r="AG1181" s="5"/>
      <c r="AH1181" s="5"/>
      <c r="AI1181" s="5"/>
      <c r="AJ1181" s="5"/>
      <c r="AM1181" s="9"/>
      <c r="AN1181" s="9"/>
      <c r="AO1181" s="9"/>
      <c r="AP1181" s="9"/>
      <c r="AQ1181" s="9"/>
      <c r="AR1181" s="9"/>
      <c r="AS1181" s="9"/>
      <c r="AT1181" s="9"/>
      <c r="AU1181" s="5"/>
      <c r="AV1181" s="5"/>
      <c r="AW1181" s="5"/>
      <c r="AX1181" s="5"/>
      <c r="AY1181" s="5"/>
      <c r="AZ1181" s="5"/>
      <c r="BA1181" s="5"/>
      <c r="CX1181" s="5"/>
      <c r="CY1181" s="5"/>
      <c r="CZ1181" s="5"/>
    </row>
    <row r="1182" spans="4:104" x14ac:dyDescent="0.3">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E1182" s="5"/>
      <c r="AF1182" s="5"/>
      <c r="AG1182" s="5"/>
      <c r="AH1182" s="5"/>
      <c r="AI1182" s="5"/>
      <c r="AJ1182" s="5"/>
      <c r="AM1182" s="9"/>
      <c r="AN1182" s="9"/>
      <c r="AO1182" s="9"/>
      <c r="AP1182" s="9"/>
      <c r="AQ1182" s="9"/>
      <c r="AR1182" s="9"/>
      <c r="AS1182" s="9"/>
      <c r="AT1182" s="9"/>
      <c r="AU1182" s="5"/>
      <c r="AV1182" s="5"/>
      <c r="AW1182" s="5"/>
      <c r="AX1182" s="5"/>
      <c r="AY1182" s="5"/>
      <c r="AZ1182" s="5"/>
      <c r="BA1182" s="5"/>
      <c r="CX1182" s="5"/>
      <c r="CY1182" s="5"/>
      <c r="CZ1182" s="5"/>
    </row>
    <row r="1183" spans="4:104" x14ac:dyDescent="0.3">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E1183" s="5"/>
      <c r="AF1183" s="5"/>
      <c r="AG1183" s="5"/>
      <c r="AH1183" s="5"/>
      <c r="AI1183" s="5"/>
      <c r="AJ1183" s="5"/>
      <c r="AM1183" s="9"/>
      <c r="AN1183" s="9"/>
      <c r="AO1183" s="9"/>
      <c r="AP1183" s="9"/>
      <c r="AQ1183" s="9"/>
      <c r="AR1183" s="9"/>
      <c r="AS1183" s="9"/>
      <c r="AT1183" s="9"/>
      <c r="AU1183" s="5"/>
      <c r="AV1183" s="5"/>
      <c r="AW1183" s="5"/>
      <c r="AX1183" s="5"/>
      <c r="AY1183" s="5"/>
      <c r="AZ1183" s="5"/>
      <c r="BA1183" s="5"/>
      <c r="CX1183" s="5"/>
      <c r="CY1183" s="5"/>
      <c r="CZ1183" s="5"/>
    </row>
    <row r="1184" spans="4:104" x14ac:dyDescent="0.3">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E1184" s="5"/>
      <c r="AF1184" s="5"/>
      <c r="AG1184" s="5"/>
      <c r="AH1184" s="5"/>
      <c r="AI1184" s="5"/>
      <c r="AJ1184" s="5"/>
      <c r="AM1184" s="9"/>
      <c r="AN1184" s="9"/>
      <c r="AO1184" s="9"/>
      <c r="AP1184" s="9"/>
      <c r="AQ1184" s="9"/>
      <c r="AR1184" s="9"/>
      <c r="AS1184" s="9"/>
      <c r="AT1184" s="9"/>
      <c r="AU1184" s="5"/>
      <c r="AV1184" s="5"/>
      <c r="AW1184" s="5"/>
      <c r="AX1184" s="5"/>
      <c r="AY1184" s="5"/>
      <c r="AZ1184" s="5"/>
      <c r="BA1184" s="5"/>
      <c r="CX1184" s="5"/>
      <c r="CY1184" s="5"/>
      <c r="CZ1184" s="5"/>
    </row>
    <row r="1185" spans="4:104" x14ac:dyDescent="0.3">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E1185" s="5"/>
      <c r="AF1185" s="5"/>
      <c r="AG1185" s="5"/>
      <c r="AH1185" s="5"/>
      <c r="AI1185" s="5"/>
      <c r="AJ1185" s="5"/>
      <c r="AM1185" s="9"/>
      <c r="AN1185" s="9"/>
      <c r="AO1185" s="9"/>
      <c r="AP1185" s="9"/>
      <c r="AQ1185" s="9"/>
      <c r="AR1185" s="9"/>
      <c r="AS1185" s="9"/>
      <c r="AT1185" s="9"/>
      <c r="AU1185" s="5"/>
      <c r="AV1185" s="5"/>
      <c r="AW1185" s="5"/>
      <c r="AX1185" s="5"/>
      <c r="AY1185" s="5"/>
      <c r="AZ1185" s="5"/>
      <c r="BA1185" s="5"/>
      <c r="CX1185" s="5"/>
      <c r="CY1185" s="5"/>
      <c r="CZ1185" s="5"/>
    </row>
    <row r="1186" spans="4:104" x14ac:dyDescent="0.3">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E1186" s="5"/>
      <c r="AF1186" s="5"/>
      <c r="AG1186" s="5"/>
      <c r="AH1186" s="5"/>
      <c r="AI1186" s="5"/>
      <c r="AJ1186" s="5"/>
      <c r="AM1186" s="9"/>
      <c r="AN1186" s="9"/>
      <c r="AO1186" s="9"/>
      <c r="AP1186" s="9"/>
      <c r="AQ1186" s="9"/>
      <c r="AR1186" s="9"/>
      <c r="AS1186" s="9"/>
      <c r="AT1186" s="9"/>
      <c r="AU1186" s="5"/>
      <c r="AV1186" s="5"/>
      <c r="AW1186" s="5"/>
      <c r="AX1186" s="5"/>
      <c r="AY1186" s="5"/>
      <c r="AZ1186" s="5"/>
      <c r="BA1186" s="5"/>
      <c r="CX1186" s="5"/>
      <c r="CY1186" s="5"/>
      <c r="CZ1186" s="5"/>
    </row>
    <row r="1187" spans="4:104" x14ac:dyDescent="0.3">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E1187" s="5"/>
      <c r="AF1187" s="5"/>
      <c r="AG1187" s="5"/>
      <c r="AH1187" s="5"/>
      <c r="AI1187" s="5"/>
      <c r="AJ1187" s="5"/>
      <c r="AM1187" s="9"/>
      <c r="AN1187" s="9"/>
      <c r="AO1187" s="9"/>
      <c r="AP1187" s="9"/>
      <c r="AQ1187" s="9"/>
      <c r="AR1187" s="9"/>
      <c r="AS1187" s="9"/>
      <c r="AT1187" s="9"/>
      <c r="AU1187" s="5"/>
      <c r="AV1187" s="5"/>
      <c r="AW1187" s="5"/>
      <c r="AX1187" s="5"/>
      <c r="AY1187" s="5"/>
      <c r="AZ1187" s="5"/>
      <c r="BA1187" s="5"/>
      <c r="CX1187" s="5"/>
      <c r="CY1187" s="5"/>
      <c r="CZ1187" s="5"/>
    </row>
    <row r="1188" spans="4:104" x14ac:dyDescent="0.3">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E1188" s="5"/>
      <c r="AF1188" s="5"/>
      <c r="AG1188" s="5"/>
      <c r="AH1188" s="5"/>
      <c r="AI1188" s="5"/>
      <c r="AJ1188" s="5"/>
      <c r="AM1188" s="9"/>
      <c r="AN1188" s="9"/>
      <c r="AO1188" s="9"/>
      <c r="AP1188" s="9"/>
      <c r="AQ1188" s="9"/>
      <c r="AR1188" s="9"/>
      <c r="AS1188" s="9"/>
      <c r="AT1188" s="9"/>
      <c r="AU1188" s="5"/>
      <c r="AV1188" s="5"/>
      <c r="AW1188" s="5"/>
      <c r="AX1188" s="5"/>
      <c r="AY1188" s="5"/>
      <c r="AZ1188" s="5"/>
      <c r="BA1188" s="5"/>
      <c r="CX1188" s="5"/>
      <c r="CY1188" s="5"/>
      <c r="CZ1188" s="5"/>
    </row>
    <row r="1189" spans="4:104" x14ac:dyDescent="0.3">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E1189" s="5"/>
      <c r="AF1189" s="5"/>
      <c r="AG1189" s="5"/>
      <c r="AH1189" s="5"/>
      <c r="AI1189" s="5"/>
      <c r="AJ1189" s="5"/>
      <c r="AM1189" s="9"/>
      <c r="AN1189" s="9"/>
      <c r="AO1189" s="9"/>
      <c r="AP1189" s="9"/>
      <c r="AQ1189" s="9"/>
      <c r="AR1189" s="9"/>
      <c r="AS1189" s="9"/>
      <c r="AT1189" s="9"/>
      <c r="AU1189" s="5"/>
      <c r="AV1189" s="5"/>
      <c r="AW1189" s="5"/>
      <c r="AX1189" s="5"/>
      <c r="AY1189" s="5"/>
      <c r="AZ1189" s="5"/>
      <c r="BA1189" s="5"/>
      <c r="CX1189" s="5"/>
      <c r="CY1189" s="5"/>
      <c r="CZ1189" s="5"/>
    </row>
    <row r="1190" spans="4:104" x14ac:dyDescent="0.3">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E1190" s="5"/>
      <c r="AF1190" s="5"/>
      <c r="AG1190" s="5"/>
      <c r="AH1190" s="5"/>
      <c r="AI1190" s="5"/>
      <c r="AJ1190" s="5"/>
      <c r="AM1190" s="9"/>
      <c r="AN1190" s="9"/>
      <c r="AO1190" s="9"/>
      <c r="AP1190" s="9"/>
      <c r="AQ1190" s="9"/>
      <c r="AR1190" s="9"/>
      <c r="AS1190" s="9"/>
      <c r="AT1190" s="9"/>
      <c r="AU1190" s="5"/>
      <c r="AV1190" s="5"/>
      <c r="AW1190" s="5"/>
      <c r="AX1190" s="5"/>
      <c r="AY1190" s="5"/>
      <c r="AZ1190" s="5"/>
      <c r="BA1190" s="5"/>
      <c r="CX1190" s="5"/>
      <c r="CY1190" s="5"/>
      <c r="CZ1190" s="5"/>
    </row>
    <row r="1191" spans="4:104" x14ac:dyDescent="0.3">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E1191" s="5"/>
      <c r="AF1191" s="5"/>
      <c r="AG1191" s="5"/>
      <c r="AH1191" s="5"/>
      <c r="AI1191" s="5"/>
      <c r="AJ1191" s="5"/>
      <c r="AM1191" s="9"/>
      <c r="AN1191" s="9"/>
      <c r="AO1191" s="9"/>
      <c r="AP1191" s="9"/>
      <c r="AQ1191" s="9"/>
      <c r="AR1191" s="9"/>
      <c r="AS1191" s="9"/>
      <c r="AT1191" s="9"/>
      <c r="AU1191" s="5"/>
      <c r="AV1191" s="5"/>
      <c r="AW1191" s="5"/>
      <c r="AX1191" s="5"/>
      <c r="AY1191" s="5"/>
      <c r="AZ1191" s="5"/>
      <c r="BA1191" s="5"/>
      <c r="CX1191" s="5"/>
      <c r="CY1191" s="5"/>
      <c r="CZ1191" s="5"/>
    </row>
    <row r="1192" spans="4:104" x14ac:dyDescent="0.3">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E1192" s="5"/>
      <c r="AF1192" s="5"/>
      <c r="AG1192" s="5"/>
      <c r="AH1192" s="5"/>
      <c r="AI1192" s="5"/>
      <c r="AJ1192" s="5"/>
      <c r="AM1192" s="9"/>
      <c r="AN1192" s="9"/>
      <c r="AO1192" s="9"/>
      <c r="AP1192" s="9"/>
      <c r="AQ1192" s="9"/>
      <c r="AR1192" s="9"/>
      <c r="AS1192" s="9"/>
      <c r="AT1192" s="9"/>
      <c r="AU1192" s="5"/>
      <c r="AV1192" s="5"/>
      <c r="AW1192" s="5"/>
      <c r="AX1192" s="5"/>
      <c r="AY1192" s="5"/>
      <c r="AZ1192" s="5"/>
      <c r="BA1192" s="5"/>
      <c r="CX1192" s="5"/>
      <c r="CY1192" s="5"/>
      <c r="CZ1192" s="5"/>
    </row>
    <row r="1193" spans="4:104" x14ac:dyDescent="0.3">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E1193" s="5"/>
      <c r="AF1193" s="5"/>
      <c r="AG1193" s="5"/>
      <c r="AH1193" s="5"/>
      <c r="AI1193" s="5"/>
      <c r="AJ1193" s="5"/>
      <c r="AM1193" s="9"/>
      <c r="AN1193" s="9"/>
      <c r="AO1193" s="9"/>
      <c r="AP1193" s="9"/>
      <c r="AQ1193" s="9"/>
      <c r="AR1193" s="9"/>
      <c r="AS1193" s="9"/>
      <c r="AT1193" s="9"/>
      <c r="AU1193" s="5"/>
      <c r="AV1193" s="5"/>
      <c r="AW1193" s="5"/>
      <c r="AX1193" s="5"/>
      <c r="AY1193" s="5"/>
      <c r="AZ1193" s="5"/>
      <c r="BA1193" s="5"/>
      <c r="CX1193" s="5"/>
      <c r="CY1193" s="5"/>
      <c r="CZ1193" s="5"/>
    </row>
    <row r="1194" spans="4:104" x14ac:dyDescent="0.3">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E1194" s="5"/>
      <c r="AF1194" s="5"/>
      <c r="AG1194" s="5"/>
      <c r="AH1194" s="5"/>
      <c r="AI1194" s="5"/>
      <c r="AJ1194" s="5"/>
      <c r="AM1194" s="9"/>
      <c r="AN1194" s="9"/>
      <c r="AO1194" s="9"/>
      <c r="AP1194" s="9"/>
      <c r="AQ1194" s="9"/>
      <c r="AR1194" s="9"/>
      <c r="AS1194" s="9"/>
      <c r="AT1194" s="9"/>
      <c r="AU1194" s="5"/>
      <c r="AV1194" s="5"/>
      <c r="AW1194" s="5"/>
      <c r="AX1194" s="5"/>
      <c r="AY1194" s="5"/>
      <c r="AZ1194" s="5"/>
      <c r="BA1194" s="5"/>
      <c r="CX1194" s="5"/>
      <c r="CY1194" s="5"/>
      <c r="CZ1194" s="5"/>
    </row>
    <row r="1195" spans="4:104" x14ac:dyDescent="0.3">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E1195" s="5"/>
      <c r="AF1195" s="5"/>
      <c r="AG1195" s="5"/>
      <c r="AH1195" s="5"/>
      <c r="AI1195" s="5"/>
      <c r="AJ1195" s="5"/>
      <c r="AM1195" s="9"/>
      <c r="AN1195" s="9"/>
      <c r="AO1195" s="9"/>
      <c r="AP1195" s="9"/>
      <c r="AQ1195" s="9"/>
      <c r="AR1195" s="9"/>
      <c r="AS1195" s="9"/>
      <c r="AT1195" s="9"/>
      <c r="AU1195" s="5"/>
      <c r="AV1195" s="5"/>
      <c r="AW1195" s="5"/>
      <c r="AX1195" s="5"/>
      <c r="AY1195" s="5"/>
      <c r="AZ1195" s="5"/>
      <c r="BA1195" s="5"/>
      <c r="CX1195" s="5"/>
      <c r="CY1195" s="5"/>
      <c r="CZ1195" s="5"/>
    </row>
    <row r="1196" spans="4:104" x14ac:dyDescent="0.3">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E1196" s="5"/>
      <c r="AF1196" s="5"/>
      <c r="AG1196" s="5"/>
      <c r="AH1196" s="5"/>
      <c r="AI1196" s="5"/>
      <c r="AJ1196" s="5"/>
      <c r="AM1196" s="9"/>
      <c r="AN1196" s="9"/>
      <c r="AO1196" s="9"/>
      <c r="AP1196" s="9"/>
      <c r="AQ1196" s="9"/>
      <c r="AR1196" s="9"/>
      <c r="AS1196" s="9"/>
      <c r="AT1196" s="9"/>
      <c r="AU1196" s="5"/>
      <c r="AV1196" s="5"/>
      <c r="AW1196" s="5"/>
      <c r="AX1196" s="5"/>
      <c r="AY1196" s="5"/>
      <c r="AZ1196" s="5"/>
      <c r="BA1196" s="5"/>
      <c r="CX1196" s="5"/>
      <c r="CY1196" s="5"/>
      <c r="CZ1196" s="5"/>
    </row>
    <row r="1197" spans="4:104" x14ac:dyDescent="0.3">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E1197" s="5"/>
      <c r="AF1197" s="5"/>
      <c r="AG1197" s="5"/>
      <c r="AH1197" s="5"/>
      <c r="AI1197" s="5"/>
      <c r="AJ1197" s="5"/>
      <c r="AM1197" s="9"/>
      <c r="AN1197" s="9"/>
      <c r="AO1197" s="9"/>
      <c r="AP1197" s="9"/>
      <c r="AQ1197" s="9"/>
      <c r="AR1197" s="9"/>
      <c r="AS1197" s="9"/>
      <c r="AT1197" s="9"/>
      <c r="AU1197" s="5"/>
      <c r="AV1197" s="5"/>
      <c r="AW1197" s="5"/>
      <c r="AX1197" s="5"/>
      <c r="AY1197" s="5"/>
      <c r="AZ1197" s="5"/>
      <c r="BA1197" s="5"/>
      <c r="CX1197" s="5"/>
      <c r="CY1197" s="5"/>
      <c r="CZ1197" s="5"/>
    </row>
    <row r="1198" spans="4:104" x14ac:dyDescent="0.3">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E1198" s="5"/>
      <c r="AF1198" s="5"/>
      <c r="AG1198" s="5"/>
      <c r="AH1198" s="5"/>
      <c r="AI1198" s="5"/>
      <c r="AJ1198" s="5"/>
      <c r="AM1198" s="9"/>
      <c r="AN1198" s="9"/>
      <c r="AO1198" s="9"/>
      <c r="AP1198" s="9"/>
      <c r="AQ1198" s="9"/>
      <c r="AR1198" s="9"/>
      <c r="AS1198" s="9"/>
      <c r="AT1198" s="9"/>
      <c r="AU1198" s="5"/>
      <c r="AV1198" s="5"/>
      <c r="AW1198" s="5"/>
      <c r="AX1198" s="5"/>
      <c r="AY1198" s="5"/>
      <c r="AZ1198" s="5"/>
      <c r="BA1198" s="5"/>
      <c r="CX1198" s="5"/>
      <c r="CY1198" s="5"/>
      <c r="CZ1198" s="5"/>
    </row>
    <row r="1199" spans="4:104" x14ac:dyDescent="0.3">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E1199" s="5"/>
      <c r="AF1199" s="5"/>
      <c r="AG1199" s="5"/>
      <c r="AH1199" s="5"/>
      <c r="AI1199" s="5"/>
      <c r="AJ1199" s="5"/>
      <c r="AM1199" s="9"/>
      <c r="AN1199" s="9"/>
      <c r="AO1199" s="9"/>
      <c r="AP1199" s="9"/>
      <c r="AQ1199" s="9"/>
      <c r="AR1199" s="9"/>
      <c r="AS1199" s="9"/>
      <c r="AT1199" s="9"/>
      <c r="AU1199" s="5"/>
      <c r="AV1199" s="5"/>
      <c r="AW1199" s="5"/>
      <c r="AX1199" s="5"/>
      <c r="AY1199" s="5"/>
      <c r="AZ1199" s="5"/>
      <c r="BA1199" s="5"/>
      <c r="CX1199" s="5"/>
      <c r="CY1199" s="5"/>
      <c r="CZ1199" s="5"/>
    </row>
    <row r="1200" spans="4:104" x14ac:dyDescent="0.3">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E1200" s="5"/>
      <c r="AF1200" s="5"/>
      <c r="AG1200" s="5"/>
      <c r="AH1200" s="5"/>
      <c r="AI1200" s="5"/>
      <c r="AJ1200" s="5"/>
      <c r="AM1200" s="9"/>
      <c r="AN1200" s="9"/>
      <c r="AO1200" s="9"/>
      <c r="AP1200" s="9"/>
      <c r="AQ1200" s="9"/>
      <c r="AR1200" s="9"/>
      <c r="AS1200" s="9"/>
      <c r="AT1200" s="9"/>
      <c r="AU1200" s="5"/>
      <c r="AV1200" s="5"/>
      <c r="AW1200" s="5"/>
      <c r="AX1200" s="5"/>
      <c r="AY1200" s="5"/>
      <c r="AZ1200" s="5"/>
      <c r="BA1200" s="5"/>
      <c r="CX1200" s="5"/>
      <c r="CY1200" s="5"/>
      <c r="CZ1200" s="5"/>
    </row>
    <row r="1201" spans="4:104" x14ac:dyDescent="0.3">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E1201" s="5"/>
      <c r="AF1201" s="5"/>
      <c r="AG1201" s="5"/>
      <c r="AH1201" s="5"/>
      <c r="AI1201" s="5"/>
      <c r="AJ1201" s="5"/>
      <c r="AM1201" s="9"/>
      <c r="AN1201" s="9"/>
      <c r="AO1201" s="9"/>
      <c r="AP1201" s="9"/>
      <c r="AQ1201" s="9"/>
      <c r="AR1201" s="9"/>
      <c r="AS1201" s="9"/>
      <c r="AT1201" s="9"/>
      <c r="AU1201" s="5"/>
      <c r="AV1201" s="5"/>
      <c r="AW1201" s="5"/>
      <c r="AX1201" s="5"/>
      <c r="AY1201" s="5"/>
      <c r="AZ1201" s="5"/>
      <c r="BA1201" s="5"/>
      <c r="CX1201" s="5"/>
      <c r="CY1201" s="5"/>
      <c r="CZ1201" s="5"/>
    </row>
    <row r="1202" spans="4:104" x14ac:dyDescent="0.3">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E1202" s="5"/>
      <c r="AF1202" s="5"/>
      <c r="AG1202" s="5"/>
      <c r="AH1202" s="5"/>
      <c r="AI1202" s="5"/>
      <c r="AJ1202" s="5"/>
      <c r="AM1202" s="9"/>
      <c r="AN1202" s="9"/>
      <c r="AO1202" s="9"/>
      <c r="AP1202" s="9"/>
      <c r="AQ1202" s="9"/>
      <c r="AR1202" s="9"/>
      <c r="AS1202" s="9"/>
      <c r="AT1202" s="9"/>
      <c r="AU1202" s="5"/>
      <c r="AV1202" s="5"/>
      <c r="AW1202" s="5"/>
      <c r="AX1202" s="5"/>
      <c r="AY1202" s="5"/>
      <c r="AZ1202" s="5"/>
      <c r="BA1202" s="5"/>
      <c r="CX1202" s="5"/>
      <c r="CY1202" s="5"/>
      <c r="CZ1202" s="5"/>
    </row>
    <row r="1203" spans="4:104" x14ac:dyDescent="0.3">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E1203" s="5"/>
      <c r="AF1203" s="5"/>
      <c r="AG1203" s="5"/>
      <c r="AH1203" s="5"/>
      <c r="AI1203" s="5"/>
      <c r="AJ1203" s="5"/>
      <c r="AM1203" s="9"/>
      <c r="AN1203" s="9"/>
      <c r="AO1203" s="9"/>
      <c r="AP1203" s="9"/>
      <c r="AQ1203" s="9"/>
      <c r="AR1203" s="9"/>
      <c r="AS1203" s="9"/>
      <c r="AT1203" s="9"/>
      <c r="AU1203" s="5"/>
      <c r="AV1203" s="5"/>
      <c r="AW1203" s="5"/>
      <c r="AX1203" s="5"/>
      <c r="AY1203" s="5"/>
      <c r="AZ1203" s="5"/>
      <c r="BA1203" s="5"/>
      <c r="CX1203" s="5"/>
      <c r="CY1203" s="5"/>
      <c r="CZ1203" s="5"/>
    </row>
    <row r="1204" spans="4:104" x14ac:dyDescent="0.3">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E1204" s="5"/>
      <c r="AF1204" s="5"/>
      <c r="AG1204" s="5"/>
      <c r="AH1204" s="5"/>
      <c r="AI1204" s="5"/>
      <c r="AJ1204" s="5"/>
      <c r="AM1204" s="9"/>
      <c r="AN1204" s="9"/>
      <c r="AO1204" s="9"/>
      <c r="AP1204" s="9"/>
      <c r="AQ1204" s="9"/>
      <c r="AR1204" s="9"/>
      <c r="AS1204" s="9"/>
      <c r="AT1204" s="9"/>
      <c r="AU1204" s="5"/>
      <c r="AV1204" s="5"/>
      <c r="AW1204" s="5"/>
      <c r="AX1204" s="5"/>
      <c r="AY1204" s="5"/>
      <c r="AZ1204" s="5"/>
      <c r="BA1204" s="5"/>
      <c r="CX1204" s="5"/>
      <c r="CY1204" s="5"/>
      <c r="CZ1204" s="5"/>
    </row>
    <row r="1205" spans="4:104" x14ac:dyDescent="0.3">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E1205" s="5"/>
      <c r="AF1205" s="5"/>
      <c r="AG1205" s="5"/>
      <c r="AH1205" s="5"/>
      <c r="AI1205" s="5"/>
      <c r="AJ1205" s="5"/>
      <c r="AM1205" s="9"/>
      <c r="AN1205" s="9"/>
      <c r="AO1205" s="9"/>
      <c r="AP1205" s="9"/>
      <c r="AQ1205" s="9"/>
      <c r="AR1205" s="9"/>
      <c r="AS1205" s="9"/>
      <c r="AT1205" s="9"/>
      <c r="AU1205" s="5"/>
      <c r="AV1205" s="5"/>
      <c r="AW1205" s="5"/>
      <c r="AX1205" s="5"/>
      <c r="AY1205" s="5"/>
      <c r="AZ1205" s="5"/>
      <c r="BA1205" s="5"/>
      <c r="CX1205" s="5"/>
      <c r="CY1205" s="5"/>
      <c r="CZ1205" s="5"/>
    </row>
    <row r="1206" spans="4:104" x14ac:dyDescent="0.3">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E1206" s="5"/>
      <c r="AF1206" s="5"/>
      <c r="AG1206" s="5"/>
      <c r="AH1206" s="5"/>
      <c r="AI1206" s="5"/>
      <c r="AJ1206" s="5"/>
      <c r="AM1206" s="9"/>
      <c r="AN1206" s="9"/>
      <c r="AO1206" s="9"/>
      <c r="AP1206" s="9"/>
      <c r="AQ1206" s="9"/>
      <c r="AR1206" s="9"/>
      <c r="AS1206" s="9"/>
      <c r="AT1206" s="9"/>
      <c r="AU1206" s="5"/>
      <c r="AV1206" s="5"/>
      <c r="AW1206" s="5"/>
      <c r="AX1206" s="5"/>
      <c r="AY1206" s="5"/>
      <c r="AZ1206" s="5"/>
      <c r="BA1206" s="5"/>
      <c r="CX1206" s="5"/>
      <c r="CY1206" s="5"/>
      <c r="CZ1206" s="5"/>
    </row>
    <row r="1207" spans="4:104" x14ac:dyDescent="0.3">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E1207" s="5"/>
      <c r="AF1207" s="5"/>
      <c r="AG1207" s="5"/>
      <c r="AH1207" s="5"/>
      <c r="AI1207" s="5"/>
      <c r="AJ1207" s="5"/>
      <c r="AM1207" s="9"/>
      <c r="AN1207" s="9"/>
      <c r="AO1207" s="9"/>
      <c r="AP1207" s="9"/>
      <c r="AQ1207" s="9"/>
      <c r="AR1207" s="9"/>
      <c r="AS1207" s="9"/>
      <c r="AT1207" s="9"/>
      <c r="AU1207" s="5"/>
      <c r="AV1207" s="5"/>
      <c r="AW1207" s="5"/>
      <c r="AX1207" s="5"/>
      <c r="AY1207" s="5"/>
      <c r="AZ1207" s="5"/>
      <c r="BA1207" s="5"/>
      <c r="CX1207" s="5"/>
      <c r="CY1207" s="5"/>
      <c r="CZ1207" s="5"/>
    </row>
    <row r="1208" spans="4:104" x14ac:dyDescent="0.3">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E1208" s="5"/>
      <c r="AF1208" s="5"/>
      <c r="AG1208" s="5"/>
      <c r="AH1208" s="5"/>
      <c r="AI1208" s="5"/>
      <c r="AJ1208" s="5"/>
      <c r="AM1208" s="9"/>
      <c r="AN1208" s="9"/>
      <c r="AO1208" s="9"/>
      <c r="AP1208" s="9"/>
      <c r="AQ1208" s="9"/>
      <c r="AR1208" s="9"/>
      <c r="AS1208" s="9"/>
      <c r="AT1208" s="9"/>
      <c r="AU1208" s="5"/>
      <c r="AV1208" s="5"/>
      <c r="AW1208" s="5"/>
      <c r="AX1208" s="5"/>
      <c r="AY1208" s="5"/>
      <c r="AZ1208" s="5"/>
      <c r="BA1208" s="5"/>
      <c r="CX1208" s="5"/>
      <c r="CY1208" s="5"/>
      <c r="CZ1208" s="5"/>
    </row>
    <row r="1209" spans="4:104" x14ac:dyDescent="0.3">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E1209" s="5"/>
      <c r="AF1209" s="5"/>
      <c r="AG1209" s="5"/>
      <c r="AH1209" s="5"/>
      <c r="AI1209" s="5"/>
      <c r="AJ1209" s="5"/>
      <c r="AM1209" s="9"/>
      <c r="AN1209" s="9"/>
      <c r="AO1209" s="9"/>
      <c r="AP1209" s="9"/>
      <c r="AQ1209" s="9"/>
      <c r="AR1209" s="9"/>
      <c r="AS1209" s="9"/>
      <c r="AT1209" s="9"/>
      <c r="AU1209" s="5"/>
      <c r="AV1209" s="5"/>
      <c r="AW1209" s="5"/>
      <c r="AX1209" s="5"/>
      <c r="AY1209" s="5"/>
      <c r="AZ1209" s="5"/>
      <c r="BA1209" s="5"/>
      <c r="CX1209" s="5"/>
      <c r="CY1209" s="5"/>
      <c r="CZ1209" s="5"/>
    </row>
    <row r="1210" spans="4:104" x14ac:dyDescent="0.3">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E1210" s="5"/>
      <c r="AF1210" s="5"/>
      <c r="AG1210" s="5"/>
      <c r="AH1210" s="5"/>
      <c r="AI1210" s="5"/>
      <c r="AJ1210" s="5"/>
      <c r="AM1210" s="9"/>
      <c r="AN1210" s="9"/>
      <c r="AO1210" s="9"/>
      <c r="AP1210" s="9"/>
      <c r="AQ1210" s="9"/>
      <c r="AR1210" s="9"/>
      <c r="AS1210" s="9"/>
      <c r="AT1210" s="9"/>
      <c r="AU1210" s="5"/>
      <c r="AV1210" s="5"/>
      <c r="AW1210" s="5"/>
      <c r="AX1210" s="5"/>
      <c r="AY1210" s="5"/>
      <c r="AZ1210" s="5"/>
      <c r="BA1210" s="5"/>
      <c r="CX1210" s="5"/>
      <c r="CY1210" s="5"/>
      <c r="CZ1210" s="5"/>
    </row>
    <row r="1211" spans="4:104" x14ac:dyDescent="0.3">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E1211" s="5"/>
      <c r="AF1211" s="5"/>
      <c r="AG1211" s="5"/>
      <c r="AH1211" s="5"/>
      <c r="AI1211" s="5"/>
      <c r="AJ1211" s="5"/>
      <c r="AM1211" s="9"/>
      <c r="AN1211" s="9"/>
      <c r="AO1211" s="9"/>
      <c r="AP1211" s="9"/>
      <c r="AQ1211" s="9"/>
      <c r="AR1211" s="9"/>
      <c r="AS1211" s="9"/>
      <c r="AT1211" s="9"/>
      <c r="AU1211" s="5"/>
      <c r="AV1211" s="5"/>
      <c r="AW1211" s="5"/>
      <c r="AX1211" s="5"/>
      <c r="AY1211" s="5"/>
      <c r="AZ1211" s="5"/>
      <c r="BA1211" s="5"/>
      <c r="CX1211" s="5"/>
      <c r="CY1211" s="5"/>
      <c r="CZ1211" s="5"/>
    </row>
    <row r="1212" spans="4:104" x14ac:dyDescent="0.3">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B1212" s="5"/>
      <c r="AE1212" s="5"/>
      <c r="AF1212" s="5"/>
      <c r="AG1212" s="5"/>
      <c r="AH1212" s="5"/>
      <c r="AI1212" s="5"/>
      <c r="AJ1212" s="5"/>
      <c r="AM1212" s="9"/>
      <c r="AN1212" s="9"/>
      <c r="AO1212" s="9"/>
      <c r="AP1212" s="9"/>
      <c r="AQ1212" s="9"/>
      <c r="AR1212" s="9"/>
      <c r="AS1212" s="9"/>
      <c r="AT1212" s="9"/>
      <c r="AU1212" s="5"/>
      <c r="AV1212" s="5"/>
      <c r="AW1212" s="5"/>
      <c r="AX1212" s="5"/>
      <c r="AY1212" s="5"/>
      <c r="AZ1212" s="5"/>
      <c r="BA1212" s="5"/>
      <c r="CX1212" s="5"/>
      <c r="CY1212" s="5"/>
      <c r="CZ1212" s="5"/>
    </row>
    <row r="1213" spans="4:104" x14ac:dyDescent="0.3">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B1213" s="5"/>
      <c r="AE1213" s="5"/>
      <c r="AF1213" s="5"/>
      <c r="AG1213" s="5"/>
      <c r="AH1213" s="5"/>
      <c r="AI1213" s="5"/>
      <c r="AJ1213" s="5"/>
      <c r="AM1213" s="9"/>
      <c r="AN1213" s="9"/>
      <c r="AO1213" s="9"/>
      <c r="AP1213" s="9"/>
      <c r="AQ1213" s="9"/>
      <c r="AR1213" s="9"/>
      <c r="AS1213" s="9"/>
      <c r="AT1213" s="9"/>
      <c r="AU1213" s="5"/>
      <c r="AV1213" s="5"/>
      <c r="AW1213" s="5"/>
      <c r="AX1213" s="5"/>
      <c r="AY1213" s="5"/>
      <c r="AZ1213" s="5"/>
      <c r="BA1213" s="5"/>
      <c r="CX1213" s="5"/>
      <c r="CY1213" s="5"/>
      <c r="CZ1213" s="5"/>
    </row>
    <row r="1214" spans="4:104" x14ac:dyDescent="0.3">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E1214" s="5"/>
      <c r="AF1214" s="5"/>
      <c r="AG1214" s="5"/>
      <c r="AH1214" s="5"/>
      <c r="AI1214" s="5"/>
      <c r="AJ1214" s="5"/>
      <c r="AM1214" s="9"/>
      <c r="AN1214" s="9"/>
      <c r="AO1214" s="9"/>
      <c r="AP1214" s="9"/>
      <c r="AQ1214" s="9"/>
      <c r="AR1214" s="9"/>
      <c r="AS1214" s="9"/>
      <c r="AT1214" s="9"/>
      <c r="AU1214" s="5"/>
      <c r="AV1214" s="5"/>
      <c r="AW1214" s="5"/>
      <c r="AX1214" s="5"/>
      <c r="AY1214" s="5"/>
      <c r="AZ1214" s="5"/>
      <c r="BA1214" s="5"/>
      <c r="CX1214" s="5"/>
      <c r="CY1214" s="5"/>
      <c r="CZ1214" s="5"/>
    </row>
    <row r="1215" spans="4:104" x14ac:dyDescent="0.3">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B1215" s="5"/>
      <c r="AE1215" s="5"/>
      <c r="AF1215" s="5"/>
      <c r="AG1215" s="5"/>
      <c r="AH1215" s="5"/>
      <c r="AI1215" s="5"/>
      <c r="AJ1215" s="5"/>
      <c r="AM1215" s="9"/>
      <c r="AN1215" s="9"/>
      <c r="AO1215" s="9"/>
      <c r="AP1215" s="9"/>
      <c r="AQ1215" s="9"/>
      <c r="AR1215" s="9"/>
      <c r="AS1215" s="9"/>
      <c r="AT1215" s="9"/>
      <c r="AU1215" s="5"/>
      <c r="AV1215" s="5"/>
      <c r="AW1215" s="5"/>
      <c r="AX1215" s="5"/>
      <c r="AY1215" s="5"/>
      <c r="AZ1215" s="5"/>
      <c r="BA1215" s="5"/>
      <c r="CX1215" s="5"/>
      <c r="CY1215" s="5"/>
      <c r="CZ1215" s="5"/>
    </row>
    <row r="1216" spans="4:104" x14ac:dyDescent="0.3">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5"/>
      <c r="AB1216" s="5"/>
      <c r="AE1216" s="5"/>
      <c r="AF1216" s="5"/>
      <c r="AG1216" s="5"/>
      <c r="AH1216" s="5"/>
      <c r="AI1216" s="5"/>
      <c r="AJ1216" s="5"/>
      <c r="AM1216" s="9"/>
      <c r="AN1216" s="9"/>
      <c r="AO1216" s="9"/>
      <c r="AP1216" s="9"/>
      <c r="AQ1216" s="9"/>
      <c r="AR1216" s="9"/>
      <c r="AS1216" s="9"/>
      <c r="AT1216" s="9"/>
      <c r="AU1216" s="5"/>
      <c r="AV1216" s="5"/>
      <c r="AW1216" s="5"/>
      <c r="AX1216" s="5"/>
      <c r="AY1216" s="5"/>
      <c r="AZ1216" s="5"/>
      <c r="BA1216" s="5"/>
      <c r="CX1216" s="5"/>
      <c r="CY1216" s="5"/>
      <c r="CZ1216" s="5"/>
    </row>
    <row r="1217" spans="4:104" x14ac:dyDescent="0.3">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B1217" s="5"/>
      <c r="AE1217" s="5"/>
      <c r="AF1217" s="5"/>
      <c r="AG1217" s="5"/>
      <c r="AH1217" s="5"/>
      <c r="AI1217" s="5"/>
      <c r="AJ1217" s="5"/>
      <c r="AM1217" s="9"/>
      <c r="AN1217" s="9"/>
      <c r="AO1217" s="9"/>
      <c r="AP1217" s="9"/>
      <c r="AQ1217" s="9"/>
      <c r="AR1217" s="9"/>
      <c r="AS1217" s="9"/>
      <c r="AT1217" s="9"/>
      <c r="AU1217" s="5"/>
      <c r="AV1217" s="5"/>
      <c r="AW1217" s="5"/>
      <c r="AX1217" s="5"/>
      <c r="AY1217" s="5"/>
      <c r="AZ1217" s="5"/>
      <c r="BA1217" s="5"/>
      <c r="CX1217" s="5"/>
      <c r="CY1217" s="5"/>
      <c r="CZ1217" s="5"/>
    </row>
    <row r="1218" spans="4:104" x14ac:dyDescent="0.3">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E1218" s="5"/>
      <c r="AF1218" s="5"/>
      <c r="AG1218" s="5"/>
      <c r="AH1218" s="5"/>
      <c r="AI1218" s="5"/>
      <c r="AJ1218" s="5"/>
      <c r="AM1218" s="9"/>
      <c r="AN1218" s="9"/>
      <c r="AO1218" s="9"/>
      <c r="AP1218" s="9"/>
      <c r="AQ1218" s="9"/>
      <c r="AR1218" s="9"/>
      <c r="AS1218" s="9"/>
      <c r="AT1218" s="9"/>
      <c r="AU1218" s="5"/>
      <c r="AV1218" s="5"/>
      <c r="AW1218" s="5"/>
      <c r="AX1218" s="5"/>
      <c r="AY1218" s="5"/>
      <c r="AZ1218" s="5"/>
      <c r="BA1218" s="5"/>
      <c r="CX1218" s="5"/>
      <c r="CY1218" s="5"/>
      <c r="CZ1218" s="5"/>
    </row>
    <row r="1219" spans="4:104" x14ac:dyDescent="0.3">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5"/>
      <c r="AB1219" s="5"/>
      <c r="AE1219" s="5"/>
      <c r="AF1219" s="5"/>
      <c r="AG1219" s="5"/>
      <c r="AH1219" s="5"/>
      <c r="AI1219" s="5"/>
      <c r="AJ1219" s="5"/>
      <c r="AM1219" s="9"/>
      <c r="AN1219" s="9"/>
      <c r="AO1219" s="9"/>
      <c r="AP1219" s="9"/>
      <c r="AQ1219" s="9"/>
      <c r="AR1219" s="9"/>
      <c r="AS1219" s="9"/>
      <c r="AT1219" s="9"/>
      <c r="AU1219" s="5"/>
      <c r="AV1219" s="5"/>
      <c r="AW1219" s="5"/>
      <c r="AX1219" s="5"/>
      <c r="AY1219" s="5"/>
      <c r="AZ1219" s="5"/>
      <c r="BA1219" s="5"/>
      <c r="CX1219" s="5"/>
      <c r="CY1219" s="5"/>
      <c r="CZ1219" s="5"/>
    </row>
    <row r="1220" spans="4:104" x14ac:dyDescent="0.3">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B1220" s="5"/>
      <c r="AE1220" s="5"/>
      <c r="AF1220" s="5"/>
      <c r="AG1220" s="5"/>
      <c r="AH1220" s="5"/>
      <c r="AI1220" s="5"/>
      <c r="AJ1220" s="5"/>
      <c r="AM1220" s="9"/>
      <c r="AN1220" s="9"/>
      <c r="AO1220" s="9"/>
      <c r="AP1220" s="9"/>
      <c r="AQ1220" s="9"/>
      <c r="AR1220" s="9"/>
      <c r="AS1220" s="9"/>
      <c r="AT1220" s="9"/>
      <c r="AU1220" s="5"/>
      <c r="AV1220" s="5"/>
      <c r="AW1220" s="5"/>
      <c r="AX1220" s="5"/>
      <c r="AY1220" s="5"/>
      <c r="AZ1220" s="5"/>
      <c r="BA1220" s="5"/>
      <c r="CX1220" s="5"/>
      <c r="CY1220" s="5"/>
      <c r="CZ1220" s="5"/>
    </row>
    <row r="1221" spans="4:104" x14ac:dyDescent="0.3">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E1221" s="5"/>
      <c r="AF1221" s="5"/>
      <c r="AG1221" s="5"/>
      <c r="AH1221" s="5"/>
      <c r="AI1221" s="5"/>
      <c r="AJ1221" s="5"/>
      <c r="AM1221" s="9"/>
      <c r="AN1221" s="9"/>
      <c r="AO1221" s="9"/>
      <c r="AP1221" s="9"/>
      <c r="AQ1221" s="9"/>
      <c r="AR1221" s="9"/>
      <c r="AS1221" s="9"/>
      <c r="AT1221" s="9"/>
      <c r="AU1221" s="5"/>
      <c r="AV1221" s="5"/>
      <c r="AW1221" s="5"/>
      <c r="AX1221" s="5"/>
      <c r="AY1221" s="5"/>
      <c r="AZ1221" s="5"/>
      <c r="BA1221" s="5"/>
      <c r="CX1221" s="5"/>
      <c r="CY1221" s="5"/>
      <c r="CZ1221" s="5"/>
    </row>
    <row r="1222" spans="4:104" x14ac:dyDescent="0.3">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B1222" s="5"/>
      <c r="AE1222" s="5"/>
      <c r="AF1222" s="5"/>
      <c r="AG1222" s="5"/>
      <c r="AH1222" s="5"/>
      <c r="AI1222" s="5"/>
      <c r="AJ1222" s="5"/>
      <c r="AM1222" s="9"/>
      <c r="AN1222" s="9"/>
      <c r="AO1222" s="9"/>
      <c r="AP1222" s="9"/>
      <c r="AQ1222" s="9"/>
      <c r="AR1222" s="9"/>
      <c r="AS1222" s="9"/>
      <c r="AT1222" s="9"/>
      <c r="AU1222" s="5"/>
      <c r="AV1222" s="5"/>
      <c r="AW1222" s="5"/>
      <c r="AX1222" s="5"/>
      <c r="AY1222" s="5"/>
      <c r="AZ1222" s="5"/>
      <c r="BA1222" s="5"/>
      <c r="CX1222" s="5"/>
      <c r="CY1222" s="5"/>
      <c r="CZ1222" s="5"/>
    </row>
    <row r="1223" spans="4:104" x14ac:dyDescent="0.3">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B1223" s="5"/>
      <c r="AE1223" s="5"/>
      <c r="AF1223" s="5"/>
      <c r="AG1223" s="5"/>
      <c r="AH1223" s="5"/>
      <c r="AI1223" s="5"/>
      <c r="AJ1223" s="5"/>
      <c r="AM1223" s="9"/>
      <c r="AN1223" s="9"/>
      <c r="AO1223" s="9"/>
      <c r="AP1223" s="9"/>
      <c r="AQ1223" s="9"/>
      <c r="AR1223" s="9"/>
      <c r="AS1223" s="9"/>
      <c r="AT1223" s="9"/>
      <c r="AU1223" s="5"/>
      <c r="AV1223" s="5"/>
      <c r="AW1223" s="5"/>
      <c r="AX1223" s="5"/>
      <c r="AY1223" s="5"/>
      <c r="AZ1223" s="5"/>
      <c r="BA1223" s="5"/>
      <c r="CX1223" s="5"/>
      <c r="CY1223" s="5"/>
      <c r="CZ1223" s="5"/>
    </row>
    <row r="1224" spans="4:104" x14ac:dyDescent="0.3">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E1224" s="5"/>
      <c r="AF1224" s="5"/>
      <c r="AG1224" s="5"/>
      <c r="AH1224" s="5"/>
      <c r="AI1224" s="5"/>
      <c r="AJ1224" s="5"/>
      <c r="AM1224" s="9"/>
      <c r="AN1224" s="9"/>
      <c r="AO1224" s="9"/>
      <c r="AP1224" s="9"/>
      <c r="AQ1224" s="9"/>
      <c r="AR1224" s="9"/>
      <c r="AS1224" s="9"/>
      <c r="AT1224" s="9"/>
      <c r="AU1224" s="5"/>
      <c r="AV1224" s="5"/>
      <c r="AW1224" s="5"/>
      <c r="AX1224" s="5"/>
      <c r="AY1224" s="5"/>
      <c r="AZ1224" s="5"/>
      <c r="BA1224" s="5"/>
      <c r="CX1224" s="5"/>
      <c r="CY1224" s="5"/>
      <c r="CZ1224" s="5"/>
    </row>
    <row r="1225" spans="4:104" x14ac:dyDescent="0.3">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E1225" s="5"/>
      <c r="AF1225" s="5"/>
      <c r="AG1225" s="5"/>
      <c r="AH1225" s="5"/>
      <c r="AI1225" s="5"/>
      <c r="AJ1225" s="5"/>
      <c r="AM1225" s="9"/>
      <c r="AN1225" s="9"/>
      <c r="AO1225" s="9"/>
      <c r="AP1225" s="9"/>
      <c r="AQ1225" s="9"/>
      <c r="AR1225" s="9"/>
      <c r="AS1225" s="9"/>
      <c r="AT1225" s="9"/>
      <c r="AU1225" s="5"/>
      <c r="AV1225" s="5"/>
      <c r="AW1225" s="5"/>
      <c r="AX1225" s="5"/>
      <c r="AY1225" s="5"/>
      <c r="AZ1225" s="5"/>
      <c r="BA1225" s="5"/>
      <c r="CX1225" s="5"/>
      <c r="CY1225" s="5"/>
      <c r="CZ1225" s="5"/>
    </row>
    <row r="1226" spans="4:104" x14ac:dyDescent="0.3">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B1226" s="5"/>
      <c r="AE1226" s="5"/>
      <c r="AF1226" s="5"/>
      <c r="AG1226" s="5"/>
      <c r="AH1226" s="5"/>
      <c r="AI1226" s="5"/>
      <c r="AJ1226" s="5"/>
      <c r="AM1226" s="9"/>
      <c r="AN1226" s="9"/>
      <c r="AO1226" s="9"/>
      <c r="AP1226" s="9"/>
      <c r="AQ1226" s="9"/>
      <c r="AR1226" s="9"/>
      <c r="AS1226" s="9"/>
      <c r="AT1226" s="9"/>
      <c r="AU1226" s="5"/>
      <c r="AV1226" s="5"/>
      <c r="AW1226" s="5"/>
      <c r="AX1226" s="5"/>
      <c r="AY1226" s="5"/>
      <c r="AZ1226" s="5"/>
      <c r="BA1226" s="5"/>
      <c r="CX1226" s="5"/>
      <c r="CY1226" s="5"/>
      <c r="CZ1226" s="5"/>
    </row>
    <row r="1227" spans="4:104" x14ac:dyDescent="0.3">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E1227" s="5"/>
      <c r="AF1227" s="5"/>
      <c r="AG1227" s="5"/>
      <c r="AH1227" s="5"/>
      <c r="AI1227" s="5"/>
      <c r="AJ1227" s="5"/>
      <c r="AM1227" s="9"/>
      <c r="AN1227" s="9"/>
      <c r="AO1227" s="9"/>
      <c r="AP1227" s="9"/>
      <c r="AQ1227" s="9"/>
      <c r="AR1227" s="9"/>
      <c r="AS1227" s="9"/>
      <c r="AT1227" s="9"/>
      <c r="AU1227" s="5"/>
      <c r="AV1227" s="5"/>
      <c r="AW1227" s="5"/>
      <c r="AX1227" s="5"/>
      <c r="AY1227" s="5"/>
      <c r="AZ1227" s="5"/>
      <c r="BA1227" s="5"/>
      <c r="CX1227" s="5"/>
      <c r="CY1227" s="5"/>
      <c r="CZ1227" s="5"/>
    </row>
    <row r="1228" spans="4:104" x14ac:dyDescent="0.3">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B1228" s="5"/>
      <c r="AE1228" s="5"/>
      <c r="AF1228" s="5"/>
      <c r="AG1228" s="5"/>
      <c r="AH1228" s="5"/>
      <c r="AI1228" s="5"/>
      <c r="AJ1228" s="5"/>
      <c r="AM1228" s="9"/>
      <c r="AN1228" s="9"/>
      <c r="AO1228" s="9"/>
      <c r="AP1228" s="9"/>
      <c r="AQ1228" s="9"/>
      <c r="AR1228" s="9"/>
      <c r="AS1228" s="9"/>
      <c r="AT1228" s="9"/>
      <c r="AU1228" s="5"/>
      <c r="AV1228" s="5"/>
      <c r="AW1228" s="5"/>
      <c r="AX1228" s="5"/>
      <c r="AY1228" s="5"/>
      <c r="AZ1228" s="5"/>
      <c r="BA1228" s="5"/>
      <c r="CX1228" s="5"/>
      <c r="CY1228" s="5"/>
      <c r="CZ1228" s="5"/>
    </row>
    <row r="1229" spans="4:104" x14ac:dyDescent="0.3">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E1229" s="5"/>
      <c r="AF1229" s="5"/>
      <c r="AG1229" s="5"/>
      <c r="AH1229" s="5"/>
      <c r="AI1229" s="5"/>
      <c r="AJ1229" s="5"/>
      <c r="AM1229" s="9"/>
      <c r="AN1229" s="9"/>
      <c r="AO1229" s="9"/>
      <c r="AP1229" s="9"/>
      <c r="AQ1229" s="9"/>
      <c r="AR1229" s="9"/>
      <c r="AS1229" s="9"/>
      <c r="AT1229" s="9"/>
      <c r="AU1229" s="5"/>
      <c r="AV1229" s="5"/>
      <c r="AW1229" s="5"/>
      <c r="AX1229" s="5"/>
      <c r="AY1229" s="5"/>
      <c r="AZ1229" s="5"/>
      <c r="BA1229" s="5"/>
      <c r="CX1229" s="5"/>
      <c r="CY1229" s="5"/>
      <c r="CZ1229" s="5"/>
    </row>
    <row r="1230" spans="4:104" x14ac:dyDescent="0.3">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E1230" s="5"/>
      <c r="AF1230" s="5"/>
      <c r="AG1230" s="5"/>
      <c r="AH1230" s="5"/>
      <c r="AI1230" s="5"/>
      <c r="AJ1230" s="5"/>
      <c r="AM1230" s="9"/>
      <c r="AN1230" s="9"/>
      <c r="AO1230" s="9"/>
      <c r="AP1230" s="9"/>
      <c r="AQ1230" s="9"/>
      <c r="AR1230" s="9"/>
      <c r="AS1230" s="9"/>
      <c r="AT1230" s="9"/>
      <c r="AU1230" s="5"/>
      <c r="AV1230" s="5"/>
      <c r="AW1230" s="5"/>
      <c r="AX1230" s="5"/>
      <c r="AY1230" s="5"/>
      <c r="AZ1230" s="5"/>
      <c r="BA1230" s="5"/>
      <c r="CX1230" s="5"/>
      <c r="CY1230" s="5"/>
      <c r="CZ1230" s="5"/>
    </row>
    <row r="1231" spans="4:104" x14ac:dyDescent="0.3">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B1231" s="5"/>
      <c r="AE1231" s="5"/>
      <c r="AF1231" s="5"/>
      <c r="AG1231" s="5"/>
      <c r="AH1231" s="5"/>
      <c r="AI1231" s="5"/>
      <c r="AJ1231" s="5"/>
      <c r="AM1231" s="9"/>
      <c r="AN1231" s="9"/>
      <c r="AO1231" s="9"/>
      <c r="AP1231" s="9"/>
      <c r="AQ1231" s="9"/>
      <c r="AR1231" s="9"/>
      <c r="AS1231" s="9"/>
      <c r="AT1231" s="9"/>
      <c r="AU1231" s="5"/>
      <c r="AV1231" s="5"/>
      <c r="AW1231" s="5"/>
      <c r="AX1231" s="5"/>
      <c r="AY1231" s="5"/>
      <c r="AZ1231" s="5"/>
      <c r="BA1231" s="5"/>
      <c r="CX1231" s="5"/>
      <c r="CY1231" s="5"/>
      <c r="CZ1231" s="5"/>
    </row>
    <row r="1232" spans="4:104" x14ac:dyDescent="0.3">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E1232" s="5"/>
      <c r="AF1232" s="5"/>
      <c r="AG1232" s="5"/>
      <c r="AH1232" s="5"/>
      <c r="AI1232" s="5"/>
      <c r="AJ1232" s="5"/>
      <c r="AM1232" s="9"/>
      <c r="AN1232" s="9"/>
      <c r="AO1232" s="9"/>
      <c r="AP1232" s="9"/>
      <c r="AQ1232" s="9"/>
      <c r="AR1232" s="9"/>
      <c r="AS1232" s="9"/>
      <c r="AT1232" s="9"/>
      <c r="AU1232" s="5"/>
      <c r="AV1232" s="5"/>
      <c r="AW1232" s="5"/>
      <c r="AX1232" s="5"/>
      <c r="AY1232" s="5"/>
      <c r="AZ1232" s="5"/>
      <c r="BA1232" s="5"/>
      <c r="CX1232" s="5"/>
      <c r="CY1232" s="5"/>
      <c r="CZ1232" s="5"/>
    </row>
    <row r="1233" spans="4:104" x14ac:dyDescent="0.3">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E1233" s="5"/>
      <c r="AF1233" s="5"/>
      <c r="AG1233" s="5"/>
      <c r="AH1233" s="5"/>
      <c r="AI1233" s="5"/>
      <c r="AJ1233" s="5"/>
      <c r="AM1233" s="9"/>
      <c r="AN1233" s="9"/>
      <c r="AO1233" s="9"/>
      <c r="AP1233" s="9"/>
      <c r="AQ1233" s="9"/>
      <c r="AR1233" s="9"/>
      <c r="AS1233" s="9"/>
      <c r="AT1233" s="9"/>
      <c r="AU1233" s="5"/>
      <c r="AV1233" s="5"/>
      <c r="AW1233" s="5"/>
      <c r="AX1233" s="5"/>
      <c r="AY1233" s="5"/>
      <c r="AZ1233" s="5"/>
      <c r="BA1233" s="5"/>
      <c r="CX1233" s="5"/>
      <c r="CY1233" s="5"/>
      <c r="CZ1233" s="5"/>
    </row>
    <row r="1234" spans="4:104" x14ac:dyDescent="0.3">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B1234" s="5"/>
      <c r="AE1234" s="5"/>
      <c r="AF1234" s="5"/>
      <c r="AG1234" s="5"/>
      <c r="AH1234" s="5"/>
      <c r="AI1234" s="5"/>
      <c r="AJ1234" s="5"/>
      <c r="AM1234" s="9"/>
      <c r="AN1234" s="9"/>
      <c r="AO1234" s="9"/>
      <c r="AP1234" s="9"/>
      <c r="AQ1234" s="9"/>
      <c r="AR1234" s="9"/>
      <c r="AS1234" s="9"/>
      <c r="AT1234" s="9"/>
      <c r="AU1234" s="5"/>
      <c r="AV1234" s="5"/>
      <c r="AW1234" s="5"/>
      <c r="AX1234" s="5"/>
      <c r="AY1234" s="5"/>
      <c r="AZ1234" s="5"/>
      <c r="BA1234" s="5"/>
      <c r="CX1234" s="5"/>
      <c r="CY1234" s="5"/>
      <c r="CZ1234" s="5"/>
    </row>
    <row r="1235" spans="4:104" x14ac:dyDescent="0.3">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5"/>
      <c r="AB1235" s="5"/>
      <c r="AE1235" s="5"/>
      <c r="AF1235" s="5"/>
      <c r="AG1235" s="5"/>
      <c r="AH1235" s="5"/>
      <c r="AI1235" s="5"/>
      <c r="AJ1235" s="5"/>
      <c r="AM1235" s="9"/>
      <c r="AN1235" s="9"/>
      <c r="AO1235" s="9"/>
      <c r="AP1235" s="9"/>
      <c r="AQ1235" s="9"/>
      <c r="AR1235" s="9"/>
      <c r="AS1235" s="9"/>
      <c r="AT1235" s="9"/>
      <c r="AU1235" s="5"/>
      <c r="AV1235" s="5"/>
      <c r="AW1235" s="5"/>
      <c r="AX1235" s="5"/>
      <c r="AY1235" s="5"/>
      <c r="AZ1235" s="5"/>
      <c r="BA1235" s="5"/>
      <c r="CX1235" s="5"/>
      <c r="CY1235" s="5"/>
      <c r="CZ1235" s="5"/>
    </row>
    <row r="1236" spans="4:104" x14ac:dyDescent="0.3">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E1236" s="5"/>
      <c r="AF1236" s="5"/>
      <c r="AG1236" s="5"/>
      <c r="AH1236" s="5"/>
      <c r="AI1236" s="5"/>
      <c r="AJ1236" s="5"/>
      <c r="AM1236" s="9"/>
      <c r="AN1236" s="9"/>
      <c r="AO1236" s="9"/>
      <c r="AP1236" s="9"/>
      <c r="AQ1236" s="9"/>
      <c r="AR1236" s="9"/>
      <c r="AS1236" s="9"/>
      <c r="AT1236" s="9"/>
      <c r="AU1236" s="5"/>
      <c r="AV1236" s="5"/>
      <c r="AW1236" s="5"/>
      <c r="AX1236" s="5"/>
      <c r="AY1236" s="5"/>
      <c r="AZ1236" s="5"/>
      <c r="BA1236" s="5"/>
      <c r="CX1236" s="5"/>
      <c r="CY1236" s="5"/>
      <c r="CZ1236" s="5"/>
    </row>
    <row r="1237" spans="4:104" x14ac:dyDescent="0.3">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E1237" s="5"/>
      <c r="AF1237" s="5"/>
      <c r="AG1237" s="5"/>
      <c r="AH1237" s="5"/>
      <c r="AI1237" s="5"/>
      <c r="AJ1237" s="5"/>
      <c r="AM1237" s="9"/>
      <c r="AN1237" s="9"/>
      <c r="AO1237" s="9"/>
      <c r="AP1237" s="9"/>
      <c r="AQ1237" s="9"/>
      <c r="AR1237" s="9"/>
      <c r="AS1237" s="9"/>
      <c r="AT1237" s="9"/>
      <c r="AU1237" s="5"/>
      <c r="AV1237" s="5"/>
      <c r="AW1237" s="5"/>
      <c r="AX1237" s="5"/>
      <c r="AY1237" s="5"/>
      <c r="AZ1237" s="5"/>
      <c r="BA1237" s="5"/>
      <c r="CX1237" s="5"/>
      <c r="CY1237" s="5"/>
      <c r="CZ1237" s="5"/>
    </row>
    <row r="1238" spans="4:104" x14ac:dyDescent="0.3">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B1238" s="5"/>
      <c r="AE1238" s="5"/>
      <c r="AF1238" s="5"/>
      <c r="AG1238" s="5"/>
      <c r="AH1238" s="5"/>
      <c r="AI1238" s="5"/>
      <c r="AJ1238" s="5"/>
      <c r="AM1238" s="9"/>
      <c r="AN1238" s="9"/>
      <c r="AO1238" s="9"/>
      <c r="AP1238" s="9"/>
      <c r="AQ1238" s="9"/>
      <c r="AR1238" s="9"/>
      <c r="AS1238" s="9"/>
      <c r="AT1238" s="9"/>
      <c r="AU1238" s="5"/>
      <c r="AV1238" s="5"/>
      <c r="AW1238" s="5"/>
      <c r="AX1238" s="5"/>
      <c r="AY1238" s="5"/>
      <c r="AZ1238" s="5"/>
      <c r="BA1238" s="5"/>
      <c r="CX1238" s="5"/>
      <c r="CY1238" s="5"/>
      <c r="CZ1238" s="5"/>
    </row>
    <row r="1239" spans="4:104" x14ac:dyDescent="0.3">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B1239" s="5"/>
      <c r="AE1239" s="5"/>
      <c r="AF1239" s="5"/>
      <c r="AG1239" s="5"/>
      <c r="AH1239" s="5"/>
      <c r="AI1239" s="5"/>
      <c r="AJ1239" s="5"/>
      <c r="AM1239" s="9"/>
      <c r="AN1239" s="9"/>
      <c r="AO1239" s="9"/>
      <c r="AP1239" s="9"/>
      <c r="AQ1239" s="9"/>
      <c r="AR1239" s="9"/>
      <c r="AS1239" s="9"/>
      <c r="AT1239" s="9"/>
      <c r="AU1239" s="5"/>
      <c r="AV1239" s="5"/>
      <c r="AW1239" s="5"/>
      <c r="AX1239" s="5"/>
      <c r="AY1239" s="5"/>
      <c r="AZ1239" s="5"/>
      <c r="BA1239" s="5"/>
      <c r="CX1239" s="5"/>
      <c r="CY1239" s="5"/>
      <c r="CZ1239" s="5"/>
    </row>
    <row r="1240" spans="4:104" x14ac:dyDescent="0.3">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E1240" s="5"/>
      <c r="AF1240" s="5"/>
      <c r="AG1240" s="5"/>
      <c r="AH1240" s="5"/>
      <c r="AI1240" s="5"/>
      <c r="AJ1240" s="5"/>
      <c r="AM1240" s="9"/>
      <c r="AN1240" s="9"/>
      <c r="AO1240" s="9"/>
      <c r="AP1240" s="9"/>
      <c r="AQ1240" s="9"/>
      <c r="AR1240" s="9"/>
      <c r="AS1240" s="9"/>
      <c r="AT1240" s="9"/>
      <c r="AU1240" s="5"/>
      <c r="AV1240" s="5"/>
      <c r="AW1240" s="5"/>
      <c r="AX1240" s="5"/>
      <c r="AY1240" s="5"/>
      <c r="AZ1240" s="5"/>
      <c r="BA1240" s="5"/>
      <c r="CX1240" s="5"/>
      <c r="CY1240" s="5"/>
      <c r="CZ1240" s="5"/>
    </row>
    <row r="1241" spans="4:104" x14ac:dyDescent="0.3">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B1241" s="5"/>
      <c r="AE1241" s="5"/>
      <c r="AF1241" s="5"/>
      <c r="AG1241" s="5"/>
      <c r="AH1241" s="5"/>
      <c r="AI1241" s="5"/>
      <c r="AJ1241" s="5"/>
      <c r="AM1241" s="9"/>
      <c r="AN1241" s="9"/>
      <c r="AO1241" s="9"/>
      <c r="AP1241" s="9"/>
      <c r="AQ1241" s="9"/>
      <c r="AR1241" s="9"/>
      <c r="AS1241" s="9"/>
      <c r="AT1241" s="9"/>
      <c r="AU1241" s="5"/>
      <c r="AV1241" s="5"/>
      <c r="AW1241" s="5"/>
      <c r="AX1241" s="5"/>
      <c r="AY1241" s="5"/>
      <c r="AZ1241" s="5"/>
      <c r="BA1241" s="5"/>
      <c r="CX1241" s="5"/>
      <c r="CY1241" s="5"/>
      <c r="CZ1241" s="5"/>
    </row>
    <row r="1242" spans="4:104" x14ac:dyDescent="0.3">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E1242" s="5"/>
      <c r="AF1242" s="5"/>
      <c r="AG1242" s="5"/>
      <c r="AH1242" s="5"/>
      <c r="AI1242" s="5"/>
      <c r="AJ1242" s="5"/>
      <c r="AM1242" s="9"/>
      <c r="AN1242" s="9"/>
      <c r="AO1242" s="9"/>
      <c r="AP1242" s="9"/>
      <c r="AQ1242" s="9"/>
      <c r="AR1242" s="9"/>
      <c r="AS1242" s="9"/>
      <c r="AT1242" s="9"/>
      <c r="AU1242" s="5"/>
      <c r="AV1242" s="5"/>
      <c r="AW1242" s="5"/>
      <c r="AX1242" s="5"/>
      <c r="AY1242" s="5"/>
      <c r="AZ1242" s="5"/>
      <c r="BA1242" s="5"/>
      <c r="CX1242" s="5"/>
      <c r="CY1242" s="5"/>
      <c r="CZ1242" s="5"/>
    </row>
    <row r="1243" spans="4:104" x14ac:dyDescent="0.3">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B1243" s="5"/>
      <c r="AE1243" s="5"/>
      <c r="AF1243" s="5"/>
      <c r="AG1243" s="5"/>
      <c r="AH1243" s="5"/>
      <c r="AI1243" s="5"/>
      <c r="AJ1243" s="5"/>
      <c r="AM1243" s="9"/>
      <c r="AN1243" s="9"/>
      <c r="AO1243" s="9"/>
      <c r="AP1243" s="9"/>
      <c r="AQ1243" s="9"/>
      <c r="AR1243" s="9"/>
      <c r="AS1243" s="9"/>
      <c r="AT1243" s="9"/>
      <c r="AU1243" s="5"/>
      <c r="AV1243" s="5"/>
      <c r="AW1243" s="5"/>
      <c r="AX1243" s="5"/>
      <c r="AY1243" s="5"/>
      <c r="AZ1243" s="5"/>
      <c r="BA1243" s="5"/>
      <c r="CX1243" s="5"/>
      <c r="CY1243" s="5"/>
      <c r="CZ1243" s="5"/>
    </row>
    <row r="1244" spans="4:104" x14ac:dyDescent="0.3">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E1244" s="5"/>
      <c r="AF1244" s="5"/>
      <c r="AG1244" s="5"/>
      <c r="AH1244" s="5"/>
      <c r="AI1244" s="5"/>
      <c r="AJ1244" s="5"/>
      <c r="AM1244" s="9"/>
      <c r="AN1244" s="9"/>
      <c r="AO1244" s="9"/>
      <c r="AP1244" s="9"/>
      <c r="AQ1244" s="9"/>
      <c r="AR1244" s="9"/>
      <c r="AS1244" s="9"/>
      <c r="AT1244" s="9"/>
      <c r="AU1244" s="5"/>
      <c r="AV1244" s="5"/>
      <c r="AW1244" s="5"/>
      <c r="AX1244" s="5"/>
      <c r="AY1244" s="5"/>
      <c r="AZ1244" s="5"/>
      <c r="BA1244" s="5"/>
      <c r="CX1244" s="5"/>
      <c r="CY1244" s="5"/>
      <c r="CZ1244" s="5"/>
    </row>
    <row r="1245" spans="4:104" x14ac:dyDescent="0.3">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B1245" s="5"/>
      <c r="AE1245" s="5"/>
      <c r="AF1245" s="5"/>
      <c r="AG1245" s="5"/>
      <c r="AH1245" s="5"/>
      <c r="AI1245" s="5"/>
      <c r="AJ1245" s="5"/>
      <c r="AM1245" s="9"/>
      <c r="AN1245" s="9"/>
      <c r="AO1245" s="9"/>
      <c r="AP1245" s="9"/>
      <c r="AQ1245" s="9"/>
      <c r="AR1245" s="9"/>
      <c r="AS1245" s="9"/>
      <c r="AT1245" s="9"/>
      <c r="AU1245" s="5"/>
      <c r="AV1245" s="5"/>
      <c r="AW1245" s="5"/>
      <c r="AX1245" s="5"/>
      <c r="AY1245" s="5"/>
      <c r="AZ1245" s="5"/>
      <c r="BA1245" s="5"/>
      <c r="CX1245" s="5"/>
      <c r="CY1245" s="5"/>
      <c r="CZ1245" s="5"/>
    </row>
    <row r="1246" spans="4:104" x14ac:dyDescent="0.3">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E1246" s="5"/>
      <c r="AF1246" s="5"/>
      <c r="AG1246" s="5"/>
      <c r="AH1246" s="5"/>
      <c r="AI1246" s="5"/>
      <c r="AJ1246" s="5"/>
      <c r="AM1246" s="9"/>
      <c r="AN1246" s="9"/>
      <c r="AO1246" s="9"/>
      <c r="AP1246" s="9"/>
      <c r="AQ1246" s="9"/>
      <c r="AR1246" s="9"/>
      <c r="AS1246" s="9"/>
      <c r="AT1246" s="9"/>
      <c r="AU1246" s="5"/>
      <c r="AV1246" s="5"/>
      <c r="AW1246" s="5"/>
      <c r="AX1246" s="5"/>
      <c r="AY1246" s="5"/>
      <c r="AZ1246" s="5"/>
      <c r="BA1246" s="5"/>
      <c r="CX1246" s="5"/>
      <c r="CY1246" s="5"/>
      <c r="CZ1246" s="5"/>
    </row>
    <row r="1247" spans="4:104" x14ac:dyDescent="0.3">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E1247" s="5"/>
      <c r="AF1247" s="5"/>
      <c r="AG1247" s="5"/>
      <c r="AH1247" s="5"/>
      <c r="AI1247" s="5"/>
      <c r="AJ1247" s="5"/>
      <c r="AM1247" s="9"/>
      <c r="AN1247" s="9"/>
      <c r="AO1247" s="9"/>
      <c r="AP1247" s="9"/>
      <c r="AQ1247" s="9"/>
      <c r="AR1247" s="9"/>
      <c r="AS1247" s="9"/>
      <c r="AT1247" s="9"/>
      <c r="AU1247" s="5"/>
      <c r="AV1247" s="5"/>
      <c r="AW1247" s="5"/>
      <c r="AX1247" s="5"/>
      <c r="AY1247" s="5"/>
      <c r="AZ1247" s="5"/>
      <c r="BA1247" s="5"/>
      <c r="CX1247" s="5"/>
      <c r="CY1247" s="5"/>
      <c r="CZ1247" s="5"/>
    </row>
    <row r="1248" spans="4:104" x14ac:dyDescent="0.3">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E1248" s="5"/>
      <c r="AF1248" s="5"/>
      <c r="AG1248" s="5"/>
      <c r="AH1248" s="5"/>
      <c r="AI1248" s="5"/>
      <c r="AJ1248" s="5"/>
      <c r="AM1248" s="9"/>
      <c r="AN1248" s="9"/>
      <c r="AO1248" s="9"/>
      <c r="AP1248" s="9"/>
      <c r="AQ1248" s="9"/>
      <c r="AR1248" s="9"/>
      <c r="AS1248" s="9"/>
      <c r="AT1248" s="9"/>
      <c r="AU1248" s="5"/>
      <c r="AV1248" s="5"/>
      <c r="AW1248" s="5"/>
      <c r="AX1248" s="5"/>
      <c r="AY1248" s="5"/>
      <c r="AZ1248" s="5"/>
      <c r="BA1248" s="5"/>
      <c r="CX1248" s="5"/>
      <c r="CY1248" s="5"/>
      <c r="CZ1248" s="5"/>
    </row>
    <row r="1249" spans="4:104" x14ac:dyDescent="0.3">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B1249" s="5"/>
      <c r="AE1249" s="5"/>
      <c r="AF1249" s="5"/>
      <c r="AG1249" s="5"/>
      <c r="AH1249" s="5"/>
      <c r="AI1249" s="5"/>
      <c r="AJ1249" s="5"/>
      <c r="AM1249" s="9"/>
      <c r="AN1249" s="9"/>
      <c r="AO1249" s="9"/>
      <c r="AP1249" s="9"/>
      <c r="AQ1249" s="9"/>
      <c r="AR1249" s="9"/>
      <c r="AS1249" s="9"/>
      <c r="AT1249" s="9"/>
      <c r="AU1249" s="5"/>
      <c r="AV1249" s="5"/>
      <c r="AW1249" s="5"/>
      <c r="AX1249" s="5"/>
      <c r="AY1249" s="5"/>
      <c r="AZ1249" s="5"/>
      <c r="BA1249" s="5"/>
      <c r="CX1249" s="5"/>
      <c r="CY1249" s="5"/>
      <c r="CZ1249" s="5"/>
    </row>
    <row r="1250" spans="4:104" x14ac:dyDescent="0.3">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E1250" s="5"/>
      <c r="AF1250" s="5"/>
      <c r="AG1250" s="5"/>
      <c r="AH1250" s="5"/>
      <c r="AI1250" s="5"/>
      <c r="AJ1250" s="5"/>
      <c r="AM1250" s="9"/>
      <c r="AN1250" s="9"/>
      <c r="AO1250" s="9"/>
      <c r="AP1250" s="9"/>
      <c r="AQ1250" s="9"/>
      <c r="AR1250" s="9"/>
      <c r="AS1250" s="9"/>
      <c r="AT1250" s="9"/>
      <c r="AU1250" s="5"/>
      <c r="AV1250" s="5"/>
      <c r="AW1250" s="5"/>
      <c r="AX1250" s="5"/>
      <c r="AY1250" s="5"/>
      <c r="AZ1250" s="5"/>
      <c r="BA1250" s="5"/>
      <c r="CX1250" s="5"/>
      <c r="CY1250" s="5"/>
      <c r="CZ1250" s="5"/>
    </row>
    <row r="1251" spans="4:104" x14ac:dyDescent="0.3">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B1251" s="5"/>
      <c r="AE1251" s="5"/>
      <c r="AF1251" s="5"/>
      <c r="AG1251" s="5"/>
      <c r="AH1251" s="5"/>
      <c r="AI1251" s="5"/>
      <c r="AJ1251" s="5"/>
      <c r="AM1251" s="9"/>
      <c r="AN1251" s="9"/>
      <c r="AO1251" s="9"/>
      <c r="AP1251" s="9"/>
      <c r="AQ1251" s="9"/>
      <c r="AR1251" s="9"/>
      <c r="AS1251" s="9"/>
      <c r="AT1251" s="9"/>
      <c r="AU1251" s="5"/>
      <c r="AV1251" s="5"/>
      <c r="AW1251" s="5"/>
      <c r="AX1251" s="5"/>
      <c r="AY1251" s="5"/>
      <c r="AZ1251" s="5"/>
      <c r="BA1251" s="5"/>
      <c r="CX1251" s="5"/>
      <c r="CY1251" s="5"/>
      <c r="CZ1251" s="5"/>
    </row>
    <row r="1252" spans="4:104" x14ac:dyDescent="0.3">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B1252" s="5"/>
      <c r="AE1252" s="5"/>
      <c r="AF1252" s="5"/>
      <c r="AG1252" s="5"/>
      <c r="AH1252" s="5"/>
      <c r="AI1252" s="5"/>
      <c r="AJ1252" s="5"/>
      <c r="AM1252" s="9"/>
      <c r="AN1252" s="9"/>
      <c r="AO1252" s="9"/>
      <c r="AP1252" s="9"/>
      <c r="AQ1252" s="9"/>
      <c r="AR1252" s="9"/>
      <c r="AS1252" s="9"/>
      <c r="AT1252" s="9"/>
      <c r="AU1252" s="5"/>
      <c r="AV1252" s="5"/>
      <c r="AW1252" s="5"/>
      <c r="AX1252" s="5"/>
      <c r="AY1252" s="5"/>
      <c r="AZ1252" s="5"/>
      <c r="BA1252" s="5"/>
      <c r="CX1252" s="5"/>
      <c r="CY1252" s="5"/>
      <c r="CZ1252" s="5"/>
    </row>
    <row r="1253" spans="4:104" x14ac:dyDescent="0.3">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E1253" s="5"/>
      <c r="AF1253" s="5"/>
      <c r="AG1253" s="5"/>
      <c r="AH1253" s="5"/>
      <c r="AI1253" s="5"/>
      <c r="AJ1253" s="5"/>
      <c r="AM1253" s="9"/>
      <c r="AN1253" s="9"/>
      <c r="AO1253" s="9"/>
      <c r="AP1253" s="9"/>
      <c r="AQ1253" s="9"/>
      <c r="AR1253" s="9"/>
      <c r="AS1253" s="9"/>
      <c r="AT1253" s="9"/>
      <c r="AU1253" s="5"/>
      <c r="AV1253" s="5"/>
      <c r="AW1253" s="5"/>
      <c r="AX1253" s="5"/>
      <c r="AY1253" s="5"/>
      <c r="AZ1253" s="5"/>
      <c r="BA1253" s="5"/>
      <c r="CX1253" s="5"/>
      <c r="CY1253" s="5"/>
      <c r="CZ1253" s="5"/>
    </row>
    <row r="1254" spans="4:104" x14ac:dyDescent="0.3">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B1254" s="5"/>
      <c r="AE1254" s="5"/>
      <c r="AF1254" s="5"/>
      <c r="AG1254" s="5"/>
      <c r="AH1254" s="5"/>
      <c r="AI1254" s="5"/>
      <c r="AJ1254" s="5"/>
      <c r="AM1254" s="9"/>
      <c r="AN1254" s="9"/>
      <c r="AO1254" s="9"/>
      <c r="AP1254" s="9"/>
      <c r="AQ1254" s="9"/>
      <c r="AR1254" s="9"/>
      <c r="AS1254" s="9"/>
      <c r="AT1254" s="9"/>
      <c r="AU1254" s="5"/>
      <c r="AV1254" s="5"/>
      <c r="AW1254" s="5"/>
      <c r="AX1254" s="5"/>
      <c r="AY1254" s="5"/>
      <c r="AZ1254" s="5"/>
      <c r="BA1254" s="5"/>
      <c r="CX1254" s="5"/>
      <c r="CY1254" s="5"/>
      <c r="CZ1254" s="5"/>
    </row>
    <row r="1255" spans="4:104" x14ac:dyDescent="0.3">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E1255" s="5"/>
      <c r="AF1255" s="5"/>
      <c r="AG1255" s="5"/>
      <c r="AH1255" s="5"/>
      <c r="AI1255" s="5"/>
      <c r="AJ1255" s="5"/>
      <c r="AM1255" s="9"/>
      <c r="AN1255" s="9"/>
      <c r="AO1255" s="9"/>
      <c r="AP1255" s="9"/>
      <c r="AQ1255" s="9"/>
      <c r="AR1255" s="9"/>
      <c r="AS1255" s="9"/>
      <c r="AT1255" s="9"/>
      <c r="AU1255" s="5"/>
      <c r="AV1255" s="5"/>
      <c r="AW1255" s="5"/>
      <c r="AX1255" s="5"/>
      <c r="AY1255" s="5"/>
      <c r="AZ1255" s="5"/>
      <c r="BA1255" s="5"/>
      <c r="CX1255" s="5"/>
      <c r="CY1255" s="5"/>
      <c r="CZ1255" s="5"/>
    </row>
    <row r="1256" spans="4:104" x14ac:dyDescent="0.3">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E1256" s="5"/>
      <c r="AF1256" s="5"/>
      <c r="AG1256" s="5"/>
      <c r="AH1256" s="5"/>
      <c r="AI1256" s="5"/>
      <c r="AJ1256" s="5"/>
      <c r="AM1256" s="9"/>
      <c r="AN1256" s="9"/>
      <c r="AO1256" s="9"/>
      <c r="AP1256" s="9"/>
      <c r="AQ1256" s="9"/>
      <c r="AR1256" s="9"/>
      <c r="AS1256" s="9"/>
      <c r="AT1256" s="9"/>
      <c r="AU1256" s="5"/>
      <c r="AV1256" s="5"/>
      <c r="AW1256" s="5"/>
      <c r="AX1256" s="5"/>
      <c r="AY1256" s="5"/>
      <c r="AZ1256" s="5"/>
      <c r="BA1256" s="5"/>
      <c r="CX1256" s="5"/>
      <c r="CY1256" s="5"/>
      <c r="CZ1256" s="5"/>
    </row>
    <row r="1257" spans="4:104" x14ac:dyDescent="0.3">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5"/>
      <c r="AB1257" s="5"/>
      <c r="AE1257" s="5"/>
      <c r="AF1257" s="5"/>
      <c r="AG1257" s="5"/>
      <c r="AH1257" s="5"/>
      <c r="AI1257" s="5"/>
      <c r="AJ1257" s="5"/>
      <c r="AM1257" s="9"/>
      <c r="AN1257" s="9"/>
      <c r="AO1257" s="9"/>
      <c r="AP1257" s="9"/>
      <c r="AQ1257" s="9"/>
      <c r="AR1257" s="9"/>
      <c r="AS1257" s="9"/>
      <c r="AT1257" s="9"/>
      <c r="AU1257" s="5"/>
      <c r="AV1257" s="5"/>
      <c r="AW1257" s="5"/>
      <c r="AX1257" s="5"/>
      <c r="AY1257" s="5"/>
      <c r="AZ1257" s="5"/>
      <c r="BA1257" s="5"/>
      <c r="CX1257" s="5"/>
      <c r="CY1257" s="5"/>
      <c r="CZ1257" s="5"/>
    </row>
    <row r="1258" spans="4:104" x14ac:dyDescent="0.3">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B1258" s="5"/>
      <c r="AE1258" s="5"/>
      <c r="AF1258" s="5"/>
      <c r="AG1258" s="5"/>
      <c r="AH1258" s="5"/>
      <c r="AI1258" s="5"/>
      <c r="AJ1258" s="5"/>
      <c r="AM1258" s="9"/>
      <c r="AN1258" s="9"/>
      <c r="AO1258" s="9"/>
      <c r="AP1258" s="9"/>
      <c r="AQ1258" s="9"/>
      <c r="AR1258" s="9"/>
      <c r="AS1258" s="9"/>
      <c r="AT1258" s="9"/>
      <c r="AU1258" s="5"/>
      <c r="AV1258" s="5"/>
      <c r="AW1258" s="5"/>
      <c r="AX1258" s="5"/>
      <c r="AY1258" s="5"/>
      <c r="AZ1258" s="5"/>
      <c r="BA1258" s="5"/>
      <c r="CX1258" s="5"/>
      <c r="CY1258" s="5"/>
      <c r="CZ1258" s="5"/>
    </row>
    <row r="1259" spans="4:104" x14ac:dyDescent="0.3">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B1259" s="5"/>
      <c r="AE1259" s="5"/>
      <c r="AF1259" s="5"/>
      <c r="AG1259" s="5"/>
      <c r="AH1259" s="5"/>
      <c r="AI1259" s="5"/>
      <c r="AJ1259" s="5"/>
      <c r="AM1259" s="9"/>
      <c r="AN1259" s="9"/>
      <c r="AO1259" s="9"/>
      <c r="AP1259" s="9"/>
      <c r="AQ1259" s="9"/>
      <c r="AR1259" s="9"/>
      <c r="AS1259" s="9"/>
      <c r="AT1259" s="9"/>
      <c r="AU1259" s="5"/>
      <c r="AV1259" s="5"/>
      <c r="AW1259" s="5"/>
      <c r="AX1259" s="5"/>
      <c r="AY1259" s="5"/>
      <c r="AZ1259" s="5"/>
      <c r="BA1259" s="5"/>
      <c r="CX1259" s="5"/>
      <c r="CY1259" s="5"/>
      <c r="CZ1259" s="5"/>
    </row>
    <row r="1260" spans="4:104" x14ac:dyDescent="0.3">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E1260" s="5"/>
      <c r="AF1260" s="5"/>
      <c r="AG1260" s="5"/>
      <c r="AH1260" s="5"/>
      <c r="AI1260" s="5"/>
      <c r="AJ1260" s="5"/>
      <c r="AM1260" s="9"/>
      <c r="AN1260" s="9"/>
      <c r="AO1260" s="9"/>
      <c r="AP1260" s="9"/>
      <c r="AQ1260" s="9"/>
      <c r="AR1260" s="9"/>
      <c r="AS1260" s="9"/>
      <c r="AT1260" s="9"/>
      <c r="AU1260" s="5"/>
      <c r="AV1260" s="5"/>
      <c r="AW1260" s="5"/>
      <c r="AX1260" s="5"/>
      <c r="AY1260" s="5"/>
      <c r="AZ1260" s="5"/>
      <c r="BA1260" s="5"/>
      <c r="CX1260" s="5"/>
      <c r="CY1260" s="5"/>
      <c r="CZ1260" s="5"/>
    </row>
    <row r="1261" spans="4:104" x14ac:dyDescent="0.3">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5"/>
      <c r="AB1261" s="5"/>
      <c r="AE1261" s="5"/>
      <c r="AF1261" s="5"/>
      <c r="AG1261" s="5"/>
      <c r="AH1261" s="5"/>
      <c r="AI1261" s="5"/>
      <c r="AJ1261" s="5"/>
      <c r="AM1261" s="9"/>
      <c r="AN1261" s="9"/>
      <c r="AO1261" s="9"/>
      <c r="AP1261" s="9"/>
      <c r="AQ1261" s="9"/>
      <c r="AR1261" s="9"/>
      <c r="AS1261" s="9"/>
      <c r="AT1261" s="9"/>
      <c r="AU1261" s="5"/>
      <c r="AV1261" s="5"/>
      <c r="AW1261" s="5"/>
      <c r="AX1261" s="5"/>
      <c r="AY1261" s="5"/>
      <c r="AZ1261" s="5"/>
      <c r="BA1261" s="5"/>
      <c r="CX1261" s="5"/>
      <c r="CY1261" s="5"/>
      <c r="CZ1261" s="5"/>
    </row>
    <row r="1262" spans="4:104" x14ac:dyDescent="0.3">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5"/>
      <c r="AB1262" s="5"/>
      <c r="AE1262" s="5"/>
      <c r="AF1262" s="5"/>
      <c r="AG1262" s="5"/>
      <c r="AH1262" s="5"/>
      <c r="AI1262" s="5"/>
      <c r="AJ1262" s="5"/>
      <c r="AM1262" s="9"/>
      <c r="AN1262" s="9"/>
      <c r="AO1262" s="9"/>
      <c r="AP1262" s="9"/>
      <c r="AQ1262" s="9"/>
      <c r="AR1262" s="9"/>
      <c r="AS1262" s="9"/>
      <c r="AT1262" s="9"/>
      <c r="AU1262" s="5"/>
      <c r="AV1262" s="5"/>
      <c r="AW1262" s="5"/>
      <c r="AX1262" s="5"/>
      <c r="AY1262" s="5"/>
      <c r="AZ1262" s="5"/>
      <c r="BA1262" s="5"/>
      <c r="CX1262" s="5"/>
      <c r="CY1262" s="5"/>
      <c r="CZ1262" s="5"/>
    </row>
    <row r="1263" spans="4:104" x14ac:dyDescent="0.3">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E1263" s="5"/>
      <c r="AF1263" s="5"/>
      <c r="AG1263" s="5"/>
      <c r="AH1263" s="5"/>
      <c r="AI1263" s="5"/>
      <c r="AJ1263" s="5"/>
      <c r="AM1263" s="9"/>
      <c r="AN1263" s="9"/>
      <c r="AO1263" s="9"/>
      <c r="AP1263" s="9"/>
      <c r="AQ1263" s="9"/>
      <c r="AR1263" s="9"/>
      <c r="AS1263" s="9"/>
      <c r="AT1263" s="9"/>
      <c r="AU1263" s="5"/>
      <c r="AV1263" s="5"/>
      <c r="AW1263" s="5"/>
      <c r="AX1263" s="5"/>
      <c r="AY1263" s="5"/>
      <c r="AZ1263" s="5"/>
      <c r="BA1263" s="5"/>
      <c r="CX1263" s="5"/>
      <c r="CY1263" s="5"/>
      <c r="CZ1263" s="5"/>
    </row>
    <row r="1264" spans="4:104" x14ac:dyDescent="0.3">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E1264" s="5"/>
      <c r="AF1264" s="5"/>
      <c r="AG1264" s="5"/>
      <c r="AH1264" s="5"/>
      <c r="AI1264" s="5"/>
      <c r="AJ1264" s="5"/>
      <c r="AM1264" s="9"/>
      <c r="AN1264" s="9"/>
      <c r="AO1264" s="9"/>
      <c r="AP1264" s="9"/>
      <c r="AQ1264" s="9"/>
      <c r="AR1264" s="9"/>
      <c r="AS1264" s="9"/>
      <c r="AT1264" s="9"/>
      <c r="AU1264" s="5"/>
      <c r="AV1264" s="5"/>
      <c r="AW1264" s="5"/>
      <c r="AX1264" s="5"/>
      <c r="AY1264" s="5"/>
      <c r="AZ1264" s="5"/>
      <c r="BA1264" s="5"/>
      <c r="CX1264" s="5"/>
      <c r="CY1264" s="5"/>
      <c r="CZ1264" s="5"/>
    </row>
    <row r="1265" spans="4:104" x14ac:dyDescent="0.3">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5"/>
      <c r="AB1265" s="5"/>
      <c r="AE1265" s="5"/>
      <c r="AF1265" s="5"/>
      <c r="AG1265" s="5"/>
      <c r="AH1265" s="5"/>
      <c r="AI1265" s="5"/>
      <c r="AJ1265" s="5"/>
      <c r="AM1265" s="9"/>
      <c r="AN1265" s="9"/>
      <c r="AO1265" s="9"/>
      <c r="AP1265" s="9"/>
      <c r="AQ1265" s="9"/>
      <c r="AR1265" s="9"/>
      <c r="AS1265" s="9"/>
      <c r="AT1265" s="9"/>
      <c r="AU1265" s="5"/>
      <c r="AV1265" s="5"/>
      <c r="AW1265" s="5"/>
      <c r="AX1265" s="5"/>
      <c r="AY1265" s="5"/>
      <c r="AZ1265" s="5"/>
      <c r="BA1265" s="5"/>
      <c r="CX1265" s="5"/>
      <c r="CY1265" s="5"/>
      <c r="CZ1265" s="5"/>
    </row>
    <row r="1266" spans="4:104" x14ac:dyDescent="0.3">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E1266" s="5"/>
      <c r="AF1266" s="5"/>
      <c r="AG1266" s="5"/>
      <c r="AH1266" s="5"/>
      <c r="AI1266" s="5"/>
      <c r="AJ1266" s="5"/>
      <c r="AM1266" s="9"/>
      <c r="AN1266" s="9"/>
      <c r="AO1266" s="9"/>
      <c r="AP1266" s="9"/>
      <c r="AQ1266" s="9"/>
      <c r="AR1266" s="9"/>
      <c r="AS1266" s="9"/>
      <c r="AT1266" s="9"/>
      <c r="AU1266" s="5"/>
      <c r="AV1266" s="5"/>
      <c r="AW1266" s="5"/>
      <c r="AX1266" s="5"/>
      <c r="AY1266" s="5"/>
      <c r="AZ1266" s="5"/>
      <c r="BA1266" s="5"/>
      <c r="CX1266" s="5"/>
      <c r="CY1266" s="5"/>
      <c r="CZ1266" s="5"/>
    </row>
    <row r="1267" spans="4:104" x14ac:dyDescent="0.3">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B1267" s="5"/>
      <c r="AE1267" s="5"/>
      <c r="AF1267" s="5"/>
      <c r="AG1267" s="5"/>
      <c r="AH1267" s="5"/>
      <c r="AI1267" s="5"/>
      <c r="AJ1267" s="5"/>
      <c r="AM1267" s="9"/>
      <c r="AN1267" s="9"/>
      <c r="AO1267" s="9"/>
      <c r="AP1267" s="9"/>
      <c r="AQ1267" s="9"/>
      <c r="AR1267" s="9"/>
      <c r="AS1267" s="9"/>
      <c r="AT1267" s="9"/>
      <c r="AU1267" s="5"/>
      <c r="AV1267" s="5"/>
      <c r="AW1267" s="5"/>
      <c r="AX1267" s="5"/>
      <c r="AY1267" s="5"/>
      <c r="AZ1267" s="5"/>
      <c r="BA1267" s="5"/>
      <c r="CX1267" s="5"/>
      <c r="CY1267" s="5"/>
      <c r="CZ1267" s="5"/>
    </row>
    <row r="1268" spans="4:104" x14ac:dyDescent="0.3">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5"/>
      <c r="AB1268" s="5"/>
      <c r="AE1268" s="5"/>
      <c r="AF1268" s="5"/>
      <c r="AG1268" s="5"/>
      <c r="AH1268" s="5"/>
      <c r="AI1268" s="5"/>
      <c r="AJ1268" s="5"/>
      <c r="AM1268" s="9"/>
      <c r="AN1268" s="9"/>
      <c r="AO1268" s="9"/>
      <c r="AP1268" s="9"/>
      <c r="AQ1268" s="9"/>
      <c r="AR1268" s="9"/>
      <c r="AS1268" s="9"/>
      <c r="AT1268" s="9"/>
      <c r="AU1268" s="5"/>
      <c r="AV1268" s="5"/>
      <c r="AW1268" s="5"/>
      <c r="AX1268" s="5"/>
      <c r="AY1268" s="5"/>
      <c r="AZ1268" s="5"/>
      <c r="BA1268" s="5"/>
      <c r="CX1268" s="5"/>
      <c r="CY1268" s="5"/>
      <c r="CZ1268" s="5"/>
    </row>
    <row r="1269" spans="4:104" x14ac:dyDescent="0.3">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B1269" s="5"/>
      <c r="AE1269" s="5"/>
      <c r="AF1269" s="5"/>
      <c r="AG1269" s="5"/>
      <c r="AH1269" s="5"/>
      <c r="AI1269" s="5"/>
      <c r="AJ1269" s="5"/>
      <c r="AM1269" s="9"/>
      <c r="AN1269" s="9"/>
      <c r="AO1269" s="9"/>
      <c r="AP1269" s="9"/>
      <c r="AQ1269" s="9"/>
      <c r="AR1269" s="9"/>
      <c r="AS1269" s="9"/>
      <c r="AT1269" s="9"/>
      <c r="AU1269" s="5"/>
      <c r="AV1269" s="5"/>
      <c r="AW1269" s="5"/>
      <c r="AX1269" s="5"/>
      <c r="AY1269" s="5"/>
      <c r="AZ1269" s="5"/>
      <c r="BA1269" s="5"/>
      <c r="CX1269" s="5"/>
      <c r="CY1269" s="5"/>
      <c r="CZ1269" s="5"/>
    </row>
    <row r="1270" spans="4:104" x14ac:dyDescent="0.3">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B1270" s="5"/>
      <c r="AE1270" s="5"/>
      <c r="AF1270" s="5"/>
      <c r="AG1270" s="5"/>
      <c r="AH1270" s="5"/>
      <c r="AI1270" s="5"/>
      <c r="AJ1270" s="5"/>
      <c r="AM1270" s="9"/>
      <c r="AN1270" s="9"/>
      <c r="AO1270" s="9"/>
      <c r="AP1270" s="9"/>
      <c r="AQ1270" s="9"/>
      <c r="AR1270" s="9"/>
      <c r="AS1270" s="9"/>
      <c r="AT1270" s="9"/>
      <c r="AU1270" s="5"/>
      <c r="AV1270" s="5"/>
      <c r="AW1270" s="5"/>
      <c r="AX1270" s="5"/>
      <c r="AY1270" s="5"/>
      <c r="AZ1270" s="5"/>
      <c r="BA1270" s="5"/>
      <c r="CX1270" s="5"/>
      <c r="CY1270" s="5"/>
      <c r="CZ1270" s="5"/>
    </row>
    <row r="1271" spans="4:104" x14ac:dyDescent="0.3">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5"/>
      <c r="AB1271" s="5"/>
      <c r="AE1271" s="5"/>
      <c r="AF1271" s="5"/>
      <c r="AG1271" s="5"/>
      <c r="AH1271" s="5"/>
      <c r="AI1271" s="5"/>
      <c r="AJ1271" s="5"/>
      <c r="AM1271" s="9"/>
      <c r="AN1271" s="9"/>
      <c r="AO1271" s="9"/>
      <c r="AP1271" s="9"/>
      <c r="AQ1271" s="9"/>
      <c r="AR1271" s="9"/>
      <c r="AS1271" s="9"/>
      <c r="AT1271" s="9"/>
      <c r="AU1271" s="5"/>
      <c r="AV1271" s="5"/>
      <c r="AW1271" s="5"/>
      <c r="AX1271" s="5"/>
      <c r="AY1271" s="5"/>
      <c r="AZ1271" s="5"/>
      <c r="BA1271" s="5"/>
      <c r="CX1271" s="5"/>
      <c r="CY1271" s="5"/>
      <c r="CZ1271" s="5"/>
    </row>
    <row r="1272" spans="4:104" x14ac:dyDescent="0.3">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5"/>
      <c r="AB1272" s="5"/>
      <c r="AE1272" s="5"/>
      <c r="AF1272" s="5"/>
      <c r="AG1272" s="5"/>
      <c r="AH1272" s="5"/>
      <c r="AI1272" s="5"/>
      <c r="AJ1272" s="5"/>
      <c r="AM1272" s="9"/>
      <c r="AN1272" s="9"/>
      <c r="AO1272" s="9"/>
      <c r="AP1272" s="9"/>
      <c r="AQ1272" s="9"/>
      <c r="AR1272" s="9"/>
      <c r="AS1272" s="9"/>
      <c r="AT1272" s="9"/>
      <c r="AU1272" s="5"/>
      <c r="AV1272" s="5"/>
      <c r="AW1272" s="5"/>
      <c r="AX1272" s="5"/>
      <c r="AY1272" s="5"/>
      <c r="AZ1272" s="5"/>
      <c r="BA1272" s="5"/>
      <c r="CX1272" s="5"/>
      <c r="CY1272" s="5"/>
      <c r="CZ1272" s="5"/>
    </row>
    <row r="1273" spans="4:104" x14ac:dyDescent="0.3">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5"/>
      <c r="AB1273" s="5"/>
      <c r="AE1273" s="5"/>
      <c r="AF1273" s="5"/>
      <c r="AG1273" s="5"/>
      <c r="AH1273" s="5"/>
      <c r="AI1273" s="5"/>
      <c r="AJ1273" s="5"/>
      <c r="AM1273" s="9"/>
      <c r="AN1273" s="9"/>
      <c r="AO1273" s="9"/>
      <c r="AP1273" s="9"/>
      <c r="AQ1273" s="9"/>
      <c r="AR1273" s="9"/>
      <c r="AS1273" s="9"/>
      <c r="AT1273" s="9"/>
      <c r="AU1273" s="5"/>
      <c r="AV1273" s="5"/>
      <c r="AW1273" s="5"/>
      <c r="AX1273" s="5"/>
      <c r="AY1273" s="5"/>
      <c r="AZ1273" s="5"/>
      <c r="BA1273" s="5"/>
      <c r="CX1273" s="5"/>
      <c r="CY1273" s="5"/>
      <c r="CZ1273" s="5"/>
    </row>
    <row r="1274" spans="4:104" x14ac:dyDescent="0.3">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B1274" s="5"/>
      <c r="AE1274" s="5"/>
      <c r="AF1274" s="5"/>
      <c r="AG1274" s="5"/>
      <c r="AH1274" s="5"/>
      <c r="AI1274" s="5"/>
      <c r="AJ1274" s="5"/>
      <c r="AM1274" s="9"/>
      <c r="AN1274" s="9"/>
      <c r="AO1274" s="9"/>
      <c r="AP1274" s="9"/>
      <c r="AQ1274" s="9"/>
      <c r="AR1274" s="9"/>
      <c r="AS1274" s="9"/>
      <c r="AT1274" s="9"/>
      <c r="AU1274" s="5"/>
      <c r="AV1274" s="5"/>
      <c r="AW1274" s="5"/>
      <c r="AX1274" s="5"/>
      <c r="AY1274" s="5"/>
      <c r="AZ1274" s="5"/>
      <c r="BA1274" s="5"/>
      <c r="CX1274" s="5"/>
      <c r="CY1274" s="5"/>
      <c r="CZ1274" s="5"/>
    </row>
    <row r="1275" spans="4:104" x14ac:dyDescent="0.3">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E1275" s="5"/>
      <c r="AF1275" s="5"/>
      <c r="AG1275" s="5"/>
      <c r="AH1275" s="5"/>
      <c r="AI1275" s="5"/>
      <c r="AJ1275" s="5"/>
      <c r="AM1275" s="9"/>
      <c r="AN1275" s="9"/>
      <c r="AO1275" s="9"/>
      <c r="AP1275" s="9"/>
      <c r="AQ1275" s="9"/>
      <c r="AR1275" s="9"/>
      <c r="AS1275" s="9"/>
      <c r="AT1275" s="9"/>
      <c r="AU1275" s="5"/>
      <c r="AV1275" s="5"/>
      <c r="AW1275" s="5"/>
      <c r="AX1275" s="5"/>
      <c r="AY1275" s="5"/>
      <c r="AZ1275" s="5"/>
      <c r="BA1275" s="5"/>
      <c r="CX1275" s="5"/>
      <c r="CY1275" s="5"/>
      <c r="CZ1275" s="5"/>
    </row>
    <row r="1276" spans="4:104" x14ac:dyDescent="0.3">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B1276" s="5"/>
      <c r="AE1276" s="5"/>
      <c r="AF1276" s="5"/>
      <c r="AG1276" s="5"/>
      <c r="AH1276" s="5"/>
      <c r="AI1276" s="5"/>
      <c r="AJ1276" s="5"/>
      <c r="AM1276" s="9"/>
      <c r="AN1276" s="9"/>
      <c r="AO1276" s="9"/>
      <c r="AP1276" s="9"/>
      <c r="AQ1276" s="9"/>
      <c r="AR1276" s="9"/>
      <c r="AS1276" s="9"/>
      <c r="AT1276" s="9"/>
      <c r="AU1276" s="5"/>
      <c r="AV1276" s="5"/>
      <c r="AW1276" s="5"/>
      <c r="AX1276" s="5"/>
      <c r="AY1276" s="5"/>
      <c r="AZ1276" s="5"/>
      <c r="BA1276" s="5"/>
      <c r="CX1276" s="5"/>
      <c r="CY1276" s="5"/>
      <c r="CZ1276" s="5"/>
    </row>
    <row r="1277" spans="4:104" x14ac:dyDescent="0.3">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B1277" s="5"/>
      <c r="AE1277" s="5"/>
      <c r="AF1277" s="5"/>
      <c r="AG1277" s="5"/>
      <c r="AH1277" s="5"/>
      <c r="AI1277" s="5"/>
      <c r="AJ1277" s="5"/>
      <c r="AM1277" s="9"/>
      <c r="AN1277" s="9"/>
      <c r="AO1277" s="9"/>
      <c r="AP1277" s="9"/>
      <c r="AQ1277" s="9"/>
      <c r="AR1277" s="9"/>
      <c r="AS1277" s="9"/>
      <c r="AT1277" s="9"/>
      <c r="AU1277" s="5"/>
      <c r="AV1277" s="5"/>
      <c r="AW1277" s="5"/>
      <c r="AX1277" s="5"/>
      <c r="AY1277" s="5"/>
      <c r="AZ1277" s="5"/>
      <c r="BA1277" s="5"/>
      <c r="CX1277" s="5"/>
      <c r="CY1277" s="5"/>
      <c r="CZ1277" s="5"/>
    </row>
    <row r="1278" spans="4:104" x14ac:dyDescent="0.3">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E1278" s="5"/>
      <c r="AF1278" s="5"/>
      <c r="AG1278" s="5"/>
      <c r="AH1278" s="5"/>
      <c r="AI1278" s="5"/>
      <c r="AJ1278" s="5"/>
      <c r="AM1278" s="9"/>
      <c r="AN1278" s="9"/>
      <c r="AO1278" s="9"/>
      <c r="AP1278" s="9"/>
      <c r="AQ1278" s="9"/>
      <c r="AR1278" s="9"/>
      <c r="AS1278" s="9"/>
      <c r="AT1278" s="9"/>
      <c r="AU1278" s="5"/>
      <c r="AV1278" s="5"/>
      <c r="AW1278" s="5"/>
      <c r="AX1278" s="5"/>
      <c r="AY1278" s="5"/>
      <c r="AZ1278" s="5"/>
      <c r="BA1278" s="5"/>
      <c r="CX1278" s="5"/>
      <c r="CY1278" s="5"/>
      <c r="CZ1278" s="5"/>
    </row>
    <row r="1279" spans="4:104" x14ac:dyDescent="0.3">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5"/>
      <c r="AB1279" s="5"/>
      <c r="AE1279" s="5"/>
      <c r="AF1279" s="5"/>
      <c r="AG1279" s="5"/>
      <c r="AH1279" s="5"/>
      <c r="AI1279" s="5"/>
      <c r="AJ1279" s="5"/>
      <c r="AM1279" s="9"/>
      <c r="AN1279" s="9"/>
      <c r="AO1279" s="9"/>
      <c r="AP1279" s="9"/>
      <c r="AQ1279" s="9"/>
      <c r="AR1279" s="9"/>
      <c r="AS1279" s="9"/>
      <c r="AT1279" s="9"/>
      <c r="AU1279" s="5"/>
      <c r="AV1279" s="5"/>
      <c r="AW1279" s="5"/>
      <c r="AX1279" s="5"/>
      <c r="AY1279" s="5"/>
      <c r="AZ1279" s="5"/>
      <c r="BA1279" s="5"/>
      <c r="CX1279" s="5"/>
      <c r="CY1279" s="5"/>
      <c r="CZ1279" s="5"/>
    </row>
    <row r="1280" spans="4:104" x14ac:dyDescent="0.3">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B1280" s="5"/>
      <c r="AE1280" s="5"/>
      <c r="AF1280" s="5"/>
      <c r="AG1280" s="5"/>
      <c r="AH1280" s="5"/>
      <c r="AI1280" s="5"/>
      <c r="AJ1280" s="5"/>
      <c r="AM1280" s="9"/>
      <c r="AN1280" s="9"/>
      <c r="AO1280" s="9"/>
      <c r="AP1280" s="9"/>
      <c r="AQ1280" s="9"/>
      <c r="AR1280" s="9"/>
      <c r="AS1280" s="9"/>
      <c r="AT1280" s="9"/>
      <c r="AU1280" s="5"/>
      <c r="AV1280" s="5"/>
      <c r="AW1280" s="5"/>
      <c r="AX1280" s="5"/>
      <c r="AY1280" s="5"/>
      <c r="AZ1280" s="5"/>
      <c r="BA1280" s="5"/>
      <c r="CX1280" s="5"/>
      <c r="CY1280" s="5"/>
      <c r="CZ1280" s="5"/>
    </row>
    <row r="1281" spans="4:104" x14ac:dyDescent="0.3">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5"/>
      <c r="AB1281" s="5"/>
      <c r="AE1281" s="5"/>
      <c r="AF1281" s="5"/>
      <c r="AG1281" s="5"/>
      <c r="AH1281" s="5"/>
      <c r="AI1281" s="5"/>
      <c r="AJ1281" s="5"/>
      <c r="AM1281" s="9"/>
      <c r="AN1281" s="9"/>
      <c r="AO1281" s="9"/>
      <c r="AP1281" s="9"/>
      <c r="AQ1281" s="9"/>
      <c r="AR1281" s="9"/>
      <c r="AS1281" s="9"/>
      <c r="AT1281" s="9"/>
      <c r="AU1281" s="5"/>
      <c r="AV1281" s="5"/>
      <c r="AW1281" s="5"/>
      <c r="AX1281" s="5"/>
      <c r="AY1281" s="5"/>
      <c r="AZ1281" s="5"/>
      <c r="BA1281" s="5"/>
      <c r="CX1281" s="5"/>
      <c r="CY1281" s="5"/>
      <c r="CZ1281" s="5"/>
    </row>
    <row r="1282" spans="4:104" x14ac:dyDescent="0.3">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5"/>
      <c r="AB1282" s="5"/>
      <c r="AE1282" s="5"/>
      <c r="AF1282" s="5"/>
      <c r="AG1282" s="5"/>
      <c r="AH1282" s="5"/>
      <c r="AI1282" s="5"/>
      <c r="AJ1282" s="5"/>
      <c r="AM1282" s="9"/>
      <c r="AN1282" s="9"/>
      <c r="AO1282" s="9"/>
      <c r="AP1282" s="9"/>
      <c r="AQ1282" s="9"/>
      <c r="AR1282" s="9"/>
      <c r="AS1282" s="9"/>
      <c r="AT1282" s="9"/>
      <c r="AU1282" s="5"/>
      <c r="AV1282" s="5"/>
      <c r="AW1282" s="5"/>
      <c r="AX1282" s="5"/>
      <c r="AY1282" s="5"/>
      <c r="AZ1282" s="5"/>
      <c r="BA1282" s="5"/>
      <c r="CX1282" s="5"/>
      <c r="CY1282" s="5"/>
      <c r="CZ1282" s="5"/>
    </row>
    <row r="1283" spans="4:104" x14ac:dyDescent="0.3">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5"/>
      <c r="AB1283" s="5"/>
      <c r="AE1283" s="5"/>
      <c r="AF1283" s="5"/>
      <c r="AG1283" s="5"/>
      <c r="AH1283" s="5"/>
      <c r="AI1283" s="5"/>
      <c r="AJ1283" s="5"/>
      <c r="AM1283" s="9"/>
      <c r="AN1283" s="9"/>
      <c r="AO1283" s="9"/>
      <c r="AP1283" s="9"/>
      <c r="AQ1283" s="9"/>
      <c r="AR1283" s="9"/>
      <c r="AS1283" s="9"/>
      <c r="AT1283" s="9"/>
      <c r="AU1283" s="5"/>
      <c r="AV1283" s="5"/>
      <c r="AW1283" s="5"/>
      <c r="AX1283" s="5"/>
      <c r="AY1283" s="5"/>
      <c r="AZ1283" s="5"/>
      <c r="BA1283" s="5"/>
      <c r="CX1283" s="5"/>
      <c r="CY1283" s="5"/>
      <c r="CZ1283" s="5"/>
    </row>
    <row r="1284" spans="4:104" x14ac:dyDescent="0.3">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5"/>
      <c r="AB1284" s="5"/>
      <c r="AE1284" s="5"/>
      <c r="AF1284" s="5"/>
      <c r="AG1284" s="5"/>
      <c r="AH1284" s="5"/>
      <c r="AI1284" s="5"/>
      <c r="AJ1284" s="5"/>
      <c r="AM1284" s="9"/>
      <c r="AN1284" s="9"/>
      <c r="AO1284" s="9"/>
      <c r="AP1284" s="9"/>
      <c r="AQ1284" s="9"/>
      <c r="AR1284" s="9"/>
      <c r="AS1284" s="9"/>
      <c r="AT1284" s="9"/>
      <c r="AU1284" s="5"/>
      <c r="AV1284" s="5"/>
      <c r="AW1284" s="5"/>
      <c r="AX1284" s="5"/>
      <c r="AY1284" s="5"/>
      <c r="AZ1284" s="5"/>
      <c r="BA1284" s="5"/>
      <c r="CX1284" s="5"/>
      <c r="CY1284" s="5"/>
      <c r="CZ1284" s="5"/>
    </row>
    <row r="1285" spans="4:104" x14ac:dyDescent="0.3">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5"/>
      <c r="AB1285" s="5"/>
      <c r="AE1285" s="5"/>
      <c r="AF1285" s="5"/>
      <c r="AG1285" s="5"/>
      <c r="AH1285" s="5"/>
      <c r="AI1285" s="5"/>
      <c r="AJ1285" s="5"/>
      <c r="AM1285" s="9"/>
      <c r="AN1285" s="9"/>
      <c r="AO1285" s="9"/>
      <c r="AP1285" s="9"/>
      <c r="AQ1285" s="9"/>
      <c r="AR1285" s="9"/>
      <c r="AS1285" s="9"/>
      <c r="AT1285" s="9"/>
      <c r="AU1285" s="5"/>
      <c r="AV1285" s="5"/>
      <c r="AW1285" s="5"/>
      <c r="AX1285" s="5"/>
      <c r="AY1285" s="5"/>
      <c r="AZ1285" s="5"/>
      <c r="BA1285" s="5"/>
      <c r="CX1285" s="5"/>
      <c r="CY1285" s="5"/>
      <c r="CZ1285" s="5"/>
    </row>
    <row r="1286" spans="4:104" x14ac:dyDescent="0.3">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5"/>
      <c r="AB1286" s="5"/>
      <c r="AE1286" s="5"/>
      <c r="AF1286" s="5"/>
      <c r="AG1286" s="5"/>
      <c r="AH1286" s="5"/>
      <c r="AI1286" s="5"/>
      <c r="AJ1286" s="5"/>
      <c r="AM1286" s="9"/>
      <c r="AN1286" s="9"/>
      <c r="AO1286" s="9"/>
      <c r="AP1286" s="9"/>
      <c r="AQ1286" s="9"/>
      <c r="AR1286" s="9"/>
      <c r="AS1286" s="9"/>
      <c r="AT1286" s="9"/>
      <c r="AU1286" s="5"/>
      <c r="AV1286" s="5"/>
      <c r="AW1286" s="5"/>
      <c r="AX1286" s="5"/>
      <c r="AY1286" s="5"/>
      <c r="AZ1286" s="5"/>
      <c r="BA1286" s="5"/>
      <c r="CX1286" s="5"/>
      <c r="CY1286" s="5"/>
      <c r="CZ1286" s="5"/>
    </row>
    <row r="1287" spans="4:104" x14ac:dyDescent="0.3">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E1287" s="5"/>
      <c r="AF1287" s="5"/>
      <c r="AG1287" s="5"/>
      <c r="AH1287" s="5"/>
      <c r="AI1287" s="5"/>
      <c r="AJ1287" s="5"/>
      <c r="AM1287" s="9"/>
      <c r="AN1287" s="9"/>
      <c r="AO1287" s="9"/>
      <c r="AP1287" s="9"/>
      <c r="AQ1287" s="9"/>
      <c r="AR1287" s="9"/>
      <c r="AS1287" s="9"/>
      <c r="AT1287" s="9"/>
      <c r="AU1287" s="5"/>
      <c r="AV1287" s="5"/>
      <c r="AW1287" s="5"/>
      <c r="AX1287" s="5"/>
      <c r="AY1287" s="5"/>
      <c r="AZ1287" s="5"/>
      <c r="BA1287" s="5"/>
      <c r="CX1287" s="5"/>
      <c r="CY1287" s="5"/>
      <c r="CZ1287" s="5"/>
    </row>
    <row r="1288" spans="4:104" x14ac:dyDescent="0.3">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E1288" s="5"/>
      <c r="AF1288" s="5"/>
      <c r="AG1288" s="5"/>
      <c r="AH1288" s="5"/>
      <c r="AI1288" s="5"/>
      <c r="AJ1288" s="5"/>
      <c r="AM1288" s="9"/>
      <c r="AN1288" s="9"/>
      <c r="AO1288" s="9"/>
      <c r="AP1288" s="9"/>
      <c r="AQ1288" s="9"/>
      <c r="AR1288" s="9"/>
      <c r="AS1288" s="9"/>
      <c r="AT1288" s="9"/>
      <c r="AU1288" s="5"/>
      <c r="AV1288" s="5"/>
      <c r="AW1288" s="5"/>
      <c r="AX1288" s="5"/>
      <c r="AY1288" s="5"/>
      <c r="AZ1288" s="5"/>
      <c r="BA1288" s="5"/>
      <c r="CX1288" s="5"/>
      <c r="CY1288" s="5"/>
      <c r="CZ1288" s="5"/>
    </row>
    <row r="1289" spans="4:104" x14ac:dyDescent="0.3">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5"/>
      <c r="AB1289" s="5"/>
      <c r="AE1289" s="5"/>
      <c r="AF1289" s="5"/>
      <c r="AG1289" s="5"/>
      <c r="AH1289" s="5"/>
      <c r="AI1289" s="5"/>
      <c r="AJ1289" s="5"/>
      <c r="AM1289" s="9"/>
      <c r="AN1289" s="9"/>
      <c r="AO1289" s="9"/>
      <c r="AP1289" s="9"/>
      <c r="AQ1289" s="9"/>
      <c r="AR1289" s="9"/>
      <c r="AS1289" s="9"/>
      <c r="AT1289" s="9"/>
      <c r="AU1289" s="5"/>
      <c r="AV1289" s="5"/>
      <c r="AW1289" s="5"/>
      <c r="AX1289" s="5"/>
      <c r="AY1289" s="5"/>
      <c r="AZ1289" s="5"/>
      <c r="BA1289" s="5"/>
      <c r="CX1289" s="5"/>
      <c r="CY1289" s="5"/>
      <c r="CZ1289" s="5"/>
    </row>
    <row r="1290" spans="4:104" x14ac:dyDescent="0.3">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5"/>
      <c r="AB1290" s="5"/>
      <c r="AE1290" s="5"/>
      <c r="AF1290" s="5"/>
      <c r="AG1290" s="5"/>
      <c r="AH1290" s="5"/>
      <c r="AI1290" s="5"/>
      <c r="AJ1290" s="5"/>
      <c r="AM1290" s="9"/>
      <c r="AN1290" s="9"/>
      <c r="AO1290" s="9"/>
      <c r="AP1290" s="9"/>
      <c r="AQ1290" s="9"/>
      <c r="AR1290" s="9"/>
      <c r="AS1290" s="9"/>
      <c r="AT1290" s="9"/>
      <c r="AU1290" s="5"/>
      <c r="AV1290" s="5"/>
      <c r="AW1290" s="5"/>
      <c r="AX1290" s="5"/>
      <c r="AY1290" s="5"/>
      <c r="AZ1290" s="5"/>
      <c r="BA1290" s="5"/>
      <c r="CX1290" s="5"/>
      <c r="CY1290" s="5"/>
      <c r="CZ1290" s="5"/>
    </row>
    <row r="1291" spans="4:104" x14ac:dyDescent="0.3">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5"/>
      <c r="AB1291" s="5"/>
      <c r="AE1291" s="5"/>
      <c r="AF1291" s="5"/>
      <c r="AG1291" s="5"/>
      <c r="AH1291" s="5"/>
      <c r="AI1291" s="5"/>
      <c r="AJ1291" s="5"/>
      <c r="AM1291" s="9"/>
      <c r="AN1291" s="9"/>
      <c r="AO1291" s="9"/>
      <c r="AP1291" s="9"/>
      <c r="AQ1291" s="9"/>
      <c r="AR1291" s="9"/>
      <c r="AS1291" s="9"/>
      <c r="AT1291" s="9"/>
      <c r="AU1291" s="5"/>
      <c r="AV1291" s="5"/>
      <c r="AW1291" s="5"/>
      <c r="AX1291" s="5"/>
      <c r="AY1291" s="5"/>
      <c r="AZ1291" s="5"/>
      <c r="BA1291" s="5"/>
      <c r="CX1291" s="5"/>
      <c r="CY1291" s="5"/>
      <c r="CZ1291" s="5"/>
    </row>
    <row r="1292" spans="4:104" x14ac:dyDescent="0.3">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E1292" s="5"/>
      <c r="AF1292" s="5"/>
      <c r="AG1292" s="5"/>
      <c r="AH1292" s="5"/>
      <c r="AI1292" s="5"/>
      <c r="AJ1292" s="5"/>
      <c r="AM1292" s="9"/>
      <c r="AN1292" s="9"/>
      <c r="AO1292" s="9"/>
      <c r="AP1292" s="9"/>
      <c r="AQ1292" s="9"/>
      <c r="AR1292" s="9"/>
      <c r="AS1292" s="9"/>
      <c r="AT1292" s="9"/>
      <c r="AU1292" s="5"/>
      <c r="AV1292" s="5"/>
      <c r="AW1292" s="5"/>
      <c r="AX1292" s="5"/>
      <c r="AY1292" s="5"/>
      <c r="AZ1292" s="5"/>
      <c r="BA1292" s="5"/>
      <c r="CX1292" s="5"/>
      <c r="CY1292" s="5"/>
      <c r="CZ1292" s="5"/>
    </row>
    <row r="1293" spans="4:104" x14ac:dyDescent="0.3">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E1293" s="5"/>
      <c r="AF1293" s="5"/>
      <c r="AG1293" s="5"/>
      <c r="AH1293" s="5"/>
      <c r="AI1293" s="5"/>
      <c r="AJ1293" s="5"/>
      <c r="AM1293" s="9"/>
      <c r="AN1293" s="9"/>
      <c r="AO1293" s="9"/>
      <c r="AP1293" s="9"/>
      <c r="AQ1293" s="9"/>
      <c r="AR1293" s="9"/>
      <c r="AS1293" s="9"/>
      <c r="AT1293" s="9"/>
      <c r="AU1293" s="5"/>
      <c r="AV1293" s="5"/>
      <c r="AW1293" s="5"/>
      <c r="AX1293" s="5"/>
      <c r="AY1293" s="5"/>
      <c r="AZ1293" s="5"/>
      <c r="BA1293" s="5"/>
      <c r="CX1293" s="5"/>
      <c r="CY1293" s="5"/>
      <c r="CZ1293" s="5"/>
    </row>
    <row r="1294" spans="4:104" x14ac:dyDescent="0.3">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E1294" s="5"/>
      <c r="AF1294" s="5"/>
      <c r="AG1294" s="5"/>
      <c r="AH1294" s="5"/>
      <c r="AI1294" s="5"/>
      <c r="AJ1294" s="5"/>
      <c r="AM1294" s="9"/>
      <c r="AN1294" s="9"/>
      <c r="AO1294" s="9"/>
      <c r="AP1294" s="9"/>
      <c r="AQ1294" s="9"/>
      <c r="AR1294" s="9"/>
      <c r="AS1294" s="9"/>
      <c r="AT1294" s="9"/>
      <c r="AU1294" s="5"/>
      <c r="AV1294" s="5"/>
      <c r="AW1294" s="5"/>
      <c r="AX1294" s="5"/>
      <c r="AY1294" s="5"/>
      <c r="AZ1294" s="5"/>
      <c r="BA1294" s="5"/>
      <c r="CX1294" s="5"/>
      <c r="CY1294" s="5"/>
      <c r="CZ1294" s="5"/>
    </row>
    <row r="1295" spans="4:104" x14ac:dyDescent="0.3">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5"/>
      <c r="AB1295" s="5"/>
      <c r="AE1295" s="5"/>
      <c r="AF1295" s="5"/>
      <c r="AG1295" s="5"/>
      <c r="AH1295" s="5"/>
      <c r="AI1295" s="5"/>
      <c r="AJ1295" s="5"/>
      <c r="AM1295" s="9"/>
      <c r="AN1295" s="9"/>
      <c r="AO1295" s="9"/>
      <c r="AP1295" s="9"/>
      <c r="AQ1295" s="9"/>
      <c r="AR1295" s="9"/>
      <c r="AS1295" s="9"/>
      <c r="AT1295" s="9"/>
      <c r="AU1295" s="5"/>
      <c r="AV1295" s="5"/>
      <c r="AW1295" s="5"/>
      <c r="AX1295" s="5"/>
      <c r="AY1295" s="5"/>
      <c r="AZ1295" s="5"/>
      <c r="BA1295" s="5"/>
      <c r="CX1295" s="5"/>
      <c r="CY1295" s="5"/>
      <c r="CZ1295" s="5"/>
    </row>
    <row r="1296" spans="4:104" x14ac:dyDescent="0.3">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5"/>
      <c r="AB1296" s="5"/>
      <c r="AE1296" s="5"/>
      <c r="AF1296" s="5"/>
      <c r="AG1296" s="5"/>
      <c r="AH1296" s="5"/>
      <c r="AI1296" s="5"/>
      <c r="AJ1296" s="5"/>
      <c r="AM1296" s="9"/>
      <c r="AN1296" s="9"/>
      <c r="AO1296" s="9"/>
      <c r="AP1296" s="9"/>
      <c r="AQ1296" s="9"/>
      <c r="AR1296" s="9"/>
      <c r="AS1296" s="9"/>
      <c r="AT1296" s="9"/>
      <c r="AU1296" s="5"/>
      <c r="AV1296" s="5"/>
      <c r="AW1296" s="5"/>
      <c r="AX1296" s="5"/>
      <c r="AY1296" s="5"/>
      <c r="AZ1296" s="5"/>
      <c r="BA1296" s="5"/>
      <c r="CX1296" s="5"/>
      <c r="CY1296" s="5"/>
      <c r="CZ1296" s="5"/>
    </row>
    <row r="1297" spans="4:104" x14ac:dyDescent="0.3">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5"/>
      <c r="AB1297" s="5"/>
      <c r="AE1297" s="5"/>
      <c r="AF1297" s="5"/>
      <c r="AG1297" s="5"/>
      <c r="AH1297" s="5"/>
      <c r="AI1297" s="5"/>
      <c r="AJ1297" s="5"/>
      <c r="AM1297" s="9"/>
      <c r="AN1297" s="9"/>
      <c r="AO1297" s="9"/>
      <c r="AP1297" s="9"/>
      <c r="AQ1297" s="9"/>
      <c r="AR1297" s="9"/>
      <c r="AS1297" s="9"/>
      <c r="AT1297" s="9"/>
      <c r="AU1297" s="5"/>
      <c r="AV1297" s="5"/>
      <c r="AW1297" s="5"/>
      <c r="AX1297" s="5"/>
      <c r="AY1297" s="5"/>
      <c r="AZ1297" s="5"/>
      <c r="BA1297" s="5"/>
      <c r="CX1297" s="5"/>
      <c r="CY1297" s="5"/>
      <c r="CZ1297" s="5"/>
    </row>
    <row r="1298" spans="4:104" x14ac:dyDescent="0.3">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B1298" s="5"/>
      <c r="AE1298" s="5"/>
      <c r="AF1298" s="5"/>
      <c r="AG1298" s="5"/>
      <c r="AH1298" s="5"/>
      <c r="AI1298" s="5"/>
      <c r="AJ1298" s="5"/>
      <c r="AM1298" s="9"/>
      <c r="AN1298" s="9"/>
      <c r="AO1298" s="9"/>
      <c r="AP1298" s="9"/>
      <c r="AQ1298" s="9"/>
      <c r="AR1298" s="9"/>
      <c r="AS1298" s="9"/>
      <c r="AT1298" s="9"/>
      <c r="AU1298" s="5"/>
      <c r="AV1298" s="5"/>
      <c r="AW1298" s="5"/>
      <c r="AX1298" s="5"/>
      <c r="AY1298" s="5"/>
      <c r="AZ1298" s="5"/>
      <c r="BA1298" s="5"/>
      <c r="CX1298" s="5"/>
      <c r="CY1298" s="5"/>
      <c r="CZ1298" s="5"/>
    </row>
    <row r="1299" spans="4:104" x14ac:dyDescent="0.3">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5"/>
      <c r="AB1299" s="5"/>
      <c r="AE1299" s="5"/>
      <c r="AF1299" s="5"/>
      <c r="AG1299" s="5"/>
      <c r="AH1299" s="5"/>
      <c r="AI1299" s="5"/>
      <c r="AJ1299" s="5"/>
      <c r="AM1299" s="9"/>
      <c r="AN1299" s="9"/>
      <c r="AO1299" s="9"/>
      <c r="AP1299" s="9"/>
      <c r="AQ1299" s="9"/>
      <c r="AR1299" s="9"/>
      <c r="AS1299" s="9"/>
      <c r="AT1299" s="9"/>
      <c r="AU1299" s="5"/>
      <c r="AV1299" s="5"/>
      <c r="AW1299" s="5"/>
      <c r="AX1299" s="5"/>
      <c r="AY1299" s="5"/>
      <c r="AZ1299" s="5"/>
      <c r="BA1299" s="5"/>
      <c r="CX1299" s="5"/>
      <c r="CY1299" s="5"/>
      <c r="CZ1299" s="5"/>
    </row>
    <row r="1300" spans="4:104" x14ac:dyDescent="0.3">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E1300" s="5"/>
      <c r="AF1300" s="5"/>
      <c r="AG1300" s="5"/>
      <c r="AH1300" s="5"/>
      <c r="AI1300" s="5"/>
      <c r="AJ1300" s="5"/>
      <c r="AM1300" s="9"/>
      <c r="AN1300" s="9"/>
      <c r="AO1300" s="9"/>
      <c r="AP1300" s="9"/>
      <c r="AQ1300" s="9"/>
      <c r="AR1300" s="9"/>
      <c r="AS1300" s="9"/>
      <c r="AT1300" s="9"/>
      <c r="AU1300" s="5"/>
      <c r="AV1300" s="5"/>
      <c r="AW1300" s="5"/>
      <c r="AX1300" s="5"/>
      <c r="AY1300" s="5"/>
      <c r="AZ1300" s="5"/>
      <c r="BA1300" s="5"/>
      <c r="CX1300" s="5"/>
      <c r="CY1300" s="5"/>
      <c r="CZ1300" s="5"/>
    </row>
    <row r="1301" spans="4:104" x14ac:dyDescent="0.3">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E1301" s="5"/>
      <c r="AF1301" s="5"/>
      <c r="AG1301" s="5"/>
      <c r="AH1301" s="5"/>
      <c r="AI1301" s="5"/>
      <c r="AJ1301" s="5"/>
      <c r="AM1301" s="9"/>
      <c r="AN1301" s="9"/>
      <c r="AO1301" s="9"/>
      <c r="AP1301" s="9"/>
      <c r="AQ1301" s="9"/>
      <c r="AR1301" s="9"/>
      <c r="AS1301" s="9"/>
      <c r="AT1301" s="9"/>
      <c r="AU1301" s="5"/>
      <c r="AV1301" s="5"/>
      <c r="AW1301" s="5"/>
      <c r="AX1301" s="5"/>
      <c r="AY1301" s="5"/>
      <c r="AZ1301" s="5"/>
      <c r="BA1301" s="5"/>
      <c r="CX1301" s="5"/>
      <c r="CY1301" s="5"/>
      <c r="CZ1301" s="5"/>
    </row>
    <row r="1302" spans="4:104" x14ac:dyDescent="0.3">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E1302" s="5"/>
      <c r="AF1302" s="5"/>
      <c r="AG1302" s="5"/>
      <c r="AH1302" s="5"/>
      <c r="AI1302" s="5"/>
      <c r="AJ1302" s="5"/>
      <c r="AM1302" s="9"/>
      <c r="AN1302" s="9"/>
      <c r="AO1302" s="9"/>
      <c r="AP1302" s="9"/>
      <c r="AQ1302" s="9"/>
      <c r="AR1302" s="9"/>
      <c r="AS1302" s="9"/>
      <c r="AT1302" s="9"/>
      <c r="AU1302" s="5"/>
      <c r="AV1302" s="5"/>
      <c r="AW1302" s="5"/>
      <c r="AX1302" s="5"/>
      <c r="AY1302" s="5"/>
      <c r="AZ1302" s="5"/>
      <c r="BA1302" s="5"/>
      <c r="CX1302" s="5"/>
      <c r="CY1302" s="5"/>
      <c r="CZ1302" s="5"/>
    </row>
    <row r="1303" spans="4:104" x14ac:dyDescent="0.3">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5"/>
      <c r="AB1303" s="5"/>
      <c r="AE1303" s="5"/>
      <c r="AF1303" s="5"/>
      <c r="AG1303" s="5"/>
      <c r="AH1303" s="5"/>
      <c r="AI1303" s="5"/>
      <c r="AJ1303" s="5"/>
      <c r="AM1303" s="9"/>
      <c r="AN1303" s="9"/>
      <c r="AO1303" s="9"/>
      <c r="AP1303" s="9"/>
      <c r="AQ1303" s="9"/>
      <c r="AR1303" s="9"/>
      <c r="AS1303" s="9"/>
      <c r="AT1303" s="9"/>
      <c r="AU1303" s="5"/>
      <c r="AV1303" s="5"/>
      <c r="AW1303" s="5"/>
      <c r="AX1303" s="5"/>
      <c r="AY1303" s="5"/>
      <c r="AZ1303" s="5"/>
      <c r="BA1303" s="5"/>
      <c r="CX1303" s="5"/>
      <c r="CY1303" s="5"/>
      <c r="CZ1303" s="5"/>
    </row>
    <row r="1304" spans="4:104" x14ac:dyDescent="0.3">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5"/>
      <c r="AB1304" s="5"/>
      <c r="AE1304" s="5"/>
      <c r="AF1304" s="5"/>
      <c r="AG1304" s="5"/>
      <c r="AH1304" s="5"/>
      <c r="AI1304" s="5"/>
      <c r="AJ1304" s="5"/>
      <c r="AM1304" s="9"/>
      <c r="AN1304" s="9"/>
      <c r="AO1304" s="9"/>
      <c r="AP1304" s="9"/>
      <c r="AQ1304" s="9"/>
      <c r="AR1304" s="9"/>
      <c r="AS1304" s="9"/>
      <c r="AT1304" s="9"/>
      <c r="AU1304" s="5"/>
      <c r="AV1304" s="5"/>
      <c r="AW1304" s="5"/>
      <c r="AX1304" s="5"/>
      <c r="AY1304" s="5"/>
      <c r="AZ1304" s="5"/>
      <c r="BA1304" s="5"/>
      <c r="CX1304" s="5"/>
      <c r="CY1304" s="5"/>
      <c r="CZ1304" s="5"/>
    </row>
    <row r="1305" spans="4:104" x14ac:dyDescent="0.3">
      <c r="D1305" s="5"/>
      <c r="E1305" s="5"/>
      <c r="F1305" s="5"/>
      <c r="G1305" s="5"/>
      <c r="H1305" s="5"/>
      <c r="I1305" s="5"/>
      <c r="J1305" s="5"/>
      <c r="K1305" s="5"/>
      <c r="L1305" s="5"/>
      <c r="M1305" s="5"/>
      <c r="N1305" s="5"/>
      <c r="O1305" s="5"/>
      <c r="P1305" s="5"/>
      <c r="Q1305" s="5"/>
      <c r="R1305" s="5"/>
      <c r="S1305" s="5"/>
      <c r="T1305" s="5"/>
      <c r="U1305" s="5"/>
      <c r="V1305" s="5"/>
      <c r="W1305" s="5"/>
      <c r="X1305" s="5"/>
      <c r="Y1305" s="5"/>
      <c r="Z1305" s="5"/>
      <c r="AA1305" s="5"/>
      <c r="AB1305" s="5"/>
      <c r="AE1305" s="5"/>
      <c r="AF1305" s="5"/>
      <c r="AG1305" s="5"/>
      <c r="AH1305" s="5"/>
      <c r="AI1305" s="5"/>
      <c r="AJ1305" s="5"/>
      <c r="AM1305" s="9"/>
      <c r="AN1305" s="9"/>
      <c r="AO1305" s="9"/>
      <c r="AP1305" s="9"/>
      <c r="AQ1305" s="9"/>
      <c r="AR1305" s="9"/>
      <c r="AS1305" s="9"/>
      <c r="AT1305" s="9"/>
      <c r="AU1305" s="5"/>
      <c r="AV1305" s="5"/>
      <c r="AW1305" s="5"/>
      <c r="AX1305" s="5"/>
      <c r="AY1305" s="5"/>
      <c r="AZ1305" s="5"/>
      <c r="BA1305" s="5"/>
      <c r="CX1305" s="5"/>
      <c r="CY1305" s="5"/>
      <c r="CZ1305" s="5"/>
    </row>
    <row r="1306" spans="4:104" x14ac:dyDescent="0.3">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5"/>
      <c r="AB1306" s="5"/>
      <c r="AE1306" s="5"/>
      <c r="AF1306" s="5"/>
      <c r="AG1306" s="5"/>
      <c r="AH1306" s="5"/>
      <c r="AI1306" s="5"/>
      <c r="AJ1306" s="5"/>
      <c r="AM1306" s="9"/>
      <c r="AN1306" s="9"/>
      <c r="AO1306" s="9"/>
      <c r="AP1306" s="9"/>
      <c r="AQ1306" s="9"/>
      <c r="AR1306" s="9"/>
      <c r="AS1306" s="9"/>
      <c r="AT1306" s="9"/>
      <c r="AU1306" s="5"/>
      <c r="AV1306" s="5"/>
      <c r="AW1306" s="5"/>
      <c r="AX1306" s="5"/>
      <c r="AY1306" s="5"/>
      <c r="AZ1306" s="5"/>
      <c r="BA1306" s="5"/>
      <c r="CX1306" s="5"/>
      <c r="CY1306" s="5"/>
      <c r="CZ1306" s="5"/>
    </row>
    <row r="1307" spans="4:104" x14ac:dyDescent="0.3">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5"/>
      <c r="AB1307" s="5"/>
      <c r="AE1307" s="5"/>
      <c r="AF1307" s="5"/>
      <c r="AG1307" s="5"/>
      <c r="AH1307" s="5"/>
      <c r="AI1307" s="5"/>
      <c r="AJ1307" s="5"/>
      <c r="AM1307" s="9"/>
      <c r="AN1307" s="9"/>
      <c r="AO1307" s="9"/>
      <c r="AP1307" s="9"/>
      <c r="AQ1307" s="9"/>
      <c r="AR1307" s="9"/>
      <c r="AS1307" s="9"/>
      <c r="AT1307" s="9"/>
      <c r="AU1307" s="5"/>
      <c r="AV1307" s="5"/>
      <c r="AW1307" s="5"/>
      <c r="AX1307" s="5"/>
      <c r="AY1307" s="5"/>
      <c r="AZ1307" s="5"/>
      <c r="BA1307" s="5"/>
      <c r="CX1307" s="5"/>
      <c r="CY1307" s="5"/>
      <c r="CZ1307" s="5"/>
    </row>
    <row r="1308" spans="4:104" x14ac:dyDescent="0.3">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E1308" s="5"/>
      <c r="AF1308" s="5"/>
      <c r="AG1308" s="5"/>
      <c r="AH1308" s="5"/>
      <c r="AI1308" s="5"/>
      <c r="AJ1308" s="5"/>
      <c r="AM1308" s="9"/>
      <c r="AN1308" s="9"/>
      <c r="AO1308" s="9"/>
      <c r="AP1308" s="9"/>
      <c r="AQ1308" s="9"/>
      <c r="AR1308" s="9"/>
      <c r="AS1308" s="9"/>
      <c r="AT1308" s="9"/>
      <c r="AU1308" s="5"/>
      <c r="AV1308" s="5"/>
      <c r="AW1308" s="5"/>
      <c r="AX1308" s="5"/>
      <c r="AY1308" s="5"/>
      <c r="AZ1308" s="5"/>
      <c r="BA1308" s="5"/>
      <c r="CX1308" s="5"/>
      <c r="CY1308" s="5"/>
      <c r="CZ1308" s="5"/>
    </row>
    <row r="1309" spans="4:104" x14ac:dyDescent="0.3">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5"/>
      <c r="AB1309" s="5"/>
      <c r="AE1309" s="5"/>
      <c r="AF1309" s="5"/>
      <c r="AG1309" s="5"/>
      <c r="AH1309" s="5"/>
      <c r="AI1309" s="5"/>
      <c r="AJ1309" s="5"/>
      <c r="AM1309" s="9"/>
      <c r="AN1309" s="9"/>
      <c r="AO1309" s="9"/>
      <c r="AP1309" s="9"/>
      <c r="AQ1309" s="9"/>
      <c r="AR1309" s="9"/>
      <c r="AS1309" s="9"/>
      <c r="AT1309" s="9"/>
      <c r="AU1309" s="5"/>
      <c r="AV1309" s="5"/>
      <c r="AW1309" s="5"/>
      <c r="AX1309" s="5"/>
      <c r="AY1309" s="5"/>
      <c r="AZ1309" s="5"/>
      <c r="BA1309" s="5"/>
      <c r="CX1309" s="5"/>
      <c r="CY1309" s="5"/>
      <c r="CZ1309" s="5"/>
    </row>
    <row r="1310" spans="4:104" x14ac:dyDescent="0.3">
      <c r="D1310" s="5"/>
      <c r="E1310" s="5"/>
      <c r="F1310" s="5"/>
      <c r="G1310" s="5"/>
      <c r="H1310" s="5"/>
      <c r="I1310" s="5"/>
      <c r="J1310" s="5"/>
      <c r="K1310" s="5"/>
      <c r="L1310" s="5"/>
      <c r="M1310" s="5"/>
      <c r="N1310" s="5"/>
      <c r="O1310" s="5"/>
      <c r="P1310" s="5"/>
      <c r="Q1310" s="5"/>
      <c r="R1310" s="5"/>
      <c r="S1310" s="5"/>
      <c r="T1310" s="5"/>
      <c r="U1310" s="5"/>
      <c r="V1310" s="5"/>
      <c r="W1310" s="5"/>
      <c r="X1310" s="5"/>
      <c r="Y1310" s="5"/>
      <c r="Z1310" s="5"/>
      <c r="AA1310" s="5"/>
      <c r="AB1310" s="5"/>
      <c r="AE1310" s="5"/>
      <c r="AF1310" s="5"/>
      <c r="AG1310" s="5"/>
      <c r="AH1310" s="5"/>
      <c r="AI1310" s="5"/>
      <c r="AJ1310" s="5"/>
      <c r="AM1310" s="9"/>
      <c r="AN1310" s="9"/>
      <c r="AO1310" s="9"/>
      <c r="AP1310" s="9"/>
      <c r="AQ1310" s="9"/>
      <c r="AR1310" s="9"/>
      <c r="AS1310" s="9"/>
      <c r="AT1310" s="9"/>
      <c r="AU1310" s="5"/>
      <c r="AV1310" s="5"/>
      <c r="AW1310" s="5"/>
      <c r="AX1310" s="5"/>
      <c r="AY1310" s="5"/>
      <c r="AZ1310" s="5"/>
      <c r="BA1310" s="5"/>
      <c r="CX1310" s="5"/>
      <c r="CY1310" s="5"/>
      <c r="CZ1310" s="5"/>
    </row>
    <row r="1311" spans="4:104" x14ac:dyDescent="0.3">
      <c r="D1311" s="5"/>
      <c r="E1311" s="5"/>
      <c r="F1311" s="5"/>
      <c r="G1311" s="5"/>
      <c r="H1311" s="5"/>
      <c r="I1311" s="5"/>
      <c r="J1311" s="5"/>
      <c r="K1311" s="5"/>
      <c r="L1311" s="5"/>
      <c r="M1311" s="5"/>
      <c r="N1311" s="5"/>
      <c r="O1311" s="5"/>
      <c r="P1311" s="5"/>
      <c r="Q1311" s="5"/>
      <c r="R1311" s="5"/>
      <c r="S1311" s="5"/>
      <c r="T1311" s="5"/>
      <c r="U1311" s="5"/>
      <c r="V1311" s="5"/>
      <c r="W1311" s="5"/>
      <c r="X1311" s="5"/>
      <c r="Y1311" s="5"/>
      <c r="Z1311" s="5"/>
      <c r="AA1311" s="5"/>
      <c r="AB1311" s="5"/>
      <c r="AE1311" s="5"/>
      <c r="AF1311" s="5"/>
      <c r="AG1311" s="5"/>
      <c r="AH1311" s="5"/>
      <c r="AI1311" s="5"/>
      <c r="AJ1311" s="5"/>
      <c r="AM1311" s="9"/>
      <c r="AN1311" s="9"/>
      <c r="AO1311" s="9"/>
      <c r="AP1311" s="9"/>
      <c r="AQ1311" s="9"/>
      <c r="AR1311" s="9"/>
      <c r="AS1311" s="9"/>
      <c r="AT1311" s="9"/>
      <c r="AU1311" s="5"/>
      <c r="AV1311" s="5"/>
      <c r="AW1311" s="5"/>
      <c r="AX1311" s="5"/>
      <c r="AY1311" s="5"/>
      <c r="AZ1311" s="5"/>
      <c r="BA1311" s="5"/>
      <c r="CX1311" s="5"/>
      <c r="CY1311" s="5"/>
      <c r="CZ1311" s="5"/>
    </row>
    <row r="1312" spans="4:104" x14ac:dyDescent="0.3">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5"/>
      <c r="AB1312" s="5"/>
      <c r="AE1312" s="5"/>
      <c r="AF1312" s="5"/>
      <c r="AG1312" s="5"/>
      <c r="AH1312" s="5"/>
      <c r="AI1312" s="5"/>
      <c r="AJ1312" s="5"/>
      <c r="AM1312" s="9"/>
      <c r="AN1312" s="9"/>
      <c r="AO1312" s="9"/>
      <c r="AP1312" s="9"/>
      <c r="AQ1312" s="9"/>
      <c r="AR1312" s="9"/>
      <c r="AS1312" s="9"/>
      <c r="AT1312" s="9"/>
      <c r="AU1312" s="5"/>
      <c r="AV1312" s="5"/>
      <c r="AW1312" s="5"/>
      <c r="AX1312" s="5"/>
      <c r="AY1312" s="5"/>
      <c r="AZ1312" s="5"/>
      <c r="BA1312" s="5"/>
      <c r="CX1312" s="5"/>
      <c r="CY1312" s="5"/>
      <c r="CZ1312" s="5"/>
    </row>
    <row r="1313" spans="4:104" x14ac:dyDescent="0.3">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B1313" s="5"/>
      <c r="AE1313" s="5"/>
      <c r="AF1313" s="5"/>
      <c r="AG1313" s="5"/>
      <c r="AH1313" s="5"/>
      <c r="AI1313" s="5"/>
      <c r="AJ1313" s="5"/>
      <c r="AM1313" s="9"/>
      <c r="AN1313" s="9"/>
      <c r="AO1313" s="9"/>
      <c r="AP1313" s="9"/>
      <c r="AQ1313" s="9"/>
      <c r="AR1313" s="9"/>
      <c r="AS1313" s="9"/>
      <c r="AT1313" s="9"/>
      <c r="AU1313" s="5"/>
      <c r="AV1313" s="5"/>
      <c r="AW1313" s="5"/>
      <c r="AX1313" s="5"/>
      <c r="AY1313" s="5"/>
      <c r="AZ1313" s="5"/>
      <c r="BA1313" s="5"/>
      <c r="CX1313" s="5"/>
      <c r="CY1313" s="5"/>
      <c r="CZ1313" s="5"/>
    </row>
    <row r="1314" spans="4:104" x14ac:dyDescent="0.3">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5"/>
      <c r="AB1314" s="5"/>
      <c r="AE1314" s="5"/>
      <c r="AF1314" s="5"/>
      <c r="AG1314" s="5"/>
      <c r="AH1314" s="5"/>
      <c r="AI1314" s="5"/>
      <c r="AJ1314" s="5"/>
      <c r="AM1314" s="9"/>
      <c r="AN1314" s="9"/>
      <c r="AO1314" s="9"/>
      <c r="AP1314" s="9"/>
      <c r="AQ1314" s="9"/>
      <c r="AR1314" s="9"/>
      <c r="AS1314" s="9"/>
      <c r="AT1314" s="9"/>
      <c r="AU1314" s="5"/>
      <c r="AV1314" s="5"/>
      <c r="AW1314" s="5"/>
      <c r="AX1314" s="5"/>
      <c r="AY1314" s="5"/>
      <c r="AZ1314" s="5"/>
      <c r="BA1314" s="5"/>
      <c r="CX1314" s="5"/>
      <c r="CY1314" s="5"/>
      <c r="CZ1314" s="5"/>
    </row>
    <row r="1315" spans="4:104" x14ac:dyDescent="0.3">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5"/>
      <c r="AB1315" s="5"/>
      <c r="AE1315" s="5"/>
      <c r="AF1315" s="5"/>
      <c r="AG1315" s="5"/>
      <c r="AH1315" s="5"/>
      <c r="AI1315" s="5"/>
      <c r="AJ1315" s="5"/>
      <c r="AM1315" s="9"/>
      <c r="AN1315" s="9"/>
      <c r="AO1315" s="9"/>
      <c r="AP1315" s="9"/>
      <c r="AQ1315" s="9"/>
      <c r="AR1315" s="9"/>
      <c r="AS1315" s="9"/>
      <c r="AT1315" s="9"/>
      <c r="AU1315" s="5"/>
      <c r="AV1315" s="5"/>
      <c r="AW1315" s="5"/>
      <c r="AX1315" s="5"/>
      <c r="AY1315" s="5"/>
      <c r="AZ1315" s="5"/>
      <c r="BA1315" s="5"/>
      <c r="CX1315" s="5"/>
      <c r="CY1315" s="5"/>
      <c r="CZ1315" s="5"/>
    </row>
    <row r="1316" spans="4:104" x14ac:dyDescent="0.3">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5"/>
      <c r="AB1316" s="5"/>
      <c r="AE1316" s="5"/>
      <c r="AF1316" s="5"/>
      <c r="AG1316" s="5"/>
      <c r="AH1316" s="5"/>
      <c r="AI1316" s="5"/>
      <c r="AJ1316" s="5"/>
      <c r="AM1316" s="9"/>
      <c r="AN1316" s="9"/>
      <c r="AO1316" s="9"/>
      <c r="AP1316" s="9"/>
      <c r="AQ1316" s="9"/>
      <c r="AR1316" s="9"/>
      <c r="AS1316" s="9"/>
      <c r="AT1316" s="9"/>
      <c r="AU1316" s="5"/>
      <c r="AV1316" s="5"/>
      <c r="AW1316" s="5"/>
      <c r="AX1316" s="5"/>
      <c r="AY1316" s="5"/>
      <c r="AZ1316" s="5"/>
      <c r="BA1316" s="5"/>
      <c r="CX1316" s="5"/>
      <c r="CY1316" s="5"/>
      <c r="CZ1316" s="5"/>
    </row>
    <row r="1317" spans="4:104" x14ac:dyDescent="0.3">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5"/>
      <c r="AB1317" s="5"/>
      <c r="AE1317" s="5"/>
      <c r="AF1317" s="5"/>
      <c r="AG1317" s="5"/>
      <c r="AH1317" s="5"/>
      <c r="AI1317" s="5"/>
      <c r="AJ1317" s="5"/>
      <c r="AM1317" s="9"/>
      <c r="AN1317" s="9"/>
      <c r="AO1317" s="9"/>
      <c r="AP1317" s="9"/>
      <c r="AQ1317" s="9"/>
      <c r="AR1317" s="9"/>
      <c r="AS1317" s="9"/>
      <c r="AT1317" s="9"/>
      <c r="AU1317" s="5"/>
      <c r="AV1317" s="5"/>
      <c r="AW1317" s="5"/>
      <c r="AX1317" s="5"/>
      <c r="AY1317" s="5"/>
      <c r="AZ1317" s="5"/>
      <c r="BA1317" s="5"/>
      <c r="CX1317" s="5"/>
      <c r="CY1317" s="5"/>
      <c r="CZ1317" s="5"/>
    </row>
    <row r="1318" spans="4:104" x14ac:dyDescent="0.3">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5"/>
      <c r="AB1318" s="5"/>
      <c r="AE1318" s="5"/>
      <c r="AF1318" s="5"/>
      <c r="AG1318" s="5"/>
      <c r="AH1318" s="5"/>
      <c r="AI1318" s="5"/>
      <c r="AJ1318" s="5"/>
      <c r="AM1318" s="9"/>
      <c r="AN1318" s="9"/>
      <c r="AO1318" s="9"/>
      <c r="AP1318" s="9"/>
      <c r="AQ1318" s="9"/>
      <c r="AR1318" s="9"/>
      <c r="AS1318" s="9"/>
      <c r="AT1318" s="9"/>
      <c r="AU1318" s="5"/>
      <c r="AV1318" s="5"/>
      <c r="AW1318" s="5"/>
      <c r="AX1318" s="5"/>
      <c r="AY1318" s="5"/>
      <c r="AZ1318" s="5"/>
      <c r="BA1318" s="5"/>
      <c r="CX1318" s="5"/>
      <c r="CY1318" s="5"/>
      <c r="CZ1318" s="5"/>
    </row>
    <row r="1319" spans="4:104" x14ac:dyDescent="0.3">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5"/>
      <c r="AB1319" s="5"/>
      <c r="AE1319" s="5"/>
      <c r="AF1319" s="5"/>
      <c r="AG1319" s="5"/>
      <c r="AH1319" s="5"/>
      <c r="AI1319" s="5"/>
      <c r="AJ1319" s="5"/>
      <c r="AM1319" s="9"/>
      <c r="AN1319" s="9"/>
      <c r="AO1319" s="9"/>
      <c r="AP1319" s="9"/>
      <c r="AQ1319" s="9"/>
      <c r="AR1319" s="9"/>
      <c r="AS1319" s="9"/>
      <c r="AT1319" s="9"/>
      <c r="AU1319" s="5"/>
      <c r="AV1319" s="5"/>
      <c r="AW1319" s="5"/>
      <c r="AX1319" s="5"/>
      <c r="AY1319" s="5"/>
      <c r="AZ1319" s="5"/>
      <c r="BA1319" s="5"/>
      <c r="CX1319" s="5"/>
      <c r="CY1319" s="5"/>
      <c r="CZ1319" s="5"/>
    </row>
    <row r="1320" spans="4:104" x14ac:dyDescent="0.3">
      <c r="D1320" s="5"/>
      <c r="E1320" s="5"/>
      <c r="F1320" s="5"/>
      <c r="G1320" s="5"/>
      <c r="H1320" s="5"/>
      <c r="I1320" s="5"/>
      <c r="J1320" s="5"/>
      <c r="K1320" s="5"/>
      <c r="L1320" s="5"/>
      <c r="M1320" s="5"/>
      <c r="N1320" s="5"/>
      <c r="O1320" s="5"/>
      <c r="P1320" s="5"/>
      <c r="Q1320" s="5"/>
      <c r="R1320" s="5"/>
      <c r="S1320" s="5"/>
      <c r="T1320" s="5"/>
      <c r="U1320" s="5"/>
      <c r="V1320" s="5"/>
      <c r="W1320" s="5"/>
      <c r="X1320" s="5"/>
      <c r="Y1320" s="5"/>
      <c r="Z1320" s="5"/>
      <c r="AA1320" s="5"/>
      <c r="AB1320" s="5"/>
      <c r="AE1320" s="5"/>
      <c r="AF1320" s="5"/>
      <c r="AG1320" s="5"/>
      <c r="AH1320" s="5"/>
      <c r="AI1320" s="5"/>
      <c r="AJ1320" s="5"/>
      <c r="AM1320" s="9"/>
      <c r="AN1320" s="9"/>
      <c r="AO1320" s="9"/>
      <c r="AP1320" s="9"/>
      <c r="AQ1320" s="9"/>
      <c r="AR1320" s="9"/>
      <c r="AS1320" s="9"/>
      <c r="AT1320" s="9"/>
      <c r="AU1320" s="5"/>
      <c r="AV1320" s="5"/>
      <c r="AW1320" s="5"/>
      <c r="AX1320" s="5"/>
      <c r="AY1320" s="5"/>
      <c r="AZ1320" s="5"/>
      <c r="BA1320" s="5"/>
      <c r="CX1320" s="5"/>
      <c r="CY1320" s="5"/>
      <c r="CZ1320" s="5"/>
    </row>
    <row r="1321" spans="4:104" x14ac:dyDescent="0.3">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5"/>
      <c r="AB1321" s="5"/>
      <c r="AE1321" s="5"/>
      <c r="AF1321" s="5"/>
      <c r="AG1321" s="5"/>
      <c r="AH1321" s="5"/>
      <c r="AI1321" s="5"/>
      <c r="AJ1321" s="5"/>
      <c r="AM1321" s="9"/>
      <c r="AN1321" s="9"/>
      <c r="AO1321" s="9"/>
      <c r="AP1321" s="9"/>
      <c r="AQ1321" s="9"/>
      <c r="AR1321" s="9"/>
      <c r="AS1321" s="9"/>
      <c r="AT1321" s="9"/>
      <c r="AU1321" s="5"/>
      <c r="AV1321" s="5"/>
      <c r="AW1321" s="5"/>
      <c r="AX1321" s="5"/>
      <c r="AY1321" s="5"/>
      <c r="AZ1321" s="5"/>
      <c r="BA1321" s="5"/>
      <c r="CX1321" s="5"/>
      <c r="CY1321" s="5"/>
      <c r="CZ1321" s="5"/>
    </row>
    <row r="1322" spans="4:104" x14ac:dyDescent="0.3">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5"/>
      <c r="AB1322" s="5"/>
      <c r="AE1322" s="5"/>
      <c r="AF1322" s="5"/>
      <c r="AG1322" s="5"/>
      <c r="AH1322" s="5"/>
      <c r="AI1322" s="5"/>
      <c r="AJ1322" s="5"/>
      <c r="AM1322" s="9"/>
      <c r="AN1322" s="9"/>
      <c r="AO1322" s="9"/>
      <c r="AP1322" s="9"/>
      <c r="AQ1322" s="9"/>
      <c r="AR1322" s="9"/>
      <c r="AS1322" s="9"/>
      <c r="AT1322" s="9"/>
      <c r="AU1322" s="5"/>
      <c r="AV1322" s="5"/>
      <c r="AW1322" s="5"/>
      <c r="AX1322" s="5"/>
      <c r="AY1322" s="5"/>
      <c r="AZ1322" s="5"/>
      <c r="BA1322" s="5"/>
      <c r="CX1322" s="5"/>
      <c r="CY1322" s="5"/>
      <c r="CZ1322" s="5"/>
    </row>
    <row r="1323" spans="4:104" x14ac:dyDescent="0.3">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E1323" s="5"/>
      <c r="AF1323" s="5"/>
      <c r="AG1323" s="5"/>
      <c r="AH1323" s="5"/>
      <c r="AI1323" s="5"/>
      <c r="AJ1323" s="5"/>
      <c r="AM1323" s="9"/>
      <c r="AN1323" s="9"/>
      <c r="AO1323" s="9"/>
      <c r="AP1323" s="9"/>
      <c r="AQ1323" s="9"/>
      <c r="AR1323" s="9"/>
      <c r="AS1323" s="9"/>
      <c r="AT1323" s="9"/>
      <c r="AU1323" s="5"/>
      <c r="AV1323" s="5"/>
      <c r="AW1323" s="5"/>
      <c r="AX1323" s="5"/>
      <c r="AY1323" s="5"/>
      <c r="AZ1323" s="5"/>
      <c r="BA1323" s="5"/>
      <c r="CX1323" s="5"/>
      <c r="CY1323" s="5"/>
      <c r="CZ1323" s="5"/>
    </row>
    <row r="1324" spans="4:104" x14ac:dyDescent="0.3">
      <c r="D1324" s="5"/>
      <c r="E1324" s="5"/>
      <c r="F1324" s="5"/>
      <c r="G1324" s="5"/>
      <c r="H1324" s="5"/>
      <c r="I1324" s="5"/>
      <c r="J1324" s="5"/>
      <c r="K1324" s="5"/>
      <c r="L1324" s="5"/>
      <c r="M1324" s="5"/>
      <c r="N1324" s="5"/>
      <c r="O1324" s="5"/>
      <c r="P1324" s="5"/>
      <c r="Q1324" s="5"/>
      <c r="R1324" s="5"/>
      <c r="S1324" s="5"/>
      <c r="T1324" s="5"/>
      <c r="U1324" s="5"/>
      <c r="V1324" s="5"/>
      <c r="W1324" s="5"/>
      <c r="X1324" s="5"/>
      <c r="Y1324" s="5"/>
      <c r="Z1324" s="5"/>
      <c r="AA1324" s="5"/>
      <c r="AB1324" s="5"/>
      <c r="AE1324" s="5"/>
      <c r="AF1324" s="5"/>
      <c r="AG1324" s="5"/>
      <c r="AH1324" s="5"/>
      <c r="AI1324" s="5"/>
      <c r="AJ1324" s="5"/>
      <c r="AM1324" s="9"/>
      <c r="AN1324" s="9"/>
      <c r="AO1324" s="9"/>
      <c r="AP1324" s="9"/>
      <c r="AQ1324" s="9"/>
      <c r="AR1324" s="9"/>
      <c r="AS1324" s="9"/>
      <c r="AT1324" s="9"/>
      <c r="AU1324" s="5"/>
      <c r="AV1324" s="5"/>
      <c r="AW1324" s="5"/>
      <c r="AX1324" s="5"/>
      <c r="AY1324" s="5"/>
      <c r="AZ1324" s="5"/>
      <c r="BA1324" s="5"/>
      <c r="CX1324" s="5"/>
      <c r="CY1324" s="5"/>
      <c r="CZ1324" s="5"/>
    </row>
    <row r="1325" spans="4:104" x14ac:dyDescent="0.3">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E1325" s="5"/>
      <c r="AF1325" s="5"/>
      <c r="AG1325" s="5"/>
      <c r="AH1325" s="5"/>
      <c r="AI1325" s="5"/>
      <c r="AJ1325" s="5"/>
      <c r="AM1325" s="9"/>
      <c r="AN1325" s="9"/>
      <c r="AO1325" s="9"/>
      <c r="AP1325" s="9"/>
      <c r="AQ1325" s="9"/>
      <c r="AR1325" s="9"/>
      <c r="AS1325" s="9"/>
      <c r="AT1325" s="9"/>
      <c r="AU1325" s="5"/>
      <c r="AV1325" s="5"/>
      <c r="AW1325" s="5"/>
      <c r="AX1325" s="5"/>
      <c r="AY1325" s="5"/>
      <c r="AZ1325" s="5"/>
      <c r="BA1325" s="5"/>
      <c r="CX1325" s="5"/>
      <c r="CY1325" s="5"/>
      <c r="CZ1325" s="5"/>
    </row>
    <row r="1326" spans="4:104" x14ac:dyDescent="0.3">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E1326" s="5"/>
      <c r="AF1326" s="5"/>
      <c r="AG1326" s="5"/>
      <c r="AH1326" s="5"/>
      <c r="AI1326" s="5"/>
      <c r="AJ1326" s="5"/>
      <c r="AM1326" s="9"/>
      <c r="AN1326" s="9"/>
      <c r="AO1326" s="9"/>
      <c r="AP1326" s="9"/>
      <c r="AQ1326" s="9"/>
      <c r="AR1326" s="9"/>
      <c r="AS1326" s="9"/>
      <c r="AT1326" s="9"/>
      <c r="AU1326" s="5"/>
      <c r="AV1326" s="5"/>
      <c r="AW1326" s="5"/>
      <c r="AX1326" s="5"/>
      <c r="AY1326" s="5"/>
      <c r="AZ1326" s="5"/>
      <c r="BA1326" s="5"/>
      <c r="CX1326" s="5"/>
      <c r="CY1326" s="5"/>
      <c r="CZ1326" s="5"/>
    </row>
    <row r="1327" spans="4:104" x14ac:dyDescent="0.3">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5"/>
      <c r="AB1327" s="5"/>
      <c r="AE1327" s="5"/>
      <c r="AF1327" s="5"/>
      <c r="AG1327" s="5"/>
      <c r="AH1327" s="5"/>
      <c r="AI1327" s="5"/>
      <c r="AJ1327" s="5"/>
      <c r="AM1327" s="9"/>
      <c r="AN1327" s="9"/>
      <c r="AO1327" s="9"/>
      <c r="AP1327" s="9"/>
      <c r="AQ1327" s="9"/>
      <c r="AR1327" s="9"/>
      <c r="AS1327" s="9"/>
      <c r="AT1327" s="9"/>
      <c r="AU1327" s="5"/>
      <c r="AV1327" s="5"/>
      <c r="AW1327" s="5"/>
      <c r="AX1327" s="5"/>
      <c r="AY1327" s="5"/>
      <c r="AZ1327" s="5"/>
      <c r="BA1327" s="5"/>
      <c r="CX1327" s="5"/>
      <c r="CY1327" s="5"/>
      <c r="CZ1327" s="5"/>
    </row>
    <row r="1328" spans="4:104" x14ac:dyDescent="0.3">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5"/>
      <c r="AB1328" s="5"/>
      <c r="AE1328" s="5"/>
      <c r="AF1328" s="5"/>
      <c r="AG1328" s="5"/>
      <c r="AH1328" s="5"/>
      <c r="AI1328" s="5"/>
      <c r="AJ1328" s="5"/>
      <c r="AM1328" s="9"/>
      <c r="AN1328" s="9"/>
      <c r="AO1328" s="9"/>
      <c r="AP1328" s="9"/>
      <c r="AQ1328" s="9"/>
      <c r="AR1328" s="9"/>
      <c r="AS1328" s="9"/>
      <c r="AT1328" s="9"/>
      <c r="AU1328" s="5"/>
      <c r="AV1328" s="5"/>
      <c r="AW1328" s="5"/>
      <c r="AX1328" s="5"/>
      <c r="AY1328" s="5"/>
      <c r="AZ1328" s="5"/>
      <c r="BA1328" s="5"/>
      <c r="CX1328" s="5"/>
      <c r="CY1328" s="5"/>
      <c r="CZ1328" s="5"/>
    </row>
    <row r="1329" spans="4:104" x14ac:dyDescent="0.3">
      <c r="D1329" s="5"/>
      <c r="E1329" s="5"/>
      <c r="F1329" s="5"/>
      <c r="G1329" s="5"/>
      <c r="H1329" s="5"/>
      <c r="I1329" s="5"/>
      <c r="J1329" s="5"/>
      <c r="K1329" s="5"/>
      <c r="L1329" s="5"/>
      <c r="M1329" s="5"/>
      <c r="N1329" s="5"/>
      <c r="O1329" s="5"/>
      <c r="P1329" s="5"/>
      <c r="Q1329" s="5"/>
      <c r="R1329" s="5"/>
      <c r="S1329" s="5"/>
      <c r="T1329" s="5"/>
      <c r="U1329" s="5"/>
      <c r="V1329" s="5"/>
      <c r="W1329" s="5"/>
      <c r="X1329" s="5"/>
      <c r="Y1329" s="5"/>
      <c r="Z1329" s="5"/>
      <c r="AA1329" s="5"/>
      <c r="AB1329" s="5"/>
      <c r="AE1329" s="5"/>
      <c r="AF1329" s="5"/>
      <c r="AG1329" s="5"/>
      <c r="AH1329" s="5"/>
      <c r="AI1329" s="5"/>
      <c r="AJ1329" s="5"/>
      <c r="AM1329" s="9"/>
      <c r="AN1329" s="9"/>
      <c r="AO1329" s="9"/>
      <c r="AP1329" s="9"/>
      <c r="AQ1329" s="9"/>
      <c r="AR1329" s="9"/>
      <c r="AS1329" s="9"/>
      <c r="AT1329" s="9"/>
      <c r="AU1329" s="5"/>
      <c r="AV1329" s="5"/>
      <c r="AW1329" s="5"/>
      <c r="AX1329" s="5"/>
      <c r="AY1329" s="5"/>
      <c r="AZ1329" s="5"/>
      <c r="BA1329" s="5"/>
      <c r="CX1329" s="5"/>
      <c r="CY1329" s="5"/>
      <c r="CZ1329" s="5"/>
    </row>
    <row r="1330" spans="4:104" x14ac:dyDescent="0.3">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5"/>
      <c r="AB1330" s="5"/>
      <c r="AE1330" s="5"/>
      <c r="AF1330" s="5"/>
      <c r="AG1330" s="5"/>
      <c r="AH1330" s="5"/>
      <c r="AI1330" s="5"/>
      <c r="AJ1330" s="5"/>
      <c r="AM1330" s="9"/>
      <c r="AN1330" s="9"/>
      <c r="AO1330" s="9"/>
      <c r="AP1330" s="9"/>
      <c r="AQ1330" s="9"/>
      <c r="AR1330" s="9"/>
      <c r="AS1330" s="9"/>
      <c r="AT1330" s="9"/>
      <c r="AU1330" s="5"/>
      <c r="AV1330" s="5"/>
      <c r="AW1330" s="5"/>
      <c r="AX1330" s="5"/>
      <c r="AY1330" s="5"/>
      <c r="AZ1330" s="5"/>
      <c r="BA1330" s="5"/>
      <c r="CX1330" s="5"/>
      <c r="CY1330" s="5"/>
      <c r="CZ1330" s="5"/>
    </row>
    <row r="1331" spans="4:104" x14ac:dyDescent="0.3">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5"/>
      <c r="AB1331" s="5"/>
      <c r="AE1331" s="5"/>
      <c r="AF1331" s="5"/>
      <c r="AG1331" s="5"/>
      <c r="AH1331" s="5"/>
      <c r="AI1331" s="5"/>
      <c r="AJ1331" s="5"/>
      <c r="AM1331" s="9"/>
      <c r="AN1331" s="9"/>
      <c r="AO1331" s="9"/>
      <c r="AP1331" s="9"/>
      <c r="AQ1331" s="9"/>
      <c r="AR1331" s="9"/>
      <c r="AS1331" s="9"/>
      <c r="AT1331" s="9"/>
      <c r="AU1331" s="5"/>
      <c r="AV1331" s="5"/>
      <c r="AW1331" s="5"/>
      <c r="AX1331" s="5"/>
      <c r="AY1331" s="5"/>
      <c r="AZ1331" s="5"/>
      <c r="BA1331" s="5"/>
      <c r="CX1331" s="5"/>
      <c r="CY1331" s="5"/>
      <c r="CZ1331" s="5"/>
    </row>
    <row r="1332" spans="4:104" x14ac:dyDescent="0.3">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E1332" s="5"/>
      <c r="AF1332" s="5"/>
      <c r="AG1332" s="5"/>
      <c r="AH1332" s="5"/>
      <c r="AI1332" s="5"/>
      <c r="AJ1332" s="5"/>
      <c r="AM1332" s="9"/>
      <c r="AN1332" s="9"/>
      <c r="AO1332" s="9"/>
      <c r="AP1332" s="9"/>
      <c r="AQ1332" s="9"/>
      <c r="AR1332" s="9"/>
      <c r="AS1332" s="9"/>
      <c r="AT1332" s="9"/>
      <c r="AU1332" s="5"/>
      <c r="AV1332" s="5"/>
      <c r="AW1332" s="5"/>
      <c r="AX1332" s="5"/>
      <c r="AY1332" s="5"/>
      <c r="AZ1332" s="5"/>
      <c r="BA1332" s="5"/>
      <c r="CX1332" s="5"/>
      <c r="CY1332" s="5"/>
      <c r="CZ1332" s="5"/>
    </row>
    <row r="1333" spans="4:104" x14ac:dyDescent="0.3">
      <c r="D1333" s="5"/>
      <c r="E1333" s="5"/>
      <c r="F1333" s="5"/>
      <c r="G1333" s="5"/>
      <c r="H1333" s="5"/>
      <c r="I1333" s="5"/>
      <c r="J1333" s="5"/>
      <c r="K1333" s="5"/>
      <c r="L1333" s="5"/>
      <c r="M1333" s="5"/>
      <c r="N1333" s="5"/>
      <c r="O1333" s="5"/>
      <c r="P1333" s="5"/>
      <c r="Q1333" s="5"/>
      <c r="R1333" s="5"/>
      <c r="S1333" s="5"/>
      <c r="T1333" s="5"/>
      <c r="U1333" s="5"/>
      <c r="V1333" s="5"/>
      <c r="W1333" s="5"/>
      <c r="X1333" s="5"/>
      <c r="Y1333" s="5"/>
      <c r="Z1333" s="5"/>
      <c r="AA1333" s="5"/>
      <c r="AB1333" s="5"/>
      <c r="AE1333" s="5"/>
      <c r="AF1333" s="5"/>
      <c r="AG1333" s="5"/>
      <c r="AH1333" s="5"/>
      <c r="AI1333" s="5"/>
      <c r="AJ1333" s="5"/>
      <c r="AM1333" s="9"/>
      <c r="AN1333" s="9"/>
      <c r="AO1333" s="9"/>
      <c r="AP1333" s="9"/>
      <c r="AQ1333" s="9"/>
      <c r="AR1333" s="9"/>
      <c r="AS1333" s="9"/>
      <c r="AT1333" s="9"/>
      <c r="AU1333" s="5"/>
      <c r="AV1333" s="5"/>
      <c r="AW1333" s="5"/>
      <c r="AX1333" s="5"/>
      <c r="AY1333" s="5"/>
      <c r="AZ1333" s="5"/>
      <c r="BA1333" s="5"/>
      <c r="CX1333" s="5"/>
      <c r="CY1333" s="5"/>
      <c r="CZ1333" s="5"/>
    </row>
    <row r="1334" spans="4:104" x14ac:dyDescent="0.3">
      <c r="D1334" s="5"/>
      <c r="E1334" s="5"/>
      <c r="F1334" s="5"/>
      <c r="G1334" s="5"/>
      <c r="H1334" s="5"/>
      <c r="I1334" s="5"/>
      <c r="J1334" s="5"/>
      <c r="K1334" s="5"/>
      <c r="L1334" s="5"/>
      <c r="M1334" s="5"/>
      <c r="N1334" s="5"/>
      <c r="O1334" s="5"/>
      <c r="P1334" s="5"/>
      <c r="Q1334" s="5"/>
      <c r="R1334" s="5"/>
      <c r="S1334" s="5"/>
      <c r="T1334" s="5"/>
      <c r="U1334" s="5"/>
      <c r="V1334" s="5"/>
      <c r="W1334" s="5"/>
      <c r="X1334" s="5"/>
      <c r="Y1334" s="5"/>
      <c r="Z1334" s="5"/>
      <c r="AA1334" s="5"/>
      <c r="AB1334" s="5"/>
      <c r="AE1334" s="5"/>
      <c r="AF1334" s="5"/>
      <c r="AG1334" s="5"/>
      <c r="AH1334" s="5"/>
      <c r="AI1334" s="5"/>
      <c r="AJ1334" s="5"/>
      <c r="AM1334" s="9"/>
      <c r="AN1334" s="9"/>
      <c r="AO1334" s="9"/>
      <c r="AP1334" s="9"/>
      <c r="AQ1334" s="9"/>
      <c r="AR1334" s="9"/>
      <c r="AS1334" s="9"/>
      <c r="AT1334" s="9"/>
      <c r="AU1334" s="5"/>
      <c r="AV1334" s="5"/>
      <c r="AW1334" s="5"/>
      <c r="AX1334" s="5"/>
      <c r="AY1334" s="5"/>
      <c r="AZ1334" s="5"/>
      <c r="BA1334" s="5"/>
      <c r="CX1334" s="5"/>
      <c r="CY1334" s="5"/>
      <c r="CZ1334" s="5"/>
    </row>
    <row r="1335" spans="4:104" x14ac:dyDescent="0.3">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5"/>
      <c r="AB1335" s="5"/>
      <c r="AE1335" s="5"/>
      <c r="AF1335" s="5"/>
      <c r="AG1335" s="5"/>
      <c r="AH1335" s="5"/>
      <c r="AI1335" s="5"/>
      <c r="AJ1335" s="5"/>
      <c r="AM1335" s="9"/>
      <c r="AN1335" s="9"/>
      <c r="AO1335" s="9"/>
      <c r="AP1335" s="9"/>
      <c r="AQ1335" s="9"/>
      <c r="AR1335" s="9"/>
      <c r="AS1335" s="9"/>
      <c r="AT1335" s="9"/>
      <c r="AU1335" s="5"/>
      <c r="AV1335" s="5"/>
      <c r="AW1335" s="5"/>
      <c r="AX1335" s="5"/>
      <c r="AY1335" s="5"/>
      <c r="AZ1335" s="5"/>
      <c r="BA1335" s="5"/>
      <c r="CX1335" s="5"/>
      <c r="CY1335" s="5"/>
      <c r="CZ1335" s="5"/>
    </row>
    <row r="1336" spans="4:104" x14ac:dyDescent="0.3">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5"/>
      <c r="AB1336" s="5"/>
      <c r="AE1336" s="5"/>
      <c r="AF1336" s="5"/>
      <c r="AG1336" s="5"/>
      <c r="AH1336" s="5"/>
      <c r="AI1336" s="5"/>
      <c r="AJ1336" s="5"/>
      <c r="AM1336" s="9"/>
      <c r="AN1336" s="9"/>
      <c r="AO1336" s="9"/>
      <c r="AP1336" s="9"/>
      <c r="AQ1336" s="9"/>
      <c r="AR1336" s="9"/>
      <c r="AS1336" s="9"/>
      <c r="AT1336" s="9"/>
      <c r="AU1336" s="5"/>
      <c r="AV1336" s="5"/>
      <c r="AW1336" s="5"/>
      <c r="AX1336" s="5"/>
      <c r="AY1336" s="5"/>
      <c r="AZ1336" s="5"/>
      <c r="BA1336" s="5"/>
      <c r="CX1336" s="5"/>
      <c r="CY1336" s="5"/>
      <c r="CZ1336" s="5"/>
    </row>
    <row r="1337" spans="4:104" x14ac:dyDescent="0.3">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5"/>
      <c r="AB1337" s="5"/>
      <c r="AE1337" s="5"/>
      <c r="AF1337" s="5"/>
      <c r="AG1337" s="5"/>
      <c r="AH1337" s="5"/>
      <c r="AI1337" s="5"/>
      <c r="AJ1337" s="5"/>
      <c r="AM1337" s="9"/>
      <c r="AN1337" s="9"/>
      <c r="AO1337" s="9"/>
      <c r="AP1337" s="9"/>
      <c r="AQ1337" s="9"/>
      <c r="AR1337" s="9"/>
      <c r="AS1337" s="9"/>
      <c r="AT1337" s="9"/>
      <c r="AU1337" s="5"/>
      <c r="AV1337" s="5"/>
      <c r="AW1337" s="5"/>
      <c r="AX1337" s="5"/>
      <c r="AY1337" s="5"/>
      <c r="AZ1337" s="5"/>
      <c r="BA1337" s="5"/>
      <c r="CX1337" s="5"/>
      <c r="CY1337" s="5"/>
      <c r="CZ1337" s="5"/>
    </row>
    <row r="1338" spans="4:104" x14ac:dyDescent="0.3">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B1338" s="5"/>
      <c r="AE1338" s="5"/>
      <c r="AF1338" s="5"/>
      <c r="AG1338" s="5"/>
      <c r="AH1338" s="5"/>
      <c r="AI1338" s="5"/>
      <c r="AJ1338" s="5"/>
      <c r="AM1338" s="9"/>
      <c r="AN1338" s="9"/>
      <c r="AO1338" s="9"/>
      <c r="AP1338" s="9"/>
      <c r="AQ1338" s="9"/>
      <c r="AR1338" s="9"/>
      <c r="AS1338" s="9"/>
      <c r="AT1338" s="9"/>
      <c r="AU1338" s="5"/>
      <c r="AV1338" s="5"/>
      <c r="AW1338" s="5"/>
      <c r="AX1338" s="5"/>
      <c r="AY1338" s="5"/>
      <c r="AZ1338" s="5"/>
      <c r="BA1338" s="5"/>
      <c r="CX1338" s="5"/>
      <c r="CY1338" s="5"/>
      <c r="CZ1338" s="5"/>
    </row>
    <row r="1339" spans="4:104" x14ac:dyDescent="0.3">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5"/>
      <c r="AB1339" s="5"/>
      <c r="AE1339" s="5"/>
      <c r="AF1339" s="5"/>
      <c r="AG1339" s="5"/>
      <c r="AH1339" s="5"/>
      <c r="AI1339" s="5"/>
      <c r="AJ1339" s="5"/>
      <c r="AM1339" s="9"/>
      <c r="AN1339" s="9"/>
      <c r="AO1339" s="9"/>
      <c r="AP1339" s="9"/>
      <c r="AQ1339" s="9"/>
      <c r="AR1339" s="9"/>
      <c r="AS1339" s="9"/>
      <c r="AT1339" s="9"/>
      <c r="AU1339" s="5"/>
      <c r="AV1339" s="5"/>
      <c r="AW1339" s="5"/>
      <c r="AX1339" s="5"/>
      <c r="AY1339" s="5"/>
      <c r="AZ1339" s="5"/>
      <c r="BA1339" s="5"/>
      <c r="CX1339" s="5"/>
      <c r="CY1339" s="5"/>
      <c r="CZ1339" s="5"/>
    </row>
    <row r="1340" spans="4:104" x14ac:dyDescent="0.3">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5"/>
      <c r="AB1340" s="5"/>
      <c r="AE1340" s="5"/>
      <c r="AF1340" s="5"/>
      <c r="AG1340" s="5"/>
      <c r="AH1340" s="5"/>
      <c r="AI1340" s="5"/>
      <c r="AJ1340" s="5"/>
      <c r="AM1340" s="9"/>
      <c r="AN1340" s="9"/>
      <c r="AO1340" s="9"/>
      <c r="AP1340" s="9"/>
      <c r="AQ1340" s="9"/>
      <c r="AR1340" s="9"/>
      <c r="AS1340" s="9"/>
      <c r="AT1340" s="9"/>
      <c r="AU1340" s="5"/>
      <c r="AV1340" s="5"/>
      <c r="AW1340" s="5"/>
      <c r="AX1340" s="5"/>
      <c r="AY1340" s="5"/>
      <c r="AZ1340" s="5"/>
      <c r="BA1340" s="5"/>
      <c r="CX1340" s="5"/>
      <c r="CY1340" s="5"/>
      <c r="CZ1340" s="5"/>
    </row>
    <row r="1341" spans="4:104" x14ac:dyDescent="0.3">
      <c r="D1341" s="5"/>
      <c r="E1341" s="5"/>
      <c r="F1341" s="5"/>
      <c r="G1341" s="5"/>
      <c r="H1341" s="5"/>
      <c r="I1341" s="5"/>
      <c r="J1341" s="5"/>
      <c r="K1341" s="5"/>
      <c r="L1341" s="5"/>
      <c r="M1341" s="5"/>
      <c r="N1341" s="5"/>
      <c r="O1341" s="5"/>
      <c r="P1341" s="5"/>
      <c r="Q1341" s="5"/>
      <c r="R1341" s="5"/>
      <c r="S1341" s="5"/>
      <c r="T1341" s="5"/>
      <c r="U1341" s="5"/>
      <c r="V1341" s="5"/>
      <c r="W1341" s="5"/>
      <c r="X1341" s="5"/>
      <c r="Y1341" s="5"/>
      <c r="Z1341" s="5"/>
      <c r="AA1341" s="5"/>
      <c r="AB1341" s="5"/>
      <c r="AE1341" s="5"/>
      <c r="AF1341" s="5"/>
      <c r="AG1341" s="5"/>
      <c r="AH1341" s="5"/>
      <c r="AI1341" s="5"/>
      <c r="AJ1341" s="5"/>
      <c r="AM1341" s="9"/>
      <c r="AN1341" s="9"/>
      <c r="AO1341" s="9"/>
      <c r="AP1341" s="9"/>
      <c r="AQ1341" s="9"/>
      <c r="AR1341" s="9"/>
      <c r="AS1341" s="9"/>
      <c r="AT1341" s="9"/>
      <c r="AU1341" s="5"/>
      <c r="AV1341" s="5"/>
      <c r="AW1341" s="5"/>
      <c r="AX1341" s="5"/>
      <c r="AY1341" s="5"/>
      <c r="AZ1341" s="5"/>
      <c r="BA1341" s="5"/>
      <c r="CX1341" s="5"/>
      <c r="CY1341" s="5"/>
      <c r="CZ1341" s="5"/>
    </row>
    <row r="1342" spans="4:104" x14ac:dyDescent="0.3">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5"/>
      <c r="AB1342" s="5"/>
      <c r="AE1342" s="5"/>
      <c r="AF1342" s="5"/>
      <c r="AG1342" s="5"/>
      <c r="AH1342" s="5"/>
      <c r="AI1342" s="5"/>
      <c r="AJ1342" s="5"/>
      <c r="AM1342" s="9"/>
      <c r="AN1342" s="9"/>
      <c r="AO1342" s="9"/>
      <c r="AP1342" s="9"/>
      <c r="AQ1342" s="9"/>
      <c r="AR1342" s="9"/>
      <c r="AS1342" s="9"/>
      <c r="AT1342" s="9"/>
      <c r="AU1342" s="5"/>
      <c r="AV1342" s="5"/>
      <c r="AW1342" s="5"/>
      <c r="AX1342" s="5"/>
      <c r="AY1342" s="5"/>
      <c r="AZ1342" s="5"/>
      <c r="BA1342" s="5"/>
      <c r="CX1342" s="5"/>
      <c r="CY1342" s="5"/>
      <c r="CZ1342" s="5"/>
    </row>
    <row r="1343" spans="4:104" x14ac:dyDescent="0.3">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5"/>
      <c r="AB1343" s="5"/>
      <c r="AE1343" s="5"/>
      <c r="AF1343" s="5"/>
      <c r="AG1343" s="5"/>
      <c r="AH1343" s="5"/>
      <c r="AI1343" s="5"/>
      <c r="AJ1343" s="5"/>
      <c r="AM1343" s="9"/>
      <c r="AN1343" s="9"/>
      <c r="AO1343" s="9"/>
      <c r="AP1343" s="9"/>
      <c r="AQ1343" s="9"/>
      <c r="AR1343" s="9"/>
      <c r="AS1343" s="9"/>
      <c r="AT1343" s="9"/>
      <c r="AU1343" s="5"/>
      <c r="AV1343" s="5"/>
      <c r="AW1343" s="5"/>
      <c r="AX1343" s="5"/>
      <c r="AY1343" s="5"/>
      <c r="AZ1343" s="5"/>
      <c r="BA1343" s="5"/>
      <c r="CX1343" s="5"/>
      <c r="CY1343" s="5"/>
      <c r="CZ1343" s="5"/>
    </row>
    <row r="1344" spans="4:104" x14ac:dyDescent="0.3">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5"/>
      <c r="AB1344" s="5"/>
      <c r="AE1344" s="5"/>
      <c r="AF1344" s="5"/>
      <c r="AG1344" s="5"/>
      <c r="AH1344" s="5"/>
      <c r="AI1344" s="5"/>
      <c r="AJ1344" s="5"/>
      <c r="AM1344" s="9"/>
      <c r="AN1344" s="9"/>
      <c r="AO1344" s="9"/>
      <c r="AP1344" s="9"/>
      <c r="AQ1344" s="9"/>
      <c r="AR1344" s="9"/>
      <c r="AS1344" s="9"/>
      <c r="AT1344" s="9"/>
      <c r="AU1344" s="5"/>
      <c r="AV1344" s="5"/>
      <c r="AW1344" s="5"/>
      <c r="AX1344" s="5"/>
      <c r="AY1344" s="5"/>
      <c r="AZ1344" s="5"/>
      <c r="BA1344" s="5"/>
      <c r="CX1344" s="5"/>
      <c r="CY1344" s="5"/>
      <c r="CZ1344" s="5"/>
    </row>
    <row r="1345" spans="4:104" x14ac:dyDescent="0.3">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5"/>
      <c r="AB1345" s="5"/>
      <c r="AE1345" s="5"/>
      <c r="AF1345" s="5"/>
      <c r="AG1345" s="5"/>
      <c r="AH1345" s="5"/>
      <c r="AI1345" s="5"/>
      <c r="AJ1345" s="5"/>
      <c r="AM1345" s="9"/>
      <c r="AN1345" s="9"/>
      <c r="AO1345" s="9"/>
      <c r="AP1345" s="9"/>
      <c r="AQ1345" s="9"/>
      <c r="AR1345" s="9"/>
      <c r="AS1345" s="9"/>
      <c r="AT1345" s="9"/>
      <c r="AU1345" s="5"/>
      <c r="AV1345" s="5"/>
      <c r="AW1345" s="5"/>
      <c r="AX1345" s="5"/>
      <c r="AY1345" s="5"/>
      <c r="AZ1345" s="5"/>
      <c r="BA1345" s="5"/>
      <c r="CX1345" s="5"/>
      <c r="CY1345" s="5"/>
      <c r="CZ1345" s="5"/>
    </row>
    <row r="1346" spans="4:104" x14ac:dyDescent="0.3">
      <c r="D1346" s="5"/>
      <c r="E1346" s="5"/>
      <c r="F1346" s="5"/>
      <c r="G1346" s="5"/>
      <c r="H1346" s="5"/>
      <c r="I1346" s="5"/>
      <c r="J1346" s="5"/>
      <c r="K1346" s="5"/>
      <c r="L1346" s="5"/>
      <c r="M1346" s="5"/>
      <c r="N1346" s="5"/>
      <c r="O1346" s="5"/>
      <c r="P1346" s="5"/>
      <c r="Q1346" s="5"/>
      <c r="R1346" s="5"/>
      <c r="S1346" s="5"/>
      <c r="T1346" s="5"/>
      <c r="U1346" s="5"/>
      <c r="V1346" s="5"/>
      <c r="W1346" s="5"/>
      <c r="X1346" s="5"/>
      <c r="Y1346" s="5"/>
      <c r="Z1346" s="5"/>
      <c r="AA1346" s="5"/>
      <c r="AB1346" s="5"/>
      <c r="AE1346" s="5"/>
      <c r="AF1346" s="5"/>
      <c r="AG1346" s="5"/>
      <c r="AH1346" s="5"/>
      <c r="AI1346" s="5"/>
      <c r="AJ1346" s="5"/>
      <c r="AM1346" s="9"/>
      <c r="AN1346" s="9"/>
      <c r="AO1346" s="9"/>
      <c r="AP1346" s="9"/>
      <c r="AQ1346" s="9"/>
      <c r="AR1346" s="9"/>
      <c r="AS1346" s="9"/>
      <c r="AT1346" s="9"/>
      <c r="AU1346" s="5"/>
      <c r="AV1346" s="5"/>
      <c r="AW1346" s="5"/>
      <c r="AX1346" s="5"/>
      <c r="AY1346" s="5"/>
      <c r="AZ1346" s="5"/>
      <c r="BA1346" s="5"/>
      <c r="CX1346" s="5"/>
      <c r="CY1346" s="5"/>
      <c r="CZ1346" s="5"/>
    </row>
    <row r="1347" spans="4:104" x14ac:dyDescent="0.3">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5"/>
      <c r="AB1347" s="5"/>
      <c r="AE1347" s="5"/>
      <c r="AF1347" s="5"/>
      <c r="AG1347" s="5"/>
      <c r="AH1347" s="5"/>
      <c r="AI1347" s="5"/>
      <c r="AJ1347" s="5"/>
      <c r="AM1347" s="9"/>
      <c r="AN1347" s="9"/>
      <c r="AO1347" s="9"/>
      <c r="AP1347" s="9"/>
      <c r="AQ1347" s="9"/>
      <c r="AR1347" s="9"/>
      <c r="AS1347" s="9"/>
      <c r="AT1347" s="9"/>
      <c r="AU1347" s="5"/>
      <c r="AV1347" s="5"/>
      <c r="AW1347" s="5"/>
      <c r="AX1347" s="5"/>
      <c r="AY1347" s="5"/>
      <c r="AZ1347" s="5"/>
      <c r="BA1347" s="5"/>
      <c r="CX1347" s="5"/>
      <c r="CY1347" s="5"/>
      <c r="CZ1347" s="5"/>
    </row>
    <row r="1348" spans="4:104" x14ac:dyDescent="0.3">
      <c r="D1348" s="5"/>
      <c r="E1348" s="5"/>
      <c r="F1348" s="5"/>
      <c r="G1348" s="5"/>
      <c r="H1348" s="5"/>
      <c r="I1348" s="5"/>
      <c r="J1348" s="5"/>
      <c r="K1348" s="5"/>
      <c r="L1348" s="5"/>
      <c r="M1348" s="5"/>
      <c r="N1348" s="5"/>
      <c r="O1348" s="5"/>
      <c r="P1348" s="5"/>
      <c r="Q1348" s="5"/>
      <c r="R1348" s="5"/>
      <c r="S1348" s="5"/>
      <c r="T1348" s="5"/>
      <c r="U1348" s="5"/>
      <c r="V1348" s="5"/>
      <c r="W1348" s="5"/>
      <c r="X1348" s="5"/>
      <c r="Y1348" s="5"/>
      <c r="Z1348" s="5"/>
      <c r="AA1348" s="5"/>
      <c r="AB1348" s="5"/>
      <c r="AE1348" s="5"/>
      <c r="AF1348" s="5"/>
      <c r="AG1348" s="5"/>
      <c r="AH1348" s="5"/>
      <c r="AI1348" s="5"/>
      <c r="AJ1348" s="5"/>
      <c r="AM1348" s="9"/>
      <c r="AN1348" s="9"/>
      <c r="AO1348" s="9"/>
      <c r="AP1348" s="9"/>
      <c r="AQ1348" s="9"/>
      <c r="AR1348" s="9"/>
      <c r="AS1348" s="9"/>
      <c r="AT1348" s="9"/>
      <c r="AU1348" s="5"/>
      <c r="AV1348" s="5"/>
      <c r="AW1348" s="5"/>
      <c r="AX1348" s="5"/>
      <c r="AY1348" s="5"/>
      <c r="AZ1348" s="5"/>
      <c r="BA1348" s="5"/>
      <c r="CX1348" s="5"/>
      <c r="CY1348" s="5"/>
      <c r="CZ1348" s="5"/>
    </row>
    <row r="1349" spans="4:104" x14ac:dyDescent="0.3">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5"/>
      <c r="AB1349" s="5"/>
      <c r="AE1349" s="5"/>
      <c r="AF1349" s="5"/>
      <c r="AG1349" s="5"/>
      <c r="AH1349" s="5"/>
      <c r="AI1349" s="5"/>
      <c r="AJ1349" s="5"/>
      <c r="AM1349" s="9"/>
      <c r="AN1349" s="9"/>
      <c r="AO1349" s="9"/>
      <c r="AP1349" s="9"/>
      <c r="AQ1349" s="9"/>
      <c r="AR1349" s="9"/>
      <c r="AS1349" s="9"/>
      <c r="AT1349" s="9"/>
      <c r="AU1349" s="5"/>
      <c r="AV1349" s="5"/>
      <c r="AW1349" s="5"/>
      <c r="AX1349" s="5"/>
      <c r="AY1349" s="5"/>
      <c r="AZ1349" s="5"/>
      <c r="BA1349" s="5"/>
      <c r="CX1349" s="5"/>
      <c r="CY1349" s="5"/>
      <c r="CZ1349" s="5"/>
    </row>
    <row r="1350" spans="4:104" x14ac:dyDescent="0.3">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E1350" s="5"/>
      <c r="AF1350" s="5"/>
      <c r="AG1350" s="5"/>
      <c r="AH1350" s="5"/>
      <c r="AI1350" s="5"/>
      <c r="AJ1350" s="5"/>
      <c r="AM1350" s="9"/>
      <c r="AN1350" s="9"/>
      <c r="AO1350" s="9"/>
      <c r="AP1350" s="9"/>
      <c r="AQ1350" s="9"/>
      <c r="AR1350" s="9"/>
      <c r="AS1350" s="9"/>
      <c r="AT1350" s="9"/>
      <c r="AU1350" s="5"/>
      <c r="AV1350" s="5"/>
      <c r="AW1350" s="5"/>
      <c r="AX1350" s="5"/>
      <c r="AY1350" s="5"/>
      <c r="AZ1350" s="5"/>
      <c r="BA1350" s="5"/>
      <c r="CX1350" s="5"/>
      <c r="CY1350" s="5"/>
      <c r="CZ1350" s="5"/>
    </row>
    <row r="1351" spans="4:104" x14ac:dyDescent="0.3">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E1351" s="5"/>
      <c r="AF1351" s="5"/>
      <c r="AG1351" s="5"/>
      <c r="AH1351" s="5"/>
      <c r="AI1351" s="5"/>
      <c r="AJ1351" s="5"/>
      <c r="AM1351" s="9"/>
      <c r="AN1351" s="9"/>
      <c r="AO1351" s="9"/>
      <c r="AP1351" s="9"/>
      <c r="AQ1351" s="9"/>
      <c r="AR1351" s="9"/>
      <c r="AS1351" s="9"/>
      <c r="AT1351" s="9"/>
      <c r="AU1351" s="5"/>
      <c r="AV1351" s="5"/>
      <c r="AW1351" s="5"/>
      <c r="AX1351" s="5"/>
      <c r="AY1351" s="5"/>
      <c r="AZ1351" s="5"/>
      <c r="BA1351" s="5"/>
      <c r="CX1351" s="5"/>
      <c r="CY1351" s="5"/>
      <c r="CZ1351" s="5"/>
    </row>
    <row r="1352" spans="4:104" x14ac:dyDescent="0.3">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5"/>
      <c r="AB1352" s="5"/>
      <c r="AE1352" s="5"/>
      <c r="AF1352" s="5"/>
      <c r="AG1352" s="5"/>
      <c r="AH1352" s="5"/>
      <c r="AI1352" s="5"/>
      <c r="AJ1352" s="5"/>
      <c r="AM1352" s="9"/>
      <c r="AN1352" s="9"/>
      <c r="AO1352" s="9"/>
      <c r="AP1352" s="9"/>
      <c r="AQ1352" s="9"/>
      <c r="AR1352" s="9"/>
      <c r="AS1352" s="9"/>
      <c r="AT1352" s="9"/>
      <c r="AU1352" s="5"/>
      <c r="AV1352" s="5"/>
      <c r="AW1352" s="5"/>
      <c r="AX1352" s="5"/>
      <c r="AY1352" s="5"/>
      <c r="AZ1352" s="5"/>
      <c r="BA1352" s="5"/>
      <c r="CX1352" s="5"/>
      <c r="CY1352" s="5"/>
      <c r="CZ1352" s="5"/>
    </row>
    <row r="1353" spans="4:104" x14ac:dyDescent="0.3">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E1353" s="5"/>
      <c r="AF1353" s="5"/>
      <c r="AG1353" s="5"/>
      <c r="AH1353" s="5"/>
      <c r="AI1353" s="5"/>
      <c r="AJ1353" s="5"/>
      <c r="AM1353" s="9"/>
      <c r="AN1353" s="9"/>
      <c r="AO1353" s="9"/>
      <c r="AP1353" s="9"/>
      <c r="AQ1353" s="9"/>
      <c r="AR1353" s="9"/>
      <c r="AS1353" s="9"/>
      <c r="AT1353" s="9"/>
      <c r="AU1353" s="5"/>
      <c r="AV1353" s="5"/>
      <c r="AW1353" s="5"/>
      <c r="AX1353" s="5"/>
      <c r="AY1353" s="5"/>
      <c r="AZ1353" s="5"/>
      <c r="BA1353" s="5"/>
      <c r="CX1353" s="5"/>
      <c r="CY1353" s="5"/>
      <c r="CZ1353" s="5"/>
    </row>
    <row r="1354" spans="4:104" x14ac:dyDescent="0.3">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5"/>
      <c r="AB1354" s="5"/>
      <c r="AE1354" s="5"/>
      <c r="AF1354" s="5"/>
      <c r="AG1354" s="5"/>
      <c r="AH1354" s="5"/>
      <c r="AI1354" s="5"/>
      <c r="AJ1354" s="5"/>
      <c r="AM1354" s="9"/>
      <c r="AN1354" s="9"/>
      <c r="AO1354" s="9"/>
      <c r="AP1354" s="9"/>
      <c r="AQ1354" s="9"/>
      <c r="AR1354" s="9"/>
      <c r="AS1354" s="9"/>
      <c r="AT1354" s="9"/>
      <c r="AU1354" s="5"/>
      <c r="AV1354" s="5"/>
      <c r="AW1354" s="5"/>
      <c r="AX1354" s="5"/>
      <c r="AY1354" s="5"/>
      <c r="AZ1354" s="5"/>
      <c r="BA1354" s="5"/>
      <c r="CX1354" s="5"/>
      <c r="CY1354" s="5"/>
      <c r="CZ1354" s="5"/>
    </row>
    <row r="1355" spans="4:104" x14ac:dyDescent="0.3">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5"/>
      <c r="AB1355" s="5"/>
      <c r="AE1355" s="5"/>
      <c r="AF1355" s="5"/>
      <c r="AG1355" s="5"/>
      <c r="AH1355" s="5"/>
      <c r="AI1355" s="5"/>
      <c r="AJ1355" s="5"/>
      <c r="AM1355" s="9"/>
      <c r="AN1355" s="9"/>
      <c r="AO1355" s="9"/>
      <c r="AP1355" s="9"/>
      <c r="AQ1355" s="9"/>
      <c r="AR1355" s="9"/>
      <c r="AS1355" s="9"/>
      <c r="AT1355" s="9"/>
      <c r="AU1355" s="5"/>
      <c r="AV1355" s="5"/>
      <c r="AW1355" s="5"/>
      <c r="AX1355" s="5"/>
      <c r="AY1355" s="5"/>
      <c r="AZ1355" s="5"/>
      <c r="BA1355" s="5"/>
      <c r="CX1355" s="5"/>
      <c r="CY1355" s="5"/>
      <c r="CZ1355" s="5"/>
    </row>
    <row r="1356" spans="4:104" x14ac:dyDescent="0.3">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5"/>
      <c r="AB1356" s="5"/>
      <c r="AE1356" s="5"/>
      <c r="AF1356" s="5"/>
      <c r="AG1356" s="5"/>
      <c r="AH1356" s="5"/>
      <c r="AI1356" s="5"/>
      <c r="AJ1356" s="5"/>
      <c r="AM1356" s="9"/>
      <c r="AN1356" s="9"/>
      <c r="AO1356" s="9"/>
      <c r="AP1356" s="9"/>
      <c r="AQ1356" s="9"/>
      <c r="AR1356" s="9"/>
      <c r="AS1356" s="9"/>
      <c r="AT1356" s="9"/>
      <c r="AU1356" s="5"/>
      <c r="AV1356" s="5"/>
      <c r="AW1356" s="5"/>
      <c r="AX1356" s="5"/>
      <c r="AY1356" s="5"/>
      <c r="AZ1356" s="5"/>
      <c r="BA1356" s="5"/>
      <c r="CX1356" s="5"/>
      <c r="CY1356" s="5"/>
      <c r="CZ1356" s="5"/>
    </row>
    <row r="1357" spans="4:104" x14ac:dyDescent="0.3">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5"/>
      <c r="AB1357" s="5"/>
      <c r="AE1357" s="5"/>
      <c r="AF1357" s="5"/>
      <c r="AG1357" s="5"/>
      <c r="AH1357" s="5"/>
      <c r="AI1357" s="5"/>
      <c r="AJ1357" s="5"/>
      <c r="AM1357" s="9"/>
      <c r="AN1357" s="9"/>
      <c r="AO1357" s="9"/>
      <c r="AP1357" s="9"/>
      <c r="AQ1357" s="9"/>
      <c r="AR1357" s="9"/>
      <c r="AS1357" s="9"/>
      <c r="AT1357" s="9"/>
      <c r="AU1357" s="5"/>
      <c r="AV1357" s="5"/>
      <c r="AW1357" s="5"/>
      <c r="AX1357" s="5"/>
      <c r="AY1357" s="5"/>
      <c r="AZ1357" s="5"/>
      <c r="BA1357" s="5"/>
      <c r="CX1357" s="5"/>
      <c r="CY1357" s="5"/>
      <c r="CZ1357" s="5"/>
    </row>
    <row r="1358" spans="4:104" x14ac:dyDescent="0.3">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5"/>
      <c r="AB1358" s="5"/>
      <c r="AE1358" s="5"/>
      <c r="AF1358" s="5"/>
      <c r="AG1358" s="5"/>
      <c r="AH1358" s="5"/>
      <c r="AI1358" s="5"/>
      <c r="AJ1358" s="5"/>
      <c r="AM1358" s="9"/>
      <c r="AN1358" s="9"/>
      <c r="AO1358" s="9"/>
      <c r="AP1358" s="9"/>
      <c r="AQ1358" s="9"/>
      <c r="AR1358" s="9"/>
      <c r="AS1358" s="9"/>
      <c r="AT1358" s="9"/>
      <c r="AU1358" s="5"/>
      <c r="AV1358" s="5"/>
      <c r="AW1358" s="5"/>
      <c r="AX1358" s="5"/>
      <c r="AY1358" s="5"/>
      <c r="AZ1358" s="5"/>
      <c r="BA1358" s="5"/>
      <c r="CX1358" s="5"/>
      <c r="CY1358" s="5"/>
      <c r="CZ1358" s="5"/>
    </row>
    <row r="1359" spans="4:104" x14ac:dyDescent="0.3">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E1359" s="5"/>
      <c r="AF1359" s="5"/>
      <c r="AG1359" s="5"/>
      <c r="AH1359" s="5"/>
      <c r="AI1359" s="5"/>
      <c r="AJ1359" s="5"/>
      <c r="AM1359" s="9"/>
      <c r="AN1359" s="9"/>
      <c r="AO1359" s="9"/>
      <c r="AP1359" s="9"/>
      <c r="AQ1359" s="9"/>
      <c r="AR1359" s="9"/>
      <c r="AS1359" s="9"/>
      <c r="AT1359" s="9"/>
      <c r="AU1359" s="5"/>
      <c r="AV1359" s="5"/>
      <c r="AW1359" s="5"/>
      <c r="AX1359" s="5"/>
      <c r="AY1359" s="5"/>
      <c r="AZ1359" s="5"/>
      <c r="BA1359" s="5"/>
      <c r="CX1359" s="5"/>
      <c r="CY1359" s="5"/>
      <c r="CZ1359" s="5"/>
    </row>
    <row r="1360" spans="4:104" x14ac:dyDescent="0.3">
      <c r="D1360" s="5"/>
      <c r="E1360" s="5"/>
      <c r="F1360" s="5"/>
      <c r="G1360" s="5"/>
      <c r="H1360" s="5"/>
      <c r="I1360" s="5"/>
      <c r="J1360" s="5"/>
      <c r="K1360" s="5"/>
      <c r="L1360" s="5"/>
      <c r="M1360" s="5"/>
      <c r="N1360" s="5"/>
      <c r="O1360" s="5"/>
      <c r="P1360" s="5"/>
      <c r="Q1360" s="5"/>
      <c r="R1360" s="5"/>
      <c r="S1360" s="5"/>
      <c r="T1360" s="5"/>
      <c r="U1360" s="5"/>
      <c r="V1360" s="5"/>
      <c r="W1360" s="5"/>
      <c r="X1360" s="5"/>
      <c r="Y1360" s="5"/>
      <c r="Z1360" s="5"/>
      <c r="AA1360" s="5"/>
      <c r="AB1360" s="5"/>
      <c r="AE1360" s="5"/>
      <c r="AF1360" s="5"/>
      <c r="AG1360" s="5"/>
      <c r="AH1360" s="5"/>
      <c r="AI1360" s="5"/>
      <c r="AJ1360" s="5"/>
      <c r="AM1360" s="9"/>
      <c r="AN1360" s="9"/>
      <c r="AO1360" s="9"/>
      <c r="AP1360" s="9"/>
      <c r="AQ1360" s="9"/>
      <c r="AR1360" s="9"/>
      <c r="AS1360" s="9"/>
      <c r="AT1360" s="9"/>
      <c r="AU1360" s="5"/>
      <c r="AV1360" s="5"/>
      <c r="AW1360" s="5"/>
      <c r="AX1360" s="5"/>
      <c r="AY1360" s="5"/>
      <c r="AZ1360" s="5"/>
      <c r="BA1360" s="5"/>
      <c r="CX1360" s="5"/>
      <c r="CY1360" s="5"/>
      <c r="CZ1360" s="5"/>
    </row>
    <row r="1361" spans="4:104" x14ac:dyDescent="0.3">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5"/>
      <c r="AB1361" s="5"/>
      <c r="AE1361" s="5"/>
      <c r="AF1361" s="5"/>
      <c r="AG1361" s="5"/>
      <c r="AH1361" s="5"/>
      <c r="AI1361" s="5"/>
      <c r="AJ1361" s="5"/>
      <c r="AM1361" s="9"/>
      <c r="AN1361" s="9"/>
      <c r="AO1361" s="9"/>
      <c r="AP1361" s="9"/>
      <c r="AQ1361" s="9"/>
      <c r="AR1361" s="9"/>
      <c r="AS1361" s="9"/>
      <c r="AT1361" s="9"/>
      <c r="AU1361" s="5"/>
      <c r="AV1361" s="5"/>
      <c r="AW1361" s="5"/>
      <c r="AX1361" s="5"/>
      <c r="AY1361" s="5"/>
      <c r="AZ1361" s="5"/>
      <c r="BA1361" s="5"/>
      <c r="CX1361" s="5"/>
      <c r="CY1361" s="5"/>
      <c r="CZ1361" s="5"/>
    </row>
    <row r="1362" spans="4:104" x14ac:dyDescent="0.3">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5"/>
      <c r="AB1362" s="5"/>
      <c r="AE1362" s="5"/>
      <c r="AF1362" s="5"/>
      <c r="AG1362" s="5"/>
      <c r="AH1362" s="5"/>
      <c r="AI1362" s="5"/>
      <c r="AJ1362" s="5"/>
      <c r="AM1362" s="9"/>
      <c r="AN1362" s="9"/>
      <c r="AO1362" s="9"/>
      <c r="AP1362" s="9"/>
      <c r="AQ1362" s="9"/>
      <c r="AR1362" s="9"/>
      <c r="AS1362" s="9"/>
      <c r="AT1362" s="9"/>
      <c r="AU1362" s="5"/>
      <c r="AV1362" s="5"/>
      <c r="AW1362" s="5"/>
      <c r="AX1362" s="5"/>
      <c r="AY1362" s="5"/>
      <c r="AZ1362" s="5"/>
      <c r="BA1362" s="5"/>
      <c r="CX1362" s="5"/>
      <c r="CY1362" s="5"/>
      <c r="CZ1362" s="5"/>
    </row>
    <row r="1363" spans="4:104" x14ac:dyDescent="0.3">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5"/>
      <c r="AB1363" s="5"/>
      <c r="AE1363" s="5"/>
      <c r="AF1363" s="5"/>
      <c r="AG1363" s="5"/>
      <c r="AH1363" s="5"/>
      <c r="AI1363" s="5"/>
      <c r="AJ1363" s="5"/>
      <c r="AM1363" s="9"/>
      <c r="AN1363" s="9"/>
      <c r="AO1363" s="9"/>
      <c r="AP1363" s="9"/>
      <c r="AQ1363" s="9"/>
      <c r="AR1363" s="9"/>
      <c r="AS1363" s="9"/>
      <c r="AT1363" s="9"/>
      <c r="AU1363" s="5"/>
      <c r="AV1363" s="5"/>
      <c r="AW1363" s="5"/>
      <c r="AX1363" s="5"/>
      <c r="AY1363" s="5"/>
      <c r="AZ1363" s="5"/>
      <c r="BA1363" s="5"/>
      <c r="CX1363" s="5"/>
      <c r="CY1363" s="5"/>
      <c r="CZ1363" s="5"/>
    </row>
    <row r="1364" spans="4:104" x14ac:dyDescent="0.3">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5"/>
      <c r="AB1364" s="5"/>
      <c r="AE1364" s="5"/>
      <c r="AF1364" s="5"/>
      <c r="AG1364" s="5"/>
      <c r="AH1364" s="5"/>
      <c r="AI1364" s="5"/>
      <c r="AJ1364" s="5"/>
      <c r="AM1364" s="9"/>
      <c r="AN1364" s="9"/>
      <c r="AO1364" s="9"/>
      <c r="AP1364" s="9"/>
      <c r="AQ1364" s="9"/>
      <c r="AR1364" s="9"/>
      <c r="AS1364" s="9"/>
      <c r="AT1364" s="9"/>
      <c r="AU1364" s="5"/>
      <c r="AV1364" s="5"/>
      <c r="AW1364" s="5"/>
      <c r="AX1364" s="5"/>
      <c r="AY1364" s="5"/>
      <c r="AZ1364" s="5"/>
      <c r="BA1364" s="5"/>
      <c r="CX1364" s="5"/>
      <c r="CY1364" s="5"/>
      <c r="CZ1364" s="5"/>
    </row>
    <row r="1365" spans="4:104" x14ac:dyDescent="0.3">
      <c r="D1365" s="5"/>
      <c r="E1365" s="5"/>
      <c r="F1365" s="5"/>
      <c r="G1365" s="5"/>
      <c r="H1365" s="5"/>
      <c r="I1365" s="5"/>
      <c r="J1365" s="5"/>
      <c r="K1365" s="5"/>
      <c r="L1365" s="5"/>
      <c r="M1365" s="5"/>
      <c r="N1365" s="5"/>
      <c r="O1365" s="5"/>
      <c r="P1365" s="5"/>
      <c r="Q1365" s="5"/>
      <c r="R1365" s="5"/>
      <c r="S1365" s="5"/>
      <c r="T1365" s="5"/>
      <c r="U1365" s="5"/>
      <c r="V1365" s="5"/>
      <c r="W1365" s="5"/>
      <c r="X1365" s="5"/>
      <c r="Y1365" s="5"/>
      <c r="Z1365" s="5"/>
      <c r="AA1365" s="5"/>
      <c r="AB1365" s="5"/>
      <c r="AE1365" s="5"/>
      <c r="AF1365" s="5"/>
      <c r="AG1365" s="5"/>
      <c r="AH1365" s="5"/>
      <c r="AI1365" s="5"/>
      <c r="AJ1365" s="5"/>
      <c r="AM1365" s="9"/>
      <c r="AN1365" s="9"/>
      <c r="AO1365" s="9"/>
      <c r="AP1365" s="9"/>
      <c r="AQ1365" s="9"/>
      <c r="AR1365" s="9"/>
      <c r="AS1365" s="9"/>
      <c r="AT1365" s="9"/>
      <c r="AU1365" s="5"/>
      <c r="AV1365" s="5"/>
      <c r="AW1365" s="5"/>
      <c r="AX1365" s="5"/>
      <c r="AY1365" s="5"/>
      <c r="AZ1365" s="5"/>
      <c r="BA1365" s="5"/>
      <c r="CX1365" s="5"/>
      <c r="CY1365" s="5"/>
      <c r="CZ1365" s="5"/>
    </row>
    <row r="1366" spans="4:104" x14ac:dyDescent="0.3">
      <c r="D1366" s="5"/>
      <c r="E1366" s="5"/>
      <c r="F1366" s="5"/>
      <c r="G1366" s="5"/>
      <c r="H1366" s="5"/>
      <c r="I1366" s="5"/>
      <c r="J1366" s="5"/>
      <c r="K1366" s="5"/>
      <c r="L1366" s="5"/>
      <c r="M1366" s="5"/>
      <c r="N1366" s="5"/>
      <c r="O1366" s="5"/>
      <c r="P1366" s="5"/>
      <c r="Q1366" s="5"/>
      <c r="R1366" s="5"/>
      <c r="S1366" s="5"/>
      <c r="T1366" s="5"/>
      <c r="U1366" s="5"/>
      <c r="V1366" s="5"/>
      <c r="W1366" s="5"/>
      <c r="X1366" s="5"/>
      <c r="Y1366" s="5"/>
      <c r="Z1366" s="5"/>
      <c r="AA1366" s="5"/>
      <c r="AB1366" s="5"/>
      <c r="AE1366" s="5"/>
      <c r="AF1366" s="5"/>
      <c r="AG1366" s="5"/>
      <c r="AH1366" s="5"/>
      <c r="AI1366" s="5"/>
      <c r="AJ1366" s="5"/>
      <c r="AM1366" s="9"/>
      <c r="AN1366" s="9"/>
      <c r="AO1366" s="9"/>
      <c r="AP1366" s="9"/>
      <c r="AQ1366" s="9"/>
      <c r="AR1366" s="9"/>
      <c r="AS1366" s="9"/>
      <c r="AT1366" s="9"/>
      <c r="AU1366" s="5"/>
      <c r="AV1366" s="5"/>
      <c r="AW1366" s="5"/>
      <c r="AX1366" s="5"/>
      <c r="AY1366" s="5"/>
      <c r="AZ1366" s="5"/>
      <c r="BA1366" s="5"/>
      <c r="CX1366" s="5"/>
      <c r="CY1366" s="5"/>
      <c r="CZ1366" s="5"/>
    </row>
    <row r="1367" spans="4:104" x14ac:dyDescent="0.3">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5"/>
      <c r="AB1367" s="5"/>
      <c r="AE1367" s="5"/>
      <c r="AF1367" s="5"/>
      <c r="AG1367" s="5"/>
      <c r="AH1367" s="5"/>
      <c r="AI1367" s="5"/>
      <c r="AJ1367" s="5"/>
      <c r="AM1367" s="9"/>
      <c r="AN1367" s="9"/>
      <c r="AO1367" s="9"/>
      <c r="AP1367" s="9"/>
      <c r="AQ1367" s="9"/>
      <c r="AR1367" s="9"/>
      <c r="AS1367" s="9"/>
      <c r="AT1367" s="9"/>
      <c r="AU1367" s="5"/>
      <c r="AV1367" s="5"/>
      <c r="AW1367" s="5"/>
      <c r="AX1367" s="5"/>
      <c r="AY1367" s="5"/>
      <c r="AZ1367" s="5"/>
      <c r="BA1367" s="5"/>
      <c r="CX1367" s="5"/>
      <c r="CY1367" s="5"/>
      <c r="CZ1367" s="5"/>
    </row>
    <row r="1368" spans="4:104" x14ac:dyDescent="0.3">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E1368" s="5"/>
      <c r="AF1368" s="5"/>
      <c r="AG1368" s="5"/>
      <c r="AH1368" s="5"/>
      <c r="AI1368" s="5"/>
      <c r="AJ1368" s="5"/>
      <c r="AM1368" s="9"/>
      <c r="AN1368" s="9"/>
      <c r="AO1368" s="9"/>
      <c r="AP1368" s="9"/>
      <c r="AQ1368" s="9"/>
      <c r="AR1368" s="9"/>
      <c r="AS1368" s="9"/>
      <c r="AT1368" s="9"/>
      <c r="AU1368" s="5"/>
      <c r="AV1368" s="5"/>
      <c r="AW1368" s="5"/>
      <c r="AX1368" s="5"/>
      <c r="AY1368" s="5"/>
      <c r="AZ1368" s="5"/>
      <c r="BA1368" s="5"/>
      <c r="CX1368" s="5"/>
      <c r="CY1368" s="5"/>
      <c r="CZ1368" s="5"/>
    </row>
    <row r="1369" spans="4:104" x14ac:dyDescent="0.3">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5"/>
      <c r="AB1369" s="5"/>
      <c r="AE1369" s="5"/>
      <c r="AF1369" s="5"/>
      <c r="AG1369" s="5"/>
      <c r="AH1369" s="5"/>
      <c r="AI1369" s="5"/>
      <c r="AJ1369" s="5"/>
      <c r="AM1369" s="9"/>
      <c r="AN1369" s="9"/>
      <c r="AO1369" s="9"/>
      <c r="AP1369" s="9"/>
      <c r="AQ1369" s="9"/>
      <c r="AR1369" s="9"/>
      <c r="AS1369" s="9"/>
      <c r="AT1369" s="9"/>
      <c r="AU1369" s="5"/>
      <c r="AV1369" s="5"/>
      <c r="AW1369" s="5"/>
      <c r="AX1369" s="5"/>
      <c r="AY1369" s="5"/>
      <c r="AZ1369" s="5"/>
      <c r="BA1369" s="5"/>
      <c r="CX1369" s="5"/>
      <c r="CY1369" s="5"/>
      <c r="CZ1369" s="5"/>
    </row>
    <row r="1370" spans="4:104" x14ac:dyDescent="0.3">
      <c r="D1370" s="5"/>
      <c r="E1370" s="5"/>
      <c r="F1370" s="5"/>
      <c r="G1370" s="5"/>
      <c r="H1370" s="5"/>
      <c r="I1370" s="5"/>
      <c r="J1370" s="5"/>
      <c r="K1370" s="5"/>
      <c r="L1370" s="5"/>
      <c r="M1370" s="5"/>
      <c r="N1370" s="5"/>
      <c r="O1370" s="5"/>
      <c r="P1370" s="5"/>
      <c r="Q1370" s="5"/>
      <c r="R1370" s="5"/>
      <c r="S1370" s="5"/>
      <c r="T1370" s="5"/>
      <c r="U1370" s="5"/>
      <c r="V1370" s="5"/>
      <c r="W1370" s="5"/>
      <c r="X1370" s="5"/>
      <c r="Y1370" s="5"/>
      <c r="Z1370" s="5"/>
      <c r="AA1370" s="5"/>
      <c r="AB1370" s="5"/>
      <c r="AE1370" s="5"/>
      <c r="AF1370" s="5"/>
      <c r="AG1370" s="5"/>
      <c r="AH1370" s="5"/>
      <c r="AI1370" s="5"/>
      <c r="AJ1370" s="5"/>
      <c r="AM1370" s="9"/>
      <c r="AN1370" s="9"/>
      <c r="AO1370" s="9"/>
      <c r="AP1370" s="9"/>
      <c r="AQ1370" s="9"/>
      <c r="AR1370" s="9"/>
      <c r="AS1370" s="9"/>
      <c r="AT1370" s="9"/>
      <c r="AU1370" s="5"/>
      <c r="AV1370" s="5"/>
      <c r="AW1370" s="5"/>
      <c r="AX1370" s="5"/>
      <c r="AY1370" s="5"/>
      <c r="AZ1370" s="5"/>
      <c r="BA1370" s="5"/>
      <c r="CX1370" s="5"/>
      <c r="CY1370" s="5"/>
      <c r="CZ1370" s="5"/>
    </row>
    <row r="1371" spans="4:104" x14ac:dyDescent="0.3">
      <c r="D1371" s="5"/>
      <c r="E1371" s="5"/>
      <c r="F1371" s="5"/>
      <c r="G1371" s="5"/>
      <c r="H1371" s="5"/>
      <c r="I1371" s="5"/>
      <c r="J1371" s="5"/>
      <c r="K1371" s="5"/>
      <c r="L1371" s="5"/>
      <c r="M1371" s="5"/>
      <c r="N1371" s="5"/>
      <c r="O1371" s="5"/>
      <c r="P1371" s="5"/>
      <c r="Q1371" s="5"/>
      <c r="R1371" s="5"/>
      <c r="S1371" s="5"/>
      <c r="T1371" s="5"/>
      <c r="U1371" s="5"/>
      <c r="V1371" s="5"/>
      <c r="W1371" s="5"/>
      <c r="X1371" s="5"/>
      <c r="Y1371" s="5"/>
      <c r="Z1371" s="5"/>
      <c r="AA1371" s="5"/>
      <c r="AB1371" s="5"/>
      <c r="AE1371" s="5"/>
      <c r="AF1371" s="5"/>
      <c r="AG1371" s="5"/>
      <c r="AH1371" s="5"/>
      <c r="AI1371" s="5"/>
      <c r="AJ1371" s="5"/>
      <c r="AM1371" s="9"/>
      <c r="AN1371" s="9"/>
      <c r="AO1371" s="9"/>
      <c r="AP1371" s="9"/>
      <c r="AQ1371" s="9"/>
      <c r="AR1371" s="9"/>
      <c r="AS1371" s="9"/>
      <c r="AT1371" s="9"/>
      <c r="AU1371" s="5"/>
      <c r="AV1371" s="5"/>
      <c r="AW1371" s="5"/>
      <c r="AX1371" s="5"/>
      <c r="AY1371" s="5"/>
      <c r="AZ1371" s="5"/>
      <c r="BA1371" s="5"/>
      <c r="CX1371" s="5"/>
      <c r="CY1371" s="5"/>
      <c r="CZ1371" s="5"/>
    </row>
    <row r="1372" spans="4:104" x14ac:dyDescent="0.3">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5"/>
      <c r="AB1372" s="5"/>
      <c r="AE1372" s="5"/>
      <c r="AF1372" s="5"/>
      <c r="AG1372" s="5"/>
      <c r="AH1372" s="5"/>
      <c r="AI1372" s="5"/>
      <c r="AJ1372" s="5"/>
      <c r="AM1372" s="9"/>
      <c r="AN1372" s="9"/>
      <c r="AO1372" s="9"/>
      <c r="AP1372" s="9"/>
      <c r="AQ1372" s="9"/>
      <c r="AR1372" s="9"/>
      <c r="AS1372" s="9"/>
      <c r="AT1372" s="9"/>
      <c r="AU1372" s="5"/>
      <c r="AV1372" s="5"/>
      <c r="AW1372" s="5"/>
      <c r="AX1372" s="5"/>
      <c r="AY1372" s="5"/>
      <c r="AZ1372" s="5"/>
      <c r="BA1372" s="5"/>
      <c r="CX1372" s="5"/>
      <c r="CY1372" s="5"/>
      <c r="CZ1372" s="5"/>
    </row>
    <row r="1373" spans="4:104" x14ac:dyDescent="0.3">
      <c r="D1373" s="5"/>
      <c r="E1373" s="5"/>
      <c r="F1373" s="5"/>
      <c r="G1373" s="5"/>
      <c r="H1373" s="5"/>
      <c r="I1373" s="5"/>
      <c r="J1373" s="5"/>
      <c r="K1373" s="5"/>
      <c r="L1373" s="5"/>
      <c r="M1373" s="5"/>
      <c r="N1373" s="5"/>
      <c r="O1373" s="5"/>
      <c r="P1373" s="5"/>
      <c r="Q1373" s="5"/>
      <c r="R1373" s="5"/>
      <c r="S1373" s="5"/>
      <c r="T1373" s="5"/>
      <c r="U1373" s="5"/>
      <c r="V1373" s="5"/>
      <c r="W1373" s="5"/>
      <c r="X1373" s="5"/>
      <c r="Y1373" s="5"/>
      <c r="Z1373" s="5"/>
      <c r="AA1373" s="5"/>
      <c r="AB1373" s="5"/>
      <c r="AE1373" s="5"/>
      <c r="AF1373" s="5"/>
      <c r="AG1373" s="5"/>
      <c r="AH1373" s="5"/>
      <c r="AI1373" s="5"/>
      <c r="AJ1373" s="5"/>
      <c r="AM1373" s="9"/>
      <c r="AN1373" s="9"/>
      <c r="AO1373" s="9"/>
      <c r="AP1373" s="9"/>
      <c r="AQ1373" s="9"/>
      <c r="AR1373" s="9"/>
      <c r="AS1373" s="9"/>
      <c r="AT1373" s="9"/>
      <c r="AU1373" s="5"/>
      <c r="AV1373" s="5"/>
      <c r="AW1373" s="5"/>
      <c r="AX1373" s="5"/>
      <c r="AY1373" s="5"/>
      <c r="AZ1373" s="5"/>
      <c r="BA1373" s="5"/>
      <c r="CX1373" s="5"/>
      <c r="CY1373" s="5"/>
      <c r="CZ1373" s="5"/>
    </row>
    <row r="1374" spans="4:104" x14ac:dyDescent="0.3">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5"/>
      <c r="AB1374" s="5"/>
      <c r="AE1374" s="5"/>
      <c r="AF1374" s="5"/>
      <c r="AG1374" s="5"/>
      <c r="AH1374" s="5"/>
      <c r="AI1374" s="5"/>
      <c r="AJ1374" s="5"/>
      <c r="AM1374" s="9"/>
      <c r="AN1374" s="9"/>
      <c r="AO1374" s="9"/>
      <c r="AP1374" s="9"/>
      <c r="AQ1374" s="9"/>
      <c r="AR1374" s="9"/>
      <c r="AS1374" s="9"/>
      <c r="AT1374" s="9"/>
      <c r="AU1374" s="5"/>
      <c r="AV1374" s="5"/>
      <c r="AW1374" s="5"/>
      <c r="AX1374" s="5"/>
      <c r="AY1374" s="5"/>
      <c r="AZ1374" s="5"/>
      <c r="BA1374" s="5"/>
      <c r="CX1374" s="5"/>
      <c r="CY1374" s="5"/>
      <c r="CZ1374" s="5"/>
    </row>
    <row r="1375" spans="4:104" x14ac:dyDescent="0.3">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E1375" s="5"/>
      <c r="AF1375" s="5"/>
      <c r="AG1375" s="5"/>
      <c r="AH1375" s="5"/>
      <c r="AI1375" s="5"/>
      <c r="AJ1375" s="5"/>
      <c r="AM1375" s="9"/>
      <c r="AN1375" s="9"/>
      <c r="AO1375" s="9"/>
      <c r="AP1375" s="9"/>
      <c r="AQ1375" s="9"/>
      <c r="AR1375" s="9"/>
      <c r="AS1375" s="9"/>
      <c r="AT1375" s="9"/>
      <c r="AU1375" s="5"/>
      <c r="AV1375" s="5"/>
      <c r="AW1375" s="5"/>
      <c r="AX1375" s="5"/>
      <c r="AY1375" s="5"/>
      <c r="AZ1375" s="5"/>
      <c r="BA1375" s="5"/>
      <c r="CX1375" s="5"/>
      <c r="CY1375" s="5"/>
      <c r="CZ1375" s="5"/>
    </row>
    <row r="1376" spans="4:104" x14ac:dyDescent="0.3">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5"/>
      <c r="AB1376" s="5"/>
      <c r="AE1376" s="5"/>
      <c r="AF1376" s="5"/>
      <c r="AG1376" s="5"/>
      <c r="AH1376" s="5"/>
      <c r="AI1376" s="5"/>
      <c r="AJ1376" s="5"/>
      <c r="AM1376" s="9"/>
      <c r="AN1376" s="9"/>
      <c r="AO1376" s="9"/>
      <c r="AP1376" s="9"/>
      <c r="AQ1376" s="9"/>
      <c r="AR1376" s="9"/>
      <c r="AS1376" s="9"/>
      <c r="AT1376" s="9"/>
      <c r="AU1376" s="5"/>
      <c r="AV1376" s="5"/>
      <c r="AW1376" s="5"/>
      <c r="AX1376" s="5"/>
      <c r="AY1376" s="5"/>
      <c r="AZ1376" s="5"/>
      <c r="BA1376" s="5"/>
      <c r="CX1376" s="5"/>
      <c r="CY1376" s="5"/>
      <c r="CZ1376" s="5"/>
    </row>
    <row r="1377" spans="4:104" x14ac:dyDescent="0.3">
      <c r="D1377" s="5"/>
      <c r="E1377" s="5"/>
      <c r="F1377" s="5"/>
      <c r="G1377" s="5"/>
      <c r="H1377" s="5"/>
      <c r="I1377" s="5"/>
      <c r="J1377" s="5"/>
      <c r="K1377" s="5"/>
      <c r="L1377" s="5"/>
      <c r="M1377" s="5"/>
      <c r="N1377" s="5"/>
      <c r="O1377" s="5"/>
      <c r="P1377" s="5"/>
      <c r="Q1377" s="5"/>
      <c r="R1377" s="5"/>
      <c r="S1377" s="5"/>
      <c r="T1377" s="5"/>
      <c r="U1377" s="5"/>
      <c r="V1377" s="5"/>
      <c r="W1377" s="5"/>
      <c r="X1377" s="5"/>
      <c r="Y1377" s="5"/>
      <c r="Z1377" s="5"/>
      <c r="AA1377" s="5"/>
      <c r="AB1377" s="5"/>
      <c r="AE1377" s="5"/>
      <c r="AF1377" s="5"/>
      <c r="AG1377" s="5"/>
      <c r="AH1377" s="5"/>
      <c r="AI1377" s="5"/>
      <c r="AJ1377" s="5"/>
      <c r="AM1377" s="9"/>
      <c r="AN1377" s="9"/>
      <c r="AO1377" s="9"/>
      <c r="AP1377" s="9"/>
      <c r="AQ1377" s="9"/>
      <c r="AR1377" s="9"/>
      <c r="AS1377" s="9"/>
      <c r="AT1377" s="9"/>
      <c r="AU1377" s="5"/>
      <c r="AV1377" s="5"/>
      <c r="AW1377" s="5"/>
      <c r="AX1377" s="5"/>
      <c r="AY1377" s="5"/>
      <c r="AZ1377" s="5"/>
      <c r="BA1377" s="5"/>
      <c r="CX1377" s="5"/>
      <c r="CY1377" s="5"/>
      <c r="CZ1377" s="5"/>
    </row>
    <row r="1378" spans="4:104" x14ac:dyDescent="0.3">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5"/>
      <c r="AB1378" s="5"/>
      <c r="AE1378" s="5"/>
      <c r="AF1378" s="5"/>
      <c r="AG1378" s="5"/>
      <c r="AH1378" s="5"/>
      <c r="AI1378" s="5"/>
      <c r="AJ1378" s="5"/>
      <c r="AM1378" s="9"/>
      <c r="AN1378" s="9"/>
      <c r="AO1378" s="9"/>
      <c r="AP1378" s="9"/>
      <c r="AQ1378" s="9"/>
      <c r="AR1378" s="9"/>
      <c r="AS1378" s="9"/>
      <c r="AT1378" s="9"/>
      <c r="AU1378" s="5"/>
      <c r="AV1378" s="5"/>
      <c r="AW1378" s="5"/>
      <c r="AX1378" s="5"/>
      <c r="AY1378" s="5"/>
      <c r="AZ1378" s="5"/>
      <c r="BA1378" s="5"/>
      <c r="CX1378" s="5"/>
      <c r="CY1378" s="5"/>
      <c r="CZ1378" s="5"/>
    </row>
    <row r="1379" spans="4:104" x14ac:dyDescent="0.3">
      <c r="D1379" s="5"/>
      <c r="E1379" s="5"/>
      <c r="F1379" s="5"/>
      <c r="G1379" s="5"/>
      <c r="H1379" s="5"/>
      <c r="I1379" s="5"/>
      <c r="J1379" s="5"/>
      <c r="K1379" s="5"/>
      <c r="L1379" s="5"/>
      <c r="M1379" s="5"/>
      <c r="N1379" s="5"/>
      <c r="O1379" s="5"/>
      <c r="P1379" s="5"/>
      <c r="Q1379" s="5"/>
      <c r="R1379" s="5"/>
      <c r="S1379" s="5"/>
      <c r="T1379" s="5"/>
      <c r="U1379" s="5"/>
      <c r="V1379" s="5"/>
      <c r="W1379" s="5"/>
      <c r="X1379" s="5"/>
      <c r="Y1379" s="5"/>
      <c r="Z1379" s="5"/>
      <c r="AA1379" s="5"/>
      <c r="AB1379" s="5"/>
      <c r="AE1379" s="5"/>
      <c r="AF1379" s="5"/>
      <c r="AG1379" s="5"/>
      <c r="AH1379" s="5"/>
      <c r="AI1379" s="5"/>
      <c r="AJ1379" s="5"/>
      <c r="AM1379" s="9"/>
      <c r="AN1379" s="9"/>
      <c r="AO1379" s="9"/>
      <c r="AP1379" s="9"/>
      <c r="AQ1379" s="9"/>
      <c r="AR1379" s="9"/>
      <c r="AS1379" s="9"/>
      <c r="AT1379" s="9"/>
      <c r="AU1379" s="5"/>
      <c r="AV1379" s="5"/>
      <c r="AW1379" s="5"/>
      <c r="AX1379" s="5"/>
      <c r="AY1379" s="5"/>
      <c r="AZ1379" s="5"/>
      <c r="BA1379" s="5"/>
      <c r="CX1379" s="5"/>
      <c r="CY1379" s="5"/>
      <c r="CZ1379" s="5"/>
    </row>
    <row r="1380" spans="4:104" x14ac:dyDescent="0.3">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E1380" s="5"/>
      <c r="AF1380" s="5"/>
      <c r="AG1380" s="5"/>
      <c r="AH1380" s="5"/>
      <c r="AI1380" s="5"/>
      <c r="AJ1380" s="5"/>
      <c r="AM1380" s="9"/>
      <c r="AN1380" s="9"/>
      <c r="AO1380" s="9"/>
      <c r="AP1380" s="9"/>
      <c r="AQ1380" s="9"/>
      <c r="AR1380" s="9"/>
      <c r="AS1380" s="9"/>
      <c r="AT1380" s="9"/>
      <c r="AU1380" s="5"/>
      <c r="AV1380" s="5"/>
      <c r="AW1380" s="5"/>
      <c r="AX1380" s="5"/>
      <c r="AY1380" s="5"/>
      <c r="AZ1380" s="5"/>
      <c r="BA1380" s="5"/>
      <c r="CX1380" s="5"/>
      <c r="CY1380" s="5"/>
      <c r="CZ1380" s="5"/>
    </row>
    <row r="1381" spans="4:104" x14ac:dyDescent="0.3">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B1381" s="5"/>
      <c r="AE1381" s="5"/>
      <c r="AF1381" s="5"/>
      <c r="AG1381" s="5"/>
      <c r="AH1381" s="5"/>
      <c r="AI1381" s="5"/>
      <c r="AJ1381" s="5"/>
      <c r="AM1381" s="9"/>
      <c r="AN1381" s="9"/>
      <c r="AO1381" s="9"/>
      <c r="AP1381" s="9"/>
      <c r="AQ1381" s="9"/>
      <c r="AR1381" s="9"/>
      <c r="AS1381" s="9"/>
      <c r="AT1381" s="9"/>
      <c r="AU1381" s="5"/>
      <c r="AV1381" s="5"/>
      <c r="AW1381" s="5"/>
      <c r="AX1381" s="5"/>
      <c r="AY1381" s="5"/>
      <c r="AZ1381" s="5"/>
      <c r="BA1381" s="5"/>
      <c r="CX1381" s="5"/>
      <c r="CY1381" s="5"/>
      <c r="CZ1381" s="5"/>
    </row>
    <row r="1382" spans="4:104" x14ac:dyDescent="0.3">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5"/>
      <c r="AB1382" s="5"/>
      <c r="AE1382" s="5"/>
      <c r="AF1382" s="5"/>
      <c r="AG1382" s="5"/>
      <c r="AH1382" s="5"/>
      <c r="AI1382" s="5"/>
      <c r="AJ1382" s="5"/>
      <c r="AM1382" s="9"/>
      <c r="AN1382" s="9"/>
      <c r="AO1382" s="9"/>
      <c r="AP1382" s="9"/>
      <c r="AQ1382" s="9"/>
      <c r="AR1382" s="9"/>
      <c r="AS1382" s="9"/>
      <c r="AT1382" s="9"/>
      <c r="AU1382" s="5"/>
      <c r="AV1382" s="5"/>
      <c r="AW1382" s="5"/>
      <c r="AX1382" s="5"/>
      <c r="AY1382" s="5"/>
      <c r="AZ1382" s="5"/>
      <c r="BA1382" s="5"/>
      <c r="CX1382" s="5"/>
      <c r="CY1382" s="5"/>
      <c r="CZ1382" s="5"/>
    </row>
    <row r="1383" spans="4:104" x14ac:dyDescent="0.3">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E1383" s="5"/>
      <c r="AF1383" s="5"/>
      <c r="AG1383" s="5"/>
      <c r="AH1383" s="5"/>
      <c r="AI1383" s="5"/>
      <c r="AJ1383" s="5"/>
      <c r="AM1383" s="9"/>
      <c r="AN1383" s="9"/>
      <c r="AO1383" s="9"/>
      <c r="AP1383" s="9"/>
      <c r="AQ1383" s="9"/>
      <c r="AR1383" s="9"/>
      <c r="AS1383" s="9"/>
      <c r="AT1383" s="9"/>
      <c r="AU1383" s="5"/>
      <c r="AV1383" s="5"/>
      <c r="AW1383" s="5"/>
      <c r="AX1383" s="5"/>
      <c r="AY1383" s="5"/>
      <c r="AZ1383" s="5"/>
      <c r="BA1383" s="5"/>
      <c r="CX1383" s="5"/>
      <c r="CY1383" s="5"/>
      <c r="CZ1383" s="5"/>
    </row>
    <row r="1384" spans="4:104" x14ac:dyDescent="0.3">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5"/>
      <c r="AB1384" s="5"/>
      <c r="AE1384" s="5"/>
      <c r="AF1384" s="5"/>
      <c r="AG1384" s="5"/>
      <c r="AH1384" s="5"/>
      <c r="AI1384" s="5"/>
      <c r="AJ1384" s="5"/>
      <c r="AM1384" s="9"/>
      <c r="AN1384" s="9"/>
      <c r="AO1384" s="9"/>
      <c r="AP1384" s="9"/>
      <c r="AQ1384" s="9"/>
      <c r="AR1384" s="9"/>
      <c r="AS1384" s="9"/>
      <c r="AT1384" s="9"/>
      <c r="AU1384" s="5"/>
      <c r="AV1384" s="5"/>
      <c r="AW1384" s="5"/>
      <c r="AX1384" s="5"/>
      <c r="AY1384" s="5"/>
      <c r="AZ1384" s="5"/>
      <c r="BA1384" s="5"/>
      <c r="CX1384" s="5"/>
      <c r="CY1384" s="5"/>
      <c r="CZ1384" s="5"/>
    </row>
    <row r="1385" spans="4:104" x14ac:dyDescent="0.3">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5"/>
      <c r="AB1385" s="5"/>
      <c r="AE1385" s="5"/>
      <c r="AF1385" s="5"/>
      <c r="AG1385" s="5"/>
      <c r="AH1385" s="5"/>
      <c r="AI1385" s="5"/>
      <c r="AJ1385" s="5"/>
      <c r="AM1385" s="9"/>
      <c r="AN1385" s="9"/>
      <c r="AO1385" s="9"/>
      <c r="AP1385" s="9"/>
      <c r="AQ1385" s="9"/>
      <c r="AR1385" s="9"/>
      <c r="AS1385" s="9"/>
      <c r="AT1385" s="9"/>
      <c r="AU1385" s="5"/>
      <c r="AV1385" s="5"/>
      <c r="AW1385" s="5"/>
      <c r="AX1385" s="5"/>
      <c r="AY1385" s="5"/>
      <c r="AZ1385" s="5"/>
      <c r="BA1385" s="5"/>
      <c r="CX1385" s="5"/>
      <c r="CY1385" s="5"/>
      <c r="CZ1385" s="5"/>
    </row>
    <row r="1386" spans="4:104" x14ac:dyDescent="0.3">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5"/>
      <c r="AB1386" s="5"/>
      <c r="AE1386" s="5"/>
      <c r="AF1386" s="5"/>
      <c r="AG1386" s="5"/>
      <c r="AH1386" s="5"/>
      <c r="AI1386" s="5"/>
      <c r="AJ1386" s="5"/>
      <c r="AM1386" s="9"/>
      <c r="AN1386" s="9"/>
      <c r="AO1386" s="9"/>
      <c r="AP1386" s="9"/>
      <c r="AQ1386" s="9"/>
      <c r="AR1386" s="9"/>
      <c r="AS1386" s="9"/>
      <c r="AT1386" s="9"/>
      <c r="AU1386" s="5"/>
      <c r="AV1386" s="5"/>
      <c r="AW1386" s="5"/>
      <c r="AX1386" s="5"/>
      <c r="AY1386" s="5"/>
      <c r="AZ1386" s="5"/>
      <c r="BA1386" s="5"/>
      <c r="CX1386" s="5"/>
      <c r="CY1386" s="5"/>
      <c r="CZ1386" s="5"/>
    </row>
    <row r="1387" spans="4:104" x14ac:dyDescent="0.3">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5"/>
      <c r="AB1387" s="5"/>
      <c r="AE1387" s="5"/>
      <c r="AF1387" s="5"/>
      <c r="AG1387" s="5"/>
      <c r="AH1387" s="5"/>
      <c r="AI1387" s="5"/>
      <c r="AJ1387" s="5"/>
      <c r="AM1387" s="9"/>
      <c r="AN1387" s="9"/>
      <c r="AO1387" s="9"/>
      <c r="AP1387" s="9"/>
      <c r="AQ1387" s="9"/>
      <c r="AR1387" s="9"/>
      <c r="AS1387" s="9"/>
      <c r="AT1387" s="9"/>
      <c r="AU1387" s="5"/>
      <c r="AV1387" s="5"/>
      <c r="AW1387" s="5"/>
      <c r="AX1387" s="5"/>
      <c r="AY1387" s="5"/>
      <c r="AZ1387" s="5"/>
      <c r="BA1387" s="5"/>
      <c r="CX1387" s="5"/>
      <c r="CY1387" s="5"/>
      <c r="CZ1387" s="5"/>
    </row>
    <row r="1388" spans="4:104" x14ac:dyDescent="0.3">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5"/>
      <c r="AB1388" s="5"/>
      <c r="AE1388" s="5"/>
      <c r="AF1388" s="5"/>
      <c r="AG1388" s="5"/>
      <c r="AH1388" s="5"/>
      <c r="AI1388" s="5"/>
      <c r="AJ1388" s="5"/>
      <c r="AM1388" s="9"/>
      <c r="AN1388" s="9"/>
      <c r="AO1388" s="9"/>
      <c r="AP1388" s="9"/>
      <c r="AQ1388" s="9"/>
      <c r="AR1388" s="9"/>
      <c r="AS1388" s="9"/>
      <c r="AT1388" s="9"/>
      <c r="AU1388" s="5"/>
      <c r="AV1388" s="5"/>
      <c r="AW1388" s="5"/>
      <c r="AX1388" s="5"/>
      <c r="AY1388" s="5"/>
      <c r="AZ1388" s="5"/>
      <c r="BA1388" s="5"/>
      <c r="CX1388" s="5"/>
      <c r="CY1388" s="5"/>
      <c r="CZ1388" s="5"/>
    </row>
    <row r="1389" spans="4:104" x14ac:dyDescent="0.3">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5"/>
      <c r="AB1389" s="5"/>
      <c r="AE1389" s="5"/>
      <c r="AF1389" s="5"/>
      <c r="AG1389" s="5"/>
      <c r="AH1389" s="5"/>
      <c r="AI1389" s="5"/>
      <c r="AJ1389" s="5"/>
      <c r="AM1389" s="9"/>
      <c r="AN1389" s="9"/>
      <c r="AO1389" s="9"/>
      <c r="AP1389" s="9"/>
      <c r="AQ1389" s="9"/>
      <c r="AR1389" s="9"/>
      <c r="AS1389" s="9"/>
      <c r="AT1389" s="9"/>
      <c r="AU1389" s="5"/>
      <c r="AV1389" s="5"/>
      <c r="AW1389" s="5"/>
      <c r="AX1389" s="5"/>
      <c r="AY1389" s="5"/>
      <c r="AZ1389" s="5"/>
      <c r="BA1389" s="5"/>
      <c r="CX1389" s="5"/>
      <c r="CY1389" s="5"/>
      <c r="CZ1389" s="5"/>
    </row>
    <row r="1390" spans="4:104" x14ac:dyDescent="0.3">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5"/>
      <c r="AB1390" s="5"/>
      <c r="AE1390" s="5"/>
      <c r="AF1390" s="5"/>
      <c r="AG1390" s="5"/>
      <c r="AH1390" s="5"/>
      <c r="AI1390" s="5"/>
      <c r="AJ1390" s="5"/>
      <c r="AM1390" s="9"/>
      <c r="AN1390" s="9"/>
      <c r="AO1390" s="9"/>
      <c r="AP1390" s="9"/>
      <c r="AQ1390" s="9"/>
      <c r="AR1390" s="9"/>
      <c r="AS1390" s="9"/>
      <c r="AT1390" s="9"/>
      <c r="AU1390" s="5"/>
      <c r="AV1390" s="5"/>
      <c r="AW1390" s="5"/>
      <c r="AX1390" s="5"/>
      <c r="AY1390" s="5"/>
      <c r="AZ1390" s="5"/>
      <c r="BA1390" s="5"/>
      <c r="CX1390" s="5"/>
      <c r="CY1390" s="5"/>
      <c r="CZ1390" s="5"/>
    </row>
    <row r="1391" spans="4:104" x14ac:dyDescent="0.3">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5"/>
      <c r="AB1391" s="5"/>
      <c r="AE1391" s="5"/>
      <c r="AF1391" s="5"/>
      <c r="AG1391" s="5"/>
      <c r="AH1391" s="5"/>
      <c r="AI1391" s="5"/>
      <c r="AJ1391" s="5"/>
      <c r="AM1391" s="9"/>
      <c r="AN1391" s="9"/>
      <c r="AO1391" s="9"/>
      <c r="AP1391" s="9"/>
      <c r="AQ1391" s="9"/>
      <c r="AR1391" s="9"/>
      <c r="AS1391" s="9"/>
      <c r="AT1391" s="9"/>
      <c r="AU1391" s="5"/>
      <c r="AV1391" s="5"/>
      <c r="AW1391" s="5"/>
      <c r="AX1391" s="5"/>
      <c r="AY1391" s="5"/>
      <c r="AZ1391" s="5"/>
      <c r="BA1391" s="5"/>
      <c r="CX1391" s="5"/>
      <c r="CY1391" s="5"/>
      <c r="CZ1391" s="5"/>
    </row>
    <row r="1392" spans="4:104" x14ac:dyDescent="0.3">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B1392" s="5"/>
      <c r="AE1392" s="5"/>
      <c r="AF1392" s="5"/>
      <c r="AG1392" s="5"/>
      <c r="AH1392" s="5"/>
      <c r="AI1392" s="5"/>
      <c r="AJ1392" s="5"/>
      <c r="AM1392" s="9"/>
      <c r="AN1392" s="9"/>
      <c r="AO1392" s="9"/>
      <c r="AP1392" s="9"/>
      <c r="AQ1392" s="9"/>
      <c r="AR1392" s="9"/>
      <c r="AS1392" s="9"/>
      <c r="AT1392" s="9"/>
      <c r="AU1392" s="5"/>
      <c r="AV1392" s="5"/>
      <c r="AW1392" s="5"/>
      <c r="AX1392" s="5"/>
      <c r="AY1392" s="5"/>
      <c r="AZ1392" s="5"/>
      <c r="BA1392" s="5"/>
      <c r="CX1392" s="5"/>
      <c r="CY1392" s="5"/>
      <c r="CZ1392" s="5"/>
    </row>
    <row r="1393" spans="4:104" x14ac:dyDescent="0.3">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E1393" s="5"/>
      <c r="AF1393" s="5"/>
      <c r="AG1393" s="5"/>
      <c r="AH1393" s="5"/>
      <c r="AI1393" s="5"/>
      <c r="AJ1393" s="5"/>
      <c r="AM1393" s="9"/>
      <c r="AN1393" s="9"/>
      <c r="AO1393" s="9"/>
      <c r="AP1393" s="9"/>
      <c r="AQ1393" s="9"/>
      <c r="AR1393" s="9"/>
      <c r="AS1393" s="9"/>
      <c r="AT1393" s="9"/>
      <c r="AU1393" s="5"/>
      <c r="AV1393" s="5"/>
      <c r="AW1393" s="5"/>
      <c r="AX1393" s="5"/>
      <c r="AY1393" s="5"/>
      <c r="AZ1393" s="5"/>
      <c r="BA1393" s="5"/>
      <c r="CX1393" s="5"/>
      <c r="CY1393" s="5"/>
      <c r="CZ1393" s="5"/>
    </row>
    <row r="1394" spans="4:104" x14ac:dyDescent="0.3">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5"/>
      <c r="AB1394" s="5"/>
      <c r="AE1394" s="5"/>
      <c r="AF1394" s="5"/>
      <c r="AG1394" s="5"/>
      <c r="AH1394" s="5"/>
      <c r="AI1394" s="5"/>
      <c r="AJ1394" s="5"/>
      <c r="AM1394" s="9"/>
      <c r="AN1394" s="9"/>
      <c r="AO1394" s="9"/>
      <c r="AP1394" s="9"/>
      <c r="AQ1394" s="9"/>
      <c r="AR1394" s="9"/>
      <c r="AS1394" s="9"/>
      <c r="AT1394" s="9"/>
      <c r="AU1394" s="5"/>
      <c r="AV1394" s="5"/>
      <c r="AW1394" s="5"/>
      <c r="AX1394" s="5"/>
      <c r="AY1394" s="5"/>
      <c r="AZ1394" s="5"/>
      <c r="BA1394" s="5"/>
      <c r="CX1394" s="5"/>
      <c r="CY1394" s="5"/>
      <c r="CZ1394" s="5"/>
    </row>
    <row r="1395" spans="4:104" x14ac:dyDescent="0.3">
      <c r="D1395" s="5"/>
      <c r="E1395" s="5"/>
      <c r="F1395" s="5"/>
      <c r="G1395" s="5"/>
      <c r="H1395" s="5"/>
      <c r="I1395" s="5"/>
      <c r="J1395" s="5"/>
      <c r="K1395" s="5"/>
      <c r="L1395" s="5"/>
      <c r="M1395" s="5"/>
      <c r="N1395" s="5"/>
      <c r="O1395" s="5"/>
      <c r="P1395" s="5"/>
      <c r="Q1395" s="5"/>
      <c r="R1395" s="5"/>
      <c r="S1395" s="5"/>
      <c r="T1395" s="5"/>
      <c r="U1395" s="5"/>
      <c r="V1395" s="5"/>
      <c r="W1395" s="5"/>
      <c r="X1395" s="5"/>
      <c r="Y1395" s="5"/>
      <c r="Z1395" s="5"/>
      <c r="AA1395" s="5"/>
      <c r="AB1395" s="5"/>
      <c r="AE1395" s="5"/>
      <c r="AF1395" s="5"/>
      <c r="AG1395" s="5"/>
      <c r="AH1395" s="5"/>
      <c r="AI1395" s="5"/>
      <c r="AJ1395" s="5"/>
      <c r="AM1395" s="9"/>
      <c r="AN1395" s="9"/>
      <c r="AO1395" s="9"/>
      <c r="AP1395" s="9"/>
      <c r="AQ1395" s="9"/>
      <c r="AR1395" s="9"/>
      <c r="AS1395" s="9"/>
      <c r="AT1395" s="9"/>
      <c r="AU1395" s="5"/>
      <c r="AV1395" s="5"/>
      <c r="AW1395" s="5"/>
      <c r="AX1395" s="5"/>
      <c r="AY1395" s="5"/>
      <c r="AZ1395" s="5"/>
      <c r="BA1395" s="5"/>
      <c r="CX1395" s="5"/>
      <c r="CY1395" s="5"/>
      <c r="CZ1395" s="5"/>
    </row>
    <row r="1396" spans="4:104" x14ac:dyDescent="0.3">
      <c r="D1396" s="5"/>
      <c r="E1396" s="5"/>
      <c r="F1396" s="5"/>
      <c r="G1396" s="5"/>
      <c r="H1396" s="5"/>
      <c r="I1396" s="5"/>
      <c r="J1396" s="5"/>
      <c r="K1396" s="5"/>
      <c r="L1396" s="5"/>
      <c r="M1396" s="5"/>
      <c r="N1396" s="5"/>
      <c r="O1396" s="5"/>
      <c r="P1396" s="5"/>
      <c r="Q1396" s="5"/>
      <c r="R1396" s="5"/>
      <c r="S1396" s="5"/>
      <c r="T1396" s="5"/>
      <c r="U1396" s="5"/>
      <c r="V1396" s="5"/>
      <c r="W1396" s="5"/>
      <c r="X1396" s="5"/>
      <c r="Y1396" s="5"/>
      <c r="Z1396" s="5"/>
      <c r="AA1396" s="5"/>
      <c r="AB1396" s="5"/>
      <c r="AE1396" s="5"/>
      <c r="AF1396" s="5"/>
      <c r="AG1396" s="5"/>
      <c r="AH1396" s="5"/>
      <c r="AI1396" s="5"/>
      <c r="AJ1396" s="5"/>
      <c r="AM1396" s="9"/>
      <c r="AN1396" s="9"/>
      <c r="AO1396" s="9"/>
      <c r="AP1396" s="9"/>
      <c r="AQ1396" s="9"/>
      <c r="AR1396" s="9"/>
      <c r="AS1396" s="9"/>
      <c r="AT1396" s="9"/>
      <c r="AU1396" s="5"/>
      <c r="AV1396" s="5"/>
      <c r="AW1396" s="5"/>
      <c r="AX1396" s="5"/>
      <c r="AY1396" s="5"/>
      <c r="AZ1396" s="5"/>
      <c r="BA1396" s="5"/>
      <c r="CX1396" s="5"/>
      <c r="CY1396" s="5"/>
      <c r="CZ1396" s="5"/>
    </row>
    <row r="1397" spans="4:104" x14ac:dyDescent="0.3">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5"/>
      <c r="AB1397" s="5"/>
      <c r="AE1397" s="5"/>
      <c r="AF1397" s="5"/>
      <c r="AG1397" s="5"/>
      <c r="AH1397" s="5"/>
      <c r="AI1397" s="5"/>
      <c r="AJ1397" s="5"/>
      <c r="AM1397" s="9"/>
      <c r="AN1397" s="9"/>
      <c r="AO1397" s="9"/>
      <c r="AP1397" s="9"/>
      <c r="AQ1397" s="9"/>
      <c r="AR1397" s="9"/>
      <c r="AS1397" s="9"/>
      <c r="AT1397" s="9"/>
      <c r="AU1397" s="5"/>
      <c r="AV1397" s="5"/>
      <c r="AW1397" s="5"/>
      <c r="AX1397" s="5"/>
      <c r="AY1397" s="5"/>
      <c r="AZ1397" s="5"/>
      <c r="BA1397" s="5"/>
      <c r="CX1397" s="5"/>
      <c r="CY1397" s="5"/>
      <c r="CZ1397" s="5"/>
    </row>
    <row r="1398" spans="4:104" x14ac:dyDescent="0.3">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5"/>
      <c r="AB1398" s="5"/>
      <c r="AE1398" s="5"/>
      <c r="AF1398" s="5"/>
      <c r="AG1398" s="5"/>
      <c r="AH1398" s="5"/>
      <c r="AI1398" s="5"/>
      <c r="AJ1398" s="5"/>
      <c r="AM1398" s="9"/>
      <c r="AN1398" s="9"/>
      <c r="AO1398" s="9"/>
      <c r="AP1398" s="9"/>
      <c r="AQ1398" s="9"/>
      <c r="AR1398" s="9"/>
      <c r="AS1398" s="9"/>
      <c r="AT1398" s="9"/>
      <c r="AU1398" s="5"/>
      <c r="AV1398" s="5"/>
      <c r="AW1398" s="5"/>
      <c r="AX1398" s="5"/>
      <c r="AY1398" s="5"/>
      <c r="AZ1398" s="5"/>
      <c r="BA1398" s="5"/>
      <c r="CX1398" s="5"/>
      <c r="CY1398" s="5"/>
      <c r="CZ1398" s="5"/>
    </row>
    <row r="1399" spans="4:104" x14ac:dyDescent="0.3">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B1399" s="5"/>
      <c r="AE1399" s="5"/>
      <c r="AF1399" s="5"/>
      <c r="AG1399" s="5"/>
      <c r="AH1399" s="5"/>
      <c r="AI1399" s="5"/>
      <c r="AJ1399" s="5"/>
      <c r="AM1399" s="9"/>
      <c r="AN1399" s="9"/>
      <c r="AO1399" s="9"/>
      <c r="AP1399" s="9"/>
      <c r="AQ1399" s="9"/>
      <c r="AR1399" s="9"/>
      <c r="AS1399" s="9"/>
      <c r="AT1399" s="9"/>
      <c r="AU1399" s="5"/>
      <c r="AV1399" s="5"/>
      <c r="AW1399" s="5"/>
      <c r="AX1399" s="5"/>
      <c r="AY1399" s="5"/>
      <c r="AZ1399" s="5"/>
      <c r="BA1399" s="5"/>
      <c r="CX1399" s="5"/>
      <c r="CY1399" s="5"/>
      <c r="CZ1399" s="5"/>
    </row>
    <row r="1400" spans="4:104" x14ac:dyDescent="0.3">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B1400" s="5"/>
      <c r="AE1400" s="5"/>
      <c r="AF1400" s="5"/>
      <c r="AG1400" s="5"/>
      <c r="AH1400" s="5"/>
      <c r="AI1400" s="5"/>
      <c r="AJ1400" s="5"/>
      <c r="AM1400" s="9"/>
      <c r="AN1400" s="9"/>
      <c r="AO1400" s="9"/>
      <c r="AP1400" s="9"/>
      <c r="AQ1400" s="9"/>
      <c r="AR1400" s="9"/>
      <c r="AS1400" s="9"/>
      <c r="AT1400" s="9"/>
      <c r="AU1400" s="5"/>
      <c r="AV1400" s="5"/>
      <c r="AW1400" s="5"/>
      <c r="AX1400" s="5"/>
      <c r="AY1400" s="5"/>
      <c r="AZ1400" s="5"/>
      <c r="BA1400" s="5"/>
      <c r="CX1400" s="5"/>
      <c r="CY1400" s="5"/>
      <c r="CZ1400" s="5"/>
    </row>
    <row r="1401" spans="4:104" x14ac:dyDescent="0.3">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5"/>
      <c r="AB1401" s="5"/>
      <c r="AE1401" s="5"/>
      <c r="AF1401" s="5"/>
      <c r="AG1401" s="5"/>
      <c r="AH1401" s="5"/>
      <c r="AI1401" s="5"/>
      <c r="AJ1401" s="5"/>
      <c r="AM1401" s="9"/>
      <c r="AN1401" s="9"/>
      <c r="AO1401" s="9"/>
      <c r="AP1401" s="9"/>
      <c r="AQ1401" s="9"/>
      <c r="AR1401" s="9"/>
      <c r="AS1401" s="9"/>
      <c r="AT1401" s="9"/>
      <c r="AU1401" s="5"/>
      <c r="AV1401" s="5"/>
      <c r="AW1401" s="5"/>
      <c r="AX1401" s="5"/>
      <c r="AY1401" s="5"/>
      <c r="AZ1401" s="5"/>
      <c r="BA1401" s="5"/>
      <c r="CX1401" s="5"/>
      <c r="CY1401" s="5"/>
      <c r="CZ1401" s="5"/>
    </row>
    <row r="1402" spans="4:104" x14ac:dyDescent="0.3">
      <c r="D1402" s="5"/>
      <c r="E1402" s="5"/>
      <c r="F1402" s="5"/>
      <c r="G1402" s="5"/>
      <c r="H1402" s="5"/>
      <c r="I1402" s="5"/>
      <c r="J1402" s="5"/>
      <c r="K1402" s="5"/>
      <c r="L1402" s="5"/>
      <c r="M1402" s="5"/>
      <c r="N1402" s="5"/>
      <c r="O1402" s="5"/>
      <c r="P1402" s="5"/>
      <c r="Q1402" s="5"/>
      <c r="R1402" s="5"/>
      <c r="S1402" s="5"/>
      <c r="T1402" s="5"/>
      <c r="U1402" s="5"/>
      <c r="V1402" s="5"/>
      <c r="W1402" s="5"/>
      <c r="X1402" s="5"/>
      <c r="Y1402" s="5"/>
      <c r="Z1402" s="5"/>
      <c r="AA1402" s="5"/>
      <c r="AB1402" s="5"/>
      <c r="AE1402" s="5"/>
      <c r="AF1402" s="5"/>
      <c r="AG1402" s="5"/>
      <c r="AH1402" s="5"/>
      <c r="AI1402" s="5"/>
      <c r="AJ1402" s="5"/>
      <c r="AM1402" s="9"/>
      <c r="AN1402" s="9"/>
      <c r="AO1402" s="9"/>
      <c r="AP1402" s="9"/>
      <c r="AQ1402" s="9"/>
      <c r="AR1402" s="9"/>
      <c r="AS1402" s="9"/>
      <c r="AT1402" s="9"/>
      <c r="AU1402" s="5"/>
      <c r="AV1402" s="5"/>
      <c r="AW1402" s="5"/>
      <c r="AX1402" s="5"/>
      <c r="AY1402" s="5"/>
      <c r="AZ1402" s="5"/>
      <c r="BA1402" s="5"/>
      <c r="CX1402" s="5"/>
      <c r="CY1402" s="5"/>
      <c r="CZ1402" s="5"/>
    </row>
    <row r="1403" spans="4:104" x14ac:dyDescent="0.3">
      <c r="D1403" s="5"/>
      <c r="E1403" s="5"/>
      <c r="F1403" s="5"/>
      <c r="G1403" s="5"/>
      <c r="H1403" s="5"/>
      <c r="I1403" s="5"/>
      <c r="J1403" s="5"/>
      <c r="K1403" s="5"/>
      <c r="L1403" s="5"/>
      <c r="M1403" s="5"/>
      <c r="N1403" s="5"/>
      <c r="O1403" s="5"/>
      <c r="P1403" s="5"/>
      <c r="Q1403" s="5"/>
      <c r="R1403" s="5"/>
      <c r="S1403" s="5"/>
      <c r="T1403" s="5"/>
      <c r="U1403" s="5"/>
      <c r="V1403" s="5"/>
      <c r="W1403" s="5"/>
      <c r="X1403" s="5"/>
      <c r="Y1403" s="5"/>
      <c r="Z1403" s="5"/>
      <c r="AA1403" s="5"/>
      <c r="AB1403" s="5"/>
      <c r="AE1403" s="5"/>
      <c r="AF1403" s="5"/>
      <c r="AG1403" s="5"/>
      <c r="AH1403" s="5"/>
      <c r="AI1403" s="5"/>
      <c r="AJ1403" s="5"/>
      <c r="AM1403" s="9"/>
      <c r="AN1403" s="9"/>
      <c r="AO1403" s="9"/>
      <c r="AP1403" s="9"/>
      <c r="AQ1403" s="9"/>
      <c r="AR1403" s="9"/>
      <c r="AS1403" s="9"/>
      <c r="AT1403" s="9"/>
      <c r="AU1403" s="5"/>
      <c r="AV1403" s="5"/>
      <c r="AW1403" s="5"/>
      <c r="AX1403" s="5"/>
      <c r="AY1403" s="5"/>
      <c r="AZ1403" s="5"/>
      <c r="BA1403" s="5"/>
      <c r="CX1403" s="5"/>
      <c r="CY1403" s="5"/>
      <c r="CZ1403" s="5"/>
    </row>
    <row r="1404" spans="4:104" x14ac:dyDescent="0.3">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5"/>
      <c r="AB1404" s="5"/>
      <c r="AE1404" s="5"/>
      <c r="AF1404" s="5"/>
      <c r="AG1404" s="5"/>
      <c r="AH1404" s="5"/>
      <c r="AI1404" s="5"/>
      <c r="AJ1404" s="5"/>
      <c r="AM1404" s="9"/>
      <c r="AN1404" s="9"/>
      <c r="AO1404" s="9"/>
      <c r="AP1404" s="9"/>
      <c r="AQ1404" s="9"/>
      <c r="AR1404" s="9"/>
      <c r="AS1404" s="9"/>
      <c r="AT1404" s="9"/>
      <c r="AU1404" s="5"/>
      <c r="AV1404" s="5"/>
      <c r="AW1404" s="5"/>
      <c r="AX1404" s="5"/>
      <c r="AY1404" s="5"/>
      <c r="AZ1404" s="5"/>
      <c r="BA1404" s="5"/>
      <c r="CX1404" s="5"/>
      <c r="CY1404" s="5"/>
      <c r="CZ1404" s="5"/>
    </row>
    <row r="1405" spans="4:104" x14ac:dyDescent="0.3">
      <c r="D1405" s="5"/>
      <c r="E1405" s="5"/>
      <c r="F1405" s="5"/>
      <c r="G1405" s="5"/>
      <c r="H1405" s="5"/>
      <c r="I1405" s="5"/>
      <c r="J1405" s="5"/>
      <c r="K1405" s="5"/>
      <c r="L1405" s="5"/>
      <c r="M1405" s="5"/>
      <c r="N1405" s="5"/>
      <c r="O1405" s="5"/>
      <c r="P1405" s="5"/>
      <c r="Q1405" s="5"/>
      <c r="R1405" s="5"/>
      <c r="S1405" s="5"/>
      <c r="T1405" s="5"/>
      <c r="U1405" s="5"/>
      <c r="V1405" s="5"/>
      <c r="W1405" s="5"/>
      <c r="X1405" s="5"/>
      <c r="Y1405" s="5"/>
      <c r="Z1405" s="5"/>
      <c r="AA1405" s="5"/>
      <c r="AB1405" s="5"/>
      <c r="AE1405" s="5"/>
      <c r="AF1405" s="5"/>
      <c r="AG1405" s="5"/>
      <c r="AH1405" s="5"/>
      <c r="AI1405" s="5"/>
      <c r="AJ1405" s="5"/>
      <c r="AM1405" s="9"/>
      <c r="AN1405" s="9"/>
      <c r="AO1405" s="9"/>
      <c r="AP1405" s="9"/>
      <c r="AQ1405" s="9"/>
      <c r="AR1405" s="9"/>
      <c r="AS1405" s="9"/>
      <c r="AT1405" s="9"/>
      <c r="AU1405" s="5"/>
      <c r="AV1405" s="5"/>
      <c r="AW1405" s="5"/>
      <c r="AX1405" s="5"/>
      <c r="AY1405" s="5"/>
      <c r="AZ1405" s="5"/>
      <c r="BA1405" s="5"/>
      <c r="CX1405" s="5"/>
      <c r="CY1405" s="5"/>
      <c r="CZ1405" s="5"/>
    </row>
    <row r="1406" spans="4:104" x14ac:dyDescent="0.3">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5"/>
      <c r="AB1406" s="5"/>
      <c r="AE1406" s="5"/>
      <c r="AF1406" s="5"/>
      <c r="AG1406" s="5"/>
      <c r="AH1406" s="5"/>
      <c r="AI1406" s="5"/>
      <c r="AJ1406" s="5"/>
      <c r="AM1406" s="9"/>
      <c r="AN1406" s="9"/>
      <c r="AO1406" s="9"/>
      <c r="AP1406" s="9"/>
      <c r="AQ1406" s="9"/>
      <c r="AR1406" s="9"/>
      <c r="AS1406" s="9"/>
      <c r="AT1406" s="9"/>
      <c r="AU1406" s="5"/>
      <c r="AV1406" s="5"/>
      <c r="AW1406" s="5"/>
      <c r="AX1406" s="5"/>
      <c r="AY1406" s="5"/>
      <c r="AZ1406" s="5"/>
      <c r="BA1406" s="5"/>
      <c r="CX1406" s="5"/>
      <c r="CY1406" s="5"/>
      <c r="CZ1406" s="5"/>
    </row>
    <row r="1407" spans="4:104" x14ac:dyDescent="0.3">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5"/>
      <c r="AB1407" s="5"/>
      <c r="AE1407" s="5"/>
      <c r="AF1407" s="5"/>
      <c r="AG1407" s="5"/>
      <c r="AH1407" s="5"/>
      <c r="AI1407" s="5"/>
      <c r="AJ1407" s="5"/>
      <c r="AM1407" s="9"/>
      <c r="AN1407" s="9"/>
      <c r="AO1407" s="9"/>
      <c r="AP1407" s="9"/>
      <c r="AQ1407" s="9"/>
      <c r="AR1407" s="9"/>
      <c r="AS1407" s="9"/>
      <c r="AT1407" s="9"/>
      <c r="AU1407" s="5"/>
      <c r="AV1407" s="5"/>
      <c r="AW1407" s="5"/>
      <c r="AX1407" s="5"/>
      <c r="AY1407" s="5"/>
      <c r="AZ1407" s="5"/>
      <c r="BA1407" s="5"/>
      <c r="CX1407" s="5"/>
      <c r="CY1407" s="5"/>
      <c r="CZ1407" s="5"/>
    </row>
    <row r="1408" spans="4:104" x14ac:dyDescent="0.3">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5"/>
      <c r="AB1408" s="5"/>
      <c r="AE1408" s="5"/>
      <c r="AF1408" s="5"/>
      <c r="AG1408" s="5"/>
      <c r="AH1408" s="5"/>
      <c r="AI1408" s="5"/>
      <c r="AJ1408" s="5"/>
      <c r="AM1408" s="9"/>
      <c r="AN1408" s="9"/>
      <c r="AO1408" s="9"/>
      <c r="AP1408" s="9"/>
      <c r="AQ1408" s="9"/>
      <c r="AR1408" s="9"/>
      <c r="AS1408" s="9"/>
      <c r="AT1408" s="9"/>
      <c r="AU1408" s="5"/>
      <c r="AV1408" s="5"/>
      <c r="AW1408" s="5"/>
      <c r="AX1408" s="5"/>
      <c r="AY1408" s="5"/>
      <c r="AZ1408" s="5"/>
      <c r="BA1408" s="5"/>
      <c r="CX1408" s="5"/>
      <c r="CY1408" s="5"/>
      <c r="CZ1408" s="5"/>
    </row>
    <row r="1409" spans="4:104" x14ac:dyDescent="0.3">
      <c r="D1409" s="5"/>
      <c r="E1409" s="5"/>
      <c r="F1409" s="5"/>
      <c r="G1409" s="5"/>
      <c r="H1409" s="5"/>
      <c r="I1409" s="5"/>
      <c r="J1409" s="5"/>
      <c r="K1409" s="5"/>
      <c r="L1409" s="5"/>
      <c r="M1409" s="5"/>
      <c r="N1409" s="5"/>
      <c r="O1409" s="5"/>
      <c r="P1409" s="5"/>
      <c r="Q1409" s="5"/>
      <c r="R1409" s="5"/>
      <c r="S1409" s="5"/>
      <c r="T1409" s="5"/>
      <c r="U1409" s="5"/>
      <c r="V1409" s="5"/>
      <c r="W1409" s="5"/>
      <c r="X1409" s="5"/>
      <c r="Y1409" s="5"/>
      <c r="Z1409" s="5"/>
      <c r="AA1409" s="5"/>
      <c r="AB1409" s="5"/>
      <c r="AE1409" s="5"/>
      <c r="AF1409" s="5"/>
      <c r="AG1409" s="5"/>
      <c r="AH1409" s="5"/>
      <c r="AI1409" s="5"/>
      <c r="AJ1409" s="5"/>
      <c r="AM1409" s="9"/>
      <c r="AN1409" s="9"/>
      <c r="AO1409" s="9"/>
      <c r="AP1409" s="9"/>
      <c r="AQ1409" s="9"/>
      <c r="AR1409" s="9"/>
      <c r="AS1409" s="9"/>
      <c r="AT1409" s="9"/>
      <c r="AU1409" s="5"/>
      <c r="AV1409" s="5"/>
      <c r="AW1409" s="5"/>
      <c r="AX1409" s="5"/>
      <c r="AY1409" s="5"/>
      <c r="AZ1409" s="5"/>
      <c r="BA1409" s="5"/>
      <c r="CX1409" s="5"/>
      <c r="CY1409" s="5"/>
      <c r="CZ1409" s="5"/>
    </row>
    <row r="1410" spans="4:104" x14ac:dyDescent="0.3">
      <c r="D1410" s="5"/>
      <c r="E1410" s="5"/>
      <c r="F1410" s="5"/>
      <c r="G1410" s="5"/>
      <c r="H1410" s="5"/>
      <c r="I1410" s="5"/>
      <c r="J1410" s="5"/>
      <c r="K1410" s="5"/>
      <c r="L1410" s="5"/>
      <c r="M1410" s="5"/>
      <c r="N1410" s="5"/>
      <c r="O1410" s="5"/>
      <c r="P1410" s="5"/>
      <c r="Q1410" s="5"/>
      <c r="R1410" s="5"/>
      <c r="S1410" s="5"/>
      <c r="T1410" s="5"/>
      <c r="U1410" s="5"/>
      <c r="V1410" s="5"/>
      <c r="W1410" s="5"/>
      <c r="X1410" s="5"/>
      <c r="Y1410" s="5"/>
      <c r="Z1410" s="5"/>
      <c r="AA1410" s="5"/>
      <c r="AB1410" s="5"/>
      <c r="AE1410" s="5"/>
      <c r="AF1410" s="5"/>
      <c r="AG1410" s="5"/>
      <c r="AH1410" s="5"/>
      <c r="AI1410" s="5"/>
      <c r="AJ1410" s="5"/>
      <c r="AM1410" s="9"/>
      <c r="AN1410" s="9"/>
      <c r="AO1410" s="9"/>
      <c r="AP1410" s="9"/>
      <c r="AQ1410" s="9"/>
      <c r="AR1410" s="9"/>
      <c r="AS1410" s="9"/>
      <c r="AT1410" s="9"/>
      <c r="AU1410" s="5"/>
      <c r="AV1410" s="5"/>
      <c r="AW1410" s="5"/>
      <c r="AX1410" s="5"/>
      <c r="AY1410" s="5"/>
      <c r="AZ1410" s="5"/>
      <c r="BA1410" s="5"/>
      <c r="CX1410" s="5"/>
      <c r="CY1410" s="5"/>
      <c r="CZ1410" s="5"/>
    </row>
    <row r="1411" spans="4:104" x14ac:dyDescent="0.3">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5"/>
      <c r="AB1411" s="5"/>
      <c r="AE1411" s="5"/>
      <c r="AF1411" s="5"/>
      <c r="AG1411" s="5"/>
      <c r="AH1411" s="5"/>
      <c r="AI1411" s="5"/>
      <c r="AJ1411" s="5"/>
      <c r="AM1411" s="9"/>
      <c r="AN1411" s="9"/>
      <c r="AO1411" s="9"/>
      <c r="AP1411" s="9"/>
      <c r="AQ1411" s="9"/>
      <c r="AR1411" s="9"/>
      <c r="AS1411" s="9"/>
      <c r="AT1411" s="9"/>
      <c r="AU1411" s="5"/>
      <c r="AV1411" s="5"/>
      <c r="AW1411" s="5"/>
      <c r="AX1411" s="5"/>
      <c r="AY1411" s="5"/>
      <c r="AZ1411" s="5"/>
      <c r="BA1411" s="5"/>
      <c r="CX1411" s="5"/>
      <c r="CY1411" s="5"/>
      <c r="CZ1411" s="5"/>
    </row>
    <row r="1412" spans="4:104" x14ac:dyDescent="0.3">
      <c r="D1412" s="5"/>
      <c r="E1412" s="5"/>
      <c r="F1412" s="5"/>
      <c r="G1412" s="5"/>
      <c r="H1412" s="5"/>
      <c r="I1412" s="5"/>
      <c r="J1412" s="5"/>
      <c r="K1412" s="5"/>
      <c r="L1412" s="5"/>
      <c r="M1412" s="5"/>
      <c r="N1412" s="5"/>
      <c r="O1412" s="5"/>
      <c r="P1412" s="5"/>
      <c r="Q1412" s="5"/>
      <c r="R1412" s="5"/>
      <c r="S1412" s="5"/>
      <c r="T1412" s="5"/>
      <c r="U1412" s="5"/>
      <c r="V1412" s="5"/>
      <c r="W1412" s="5"/>
      <c r="X1412" s="5"/>
      <c r="Y1412" s="5"/>
      <c r="Z1412" s="5"/>
      <c r="AA1412" s="5"/>
      <c r="AB1412" s="5"/>
      <c r="AE1412" s="5"/>
      <c r="AF1412" s="5"/>
      <c r="AG1412" s="5"/>
      <c r="AH1412" s="5"/>
      <c r="AI1412" s="5"/>
      <c r="AJ1412" s="5"/>
      <c r="AM1412" s="9"/>
      <c r="AN1412" s="9"/>
      <c r="AO1412" s="9"/>
      <c r="AP1412" s="9"/>
      <c r="AQ1412" s="9"/>
      <c r="AR1412" s="9"/>
      <c r="AS1412" s="9"/>
      <c r="AT1412" s="9"/>
      <c r="AU1412" s="5"/>
      <c r="AV1412" s="5"/>
      <c r="AW1412" s="5"/>
      <c r="AX1412" s="5"/>
      <c r="AY1412" s="5"/>
      <c r="AZ1412" s="5"/>
      <c r="BA1412" s="5"/>
      <c r="CX1412" s="5"/>
      <c r="CY1412" s="5"/>
      <c r="CZ1412" s="5"/>
    </row>
    <row r="1413" spans="4:104" x14ac:dyDescent="0.3">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E1413" s="5"/>
      <c r="AF1413" s="5"/>
      <c r="AG1413" s="5"/>
      <c r="AH1413" s="5"/>
      <c r="AI1413" s="5"/>
      <c r="AJ1413" s="5"/>
      <c r="AM1413" s="9"/>
      <c r="AN1413" s="9"/>
      <c r="AO1413" s="9"/>
      <c r="AP1413" s="9"/>
      <c r="AQ1413" s="9"/>
      <c r="AR1413" s="9"/>
      <c r="AS1413" s="9"/>
      <c r="AT1413" s="9"/>
      <c r="AU1413" s="5"/>
      <c r="AV1413" s="5"/>
      <c r="AW1413" s="5"/>
      <c r="AX1413" s="5"/>
      <c r="AY1413" s="5"/>
      <c r="AZ1413" s="5"/>
      <c r="BA1413" s="5"/>
      <c r="CX1413" s="5"/>
      <c r="CY1413" s="5"/>
      <c r="CZ1413" s="5"/>
    </row>
    <row r="1414" spans="4:104" x14ac:dyDescent="0.3">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B1414" s="5"/>
      <c r="AE1414" s="5"/>
      <c r="AF1414" s="5"/>
      <c r="AG1414" s="5"/>
      <c r="AH1414" s="5"/>
      <c r="AI1414" s="5"/>
      <c r="AJ1414" s="5"/>
      <c r="AM1414" s="9"/>
      <c r="AN1414" s="9"/>
      <c r="AO1414" s="9"/>
      <c r="AP1414" s="9"/>
      <c r="AQ1414" s="9"/>
      <c r="AR1414" s="9"/>
      <c r="AS1414" s="9"/>
      <c r="AT1414" s="9"/>
      <c r="AU1414" s="5"/>
      <c r="AV1414" s="5"/>
      <c r="AW1414" s="5"/>
      <c r="AX1414" s="5"/>
      <c r="AY1414" s="5"/>
      <c r="AZ1414" s="5"/>
      <c r="BA1414" s="5"/>
      <c r="CX1414" s="5"/>
      <c r="CY1414" s="5"/>
      <c r="CZ1414" s="5"/>
    </row>
    <row r="1415" spans="4:104" x14ac:dyDescent="0.3">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5"/>
      <c r="AB1415" s="5"/>
      <c r="AE1415" s="5"/>
      <c r="AF1415" s="5"/>
      <c r="AG1415" s="5"/>
      <c r="AH1415" s="5"/>
      <c r="AI1415" s="5"/>
      <c r="AJ1415" s="5"/>
      <c r="AM1415" s="9"/>
      <c r="AN1415" s="9"/>
      <c r="AO1415" s="9"/>
      <c r="AP1415" s="9"/>
      <c r="AQ1415" s="9"/>
      <c r="AR1415" s="9"/>
      <c r="AS1415" s="9"/>
      <c r="AT1415" s="9"/>
      <c r="AU1415" s="5"/>
      <c r="AV1415" s="5"/>
      <c r="AW1415" s="5"/>
      <c r="AX1415" s="5"/>
      <c r="AY1415" s="5"/>
      <c r="AZ1415" s="5"/>
      <c r="BA1415" s="5"/>
      <c r="CX1415" s="5"/>
      <c r="CY1415" s="5"/>
      <c r="CZ1415" s="5"/>
    </row>
    <row r="1416" spans="4:104" x14ac:dyDescent="0.3">
      <c r="D1416" s="5"/>
      <c r="E1416" s="5"/>
      <c r="F1416" s="5"/>
      <c r="G1416" s="5"/>
      <c r="H1416" s="5"/>
      <c r="I1416" s="5"/>
      <c r="J1416" s="5"/>
      <c r="K1416" s="5"/>
      <c r="L1416" s="5"/>
      <c r="M1416" s="5"/>
      <c r="N1416" s="5"/>
      <c r="O1416" s="5"/>
      <c r="P1416" s="5"/>
      <c r="Q1416" s="5"/>
      <c r="R1416" s="5"/>
      <c r="S1416" s="5"/>
      <c r="T1416" s="5"/>
      <c r="U1416" s="5"/>
      <c r="V1416" s="5"/>
      <c r="W1416" s="5"/>
      <c r="X1416" s="5"/>
      <c r="Y1416" s="5"/>
      <c r="Z1416" s="5"/>
      <c r="AA1416" s="5"/>
      <c r="AB1416" s="5"/>
      <c r="AE1416" s="5"/>
      <c r="AF1416" s="5"/>
      <c r="AG1416" s="5"/>
      <c r="AH1416" s="5"/>
      <c r="AI1416" s="5"/>
      <c r="AJ1416" s="5"/>
      <c r="AM1416" s="9"/>
      <c r="AN1416" s="9"/>
      <c r="AO1416" s="9"/>
      <c r="AP1416" s="9"/>
      <c r="AQ1416" s="9"/>
      <c r="AR1416" s="9"/>
      <c r="AS1416" s="9"/>
      <c r="AT1416" s="9"/>
      <c r="AU1416" s="5"/>
      <c r="AV1416" s="5"/>
      <c r="AW1416" s="5"/>
      <c r="AX1416" s="5"/>
      <c r="AY1416" s="5"/>
      <c r="AZ1416" s="5"/>
      <c r="BA1416" s="5"/>
      <c r="CX1416" s="5"/>
      <c r="CY1416" s="5"/>
      <c r="CZ1416" s="5"/>
    </row>
    <row r="1417" spans="4:104" x14ac:dyDescent="0.3">
      <c r="D1417" s="5"/>
      <c r="E1417" s="5"/>
      <c r="F1417" s="5"/>
      <c r="G1417" s="5"/>
      <c r="H1417" s="5"/>
      <c r="I1417" s="5"/>
      <c r="J1417" s="5"/>
      <c r="K1417" s="5"/>
      <c r="L1417" s="5"/>
      <c r="M1417" s="5"/>
      <c r="N1417" s="5"/>
      <c r="O1417" s="5"/>
      <c r="P1417" s="5"/>
      <c r="Q1417" s="5"/>
      <c r="R1417" s="5"/>
      <c r="S1417" s="5"/>
      <c r="T1417" s="5"/>
      <c r="U1417" s="5"/>
      <c r="V1417" s="5"/>
      <c r="W1417" s="5"/>
      <c r="X1417" s="5"/>
      <c r="Y1417" s="5"/>
      <c r="Z1417" s="5"/>
      <c r="AA1417" s="5"/>
      <c r="AB1417" s="5"/>
      <c r="AE1417" s="5"/>
      <c r="AF1417" s="5"/>
      <c r="AG1417" s="5"/>
      <c r="AH1417" s="5"/>
      <c r="AI1417" s="5"/>
      <c r="AJ1417" s="5"/>
      <c r="AM1417" s="9"/>
      <c r="AN1417" s="9"/>
      <c r="AO1417" s="9"/>
      <c r="AP1417" s="9"/>
      <c r="AQ1417" s="9"/>
      <c r="AR1417" s="9"/>
      <c r="AS1417" s="9"/>
      <c r="AT1417" s="9"/>
      <c r="AU1417" s="5"/>
      <c r="AV1417" s="5"/>
      <c r="AW1417" s="5"/>
      <c r="AX1417" s="5"/>
      <c r="AY1417" s="5"/>
      <c r="AZ1417" s="5"/>
      <c r="BA1417" s="5"/>
      <c r="CX1417" s="5"/>
      <c r="CY1417" s="5"/>
      <c r="CZ1417" s="5"/>
    </row>
    <row r="1418" spans="4:104" x14ac:dyDescent="0.3">
      <c r="D1418" s="5"/>
      <c r="E1418" s="5"/>
      <c r="F1418" s="5"/>
      <c r="G1418" s="5"/>
      <c r="H1418" s="5"/>
      <c r="I1418" s="5"/>
      <c r="J1418" s="5"/>
      <c r="K1418" s="5"/>
      <c r="L1418" s="5"/>
      <c r="M1418" s="5"/>
      <c r="N1418" s="5"/>
      <c r="O1418" s="5"/>
      <c r="P1418" s="5"/>
      <c r="Q1418" s="5"/>
      <c r="R1418" s="5"/>
      <c r="S1418" s="5"/>
      <c r="T1418" s="5"/>
      <c r="U1418" s="5"/>
      <c r="V1418" s="5"/>
      <c r="W1418" s="5"/>
      <c r="X1418" s="5"/>
      <c r="Y1418" s="5"/>
      <c r="Z1418" s="5"/>
      <c r="AA1418" s="5"/>
      <c r="AB1418" s="5"/>
      <c r="AE1418" s="5"/>
      <c r="AF1418" s="5"/>
      <c r="AG1418" s="5"/>
      <c r="AH1418" s="5"/>
      <c r="AI1418" s="5"/>
      <c r="AJ1418" s="5"/>
      <c r="AM1418" s="9"/>
      <c r="AN1418" s="9"/>
      <c r="AO1418" s="9"/>
      <c r="AP1418" s="9"/>
      <c r="AQ1418" s="9"/>
      <c r="AR1418" s="9"/>
      <c r="AS1418" s="9"/>
      <c r="AT1418" s="9"/>
      <c r="AU1418" s="5"/>
      <c r="AV1418" s="5"/>
      <c r="AW1418" s="5"/>
      <c r="AX1418" s="5"/>
      <c r="AY1418" s="5"/>
      <c r="AZ1418" s="5"/>
      <c r="BA1418" s="5"/>
      <c r="CX1418" s="5"/>
      <c r="CY1418" s="5"/>
      <c r="CZ1418" s="5"/>
    </row>
    <row r="1419" spans="4:104" x14ac:dyDescent="0.3">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5"/>
      <c r="AB1419" s="5"/>
      <c r="AE1419" s="5"/>
      <c r="AF1419" s="5"/>
      <c r="AG1419" s="5"/>
      <c r="AH1419" s="5"/>
      <c r="AI1419" s="5"/>
      <c r="AJ1419" s="5"/>
      <c r="AM1419" s="9"/>
      <c r="AN1419" s="9"/>
      <c r="AO1419" s="9"/>
      <c r="AP1419" s="9"/>
      <c r="AQ1419" s="9"/>
      <c r="AR1419" s="9"/>
      <c r="AS1419" s="9"/>
      <c r="AT1419" s="9"/>
      <c r="AU1419" s="5"/>
      <c r="AV1419" s="5"/>
      <c r="AW1419" s="5"/>
      <c r="AX1419" s="5"/>
      <c r="AY1419" s="5"/>
      <c r="AZ1419" s="5"/>
      <c r="BA1419" s="5"/>
      <c r="CX1419" s="5"/>
      <c r="CY1419" s="5"/>
      <c r="CZ1419" s="5"/>
    </row>
    <row r="1420" spans="4:104" x14ac:dyDescent="0.3">
      <c r="D1420" s="5"/>
      <c r="E1420" s="5"/>
      <c r="F1420" s="5"/>
      <c r="G1420" s="5"/>
      <c r="H1420" s="5"/>
      <c r="I1420" s="5"/>
      <c r="J1420" s="5"/>
      <c r="K1420" s="5"/>
      <c r="L1420" s="5"/>
      <c r="M1420" s="5"/>
      <c r="N1420" s="5"/>
      <c r="O1420" s="5"/>
      <c r="P1420" s="5"/>
      <c r="Q1420" s="5"/>
      <c r="R1420" s="5"/>
      <c r="S1420" s="5"/>
      <c r="T1420" s="5"/>
      <c r="U1420" s="5"/>
      <c r="V1420" s="5"/>
      <c r="W1420" s="5"/>
      <c r="X1420" s="5"/>
      <c r="Y1420" s="5"/>
      <c r="Z1420" s="5"/>
      <c r="AA1420" s="5"/>
      <c r="AB1420" s="5"/>
      <c r="AE1420" s="5"/>
      <c r="AF1420" s="5"/>
      <c r="AG1420" s="5"/>
      <c r="AH1420" s="5"/>
      <c r="AI1420" s="5"/>
      <c r="AJ1420" s="5"/>
      <c r="AM1420" s="9"/>
      <c r="AN1420" s="9"/>
      <c r="AO1420" s="9"/>
      <c r="AP1420" s="9"/>
      <c r="AQ1420" s="9"/>
      <c r="AR1420" s="9"/>
      <c r="AS1420" s="9"/>
      <c r="AT1420" s="9"/>
      <c r="AU1420" s="5"/>
      <c r="AV1420" s="5"/>
      <c r="AW1420" s="5"/>
      <c r="AX1420" s="5"/>
      <c r="AY1420" s="5"/>
      <c r="AZ1420" s="5"/>
      <c r="BA1420" s="5"/>
      <c r="CX1420" s="5"/>
      <c r="CY1420" s="5"/>
      <c r="CZ1420" s="5"/>
    </row>
    <row r="1421" spans="4:104" x14ac:dyDescent="0.3">
      <c r="D1421" s="5"/>
      <c r="E1421" s="5"/>
      <c r="F1421" s="5"/>
      <c r="G1421" s="5"/>
      <c r="H1421" s="5"/>
      <c r="I1421" s="5"/>
      <c r="J1421" s="5"/>
      <c r="K1421" s="5"/>
      <c r="L1421" s="5"/>
      <c r="M1421" s="5"/>
      <c r="N1421" s="5"/>
      <c r="O1421" s="5"/>
      <c r="P1421" s="5"/>
      <c r="Q1421" s="5"/>
      <c r="R1421" s="5"/>
      <c r="S1421" s="5"/>
      <c r="T1421" s="5"/>
      <c r="U1421" s="5"/>
      <c r="V1421" s="5"/>
      <c r="W1421" s="5"/>
      <c r="X1421" s="5"/>
      <c r="Y1421" s="5"/>
      <c r="Z1421" s="5"/>
      <c r="AA1421" s="5"/>
      <c r="AB1421" s="5"/>
      <c r="AE1421" s="5"/>
      <c r="AF1421" s="5"/>
      <c r="AG1421" s="5"/>
      <c r="AH1421" s="5"/>
      <c r="AI1421" s="5"/>
      <c r="AJ1421" s="5"/>
      <c r="AM1421" s="9"/>
      <c r="AN1421" s="9"/>
      <c r="AO1421" s="9"/>
      <c r="AP1421" s="9"/>
      <c r="AQ1421" s="9"/>
      <c r="AR1421" s="9"/>
      <c r="AS1421" s="9"/>
      <c r="AT1421" s="9"/>
      <c r="AU1421" s="5"/>
      <c r="AV1421" s="5"/>
      <c r="AW1421" s="5"/>
      <c r="AX1421" s="5"/>
      <c r="AY1421" s="5"/>
      <c r="AZ1421" s="5"/>
      <c r="BA1421" s="5"/>
      <c r="CX1421" s="5"/>
      <c r="CY1421" s="5"/>
      <c r="CZ1421" s="5"/>
    </row>
    <row r="1422" spans="4:104" x14ac:dyDescent="0.3">
      <c r="D1422" s="5"/>
      <c r="E1422" s="5"/>
      <c r="F1422" s="5"/>
      <c r="G1422" s="5"/>
      <c r="H1422" s="5"/>
      <c r="I1422" s="5"/>
      <c r="J1422" s="5"/>
      <c r="K1422" s="5"/>
      <c r="L1422" s="5"/>
      <c r="M1422" s="5"/>
      <c r="N1422" s="5"/>
      <c r="O1422" s="5"/>
      <c r="P1422" s="5"/>
      <c r="Q1422" s="5"/>
      <c r="R1422" s="5"/>
      <c r="S1422" s="5"/>
      <c r="T1422" s="5"/>
      <c r="U1422" s="5"/>
      <c r="V1422" s="5"/>
      <c r="W1422" s="5"/>
      <c r="X1422" s="5"/>
      <c r="Y1422" s="5"/>
      <c r="Z1422" s="5"/>
      <c r="AA1422" s="5"/>
      <c r="AB1422" s="5"/>
      <c r="AE1422" s="5"/>
      <c r="AF1422" s="5"/>
      <c r="AG1422" s="5"/>
      <c r="AH1422" s="5"/>
      <c r="AI1422" s="5"/>
      <c r="AJ1422" s="5"/>
      <c r="AM1422" s="9"/>
      <c r="AN1422" s="9"/>
      <c r="AO1422" s="9"/>
      <c r="AP1422" s="9"/>
      <c r="AQ1422" s="9"/>
      <c r="AR1422" s="9"/>
      <c r="AS1422" s="9"/>
      <c r="AT1422" s="9"/>
      <c r="AU1422" s="5"/>
      <c r="AV1422" s="5"/>
      <c r="AW1422" s="5"/>
      <c r="AX1422" s="5"/>
      <c r="AY1422" s="5"/>
      <c r="AZ1422" s="5"/>
      <c r="BA1422" s="5"/>
      <c r="CX1422" s="5"/>
      <c r="CY1422" s="5"/>
      <c r="CZ1422" s="5"/>
    </row>
    <row r="1423" spans="4:104" x14ac:dyDescent="0.3">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5"/>
      <c r="AB1423" s="5"/>
      <c r="AE1423" s="5"/>
      <c r="AF1423" s="5"/>
      <c r="AG1423" s="5"/>
      <c r="AH1423" s="5"/>
      <c r="AI1423" s="5"/>
      <c r="AJ1423" s="5"/>
      <c r="AM1423" s="9"/>
      <c r="AN1423" s="9"/>
      <c r="AO1423" s="9"/>
      <c r="AP1423" s="9"/>
      <c r="AQ1423" s="9"/>
      <c r="AR1423" s="9"/>
      <c r="AS1423" s="9"/>
      <c r="AT1423" s="9"/>
      <c r="AU1423" s="5"/>
      <c r="AV1423" s="5"/>
      <c r="AW1423" s="5"/>
      <c r="AX1423" s="5"/>
      <c r="AY1423" s="5"/>
      <c r="AZ1423" s="5"/>
      <c r="BA1423" s="5"/>
      <c r="CX1423" s="5"/>
      <c r="CY1423" s="5"/>
      <c r="CZ1423" s="5"/>
    </row>
    <row r="1424" spans="4:104" x14ac:dyDescent="0.3">
      <c r="D1424" s="5"/>
      <c r="E1424" s="5"/>
      <c r="F1424" s="5"/>
      <c r="G1424" s="5"/>
      <c r="H1424" s="5"/>
      <c r="I1424" s="5"/>
      <c r="J1424" s="5"/>
      <c r="K1424" s="5"/>
      <c r="L1424" s="5"/>
      <c r="M1424" s="5"/>
      <c r="N1424" s="5"/>
      <c r="O1424" s="5"/>
      <c r="P1424" s="5"/>
      <c r="Q1424" s="5"/>
      <c r="R1424" s="5"/>
      <c r="S1424" s="5"/>
      <c r="T1424" s="5"/>
      <c r="U1424" s="5"/>
      <c r="V1424" s="5"/>
      <c r="W1424" s="5"/>
      <c r="X1424" s="5"/>
      <c r="Y1424" s="5"/>
      <c r="Z1424" s="5"/>
      <c r="AA1424" s="5"/>
      <c r="AB1424" s="5"/>
      <c r="AE1424" s="5"/>
      <c r="AF1424" s="5"/>
      <c r="AG1424" s="5"/>
      <c r="AH1424" s="5"/>
      <c r="AI1424" s="5"/>
      <c r="AJ1424" s="5"/>
      <c r="AM1424" s="9"/>
      <c r="AN1424" s="9"/>
      <c r="AO1424" s="9"/>
      <c r="AP1424" s="9"/>
      <c r="AQ1424" s="9"/>
      <c r="AR1424" s="9"/>
      <c r="AS1424" s="9"/>
      <c r="AT1424" s="9"/>
      <c r="AU1424" s="5"/>
      <c r="AV1424" s="5"/>
      <c r="AW1424" s="5"/>
      <c r="AX1424" s="5"/>
      <c r="AY1424" s="5"/>
      <c r="AZ1424" s="5"/>
      <c r="BA1424" s="5"/>
      <c r="CX1424" s="5"/>
      <c r="CY1424" s="5"/>
      <c r="CZ1424" s="5"/>
    </row>
    <row r="1425" spans="4:104" x14ac:dyDescent="0.3">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E1425" s="5"/>
      <c r="AF1425" s="5"/>
      <c r="AG1425" s="5"/>
      <c r="AH1425" s="5"/>
      <c r="AI1425" s="5"/>
      <c r="AJ1425" s="5"/>
      <c r="AM1425" s="9"/>
      <c r="AN1425" s="9"/>
      <c r="AO1425" s="9"/>
      <c r="AP1425" s="9"/>
      <c r="AQ1425" s="9"/>
      <c r="AR1425" s="9"/>
      <c r="AS1425" s="9"/>
      <c r="AT1425" s="9"/>
      <c r="AU1425" s="5"/>
      <c r="AV1425" s="5"/>
      <c r="AW1425" s="5"/>
      <c r="AX1425" s="5"/>
      <c r="AY1425" s="5"/>
      <c r="AZ1425" s="5"/>
      <c r="BA1425" s="5"/>
      <c r="CX1425" s="5"/>
      <c r="CY1425" s="5"/>
      <c r="CZ1425" s="5"/>
    </row>
    <row r="1426" spans="4:104" x14ac:dyDescent="0.3">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B1426" s="5"/>
      <c r="AE1426" s="5"/>
      <c r="AF1426" s="5"/>
      <c r="AG1426" s="5"/>
      <c r="AH1426" s="5"/>
      <c r="AI1426" s="5"/>
      <c r="AJ1426" s="5"/>
      <c r="AM1426" s="9"/>
      <c r="AN1426" s="9"/>
      <c r="AO1426" s="9"/>
      <c r="AP1426" s="9"/>
      <c r="AQ1426" s="9"/>
      <c r="AR1426" s="9"/>
      <c r="AS1426" s="9"/>
      <c r="AT1426" s="9"/>
      <c r="AU1426" s="5"/>
      <c r="AV1426" s="5"/>
      <c r="AW1426" s="5"/>
      <c r="AX1426" s="5"/>
      <c r="AY1426" s="5"/>
      <c r="AZ1426" s="5"/>
      <c r="BA1426" s="5"/>
      <c r="CX1426" s="5"/>
      <c r="CY1426" s="5"/>
      <c r="CZ1426" s="5"/>
    </row>
    <row r="1427" spans="4:104" x14ac:dyDescent="0.3">
      <c r="D1427" s="5"/>
      <c r="E1427" s="5"/>
      <c r="F1427" s="5"/>
      <c r="G1427" s="5"/>
      <c r="H1427" s="5"/>
      <c r="I1427" s="5"/>
      <c r="J1427" s="5"/>
      <c r="K1427" s="5"/>
      <c r="L1427" s="5"/>
      <c r="M1427" s="5"/>
      <c r="N1427" s="5"/>
      <c r="O1427" s="5"/>
      <c r="P1427" s="5"/>
      <c r="Q1427" s="5"/>
      <c r="R1427" s="5"/>
      <c r="S1427" s="5"/>
      <c r="T1427" s="5"/>
      <c r="U1427" s="5"/>
      <c r="V1427" s="5"/>
      <c r="W1427" s="5"/>
      <c r="X1427" s="5"/>
      <c r="Y1427" s="5"/>
      <c r="Z1427" s="5"/>
      <c r="AA1427" s="5"/>
      <c r="AB1427" s="5"/>
      <c r="AE1427" s="5"/>
      <c r="AF1427" s="5"/>
      <c r="AG1427" s="5"/>
      <c r="AH1427" s="5"/>
      <c r="AI1427" s="5"/>
      <c r="AJ1427" s="5"/>
      <c r="AM1427" s="9"/>
      <c r="AN1427" s="9"/>
      <c r="AO1427" s="9"/>
      <c r="AP1427" s="9"/>
      <c r="AQ1427" s="9"/>
      <c r="AR1427" s="9"/>
      <c r="AS1427" s="9"/>
      <c r="AT1427" s="9"/>
      <c r="AU1427" s="5"/>
      <c r="AV1427" s="5"/>
      <c r="AW1427" s="5"/>
      <c r="AX1427" s="5"/>
      <c r="AY1427" s="5"/>
      <c r="AZ1427" s="5"/>
      <c r="BA1427" s="5"/>
      <c r="CX1427" s="5"/>
      <c r="CY1427" s="5"/>
      <c r="CZ1427" s="5"/>
    </row>
    <row r="1428" spans="4:104" x14ac:dyDescent="0.3">
      <c r="D1428" s="5"/>
      <c r="E1428" s="5"/>
      <c r="F1428" s="5"/>
      <c r="G1428" s="5"/>
      <c r="H1428" s="5"/>
      <c r="I1428" s="5"/>
      <c r="J1428" s="5"/>
      <c r="K1428" s="5"/>
      <c r="L1428" s="5"/>
      <c r="M1428" s="5"/>
      <c r="N1428" s="5"/>
      <c r="O1428" s="5"/>
      <c r="P1428" s="5"/>
      <c r="Q1428" s="5"/>
      <c r="R1428" s="5"/>
      <c r="S1428" s="5"/>
      <c r="T1428" s="5"/>
      <c r="U1428" s="5"/>
      <c r="V1428" s="5"/>
      <c r="W1428" s="5"/>
      <c r="X1428" s="5"/>
      <c r="Y1428" s="5"/>
      <c r="Z1428" s="5"/>
      <c r="AA1428" s="5"/>
      <c r="AB1428" s="5"/>
      <c r="AE1428" s="5"/>
      <c r="AF1428" s="5"/>
      <c r="AG1428" s="5"/>
      <c r="AH1428" s="5"/>
      <c r="AI1428" s="5"/>
      <c r="AJ1428" s="5"/>
      <c r="AM1428" s="9"/>
      <c r="AN1428" s="9"/>
      <c r="AO1428" s="9"/>
      <c r="AP1428" s="9"/>
      <c r="AQ1428" s="9"/>
      <c r="AR1428" s="9"/>
      <c r="AS1428" s="9"/>
      <c r="AT1428" s="9"/>
      <c r="AU1428" s="5"/>
      <c r="AV1428" s="5"/>
      <c r="AW1428" s="5"/>
      <c r="AX1428" s="5"/>
      <c r="AY1428" s="5"/>
      <c r="AZ1428" s="5"/>
      <c r="BA1428" s="5"/>
      <c r="CX1428" s="5"/>
      <c r="CY1428" s="5"/>
      <c r="CZ1428" s="5"/>
    </row>
    <row r="1429" spans="4:104" x14ac:dyDescent="0.3">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5"/>
      <c r="AB1429" s="5"/>
      <c r="AE1429" s="5"/>
      <c r="AF1429" s="5"/>
      <c r="AG1429" s="5"/>
      <c r="AH1429" s="5"/>
      <c r="AI1429" s="5"/>
      <c r="AJ1429" s="5"/>
      <c r="AM1429" s="9"/>
      <c r="AN1429" s="9"/>
      <c r="AO1429" s="9"/>
      <c r="AP1429" s="9"/>
      <c r="AQ1429" s="9"/>
      <c r="AR1429" s="9"/>
      <c r="AS1429" s="9"/>
      <c r="AT1429" s="9"/>
      <c r="AU1429" s="5"/>
      <c r="AV1429" s="5"/>
      <c r="AW1429" s="5"/>
      <c r="AX1429" s="5"/>
      <c r="AY1429" s="5"/>
      <c r="AZ1429" s="5"/>
      <c r="BA1429" s="5"/>
      <c r="CX1429" s="5"/>
      <c r="CY1429" s="5"/>
      <c r="CZ1429" s="5"/>
    </row>
    <row r="1430" spans="4:104" x14ac:dyDescent="0.3">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5"/>
      <c r="AB1430" s="5"/>
      <c r="AE1430" s="5"/>
      <c r="AF1430" s="5"/>
      <c r="AG1430" s="5"/>
      <c r="AH1430" s="5"/>
      <c r="AI1430" s="5"/>
      <c r="AJ1430" s="5"/>
      <c r="AM1430" s="9"/>
      <c r="AN1430" s="9"/>
      <c r="AO1430" s="9"/>
      <c r="AP1430" s="9"/>
      <c r="AQ1430" s="9"/>
      <c r="AR1430" s="9"/>
      <c r="AS1430" s="9"/>
      <c r="AT1430" s="9"/>
      <c r="AU1430" s="5"/>
      <c r="AV1430" s="5"/>
      <c r="AW1430" s="5"/>
      <c r="AX1430" s="5"/>
      <c r="AY1430" s="5"/>
      <c r="AZ1430" s="5"/>
      <c r="BA1430" s="5"/>
      <c r="CX1430" s="5"/>
      <c r="CY1430" s="5"/>
      <c r="CZ1430" s="5"/>
    </row>
    <row r="1431" spans="4:104" x14ac:dyDescent="0.3">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5"/>
      <c r="AB1431" s="5"/>
      <c r="AE1431" s="5"/>
      <c r="AF1431" s="5"/>
      <c r="AG1431" s="5"/>
      <c r="AH1431" s="5"/>
      <c r="AI1431" s="5"/>
      <c r="AJ1431" s="5"/>
      <c r="AM1431" s="9"/>
      <c r="AN1431" s="9"/>
      <c r="AO1431" s="9"/>
      <c r="AP1431" s="9"/>
      <c r="AQ1431" s="9"/>
      <c r="AR1431" s="9"/>
      <c r="AS1431" s="9"/>
      <c r="AT1431" s="9"/>
      <c r="AU1431" s="5"/>
      <c r="AV1431" s="5"/>
      <c r="AW1431" s="5"/>
      <c r="AX1431" s="5"/>
      <c r="AY1431" s="5"/>
      <c r="AZ1431" s="5"/>
      <c r="BA1431" s="5"/>
      <c r="CX1431" s="5"/>
      <c r="CY1431" s="5"/>
      <c r="CZ1431" s="5"/>
    </row>
    <row r="1432" spans="4:104" x14ac:dyDescent="0.3">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5"/>
      <c r="AB1432" s="5"/>
      <c r="AE1432" s="5"/>
      <c r="AF1432" s="5"/>
      <c r="AG1432" s="5"/>
      <c r="AH1432" s="5"/>
      <c r="AI1432" s="5"/>
      <c r="AJ1432" s="5"/>
      <c r="AM1432" s="9"/>
      <c r="AN1432" s="9"/>
      <c r="AO1432" s="9"/>
      <c r="AP1432" s="9"/>
      <c r="AQ1432" s="9"/>
      <c r="AR1432" s="9"/>
      <c r="AS1432" s="9"/>
      <c r="AT1432" s="9"/>
      <c r="AU1432" s="5"/>
      <c r="AV1432" s="5"/>
      <c r="AW1432" s="5"/>
      <c r="AX1432" s="5"/>
      <c r="AY1432" s="5"/>
      <c r="AZ1432" s="5"/>
      <c r="BA1432" s="5"/>
      <c r="CX1432" s="5"/>
      <c r="CY1432" s="5"/>
      <c r="CZ1432" s="5"/>
    </row>
    <row r="1433" spans="4:104" x14ac:dyDescent="0.3">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5"/>
      <c r="AB1433" s="5"/>
      <c r="AE1433" s="5"/>
      <c r="AF1433" s="5"/>
      <c r="AG1433" s="5"/>
      <c r="AH1433" s="5"/>
      <c r="AI1433" s="5"/>
      <c r="AJ1433" s="5"/>
      <c r="AM1433" s="9"/>
      <c r="AN1433" s="9"/>
      <c r="AO1433" s="9"/>
      <c r="AP1433" s="9"/>
      <c r="AQ1433" s="9"/>
      <c r="AR1433" s="9"/>
      <c r="AS1433" s="9"/>
      <c r="AT1433" s="9"/>
      <c r="AU1433" s="5"/>
      <c r="AV1433" s="5"/>
      <c r="AW1433" s="5"/>
      <c r="AX1433" s="5"/>
      <c r="AY1433" s="5"/>
      <c r="AZ1433" s="5"/>
      <c r="BA1433" s="5"/>
      <c r="CX1433" s="5"/>
      <c r="CY1433" s="5"/>
      <c r="CZ1433" s="5"/>
    </row>
    <row r="1434" spans="4:104" x14ac:dyDescent="0.3">
      <c r="D1434" s="5"/>
      <c r="E1434" s="5"/>
      <c r="F1434" s="5"/>
      <c r="G1434" s="5"/>
      <c r="H1434" s="5"/>
      <c r="I1434" s="5"/>
      <c r="J1434" s="5"/>
      <c r="K1434" s="5"/>
      <c r="L1434" s="5"/>
      <c r="M1434" s="5"/>
      <c r="N1434" s="5"/>
      <c r="O1434" s="5"/>
      <c r="P1434" s="5"/>
      <c r="Q1434" s="5"/>
      <c r="R1434" s="5"/>
      <c r="S1434" s="5"/>
      <c r="T1434" s="5"/>
      <c r="U1434" s="5"/>
      <c r="V1434" s="5"/>
      <c r="W1434" s="5"/>
      <c r="X1434" s="5"/>
      <c r="Y1434" s="5"/>
      <c r="Z1434" s="5"/>
      <c r="AA1434" s="5"/>
      <c r="AB1434" s="5"/>
      <c r="AE1434" s="5"/>
      <c r="AF1434" s="5"/>
      <c r="AG1434" s="5"/>
      <c r="AH1434" s="5"/>
      <c r="AI1434" s="5"/>
      <c r="AJ1434" s="5"/>
      <c r="AM1434" s="9"/>
      <c r="AN1434" s="9"/>
      <c r="AO1434" s="9"/>
      <c r="AP1434" s="9"/>
      <c r="AQ1434" s="9"/>
      <c r="AR1434" s="9"/>
      <c r="AS1434" s="9"/>
      <c r="AT1434" s="9"/>
      <c r="AU1434" s="5"/>
      <c r="AV1434" s="5"/>
      <c r="AW1434" s="5"/>
      <c r="AX1434" s="5"/>
      <c r="AY1434" s="5"/>
      <c r="AZ1434" s="5"/>
      <c r="BA1434" s="5"/>
      <c r="CX1434" s="5"/>
      <c r="CY1434" s="5"/>
      <c r="CZ1434" s="5"/>
    </row>
    <row r="1435" spans="4:104" x14ac:dyDescent="0.3">
      <c r="D1435" s="5"/>
      <c r="E1435" s="5"/>
      <c r="F1435" s="5"/>
      <c r="G1435" s="5"/>
      <c r="H1435" s="5"/>
      <c r="I1435" s="5"/>
      <c r="J1435" s="5"/>
      <c r="K1435" s="5"/>
      <c r="L1435" s="5"/>
      <c r="M1435" s="5"/>
      <c r="N1435" s="5"/>
      <c r="O1435" s="5"/>
      <c r="P1435" s="5"/>
      <c r="Q1435" s="5"/>
      <c r="R1435" s="5"/>
      <c r="S1435" s="5"/>
      <c r="T1435" s="5"/>
      <c r="U1435" s="5"/>
      <c r="V1435" s="5"/>
      <c r="W1435" s="5"/>
      <c r="X1435" s="5"/>
      <c r="Y1435" s="5"/>
      <c r="Z1435" s="5"/>
      <c r="AA1435" s="5"/>
      <c r="AB1435" s="5"/>
      <c r="AE1435" s="5"/>
      <c r="AF1435" s="5"/>
      <c r="AG1435" s="5"/>
      <c r="AH1435" s="5"/>
      <c r="AI1435" s="5"/>
      <c r="AJ1435" s="5"/>
      <c r="AM1435" s="9"/>
      <c r="AN1435" s="9"/>
      <c r="AO1435" s="9"/>
      <c r="AP1435" s="9"/>
      <c r="AQ1435" s="9"/>
      <c r="AR1435" s="9"/>
      <c r="AS1435" s="9"/>
      <c r="AT1435" s="9"/>
      <c r="AU1435" s="5"/>
      <c r="AV1435" s="5"/>
      <c r="AW1435" s="5"/>
      <c r="AX1435" s="5"/>
      <c r="AY1435" s="5"/>
      <c r="AZ1435" s="5"/>
      <c r="BA1435" s="5"/>
      <c r="CX1435" s="5"/>
      <c r="CY1435" s="5"/>
      <c r="CZ1435" s="5"/>
    </row>
    <row r="1436" spans="4:104" x14ac:dyDescent="0.3">
      <c r="D1436" s="5"/>
      <c r="E1436" s="5"/>
      <c r="F1436" s="5"/>
      <c r="G1436" s="5"/>
      <c r="H1436" s="5"/>
      <c r="I1436" s="5"/>
      <c r="J1436" s="5"/>
      <c r="K1436" s="5"/>
      <c r="L1436" s="5"/>
      <c r="M1436" s="5"/>
      <c r="N1436" s="5"/>
      <c r="O1436" s="5"/>
      <c r="P1436" s="5"/>
      <c r="Q1436" s="5"/>
      <c r="R1436" s="5"/>
      <c r="S1436" s="5"/>
      <c r="T1436" s="5"/>
      <c r="U1436" s="5"/>
      <c r="V1436" s="5"/>
      <c r="W1436" s="5"/>
      <c r="X1436" s="5"/>
      <c r="Y1436" s="5"/>
      <c r="Z1436" s="5"/>
      <c r="AA1436" s="5"/>
      <c r="AB1436" s="5"/>
      <c r="AE1436" s="5"/>
      <c r="AF1436" s="5"/>
      <c r="AG1436" s="5"/>
      <c r="AH1436" s="5"/>
      <c r="AI1436" s="5"/>
      <c r="AJ1436" s="5"/>
      <c r="AM1436" s="9"/>
      <c r="AN1436" s="9"/>
      <c r="AO1436" s="9"/>
      <c r="AP1436" s="9"/>
      <c r="AQ1436" s="9"/>
      <c r="AR1436" s="9"/>
      <c r="AS1436" s="9"/>
      <c r="AT1436" s="9"/>
      <c r="AU1436" s="5"/>
      <c r="AV1436" s="5"/>
      <c r="AW1436" s="5"/>
      <c r="AX1436" s="5"/>
      <c r="AY1436" s="5"/>
      <c r="AZ1436" s="5"/>
      <c r="BA1436" s="5"/>
      <c r="CX1436" s="5"/>
      <c r="CY1436" s="5"/>
      <c r="CZ1436" s="5"/>
    </row>
    <row r="1437" spans="4:104" x14ac:dyDescent="0.3">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5"/>
      <c r="AB1437" s="5"/>
      <c r="AE1437" s="5"/>
      <c r="AF1437" s="5"/>
      <c r="AG1437" s="5"/>
      <c r="AH1437" s="5"/>
      <c r="AI1437" s="5"/>
      <c r="AJ1437" s="5"/>
      <c r="AM1437" s="9"/>
      <c r="AN1437" s="9"/>
      <c r="AO1437" s="9"/>
      <c r="AP1437" s="9"/>
      <c r="AQ1437" s="9"/>
      <c r="AR1437" s="9"/>
      <c r="AS1437" s="9"/>
      <c r="AT1437" s="9"/>
      <c r="AU1437" s="5"/>
      <c r="AV1437" s="5"/>
      <c r="AW1437" s="5"/>
      <c r="AX1437" s="5"/>
      <c r="AY1437" s="5"/>
      <c r="AZ1437" s="5"/>
      <c r="BA1437" s="5"/>
      <c r="CX1437" s="5"/>
      <c r="CY1437" s="5"/>
      <c r="CZ1437" s="5"/>
    </row>
    <row r="1438" spans="4:104" x14ac:dyDescent="0.3">
      <c r="D1438" s="5"/>
      <c r="E1438" s="5"/>
      <c r="F1438" s="5"/>
      <c r="G1438" s="5"/>
      <c r="H1438" s="5"/>
      <c r="I1438" s="5"/>
      <c r="J1438" s="5"/>
      <c r="K1438" s="5"/>
      <c r="L1438" s="5"/>
      <c r="M1438" s="5"/>
      <c r="N1438" s="5"/>
      <c r="O1438" s="5"/>
      <c r="P1438" s="5"/>
      <c r="Q1438" s="5"/>
      <c r="R1438" s="5"/>
      <c r="S1438" s="5"/>
      <c r="T1438" s="5"/>
      <c r="U1438" s="5"/>
      <c r="V1438" s="5"/>
      <c r="W1438" s="5"/>
      <c r="X1438" s="5"/>
      <c r="Y1438" s="5"/>
      <c r="Z1438" s="5"/>
      <c r="AA1438" s="5"/>
      <c r="AB1438" s="5"/>
      <c r="AE1438" s="5"/>
      <c r="AF1438" s="5"/>
      <c r="AG1438" s="5"/>
      <c r="AH1438" s="5"/>
      <c r="AI1438" s="5"/>
      <c r="AJ1438" s="5"/>
      <c r="AM1438" s="9"/>
      <c r="AN1438" s="9"/>
      <c r="AO1438" s="9"/>
      <c r="AP1438" s="9"/>
      <c r="AQ1438" s="9"/>
      <c r="AR1438" s="9"/>
      <c r="AS1438" s="9"/>
      <c r="AT1438" s="9"/>
      <c r="AU1438" s="5"/>
      <c r="AV1438" s="5"/>
      <c r="AW1438" s="5"/>
      <c r="AX1438" s="5"/>
      <c r="AY1438" s="5"/>
      <c r="AZ1438" s="5"/>
      <c r="BA1438" s="5"/>
      <c r="CX1438" s="5"/>
      <c r="CY1438" s="5"/>
      <c r="CZ1438" s="5"/>
    </row>
    <row r="1439" spans="4:104" x14ac:dyDescent="0.3">
      <c r="D1439" s="5"/>
      <c r="E1439" s="5"/>
      <c r="F1439" s="5"/>
      <c r="G1439" s="5"/>
      <c r="H1439" s="5"/>
      <c r="I1439" s="5"/>
      <c r="J1439" s="5"/>
      <c r="K1439" s="5"/>
      <c r="L1439" s="5"/>
      <c r="M1439" s="5"/>
      <c r="N1439" s="5"/>
      <c r="O1439" s="5"/>
      <c r="P1439" s="5"/>
      <c r="Q1439" s="5"/>
      <c r="R1439" s="5"/>
      <c r="S1439" s="5"/>
      <c r="T1439" s="5"/>
      <c r="U1439" s="5"/>
      <c r="V1439" s="5"/>
      <c r="W1439" s="5"/>
      <c r="X1439" s="5"/>
      <c r="Y1439" s="5"/>
      <c r="Z1439" s="5"/>
      <c r="AA1439" s="5"/>
      <c r="AB1439" s="5"/>
      <c r="AE1439" s="5"/>
      <c r="AF1439" s="5"/>
      <c r="AG1439" s="5"/>
      <c r="AH1439" s="5"/>
      <c r="AI1439" s="5"/>
      <c r="AJ1439" s="5"/>
      <c r="AM1439" s="9"/>
      <c r="AN1439" s="9"/>
      <c r="AO1439" s="9"/>
      <c r="AP1439" s="9"/>
      <c r="AQ1439" s="9"/>
      <c r="AR1439" s="9"/>
      <c r="AS1439" s="9"/>
      <c r="AT1439" s="9"/>
      <c r="AU1439" s="5"/>
      <c r="AV1439" s="5"/>
      <c r="AW1439" s="5"/>
      <c r="AX1439" s="5"/>
      <c r="AY1439" s="5"/>
      <c r="AZ1439" s="5"/>
      <c r="BA1439" s="5"/>
      <c r="CX1439" s="5"/>
      <c r="CY1439" s="5"/>
      <c r="CZ1439" s="5"/>
    </row>
    <row r="1440" spans="4:104" x14ac:dyDescent="0.3">
      <c r="D1440" s="5"/>
      <c r="E1440" s="5"/>
      <c r="F1440" s="5"/>
      <c r="G1440" s="5"/>
      <c r="H1440" s="5"/>
      <c r="I1440" s="5"/>
      <c r="J1440" s="5"/>
      <c r="K1440" s="5"/>
      <c r="L1440" s="5"/>
      <c r="M1440" s="5"/>
      <c r="N1440" s="5"/>
      <c r="O1440" s="5"/>
      <c r="P1440" s="5"/>
      <c r="Q1440" s="5"/>
      <c r="R1440" s="5"/>
      <c r="S1440" s="5"/>
      <c r="T1440" s="5"/>
      <c r="U1440" s="5"/>
      <c r="V1440" s="5"/>
      <c r="W1440" s="5"/>
      <c r="X1440" s="5"/>
      <c r="Y1440" s="5"/>
      <c r="Z1440" s="5"/>
      <c r="AA1440" s="5"/>
      <c r="AB1440" s="5"/>
      <c r="AE1440" s="5"/>
      <c r="AF1440" s="5"/>
      <c r="AG1440" s="5"/>
      <c r="AH1440" s="5"/>
      <c r="AI1440" s="5"/>
      <c r="AJ1440" s="5"/>
      <c r="AM1440" s="9"/>
      <c r="AN1440" s="9"/>
      <c r="AO1440" s="9"/>
      <c r="AP1440" s="9"/>
      <c r="AQ1440" s="9"/>
      <c r="AR1440" s="9"/>
      <c r="AS1440" s="9"/>
      <c r="AT1440" s="9"/>
      <c r="AU1440" s="5"/>
      <c r="AV1440" s="5"/>
      <c r="AW1440" s="5"/>
      <c r="AX1440" s="5"/>
      <c r="AY1440" s="5"/>
      <c r="AZ1440" s="5"/>
      <c r="BA1440" s="5"/>
      <c r="CX1440" s="5"/>
      <c r="CY1440" s="5"/>
      <c r="CZ1440" s="5"/>
    </row>
    <row r="1441" spans="4:104" x14ac:dyDescent="0.3">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5"/>
      <c r="AB1441" s="5"/>
      <c r="AE1441" s="5"/>
      <c r="AF1441" s="5"/>
      <c r="AG1441" s="5"/>
      <c r="AH1441" s="5"/>
      <c r="AI1441" s="5"/>
      <c r="AJ1441" s="5"/>
      <c r="AM1441" s="9"/>
      <c r="AN1441" s="9"/>
      <c r="AO1441" s="9"/>
      <c r="AP1441" s="9"/>
      <c r="AQ1441" s="9"/>
      <c r="AR1441" s="9"/>
      <c r="AS1441" s="9"/>
      <c r="AT1441" s="9"/>
      <c r="AU1441" s="5"/>
      <c r="AV1441" s="5"/>
      <c r="AW1441" s="5"/>
      <c r="AX1441" s="5"/>
      <c r="AY1441" s="5"/>
      <c r="AZ1441" s="5"/>
      <c r="BA1441" s="5"/>
      <c r="CX1441" s="5"/>
      <c r="CY1441" s="5"/>
      <c r="CZ1441" s="5"/>
    </row>
    <row r="1442" spans="4:104" x14ac:dyDescent="0.3">
      <c r="D1442" s="5"/>
      <c r="E1442" s="5"/>
      <c r="F1442" s="5"/>
      <c r="G1442" s="5"/>
      <c r="H1442" s="5"/>
      <c r="I1442" s="5"/>
      <c r="J1442" s="5"/>
      <c r="K1442" s="5"/>
      <c r="L1442" s="5"/>
      <c r="M1442" s="5"/>
      <c r="N1442" s="5"/>
      <c r="O1442" s="5"/>
      <c r="P1442" s="5"/>
      <c r="Q1442" s="5"/>
      <c r="R1442" s="5"/>
      <c r="S1442" s="5"/>
      <c r="T1442" s="5"/>
      <c r="U1442" s="5"/>
      <c r="V1442" s="5"/>
      <c r="W1442" s="5"/>
      <c r="X1442" s="5"/>
      <c r="Y1442" s="5"/>
      <c r="Z1442" s="5"/>
      <c r="AA1442" s="5"/>
      <c r="AB1442" s="5"/>
      <c r="AE1442" s="5"/>
      <c r="AF1442" s="5"/>
      <c r="AG1442" s="5"/>
      <c r="AH1442" s="5"/>
      <c r="AI1442" s="5"/>
      <c r="AJ1442" s="5"/>
      <c r="AM1442" s="9"/>
      <c r="AN1442" s="9"/>
      <c r="AO1442" s="9"/>
      <c r="AP1442" s="9"/>
      <c r="AQ1442" s="9"/>
      <c r="AR1442" s="9"/>
      <c r="AS1442" s="9"/>
      <c r="AT1442" s="9"/>
      <c r="AU1442" s="5"/>
      <c r="AV1442" s="5"/>
      <c r="AW1442" s="5"/>
      <c r="AX1442" s="5"/>
      <c r="AY1442" s="5"/>
      <c r="AZ1442" s="5"/>
      <c r="BA1442" s="5"/>
      <c r="CX1442" s="5"/>
      <c r="CY1442" s="5"/>
      <c r="CZ1442" s="5"/>
    </row>
    <row r="1443" spans="4:104" x14ac:dyDescent="0.3">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5"/>
      <c r="AB1443" s="5"/>
      <c r="AE1443" s="5"/>
      <c r="AF1443" s="5"/>
      <c r="AG1443" s="5"/>
      <c r="AH1443" s="5"/>
      <c r="AI1443" s="5"/>
      <c r="AJ1443" s="5"/>
      <c r="AM1443" s="9"/>
      <c r="AN1443" s="9"/>
      <c r="AO1443" s="9"/>
      <c r="AP1443" s="9"/>
      <c r="AQ1443" s="9"/>
      <c r="AR1443" s="9"/>
      <c r="AS1443" s="9"/>
      <c r="AT1443" s="9"/>
      <c r="AU1443" s="5"/>
      <c r="AV1443" s="5"/>
      <c r="AW1443" s="5"/>
      <c r="AX1443" s="5"/>
      <c r="AY1443" s="5"/>
      <c r="AZ1443" s="5"/>
      <c r="BA1443" s="5"/>
      <c r="CX1443" s="5"/>
      <c r="CY1443" s="5"/>
      <c r="CZ1443" s="5"/>
    </row>
    <row r="1444" spans="4:104" x14ac:dyDescent="0.3">
      <c r="D1444" s="5"/>
      <c r="E1444" s="5"/>
      <c r="F1444" s="5"/>
      <c r="G1444" s="5"/>
      <c r="H1444" s="5"/>
      <c r="I1444" s="5"/>
      <c r="J1444" s="5"/>
      <c r="K1444" s="5"/>
      <c r="L1444" s="5"/>
      <c r="M1444" s="5"/>
      <c r="N1444" s="5"/>
      <c r="O1444" s="5"/>
      <c r="P1444" s="5"/>
      <c r="Q1444" s="5"/>
      <c r="R1444" s="5"/>
      <c r="S1444" s="5"/>
      <c r="T1444" s="5"/>
      <c r="U1444" s="5"/>
      <c r="V1444" s="5"/>
      <c r="W1444" s="5"/>
      <c r="X1444" s="5"/>
      <c r="Y1444" s="5"/>
      <c r="Z1444" s="5"/>
      <c r="AA1444" s="5"/>
      <c r="AB1444" s="5"/>
      <c r="AE1444" s="5"/>
      <c r="AF1444" s="5"/>
      <c r="AG1444" s="5"/>
      <c r="AH1444" s="5"/>
      <c r="AI1444" s="5"/>
      <c r="AJ1444" s="5"/>
      <c r="AM1444" s="9"/>
      <c r="AN1444" s="9"/>
      <c r="AO1444" s="9"/>
      <c r="AP1444" s="9"/>
      <c r="AQ1444" s="9"/>
      <c r="AR1444" s="9"/>
      <c r="AS1444" s="9"/>
      <c r="AT1444" s="9"/>
      <c r="AU1444" s="5"/>
      <c r="AV1444" s="5"/>
      <c r="AW1444" s="5"/>
      <c r="AX1444" s="5"/>
      <c r="AY1444" s="5"/>
      <c r="AZ1444" s="5"/>
      <c r="BA1444" s="5"/>
      <c r="CX1444" s="5"/>
      <c r="CY1444" s="5"/>
      <c r="CZ1444" s="5"/>
    </row>
    <row r="1445" spans="4:104" x14ac:dyDescent="0.3">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5"/>
      <c r="AB1445" s="5"/>
      <c r="AE1445" s="5"/>
      <c r="AF1445" s="5"/>
      <c r="AG1445" s="5"/>
      <c r="AH1445" s="5"/>
      <c r="AI1445" s="5"/>
      <c r="AJ1445" s="5"/>
      <c r="AM1445" s="9"/>
      <c r="AN1445" s="9"/>
      <c r="AO1445" s="9"/>
      <c r="AP1445" s="9"/>
      <c r="AQ1445" s="9"/>
      <c r="AR1445" s="9"/>
      <c r="AS1445" s="9"/>
      <c r="AT1445" s="9"/>
      <c r="AU1445" s="5"/>
      <c r="AV1445" s="5"/>
      <c r="AW1445" s="5"/>
      <c r="AX1445" s="5"/>
      <c r="AY1445" s="5"/>
      <c r="AZ1445" s="5"/>
      <c r="BA1445" s="5"/>
      <c r="CX1445" s="5"/>
      <c r="CY1445" s="5"/>
      <c r="CZ1445" s="5"/>
    </row>
    <row r="1446" spans="4:104" x14ac:dyDescent="0.3">
      <c r="D1446" s="5"/>
      <c r="E1446" s="5"/>
      <c r="F1446" s="5"/>
      <c r="G1446" s="5"/>
      <c r="H1446" s="5"/>
      <c r="I1446" s="5"/>
      <c r="J1446" s="5"/>
      <c r="K1446" s="5"/>
      <c r="L1446" s="5"/>
      <c r="M1446" s="5"/>
      <c r="N1446" s="5"/>
      <c r="O1446" s="5"/>
      <c r="P1446" s="5"/>
      <c r="Q1446" s="5"/>
      <c r="R1446" s="5"/>
      <c r="S1446" s="5"/>
      <c r="T1446" s="5"/>
      <c r="U1446" s="5"/>
      <c r="V1446" s="5"/>
      <c r="W1446" s="5"/>
      <c r="X1446" s="5"/>
      <c r="Y1446" s="5"/>
      <c r="Z1446" s="5"/>
      <c r="AA1446" s="5"/>
      <c r="AB1446" s="5"/>
      <c r="AE1446" s="5"/>
      <c r="AF1446" s="5"/>
      <c r="AG1446" s="5"/>
      <c r="AH1446" s="5"/>
      <c r="AI1446" s="5"/>
      <c r="AJ1446" s="5"/>
      <c r="AM1446" s="9"/>
      <c r="AN1446" s="9"/>
      <c r="AO1446" s="9"/>
      <c r="AP1446" s="9"/>
      <c r="AQ1446" s="9"/>
      <c r="AR1446" s="9"/>
      <c r="AS1446" s="9"/>
      <c r="AT1446" s="9"/>
      <c r="AU1446" s="5"/>
      <c r="AV1446" s="5"/>
      <c r="AW1446" s="5"/>
      <c r="AX1446" s="5"/>
      <c r="AY1446" s="5"/>
      <c r="AZ1446" s="5"/>
      <c r="BA1446" s="5"/>
      <c r="CX1446" s="5"/>
      <c r="CY1446" s="5"/>
      <c r="CZ1446" s="5"/>
    </row>
    <row r="1447" spans="4:104" x14ac:dyDescent="0.3">
      <c r="D1447" s="5"/>
      <c r="E1447" s="5"/>
      <c r="F1447" s="5"/>
      <c r="G1447" s="5"/>
      <c r="H1447" s="5"/>
      <c r="I1447" s="5"/>
      <c r="J1447" s="5"/>
      <c r="K1447" s="5"/>
      <c r="L1447" s="5"/>
      <c r="M1447" s="5"/>
      <c r="N1447" s="5"/>
      <c r="O1447" s="5"/>
      <c r="P1447" s="5"/>
      <c r="Q1447" s="5"/>
      <c r="R1447" s="5"/>
      <c r="S1447" s="5"/>
      <c r="T1447" s="5"/>
      <c r="U1447" s="5"/>
      <c r="V1447" s="5"/>
      <c r="W1447" s="5"/>
      <c r="X1447" s="5"/>
      <c r="Y1447" s="5"/>
      <c r="Z1447" s="5"/>
      <c r="AA1447" s="5"/>
      <c r="AB1447" s="5"/>
      <c r="AE1447" s="5"/>
      <c r="AF1447" s="5"/>
      <c r="AG1447" s="5"/>
      <c r="AH1447" s="5"/>
      <c r="AI1447" s="5"/>
      <c r="AJ1447" s="5"/>
      <c r="AM1447" s="9"/>
      <c r="AN1447" s="9"/>
      <c r="AO1447" s="9"/>
      <c r="AP1447" s="9"/>
      <c r="AQ1447" s="9"/>
      <c r="AR1447" s="9"/>
      <c r="AS1447" s="9"/>
      <c r="AT1447" s="9"/>
      <c r="AU1447" s="5"/>
      <c r="AV1447" s="5"/>
      <c r="AW1447" s="5"/>
      <c r="AX1447" s="5"/>
      <c r="AY1447" s="5"/>
      <c r="AZ1447" s="5"/>
      <c r="BA1447" s="5"/>
      <c r="CX1447" s="5"/>
      <c r="CY1447" s="5"/>
      <c r="CZ1447" s="5"/>
    </row>
    <row r="1448" spans="4:104" x14ac:dyDescent="0.3">
      <c r="D1448" s="5"/>
      <c r="E1448" s="5"/>
      <c r="F1448" s="5"/>
      <c r="G1448" s="5"/>
      <c r="H1448" s="5"/>
      <c r="I1448" s="5"/>
      <c r="J1448" s="5"/>
      <c r="K1448" s="5"/>
      <c r="L1448" s="5"/>
      <c r="M1448" s="5"/>
      <c r="N1448" s="5"/>
      <c r="O1448" s="5"/>
      <c r="P1448" s="5"/>
      <c r="Q1448" s="5"/>
      <c r="R1448" s="5"/>
      <c r="S1448" s="5"/>
      <c r="T1448" s="5"/>
      <c r="U1448" s="5"/>
      <c r="V1448" s="5"/>
      <c r="W1448" s="5"/>
      <c r="X1448" s="5"/>
      <c r="Y1448" s="5"/>
      <c r="Z1448" s="5"/>
      <c r="AA1448" s="5"/>
      <c r="AB1448" s="5"/>
      <c r="AE1448" s="5"/>
      <c r="AF1448" s="5"/>
      <c r="AG1448" s="5"/>
      <c r="AH1448" s="5"/>
      <c r="AI1448" s="5"/>
      <c r="AJ1448" s="5"/>
      <c r="AM1448" s="9"/>
      <c r="AN1448" s="9"/>
      <c r="AO1448" s="9"/>
      <c r="AP1448" s="9"/>
      <c r="AQ1448" s="9"/>
      <c r="AR1448" s="9"/>
      <c r="AS1448" s="9"/>
      <c r="AT1448" s="9"/>
      <c r="AU1448" s="5"/>
      <c r="AV1448" s="5"/>
      <c r="AW1448" s="5"/>
      <c r="AX1448" s="5"/>
      <c r="AY1448" s="5"/>
      <c r="AZ1448" s="5"/>
      <c r="BA1448" s="5"/>
      <c r="CX1448" s="5"/>
      <c r="CY1448" s="5"/>
      <c r="CZ1448" s="5"/>
    </row>
    <row r="1449" spans="4:104" x14ac:dyDescent="0.3">
      <c r="D1449" s="5"/>
      <c r="E1449" s="5"/>
      <c r="F1449" s="5"/>
      <c r="G1449" s="5"/>
      <c r="H1449" s="5"/>
      <c r="I1449" s="5"/>
      <c r="J1449" s="5"/>
      <c r="K1449" s="5"/>
      <c r="L1449" s="5"/>
      <c r="M1449" s="5"/>
      <c r="N1449" s="5"/>
      <c r="O1449" s="5"/>
      <c r="P1449" s="5"/>
      <c r="Q1449" s="5"/>
      <c r="R1449" s="5"/>
      <c r="S1449" s="5"/>
      <c r="T1449" s="5"/>
      <c r="U1449" s="5"/>
      <c r="V1449" s="5"/>
      <c r="W1449" s="5"/>
      <c r="X1449" s="5"/>
      <c r="Y1449" s="5"/>
      <c r="Z1449" s="5"/>
      <c r="AA1449" s="5"/>
      <c r="AB1449" s="5"/>
      <c r="AE1449" s="5"/>
      <c r="AF1449" s="5"/>
      <c r="AG1449" s="5"/>
      <c r="AH1449" s="5"/>
      <c r="AI1449" s="5"/>
      <c r="AJ1449" s="5"/>
      <c r="AM1449" s="9"/>
      <c r="AN1449" s="9"/>
      <c r="AO1449" s="9"/>
      <c r="AP1449" s="9"/>
      <c r="AQ1449" s="9"/>
      <c r="AR1449" s="9"/>
      <c r="AS1449" s="9"/>
      <c r="AT1449" s="9"/>
      <c r="AU1449" s="5"/>
      <c r="AV1449" s="5"/>
      <c r="AW1449" s="5"/>
      <c r="AX1449" s="5"/>
      <c r="AY1449" s="5"/>
      <c r="AZ1449" s="5"/>
      <c r="BA1449" s="5"/>
      <c r="CX1449" s="5"/>
      <c r="CY1449" s="5"/>
      <c r="CZ1449" s="5"/>
    </row>
    <row r="1450" spans="4:104" x14ac:dyDescent="0.3">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5"/>
      <c r="AB1450" s="5"/>
      <c r="AE1450" s="5"/>
      <c r="AF1450" s="5"/>
      <c r="AG1450" s="5"/>
      <c r="AH1450" s="5"/>
      <c r="AI1450" s="5"/>
      <c r="AJ1450" s="5"/>
      <c r="AM1450" s="9"/>
      <c r="AN1450" s="9"/>
      <c r="AO1450" s="9"/>
      <c r="AP1450" s="9"/>
      <c r="AQ1450" s="9"/>
      <c r="AR1450" s="9"/>
      <c r="AS1450" s="9"/>
      <c r="AT1450" s="9"/>
      <c r="AU1450" s="5"/>
      <c r="AV1450" s="5"/>
      <c r="AW1450" s="5"/>
      <c r="AX1450" s="5"/>
      <c r="AY1450" s="5"/>
      <c r="AZ1450" s="5"/>
      <c r="BA1450" s="5"/>
      <c r="CX1450" s="5"/>
      <c r="CY1450" s="5"/>
      <c r="CZ1450" s="5"/>
    </row>
    <row r="1451" spans="4:104" x14ac:dyDescent="0.3">
      <c r="D1451" s="5"/>
      <c r="E1451" s="5"/>
      <c r="F1451" s="5"/>
      <c r="G1451" s="5"/>
      <c r="H1451" s="5"/>
      <c r="I1451" s="5"/>
      <c r="J1451" s="5"/>
      <c r="K1451" s="5"/>
      <c r="L1451" s="5"/>
      <c r="M1451" s="5"/>
      <c r="N1451" s="5"/>
      <c r="O1451" s="5"/>
      <c r="P1451" s="5"/>
      <c r="Q1451" s="5"/>
      <c r="R1451" s="5"/>
      <c r="S1451" s="5"/>
      <c r="T1451" s="5"/>
      <c r="U1451" s="5"/>
      <c r="V1451" s="5"/>
      <c r="W1451" s="5"/>
      <c r="X1451" s="5"/>
      <c r="Y1451" s="5"/>
      <c r="Z1451" s="5"/>
      <c r="AA1451" s="5"/>
      <c r="AB1451" s="5"/>
      <c r="AE1451" s="5"/>
      <c r="AF1451" s="5"/>
      <c r="AG1451" s="5"/>
      <c r="AH1451" s="5"/>
      <c r="AI1451" s="5"/>
      <c r="AJ1451" s="5"/>
      <c r="AM1451" s="9"/>
      <c r="AN1451" s="9"/>
      <c r="AO1451" s="9"/>
      <c r="AP1451" s="9"/>
      <c r="AQ1451" s="9"/>
      <c r="AR1451" s="9"/>
      <c r="AS1451" s="9"/>
      <c r="AT1451" s="9"/>
      <c r="AU1451" s="5"/>
      <c r="AV1451" s="5"/>
      <c r="AW1451" s="5"/>
      <c r="AX1451" s="5"/>
      <c r="AY1451" s="5"/>
      <c r="AZ1451" s="5"/>
      <c r="BA1451" s="5"/>
      <c r="CX1451" s="5"/>
      <c r="CY1451" s="5"/>
      <c r="CZ1451" s="5"/>
    </row>
    <row r="1452" spans="4:104" x14ac:dyDescent="0.3">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B1452" s="5"/>
      <c r="AE1452" s="5"/>
      <c r="AF1452" s="5"/>
      <c r="AG1452" s="5"/>
      <c r="AH1452" s="5"/>
      <c r="AI1452" s="5"/>
      <c r="AJ1452" s="5"/>
      <c r="AM1452" s="9"/>
      <c r="AN1452" s="9"/>
      <c r="AO1452" s="9"/>
      <c r="AP1452" s="9"/>
      <c r="AQ1452" s="9"/>
      <c r="AR1452" s="9"/>
      <c r="AS1452" s="9"/>
      <c r="AT1452" s="9"/>
      <c r="AU1452" s="5"/>
      <c r="AV1452" s="5"/>
      <c r="AW1452" s="5"/>
      <c r="AX1452" s="5"/>
      <c r="AY1452" s="5"/>
      <c r="AZ1452" s="5"/>
      <c r="BA1452" s="5"/>
      <c r="CX1452" s="5"/>
      <c r="CY1452" s="5"/>
      <c r="CZ1452" s="5"/>
    </row>
    <row r="1453" spans="4:104" x14ac:dyDescent="0.3">
      <c r="D1453" s="5"/>
      <c r="E1453" s="5"/>
      <c r="F1453" s="5"/>
      <c r="G1453" s="5"/>
      <c r="H1453" s="5"/>
      <c r="I1453" s="5"/>
      <c r="J1453" s="5"/>
      <c r="K1453" s="5"/>
      <c r="L1453" s="5"/>
      <c r="M1453" s="5"/>
      <c r="N1453" s="5"/>
      <c r="O1453" s="5"/>
      <c r="P1453" s="5"/>
      <c r="Q1453" s="5"/>
      <c r="R1453" s="5"/>
      <c r="S1453" s="5"/>
      <c r="T1453" s="5"/>
      <c r="U1453" s="5"/>
      <c r="V1453" s="5"/>
      <c r="W1453" s="5"/>
      <c r="X1453" s="5"/>
      <c r="Y1453" s="5"/>
      <c r="Z1453" s="5"/>
      <c r="AA1453" s="5"/>
      <c r="AB1453" s="5"/>
      <c r="AE1453" s="5"/>
      <c r="AF1453" s="5"/>
      <c r="AG1453" s="5"/>
      <c r="AH1453" s="5"/>
      <c r="AI1453" s="5"/>
      <c r="AJ1453" s="5"/>
      <c r="AM1453" s="9"/>
      <c r="AN1453" s="9"/>
      <c r="AO1453" s="9"/>
      <c r="AP1453" s="9"/>
      <c r="AQ1453" s="9"/>
      <c r="AR1453" s="9"/>
      <c r="AS1453" s="9"/>
      <c r="AT1453" s="9"/>
      <c r="AU1453" s="5"/>
      <c r="AV1453" s="5"/>
      <c r="AW1453" s="5"/>
      <c r="AX1453" s="5"/>
      <c r="AY1453" s="5"/>
      <c r="AZ1453" s="5"/>
      <c r="BA1453" s="5"/>
      <c r="CX1453" s="5"/>
      <c r="CY1453" s="5"/>
      <c r="CZ1453" s="5"/>
    </row>
    <row r="1454" spans="4:104" x14ac:dyDescent="0.3">
      <c r="D1454" s="5"/>
      <c r="E1454" s="5"/>
      <c r="F1454" s="5"/>
      <c r="G1454" s="5"/>
      <c r="H1454" s="5"/>
      <c r="I1454" s="5"/>
      <c r="J1454" s="5"/>
      <c r="K1454" s="5"/>
      <c r="L1454" s="5"/>
      <c r="M1454" s="5"/>
      <c r="N1454" s="5"/>
      <c r="O1454" s="5"/>
      <c r="P1454" s="5"/>
      <c r="Q1454" s="5"/>
      <c r="R1454" s="5"/>
      <c r="S1454" s="5"/>
      <c r="T1454" s="5"/>
      <c r="U1454" s="5"/>
      <c r="V1454" s="5"/>
      <c r="W1454" s="5"/>
      <c r="X1454" s="5"/>
      <c r="Y1454" s="5"/>
      <c r="Z1454" s="5"/>
      <c r="AA1454" s="5"/>
      <c r="AB1454" s="5"/>
      <c r="AE1454" s="5"/>
      <c r="AF1454" s="5"/>
      <c r="AG1454" s="5"/>
      <c r="AH1454" s="5"/>
      <c r="AI1454" s="5"/>
      <c r="AJ1454" s="5"/>
      <c r="AM1454" s="9"/>
      <c r="AN1454" s="9"/>
      <c r="AO1454" s="9"/>
      <c r="AP1454" s="9"/>
      <c r="AQ1454" s="9"/>
      <c r="AR1454" s="9"/>
      <c r="AS1454" s="9"/>
      <c r="AT1454" s="9"/>
      <c r="AU1454" s="5"/>
      <c r="AV1454" s="5"/>
      <c r="AW1454" s="5"/>
      <c r="AX1454" s="5"/>
      <c r="AY1454" s="5"/>
      <c r="AZ1454" s="5"/>
      <c r="BA1454" s="5"/>
      <c r="CX1454" s="5"/>
      <c r="CY1454" s="5"/>
      <c r="CZ1454" s="5"/>
    </row>
    <row r="1455" spans="4:104" x14ac:dyDescent="0.3">
      <c r="D1455" s="5"/>
      <c r="E1455" s="5"/>
      <c r="F1455" s="5"/>
      <c r="G1455" s="5"/>
      <c r="H1455" s="5"/>
      <c r="I1455" s="5"/>
      <c r="J1455" s="5"/>
      <c r="K1455" s="5"/>
      <c r="L1455" s="5"/>
      <c r="M1455" s="5"/>
      <c r="N1455" s="5"/>
      <c r="O1455" s="5"/>
      <c r="P1455" s="5"/>
      <c r="Q1455" s="5"/>
      <c r="R1455" s="5"/>
      <c r="S1455" s="5"/>
      <c r="T1455" s="5"/>
      <c r="U1455" s="5"/>
      <c r="V1455" s="5"/>
      <c r="W1455" s="5"/>
      <c r="X1455" s="5"/>
      <c r="Y1455" s="5"/>
      <c r="Z1455" s="5"/>
      <c r="AA1455" s="5"/>
      <c r="AB1455" s="5"/>
      <c r="AE1455" s="5"/>
      <c r="AF1455" s="5"/>
      <c r="AG1455" s="5"/>
      <c r="AH1455" s="5"/>
      <c r="AI1455" s="5"/>
      <c r="AJ1455" s="5"/>
      <c r="AM1455" s="9"/>
      <c r="AN1455" s="9"/>
      <c r="AO1455" s="9"/>
      <c r="AP1455" s="9"/>
      <c r="AQ1455" s="9"/>
      <c r="AR1455" s="9"/>
      <c r="AS1455" s="9"/>
      <c r="AT1455" s="9"/>
      <c r="AU1455" s="5"/>
      <c r="AV1455" s="5"/>
      <c r="AW1455" s="5"/>
      <c r="AX1455" s="5"/>
      <c r="AY1455" s="5"/>
      <c r="AZ1455" s="5"/>
      <c r="BA1455" s="5"/>
      <c r="CX1455" s="5"/>
      <c r="CY1455" s="5"/>
      <c r="CZ1455" s="5"/>
    </row>
    <row r="1456" spans="4:104" x14ac:dyDescent="0.3">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B1456" s="5"/>
      <c r="AE1456" s="5"/>
      <c r="AF1456" s="5"/>
      <c r="AG1456" s="5"/>
      <c r="AH1456" s="5"/>
      <c r="AI1456" s="5"/>
      <c r="AJ1456" s="5"/>
      <c r="AM1456" s="9"/>
      <c r="AN1456" s="9"/>
      <c r="AO1456" s="9"/>
      <c r="AP1456" s="9"/>
      <c r="AQ1456" s="9"/>
      <c r="AR1456" s="9"/>
      <c r="AS1456" s="9"/>
      <c r="AT1456" s="9"/>
      <c r="AU1456" s="5"/>
      <c r="AV1456" s="5"/>
      <c r="AW1456" s="5"/>
      <c r="AX1456" s="5"/>
      <c r="AY1456" s="5"/>
      <c r="AZ1456" s="5"/>
      <c r="BA1456" s="5"/>
      <c r="CX1456" s="5"/>
      <c r="CY1456" s="5"/>
      <c r="CZ1456" s="5"/>
    </row>
    <row r="1457" spans="4:104" x14ac:dyDescent="0.3">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5"/>
      <c r="AB1457" s="5"/>
      <c r="AE1457" s="5"/>
      <c r="AF1457" s="5"/>
      <c r="AG1457" s="5"/>
      <c r="AH1457" s="5"/>
      <c r="AI1457" s="5"/>
      <c r="AJ1457" s="5"/>
      <c r="AM1457" s="9"/>
      <c r="AN1457" s="9"/>
      <c r="AO1457" s="9"/>
      <c r="AP1457" s="9"/>
      <c r="AQ1457" s="9"/>
      <c r="AR1457" s="9"/>
      <c r="AS1457" s="9"/>
      <c r="AT1457" s="9"/>
      <c r="AU1457" s="5"/>
      <c r="AV1457" s="5"/>
      <c r="AW1457" s="5"/>
      <c r="AX1457" s="5"/>
      <c r="AY1457" s="5"/>
      <c r="AZ1457" s="5"/>
      <c r="BA1457" s="5"/>
      <c r="CX1457" s="5"/>
      <c r="CY1457" s="5"/>
      <c r="CZ1457" s="5"/>
    </row>
    <row r="1458" spans="4:104" x14ac:dyDescent="0.3">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5"/>
      <c r="AB1458" s="5"/>
      <c r="AE1458" s="5"/>
      <c r="AF1458" s="5"/>
      <c r="AG1458" s="5"/>
      <c r="AH1458" s="5"/>
      <c r="AI1458" s="5"/>
      <c r="AJ1458" s="5"/>
      <c r="AM1458" s="9"/>
      <c r="AN1458" s="9"/>
      <c r="AO1458" s="9"/>
      <c r="AP1458" s="9"/>
      <c r="AQ1458" s="9"/>
      <c r="AR1458" s="9"/>
      <c r="AS1458" s="9"/>
      <c r="AT1458" s="9"/>
      <c r="AU1458" s="5"/>
      <c r="AV1458" s="5"/>
      <c r="AW1458" s="5"/>
      <c r="AX1458" s="5"/>
      <c r="AY1458" s="5"/>
      <c r="AZ1458" s="5"/>
      <c r="BA1458" s="5"/>
      <c r="CX1458" s="5"/>
      <c r="CY1458" s="5"/>
      <c r="CZ1458" s="5"/>
    </row>
    <row r="1459" spans="4:104" x14ac:dyDescent="0.3">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5"/>
      <c r="AB1459" s="5"/>
      <c r="AE1459" s="5"/>
      <c r="AF1459" s="5"/>
      <c r="AG1459" s="5"/>
      <c r="AH1459" s="5"/>
      <c r="AI1459" s="5"/>
      <c r="AJ1459" s="5"/>
      <c r="AM1459" s="9"/>
      <c r="AN1459" s="9"/>
      <c r="AO1459" s="9"/>
      <c r="AP1459" s="9"/>
      <c r="AQ1459" s="9"/>
      <c r="AR1459" s="9"/>
      <c r="AS1459" s="9"/>
      <c r="AT1459" s="9"/>
      <c r="AU1459" s="5"/>
      <c r="AV1459" s="5"/>
      <c r="AW1459" s="5"/>
      <c r="AX1459" s="5"/>
      <c r="AY1459" s="5"/>
      <c r="AZ1459" s="5"/>
      <c r="BA1459" s="5"/>
      <c r="CX1459" s="5"/>
      <c r="CY1459" s="5"/>
      <c r="CZ1459" s="5"/>
    </row>
    <row r="1460" spans="4:104" x14ac:dyDescent="0.3">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5"/>
      <c r="AB1460" s="5"/>
      <c r="AE1460" s="5"/>
      <c r="AF1460" s="5"/>
      <c r="AG1460" s="5"/>
      <c r="AH1460" s="5"/>
      <c r="AI1460" s="5"/>
      <c r="AJ1460" s="5"/>
      <c r="AM1460" s="9"/>
      <c r="AN1460" s="9"/>
      <c r="AO1460" s="9"/>
      <c r="AP1460" s="9"/>
      <c r="AQ1460" s="9"/>
      <c r="AR1460" s="9"/>
      <c r="AS1460" s="9"/>
      <c r="AT1460" s="9"/>
      <c r="AU1460" s="5"/>
      <c r="AV1460" s="5"/>
      <c r="AW1460" s="5"/>
      <c r="AX1460" s="5"/>
      <c r="AY1460" s="5"/>
      <c r="AZ1460" s="5"/>
      <c r="BA1460" s="5"/>
      <c r="CX1460" s="5"/>
      <c r="CY1460" s="5"/>
      <c r="CZ1460" s="5"/>
    </row>
    <row r="1461" spans="4:104" x14ac:dyDescent="0.3">
      <c r="D1461" s="5"/>
      <c r="E1461" s="5"/>
      <c r="F1461" s="5"/>
      <c r="G1461" s="5"/>
      <c r="H1461" s="5"/>
      <c r="I1461" s="5"/>
      <c r="J1461" s="5"/>
      <c r="K1461" s="5"/>
      <c r="L1461" s="5"/>
      <c r="M1461" s="5"/>
      <c r="N1461" s="5"/>
      <c r="O1461" s="5"/>
      <c r="P1461" s="5"/>
      <c r="Q1461" s="5"/>
      <c r="R1461" s="5"/>
      <c r="S1461" s="5"/>
      <c r="T1461" s="5"/>
      <c r="U1461" s="5"/>
      <c r="V1461" s="5"/>
      <c r="W1461" s="5"/>
      <c r="X1461" s="5"/>
      <c r="Y1461" s="5"/>
      <c r="Z1461" s="5"/>
      <c r="AA1461" s="5"/>
      <c r="AB1461" s="5"/>
      <c r="AE1461" s="5"/>
      <c r="AF1461" s="5"/>
      <c r="AG1461" s="5"/>
      <c r="AH1461" s="5"/>
      <c r="AI1461" s="5"/>
      <c r="AJ1461" s="5"/>
      <c r="AM1461" s="9"/>
      <c r="AN1461" s="9"/>
      <c r="AO1461" s="9"/>
      <c r="AP1461" s="9"/>
      <c r="AQ1461" s="9"/>
      <c r="AR1461" s="9"/>
      <c r="AS1461" s="9"/>
      <c r="AT1461" s="9"/>
      <c r="AU1461" s="5"/>
      <c r="AV1461" s="5"/>
      <c r="AW1461" s="5"/>
      <c r="AX1461" s="5"/>
      <c r="AY1461" s="5"/>
      <c r="AZ1461" s="5"/>
      <c r="BA1461" s="5"/>
      <c r="CX1461" s="5"/>
      <c r="CY1461" s="5"/>
      <c r="CZ1461" s="5"/>
    </row>
    <row r="1462" spans="4:104" x14ac:dyDescent="0.3">
      <c r="D1462" s="5"/>
      <c r="E1462" s="5"/>
      <c r="F1462" s="5"/>
      <c r="G1462" s="5"/>
      <c r="H1462" s="5"/>
      <c r="I1462" s="5"/>
      <c r="J1462" s="5"/>
      <c r="K1462" s="5"/>
      <c r="L1462" s="5"/>
      <c r="M1462" s="5"/>
      <c r="N1462" s="5"/>
      <c r="O1462" s="5"/>
      <c r="P1462" s="5"/>
      <c r="Q1462" s="5"/>
      <c r="R1462" s="5"/>
      <c r="S1462" s="5"/>
      <c r="T1462" s="5"/>
      <c r="U1462" s="5"/>
      <c r="V1462" s="5"/>
      <c r="W1462" s="5"/>
      <c r="X1462" s="5"/>
      <c r="Y1462" s="5"/>
      <c r="Z1462" s="5"/>
      <c r="AA1462" s="5"/>
      <c r="AB1462" s="5"/>
      <c r="AE1462" s="5"/>
      <c r="AF1462" s="5"/>
      <c r="AG1462" s="5"/>
      <c r="AH1462" s="5"/>
      <c r="AI1462" s="5"/>
      <c r="AJ1462" s="5"/>
      <c r="AM1462" s="9"/>
      <c r="AN1462" s="9"/>
      <c r="AO1462" s="9"/>
      <c r="AP1462" s="9"/>
      <c r="AQ1462" s="9"/>
      <c r="AR1462" s="9"/>
      <c r="AS1462" s="9"/>
      <c r="AT1462" s="9"/>
      <c r="AU1462" s="5"/>
      <c r="AV1462" s="5"/>
      <c r="AW1462" s="5"/>
      <c r="AX1462" s="5"/>
      <c r="AY1462" s="5"/>
      <c r="AZ1462" s="5"/>
      <c r="BA1462" s="5"/>
      <c r="CX1462" s="5"/>
      <c r="CY1462" s="5"/>
      <c r="CZ1462" s="5"/>
    </row>
    <row r="1463" spans="4:104" x14ac:dyDescent="0.3">
      <c r="D1463" s="5"/>
      <c r="E1463" s="5"/>
      <c r="F1463" s="5"/>
      <c r="G1463" s="5"/>
      <c r="H1463" s="5"/>
      <c r="I1463" s="5"/>
      <c r="J1463" s="5"/>
      <c r="K1463" s="5"/>
      <c r="L1463" s="5"/>
      <c r="M1463" s="5"/>
      <c r="N1463" s="5"/>
      <c r="O1463" s="5"/>
      <c r="P1463" s="5"/>
      <c r="Q1463" s="5"/>
      <c r="R1463" s="5"/>
      <c r="S1463" s="5"/>
      <c r="T1463" s="5"/>
      <c r="U1463" s="5"/>
      <c r="V1463" s="5"/>
      <c r="W1463" s="5"/>
      <c r="X1463" s="5"/>
      <c r="Y1463" s="5"/>
      <c r="Z1463" s="5"/>
      <c r="AA1463" s="5"/>
      <c r="AB1463" s="5"/>
      <c r="AE1463" s="5"/>
      <c r="AF1463" s="5"/>
      <c r="AG1463" s="5"/>
      <c r="AH1463" s="5"/>
      <c r="AI1463" s="5"/>
      <c r="AJ1463" s="5"/>
      <c r="AM1463" s="9"/>
      <c r="AN1463" s="9"/>
      <c r="AO1463" s="9"/>
      <c r="AP1463" s="9"/>
      <c r="AQ1463" s="9"/>
      <c r="AR1463" s="9"/>
      <c r="AS1463" s="9"/>
      <c r="AT1463" s="9"/>
      <c r="AU1463" s="5"/>
      <c r="AV1463" s="5"/>
      <c r="AW1463" s="5"/>
      <c r="AX1463" s="5"/>
      <c r="AY1463" s="5"/>
      <c r="AZ1463" s="5"/>
      <c r="BA1463" s="5"/>
      <c r="CX1463" s="5"/>
      <c r="CY1463" s="5"/>
      <c r="CZ1463" s="5"/>
    </row>
    <row r="1464" spans="4:104" x14ac:dyDescent="0.3">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5"/>
      <c r="AB1464" s="5"/>
      <c r="AE1464" s="5"/>
      <c r="AF1464" s="5"/>
      <c r="AG1464" s="5"/>
      <c r="AH1464" s="5"/>
      <c r="AI1464" s="5"/>
      <c r="AJ1464" s="5"/>
      <c r="AM1464" s="9"/>
      <c r="AN1464" s="9"/>
      <c r="AO1464" s="9"/>
      <c r="AP1464" s="9"/>
      <c r="AQ1464" s="9"/>
      <c r="AR1464" s="9"/>
      <c r="AS1464" s="9"/>
      <c r="AT1464" s="9"/>
      <c r="AU1464" s="5"/>
      <c r="AV1464" s="5"/>
      <c r="AW1464" s="5"/>
      <c r="AX1464" s="5"/>
      <c r="AY1464" s="5"/>
      <c r="AZ1464" s="5"/>
      <c r="BA1464" s="5"/>
      <c r="CX1464" s="5"/>
      <c r="CY1464" s="5"/>
      <c r="CZ1464" s="5"/>
    </row>
    <row r="1465" spans="4:104" x14ac:dyDescent="0.3">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5"/>
      <c r="AB1465" s="5"/>
      <c r="AE1465" s="5"/>
      <c r="AF1465" s="5"/>
      <c r="AG1465" s="5"/>
      <c r="AH1465" s="5"/>
      <c r="AI1465" s="5"/>
      <c r="AJ1465" s="5"/>
      <c r="AM1465" s="9"/>
      <c r="AN1465" s="9"/>
      <c r="AO1465" s="9"/>
      <c r="AP1465" s="9"/>
      <c r="AQ1465" s="9"/>
      <c r="AR1465" s="9"/>
      <c r="AS1465" s="9"/>
      <c r="AT1465" s="9"/>
      <c r="AU1465" s="5"/>
      <c r="AV1465" s="5"/>
      <c r="AW1465" s="5"/>
      <c r="AX1465" s="5"/>
      <c r="AY1465" s="5"/>
      <c r="AZ1465" s="5"/>
      <c r="BA1465" s="5"/>
      <c r="CX1465" s="5"/>
      <c r="CY1465" s="5"/>
      <c r="CZ1465" s="5"/>
    </row>
    <row r="1466" spans="4:104" x14ac:dyDescent="0.3">
      <c r="D1466" s="5"/>
      <c r="E1466" s="5"/>
      <c r="F1466" s="5"/>
      <c r="G1466" s="5"/>
      <c r="H1466" s="5"/>
      <c r="I1466" s="5"/>
      <c r="J1466" s="5"/>
      <c r="K1466" s="5"/>
      <c r="L1466" s="5"/>
      <c r="M1466" s="5"/>
      <c r="N1466" s="5"/>
      <c r="O1466" s="5"/>
      <c r="P1466" s="5"/>
      <c r="Q1466" s="5"/>
      <c r="R1466" s="5"/>
      <c r="S1466" s="5"/>
      <c r="T1466" s="5"/>
      <c r="U1466" s="5"/>
      <c r="V1466" s="5"/>
      <c r="W1466" s="5"/>
      <c r="X1466" s="5"/>
      <c r="Y1466" s="5"/>
      <c r="Z1466" s="5"/>
      <c r="AA1466" s="5"/>
      <c r="AB1466" s="5"/>
      <c r="AE1466" s="5"/>
      <c r="AF1466" s="5"/>
      <c r="AG1466" s="5"/>
      <c r="AH1466" s="5"/>
      <c r="AI1466" s="5"/>
      <c r="AJ1466" s="5"/>
      <c r="AM1466" s="9"/>
      <c r="AN1466" s="9"/>
      <c r="AO1466" s="9"/>
      <c r="AP1466" s="9"/>
      <c r="AQ1466" s="9"/>
      <c r="AR1466" s="9"/>
      <c r="AS1466" s="9"/>
      <c r="AT1466" s="9"/>
      <c r="AU1466" s="5"/>
      <c r="AV1466" s="5"/>
      <c r="AW1466" s="5"/>
      <c r="AX1466" s="5"/>
      <c r="AY1466" s="5"/>
      <c r="AZ1466" s="5"/>
      <c r="BA1466" s="5"/>
      <c r="CX1466" s="5"/>
      <c r="CY1466" s="5"/>
      <c r="CZ1466" s="5"/>
    </row>
    <row r="1467" spans="4:104" x14ac:dyDescent="0.3">
      <c r="D1467" s="5"/>
      <c r="E1467" s="5"/>
      <c r="F1467" s="5"/>
      <c r="G1467" s="5"/>
      <c r="H1467" s="5"/>
      <c r="I1467" s="5"/>
      <c r="J1467" s="5"/>
      <c r="K1467" s="5"/>
      <c r="L1467" s="5"/>
      <c r="M1467" s="5"/>
      <c r="N1467" s="5"/>
      <c r="O1467" s="5"/>
      <c r="P1467" s="5"/>
      <c r="Q1467" s="5"/>
      <c r="R1467" s="5"/>
      <c r="S1467" s="5"/>
      <c r="T1467" s="5"/>
      <c r="U1467" s="5"/>
      <c r="V1467" s="5"/>
      <c r="W1467" s="5"/>
      <c r="X1467" s="5"/>
      <c r="Y1467" s="5"/>
      <c r="Z1467" s="5"/>
      <c r="AA1467" s="5"/>
      <c r="AB1467" s="5"/>
      <c r="AE1467" s="5"/>
      <c r="AF1467" s="5"/>
      <c r="AG1467" s="5"/>
      <c r="AH1467" s="5"/>
      <c r="AI1467" s="5"/>
      <c r="AJ1467" s="5"/>
      <c r="AM1467" s="9"/>
      <c r="AN1467" s="9"/>
      <c r="AO1467" s="9"/>
      <c r="AP1467" s="9"/>
      <c r="AQ1467" s="9"/>
      <c r="AR1467" s="9"/>
      <c r="AS1467" s="9"/>
      <c r="AT1467" s="9"/>
      <c r="AU1467" s="5"/>
      <c r="AV1467" s="5"/>
      <c r="AW1467" s="5"/>
      <c r="AX1467" s="5"/>
      <c r="AY1467" s="5"/>
      <c r="AZ1467" s="5"/>
      <c r="BA1467" s="5"/>
      <c r="CX1467" s="5"/>
      <c r="CY1467" s="5"/>
      <c r="CZ1467" s="5"/>
    </row>
    <row r="1468" spans="4:104" x14ac:dyDescent="0.3">
      <c r="D1468" s="5"/>
      <c r="E1468" s="5"/>
      <c r="F1468" s="5"/>
      <c r="G1468" s="5"/>
      <c r="H1468" s="5"/>
      <c r="I1468" s="5"/>
      <c r="J1468" s="5"/>
      <c r="K1468" s="5"/>
      <c r="L1468" s="5"/>
      <c r="M1468" s="5"/>
      <c r="N1468" s="5"/>
      <c r="O1468" s="5"/>
      <c r="P1468" s="5"/>
      <c r="Q1468" s="5"/>
      <c r="R1468" s="5"/>
      <c r="S1468" s="5"/>
      <c r="T1468" s="5"/>
      <c r="U1468" s="5"/>
      <c r="V1468" s="5"/>
      <c r="W1468" s="5"/>
      <c r="X1468" s="5"/>
      <c r="Y1468" s="5"/>
      <c r="Z1468" s="5"/>
      <c r="AA1468" s="5"/>
      <c r="AB1468" s="5"/>
      <c r="AE1468" s="5"/>
      <c r="AF1468" s="5"/>
      <c r="AG1468" s="5"/>
      <c r="AH1468" s="5"/>
      <c r="AI1468" s="5"/>
      <c r="AJ1468" s="5"/>
      <c r="AM1468" s="9"/>
      <c r="AN1468" s="9"/>
      <c r="AO1468" s="9"/>
      <c r="AP1468" s="9"/>
      <c r="AQ1468" s="9"/>
      <c r="AR1468" s="9"/>
      <c r="AS1468" s="9"/>
      <c r="AT1468" s="9"/>
      <c r="AU1468" s="5"/>
      <c r="AV1468" s="5"/>
      <c r="AW1468" s="5"/>
      <c r="AX1468" s="5"/>
      <c r="AY1468" s="5"/>
      <c r="AZ1468" s="5"/>
      <c r="BA1468" s="5"/>
      <c r="CX1468" s="5"/>
      <c r="CY1468" s="5"/>
      <c r="CZ1468" s="5"/>
    </row>
    <row r="1469" spans="4:104" x14ac:dyDescent="0.3">
      <c r="D1469" s="5"/>
      <c r="E1469" s="5"/>
      <c r="F1469" s="5"/>
      <c r="G1469" s="5"/>
      <c r="H1469" s="5"/>
      <c r="I1469" s="5"/>
      <c r="J1469" s="5"/>
      <c r="K1469" s="5"/>
      <c r="L1469" s="5"/>
      <c r="M1469" s="5"/>
      <c r="N1469" s="5"/>
      <c r="O1469" s="5"/>
      <c r="P1469" s="5"/>
      <c r="Q1469" s="5"/>
      <c r="R1469" s="5"/>
      <c r="S1469" s="5"/>
      <c r="T1469" s="5"/>
      <c r="U1469" s="5"/>
      <c r="V1469" s="5"/>
      <c r="W1469" s="5"/>
      <c r="X1469" s="5"/>
      <c r="Y1469" s="5"/>
      <c r="Z1469" s="5"/>
      <c r="AA1469" s="5"/>
      <c r="AB1469" s="5"/>
      <c r="AE1469" s="5"/>
      <c r="AF1469" s="5"/>
      <c r="AG1469" s="5"/>
      <c r="AH1469" s="5"/>
      <c r="AI1469" s="5"/>
      <c r="AJ1469" s="5"/>
      <c r="AM1469" s="9"/>
      <c r="AN1469" s="9"/>
      <c r="AO1469" s="9"/>
      <c r="AP1469" s="9"/>
      <c r="AQ1469" s="9"/>
      <c r="AR1469" s="9"/>
      <c r="AS1469" s="9"/>
      <c r="AT1469" s="9"/>
      <c r="AU1469" s="5"/>
      <c r="AV1469" s="5"/>
      <c r="AW1469" s="5"/>
      <c r="AX1469" s="5"/>
      <c r="AY1469" s="5"/>
      <c r="AZ1469" s="5"/>
      <c r="BA1469" s="5"/>
      <c r="CX1469" s="5"/>
      <c r="CY1469" s="5"/>
      <c r="CZ1469" s="5"/>
    </row>
    <row r="1470" spans="4:104" x14ac:dyDescent="0.3">
      <c r="D1470" s="5"/>
      <c r="E1470" s="5"/>
      <c r="F1470" s="5"/>
      <c r="G1470" s="5"/>
      <c r="H1470" s="5"/>
      <c r="I1470" s="5"/>
      <c r="J1470" s="5"/>
      <c r="K1470" s="5"/>
      <c r="L1470" s="5"/>
      <c r="M1470" s="5"/>
      <c r="N1470" s="5"/>
      <c r="O1470" s="5"/>
      <c r="P1470" s="5"/>
      <c r="Q1470" s="5"/>
      <c r="R1470" s="5"/>
      <c r="S1470" s="5"/>
      <c r="T1470" s="5"/>
      <c r="U1470" s="5"/>
      <c r="V1470" s="5"/>
      <c r="W1470" s="5"/>
      <c r="X1470" s="5"/>
      <c r="Y1470" s="5"/>
      <c r="Z1470" s="5"/>
      <c r="AA1470" s="5"/>
      <c r="AB1470" s="5"/>
      <c r="AE1470" s="5"/>
      <c r="AF1470" s="5"/>
      <c r="AG1470" s="5"/>
      <c r="AH1470" s="5"/>
      <c r="AI1470" s="5"/>
      <c r="AJ1470" s="5"/>
      <c r="AM1470" s="9"/>
      <c r="AN1470" s="9"/>
      <c r="AO1470" s="9"/>
      <c r="AP1470" s="9"/>
      <c r="AQ1470" s="9"/>
      <c r="AR1470" s="9"/>
      <c r="AS1470" s="9"/>
      <c r="AT1470" s="9"/>
      <c r="AU1470" s="5"/>
      <c r="AV1470" s="5"/>
      <c r="AW1470" s="5"/>
      <c r="AX1470" s="5"/>
      <c r="AY1470" s="5"/>
      <c r="AZ1470" s="5"/>
      <c r="BA1470" s="5"/>
      <c r="CX1470" s="5"/>
      <c r="CY1470" s="5"/>
      <c r="CZ1470" s="5"/>
    </row>
    <row r="1471" spans="4:104" x14ac:dyDescent="0.3">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E1471" s="5"/>
      <c r="AF1471" s="5"/>
      <c r="AG1471" s="5"/>
      <c r="AH1471" s="5"/>
      <c r="AI1471" s="5"/>
      <c r="AJ1471" s="5"/>
      <c r="AM1471" s="9"/>
      <c r="AN1471" s="9"/>
      <c r="AO1471" s="9"/>
      <c r="AP1471" s="9"/>
      <c r="AQ1471" s="9"/>
      <c r="AR1471" s="9"/>
      <c r="AS1471" s="9"/>
      <c r="AT1471" s="9"/>
      <c r="AU1471" s="5"/>
      <c r="AV1471" s="5"/>
      <c r="AW1471" s="5"/>
      <c r="AX1471" s="5"/>
      <c r="AY1471" s="5"/>
      <c r="AZ1471" s="5"/>
      <c r="BA1471" s="5"/>
      <c r="CX1471" s="5"/>
      <c r="CY1471" s="5"/>
      <c r="CZ1471" s="5"/>
    </row>
    <row r="1472" spans="4:104" x14ac:dyDescent="0.3">
      <c r="D1472" s="5"/>
      <c r="E1472" s="5"/>
      <c r="F1472" s="5"/>
      <c r="G1472" s="5"/>
      <c r="H1472" s="5"/>
      <c r="I1472" s="5"/>
      <c r="J1472" s="5"/>
      <c r="K1472" s="5"/>
      <c r="L1472" s="5"/>
      <c r="M1472" s="5"/>
      <c r="N1472" s="5"/>
      <c r="O1472" s="5"/>
      <c r="P1472" s="5"/>
      <c r="Q1472" s="5"/>
      <c r="R1472" s="5"/>
      <c r="S1472" s="5"/>
      <c r="T1472" s="5"/>
      <c r="U1472" s="5"/>
      <c r="V1472" s="5"/>
      <c r="W1472" s="5"/>
      <c r="X1472" s="5"/>
      <c r="Y1472" s="5"/>
      <c r="Z1472" s="5"/>
      <c r="AA1472" s="5"/>
      <c r="AB1472" s="5"/>
      <c r="AE1472" s="5"/>
      <c r="AF1472" s="5"/>
      <c r="AG1472" s="5"/>
      <c r="AH1472" s="5"/>
      <c r="AI1472" s="5"/>
      <c r="AJ1472" s="5"/>
      <c r="AM1472" s="9"/>
      <c r="AN1472" s="9"/>
      <c r="AO1472" s="9"/>
      <c r="AP1472" s="9"/>
      <c r="AQ1472" s="9"/>
      <c r="AR1472" s="9"/>
      <c r="AS1472" s="9"/>
      <c r="AT1472" s="9"/>
      <c r="AU1472" s="5"/>
      <c r="AV1472" s="5"/>
      <c r="AW1472" s="5"/>
      <c r="AX1472" s="5"/>
      <c r="AY1472" s="5"/>
      <c r="AZ1472" s="5"/>
      <c r="BA1472" s="5"/>
      <c r="CX1472" s="5"/>
      <c r="CY1472" s="5"/>
      <c r="CZ1472" s="5"/>
    </row>
    <row r="1473" spans="4:104" x14ac:dyDescent="0.3">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5"/>
      <c r="AB1473" s="5"/>
      <c r="AE1473" s="5"/>
      <c r="AF1473" s="5"/>
      <c r="AG1473" s="5"/>
      <c r="AH1473" s="5"/>
      <c r="AI1473" s="5"/>
      <c r="AJ1473" s="5"/>
      <c r="AM1473" s="9"/>
      <c r="AN1473" s="9"/>
      <c r="AO1473" s="9"/>
      <c r="AP1473" s="9"/>
      <c r="AQ1473" s="9"/>
      <c r="AR1473" s="9"/>
      <c r="AS1473" s="9"/>
      <c r="AT1473" s="9"/>
      <c r="AU1473" s="5"/>
      <c r="AV1473" s="5"/>
      <c r="AW1473" s="5"/>
      <c r="AX1473" s="5"/>
      <c r="AY1473" s="5"/>
      <c r="AZ1473" s="5"/>
      <c r="BA1473" s="5"/>
      <c r="CX1473" s="5"/>
      <c r="CY1473" s="5"/>
      <c r="CZ1473" s="5"/>
    </row>
    <row r="1474" spans="4:104" x14ac:dyDescent="0.3">
      <c r="D1474" s="5"/>
      <c r="E1474" s="5"/>
      <c r="F1474" s="5"/>
      <c r="G1474" s="5"/>
      <c r="H1474" s="5"/>
      <c r="I1474" s="5"/>
      <c r="J1474" s="5"/>
      <c r="K1474" s="5"/>
      <c r="L1474" s="5"/>
      <c r="M1474" s="5"/>
      <c r="N1474" s="5"/>
      <c r="O1474" s="5"/>
      <c r="P1474" s="5"/>
      <c r="Q1474" s="5"/>
      <c r="R1474" s="5"/>
      <c r="S1474" s="5"/>
      <c r="T1474" s="5"/>
      <c r="U1474" s="5"/>
      <c r="V1474" s="5"/>
      <c r="W1474" s="5"/>
      <c r="X1474" s="5"/>
      <c r="Y1474" s="5"/>
      <c r="Z1474" s="5"/>
      <c r="AA1474" s="5"/>
      <c r="AB1474" s="5"/>
      <c r="AE1474" s="5"/>
      <c r="AF1474" s="5"/>
      <c r="AG1474" s="5"/>
      <c r="AH1474" s="5"/>
      <c r="AI1474" s="5"/>
      <c r="AJ1474" s="5"/>
      <c r="AM1474" s="9"/>
      <c r="AN1474" s="9"/>
      <c r="AO1474" s="9"/>
      <c r="AP1474" s="9"/>
      <c r="AQ1474" s="9"/>
      <c r="AR1474" s="9"/>
      <c r="AS1474" s="9"/>
      <c r="AT1474" s="9"/>
      <c r="AU1474" s="5"/>
      <c r="AV1474" s="5"/>
      <c r="AW1474" s="5"/>
      <c r="AX1474" s="5"/>
      <c r="AY1474" s="5"/>
      <c r="AZ1474" s="5"/>
      <c r="BA1474" s="5"/>
      <c r="CX1474" s="5"/>
      <c r="CY1474" s="5"/>
      <c r="CZ1474" s="5"/>
    </row>
    <row r="1475" spans="4:104" x14ac:dyDescent="0.3">
      <c r="D1475" s="5"/>
      <c r="E1475" s="5"/>
      <c r="F1475" s="5"/>
      <c r="G1475" s="5"/>
      <c r="H1475" s="5"/>
      <c r="I1475" s="5"/>
      <c r="J1475" s="5"/>
      <c r="K1475" s="5"/>
      <c r="L1475" s="5"/>
      <c r="M1475" s="5"/>
      <c r="N1475" s="5"/>
      <c r="O1475" s="5"/>
      <c r="P1475" s="5"/>
      <c r="Q1475" s="5"/>
      <c r="R1475" s="5"/>
      <c r="S1475" s="5"/>
      <c r="T1475" s="5"/>
      <c r="U1475" s="5"/>
      <c r="V1475" s="5"/>
      <c r="W1475" s="5"/>
      <c r="X1475" s="5"/>
      <c r="Y1475" s="5"/>
      <c r="Z1475" s="5"/>
      <c r="AA1475" s="5"/>
      <c r="AB1475" s="5"/>
      <c r="AE1475" s="5"/>
      <c r="AF1475" s="5"/>
      <c r="AG1475" s="5"/>
      <c r="AH1475" s="5"/>
      <c r="AI1475" s="5"/>
      <c r="AJ1475" s="5"/>
      <c r="AM1475" s="9"/>
      <c r="AN1475" s="9"/>
      <c r="AO1475" s="9"/>
      <c r="AP1475" s="9"/>
      <c r="AQ1475" s="9"/>
      <c r="AR1475" s="9"/>
      <c r="AS1475" s="9"/>
      <c r="AT1475" s="9"/>
      <c r="AU1475" s="5"/>
      <c r="AV1475" s="5"/>
      <c r="AW1475" s="5"/>
      <c r="AX1475" s="5"/>
      <c r="AY1475" s="5"/>
      <c r="AZ1475" s="5"/>
      <c r="BA1475" s="5"/>
      <c r="CX1475" s="5"/>
      <c r="CY1475" s="5"/>
      <c r="CZ1475" s="5"/>
    </row>
    <row r="1476" spans="4:104" x14ac:dyDescent="0.3">
      <c r="D1476" s="5"/>
      <c r="E1476" s="5"/>
      <c r="F1476" s="5"/>
      <c r="G1476" s="5"/>
      <c r="H1476" s="5"/>
      <c r="I1476" s="5"/>
      <c r="J1476" s="5"/>
      <c r="K1476" s="5"/>
      <c r="L1476" s="5"/>
      <c r="M1476" s="5"/>
      <c r="N1476" s="5"/>
      <c r="O1476" s="5"/>
      <c r="P1476" s="5"/>
      <c r="Q1476" s="5"/>
      <c r="R1476" s="5"/>
      <c r="S1476" s="5"/>
      <c r="T1476" s="5"/>
      <c r="U1476" s="5"/>
      <c r="V1476" s="5"/>
      <c r="W1476" s="5"/>
      <c r="X1476" s="5"/>
      <c r="Y1476" s="5"/>
      <c r="Z1476" s="5"/>
      <c r="AA1476" s="5"/>
      <c r="AB1476" s="5"/>
      <c r="AE1476" s="5"/>
      <c r="AF1476" s="5"/>
      <c r="AG1476" s="5"/>
      <c r="AH1476" s="5"/>
      <c r="AI1476" s="5"/>
      <c r="AJ1476" s="5"/>
      <c r="AM1476" s="9"/>
      <c r="AN1476" s="9"/>
      <c r="AO1476" s="9"/>
      <c r="AP1476" s="9"/>
      <c r="AQ1476" s="9"/>
      <c r="AR1476" s="9"/>
      <c r="AS1476" s="9"/>
      <c r="AT1476" s="9"/>
      <c r="AU1476" s="5"/>
      <c r="AV1476" s="5"/>
      <c r="AW1476" s="5"/>
      <c r="AX1476" s="5"/>
      <c r="AY1476" s="5"/>
      <c r="AZ1476" s="5"/>
      <c r="BA1476" s="5"/>
      <c r="CX1476" s="5"/>
      <c r="CY1476" s="5"/>
      <c r="CZ1476" s="5"/>
    </row>
    <row r="1477" spans="4:104" x14ac:dyDescent="0.3">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5"/>
      <c r="AB1477" s="5"/>
      <c r="AE1477" s="5"/>
      <c r="AF1477" s="5"/>
      <c r="AG1477" s="5"/>
      <c r="AH1477" s="5"/>
      <c r="AI1477" s="5"/>
      <c r="AJ1477" s="5"/>
      <c r="AM1477" s="9"/>
      <c r="AN1477" s="9"/>
      <c r="AO1477" s="9"/>
      <c r="AP1477" s="9"/>
      <c r="AQ1477" s="9"/>
      <c r="AR1477" s="9"/>
      <c r="AS1477" s="9"/>
      <c r="AT1477" s="9"/>
      <c r="AU1477" s="5"/>
      <c r="AV1477" s="5"/>
      <c r="AW1477" s="5"/>
      <c r="AX1477" s="5"/>
      <c r="AY1477" s="5"/>
      <c r="AZ1477" s="5"/>
      <c r="BA1477" s="5"/>
      <c r="CX1477" s="5"/>
      <c r="CY1477" s="5"/>
      <c r="CZ1477" s="5"/>
    </row>
    <row r="1478" spans="4:104" x14ac:dyDescent="0.3">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5"/>
      <c r="AB1478" s="5"/>
      <c r="AE1478" s="5"/>
      <c r="AF1478" s="5"/>
      <c r="AG1478" s="5"/>
      <c r="AH1478" s="5"/>
      <c r="AI1478" s="5"/>
      <c r="AJ1478" s="5"/>
      <c r="AM1478" s="9"/>
      <c r="AN1478" s="9"/>
      <c r="AO1478" s="9"/>
      <c r="AP1478" s="9"/>
      <c r="AQ1478" s="9"/>
      <c r="AR1478" s="9"/>
      <c r="AS1478" s="9"/>
      <c r="AT1478" s="9"/>
      <c r="AU1478" s="5"/>
      <c r="AV1478" s="5"/>
      <c r="AW1478" s="5"/>
      <c r="AX1478" s="5"/>
      <c r="AY1478" s="5"/>
      <c r="AZ1478" s="5"/>
      <c r="BA1478" s="5"/>
      <c r="CX1478" s="5"/>
      <c r="CY1478" s="5"/>
      <c r="CZ1478" s="5"/>
    </row>
    <row r="1479" spans="4:104" x14ac:dyDescent="0.3">
      <c r="D1479" s="5"/>
      <c r="E1479" s="5"/>
      <c r="F1479" s="5"/>
      <c r="G1479" s="5"/>
      <c r="H1479" s="5"/>
      <c r="I1479" s="5"/>
      <c r="J1479" s="5"/>
      <c r="K1479" s="5"/>
      <c r="L1479" s="5"/>
      <c r="M1479" s="5"/>
      <c r="N1479" s="5"/>
      <c r="O1479" s="5"/>
      <c r="P1479" s="5"/>
      <c r="Q1479" s="5"/>
      <c r="R1479" s="5"/>
      <c r="S1479" s="5"/>
      <c r="T1479" s="5"/>
      <c r="U1479" s="5"/>
      <c r="V1479" s="5"/>
      <c r="W1479" s="5"/>
      <c r="X1479" s="5"/>
      <c r="Y1479" s="5"/>
      <c r="Z1479" s="5"/>
      <c r="AA1479" s="5"/>
      <c r="AB1479" s="5"/>
      <c r="AE1479" s="5"/>
      <c r="AF1479" s="5"/>
      <c r="AG1479" s="5"/>
      <c r="AH1479" s="5"/>
      <c r="AI1479" s="5"/>
      <c r="AJ1479" s="5"/>
      <c r="AM1479" s="9"/>
      <c r="AN1479" s="9"/>
      <c r="AO1479" s="9"/>
      <c r="AP1479" s="9"/>
      <c r="AQ1479" s="9"/>
      <c r="AR1479" s="9"/>
      <c r="AS1479" s="9"/>
      <c r="AT1479" s="9"/>
      <c r="AU1479" s="5"/>
      <c r="AV1479" s="5"/>
      <c r="AW1479" s="5"/>
      <c r="AX1479" s="5"/>
      <c r="AY1479" s="5"/>
      <c r="AZ1479" s="5"/>
      <c r="BA1479" s="5"/>
      <c r="CX1479" s="5"/>
      <c r="CY1479" s="5"/>
      <c r="CZ1479" s="5"/>
    </row>
    <row r="1480" spans="4:104" x14ac:dyDescent="0.3">
      <c r="D1480" s="5"/>
      <c r="E1480" s="5"/>
      <c r="F1480" s="5"/>
      <c r="G1480" s="5"/>
      <c r="H1480" s="5"/>
      <c r="I1480" s="5"/>
      <c r="J1480" s="5"/>
      <c r="K1480" s="5"/>
      <c r="L1480" s="5"/>
      <c r="M1480" s="5"/>
      <c r="N1480" s="5"/>
      <c r="O1480" s="5"/>
      <c r="P1480" s="5"/>
      <c r="Q1480" s="5"/>
      <c r="R1480" s="5"/>
      <c r="S1480" s="5"/>
      <c r="T1480" s="5"/>
      <c r="U1480" s="5"/>
      <c r="V1480" s="5"/>
      <c r="W1480" s="5"/>
      <c r="X1480" s="5"/>
      <c r="Y1480" s="5"/>
      <c r="Z1480" s="5"/>
      <c r="AA1480" s="5"/>
      <c r="AB1480" s="5"/>
      <c r="AE1480" s="5"/>
      <c r="AF1480" s="5"/>
      <c r="AG1480" s="5"/>
      <c r="AH1480" s="5"/>
      <c r="AI1480" s="5"/>
      <c r="AJ1480" s="5"/>
      <c r="AM1480" s="9"/>
      <c r="AN1480" s="9"/>
      <c r="AO1480" s="9"/>
      <c r="AP1480" s="9"/>
      <c r="AQ1480" s="9"/>
      <c r="AR1480" s="9"/>
      <c r="AS1480" s="9"/>
      <c r="AT1480" s="9"/>
      <c r="AU1480" s="5"/>
      <c r="AV1480" s="5"/>
      <c r="AW1480" s="5"/>
      <c r="AX1480" s="5"/>
      <c r="AY1480" s="5"/>
      <c r="AZ1480" s="5"/>
      <c r="BA1480" s="5"/>
      <c r="CX1480" s="5"/>
      <c r="CY1480" s="5"/>
      <c r="CZ1480" s="5"/>
    </row>
    <row r="1481" spans="4:104" x14ac:dyDescent="0.3">
      <c r="D1481" s="5"/>
      <c r="E1481" s="5"/>
      <c r="F1481" s="5"/>
      <c r="G1481" s="5"/>
      <c r="H1481" s="5"/>
      <c r="I1481" s="5"/>
      <c r="J1481" s="5"/>
      <c r="K1481" s="5"/>
      <c r="L1481" s="5"/>
      <c r="M1481" s="5"/>
      <c r="N1481" s="5"/>
      <c r="O1481" s="5"/>
      <c r="P1481" s="5"/>
      <c r="Q1481" s="5"/>
      <c r="R1481" s="5"/>
      <c r="S1481" s="5"/>
      <c r="T1481" s="5"/>
      <c r="U1481" s="5"/>
      <c r="V1481" s="5"/>
      <c r="W1481" s="5"/>
      <c r="X1481" s="5"/>
      <c r="Y1481" s="5"/>
      <c r="Z1481" s="5"/>
      <c r="AA1481" s="5"/>
      <c r="AB1481" s="5"/>
      <c r="AE1481" s="5"/>
      <c r="AF1481" s="5"/>
      <c r="AG1481" s="5"/>
      <c r="AH1481" s="5"/>
      <c r="AI1481" s="5"/>
      <c r="AJ1481" s="5"/>
      <c r="AM1481" s="9"/>
      <c r="AN1481" s="9"/>
      <c r="AO1481" s="9"/>
      <c r="AP1481" s="9"/>
      <c r="AQ1481" s="9"/>
      <c r="AR1481" s="9"/>
      <c r="AS1481" s="9"/>
      <c r="AT1481" s="9"/>
      <c r="AU1481" s="5"/>
      <c r="AV1481" s="5"/>
      <c r="AW1481" s="5"/>
      <c r="AX1481" s="5"/>
      <c r="AY1481" s="5"/>
      <c r="AZ1481" s="5"/>
      <c r="BA1481" s="5"/>
      <c r="CX1481" s="5"/>
      <c r="CY1481" s="5"/>
      <c r="CZ1481" s="5"/>
    </row>
    <row r="1482" spans="4:104" x14ac:dyDescent="0.3">
      <c r="D1482" s="5"/>
      <c r="E1482" s="5"/>
      <c r="F1482" s="5"/>
      <c r="G1482" s="5"/>
      <c r="H1482" s="5"/>
      <c r="I1482" s="5"/>
      <c r="J1482" s="5"/>
      <c r="K1482" s="5"/>
      <c r="L1482" s="5"/>
      <c r="M1482" s="5"/>
      <c r="N1482" s="5"/>
      <c r="O1482" s="5"/>
      <c r="P1482" s="5"/>
      <c r="Q1482" s="5"/>
      <c r="R1482" s="5"/>
      <c r="S1482" s="5"/>
      <c r="T1482" s="5"/>
      <c r="U1482" s="5"/>
      <c r="V1482" s="5"/>
      <c r="W1482" s="5"/>
      <c r="X1482" s="5"/>
      <c r="Y1482" s="5"/>
      <c r="Z1482" s="5"/>
      <c r="AA1482" s="5"/>
      <c r="AB1482" s="5"/>
      <c r="AE1482" s="5"/>
      <c r="AF1482" s="5"/>
      <c r="AG1482" s="5"/>
      <c r="AH1482" s="5"/>
      <c r="AI1482" s="5"/>
      <c r="AJ1482" s="5"/>
      <c r="AM1482" s="9"/>
      <c r="AN1482" s="9"/>
      <c r="AO1482" s="9"/>
      <c r="AP1482" s="9"/>
      <c r="AQ1482" s="9"/>
      <c r="AR1482" s="9"/>
      <c r="AS1482" s="9"/>
      <c r="AT1482" s="9"/>
      <c r="AU1482" s="5"/>
      <c r="AV1482" s="5"/>
      <c r="AW1482" s="5"/>
      <c r="AX1482" s="5"/>
      <c r="AY1482" s="5"/>
      <c r="AZ1482" s="5"/>
      <c r="BA1482" s="5"/>
      <c r="CX1482" s="5"/>
      <c r="CY1482" s="5"/>
      <c r="CZ1482" s="5"/>
    </row>
    <row r="1483" spans="4:104" x14ac:dyDescent="0.3">
      <c r="D1483" s="5"/>
      <c r="E1483" s="5"/>
      <c r="F1483" s="5"/>
      <c r="G1483" s="5"/>
      <c r="H1483" s="5"/>
      <c r="I1483" s="5"/>
      <c r="J1483" s="5"/>
      <c r="K1483" s="5"/>
      <c r="L1483" s="5"/>
      <c r="M1483" s="5"/>
      <c r="N1483" s="5"/>
      <c r="O1483" s="5"/>
      <c r="P1483" s="5"/>
      <c r="Q1483" s="5"/>
      <c r="R1483" s="5"/>
      <c r="S1483" s="5"/>
      <c r="T1483" s="5"/>
      <c r="U1483" s="5"/>
      <c r="V1483" s="5"/>
      <c r="W1483" s="5"/>
      <c r="X1483" s="5"/>
      <c r="Y1483" s="5"/>
      <c r="Z1483" s="5"/>
      <c r="AA1483" s="5"/>
      <c r="AB1483" s="5"/>
      <c r="AE1483" s="5"/>
      <c r="AF1483" s="5"/>
      <c r="AG1483" s="5"/>
      <c r="AH1483" s="5"/>
      <c r="AI1483" s="5"/>
      <c r="AJ1483" s="5"/>
      <c r="AM1483" s="9"/>
      <c r="AN1483" s="9"/>
      <c r="AO1483" s="9"/>
      <c r="AP1483" s="9"/>
      <c r="AQ1483" s="9"/>
      <c r="AR1483" s="9"/>
      <c r="AS1483" s="9"/>
      <c r="AT1483" s="9"/>
      <c r="AU1483" s="5"/>
      <c r="AV1483" s="5"/>
      <c r="AW1483" s="5"/>
      <c r="AX1483" s="5"/>
      <c r="AY1483" s="5"/>
      <c r="AZ1483" s="5"/>
      <c r="BA1483" s="5"/>
      <c r="CX1483" s="5"/>
      <c r="CY1483" s="5"/>
      <c r="CZ1483" s="5"/>
    </row>
    <row r="1484" spans="4:104" x14ac:dyDescent="0.3">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5"/>
      <c r="AB1484" s="5"/>
      <c r="AE1484" s="5"/>
      <c r="AF1484" s="5"/>
      <c r="AG1484" s="5"/>
      <c r="AH1484" s="5"/>
      <c r="AI1484" s="5"/>
      <c r="AJ1484" s="5"/>
      <c r="AM1484" s="9"/>
      <c r="AN1484" s="9"/>
      <c r="AO1484" s="9"/>
      <c r="AP1484" s="9"/>
      <c r="AQ1484" s="9"/>
      <c r="AR1484" s="9"/>
      <c r="AS1484" s="9"/>
      <c r="AT1484" s="9"/>
      <c r="AU1484" s="5"/>
      <c r="AV1484" s="5"/>
      <c r="AW1484" s="5"/>
      <c r="AX1484" s="5"/>
      <c r="AY1484" s="5"/>
      <c r="AZ1484" s="5"/>
      <c r="BA1484" s="5"/>
      <c r="CX1484" s="5"/>
      <c r="CY1484" s="5"/>
      <c r="CZ1484" s="5"/>
    </row>
    <row r="1485" spans="4:104" x14ac:dyDescent="0.3">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5"/>
      <c r="AB1485" s="5"/>
      <c r="AE1485" s="5"/>
      <c r="AF1485" s="5"/>
      <c r="AG1485" s="5"/>
      <c r="AH1485" s="5"/>
      <c r="AI1485" s="5"/>
      <c r="AJ1485" s="5"/>
      <c r="AM1485" s="9"/>
      <c r="AN1485" s="9"/>
      <c r="AO1485" s="9"/>
      <c r="AP1485" s="9"/>
      <c r="AQ1485" s="9"/>
      <c r="AR1485" s="9"/>
      <c r="AS1485" s="9"/>
      <c r="AT1485" s="9"/>
      <c r="AU1485" s="5"/>
      <c r="AV1485" s="5"/>
      <c r="AW1485" s="5"/>
      <c r="AX1485" s="5"/>
      <c r="AY1485" s="5"/>
      <c r="AZ1485" s="5"/>
      <c r="BA1485" s="5"/>
      <c r="CX1485" s="5"/>
      <c r="CY1485" s="5"/>
      <c r="CZ1485" s="5"/>
    </row>
    <row r="1486" spans="4:104" x14ac:dyDescent="0.3">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B1486" s="5"/>
      <c r="AE1486" s="5"/>
      <c r="AF1486" s="5"/>
      <c r="AG1486" s="5"/>
      <c r="AH1486" s="5"/>
      <c r="AI1486" s="5"/>
      <c r="AJ1486" s="5"/>
      <c r="AM1486" s="9"/>
      <c r="AN1486" s="9"/>
      <c r="AO1486" s="9"/>
      <c r="AP1486" s="9"/>
      <c r="AQ1486" s="9"/>
      <c r="AR1486" s="9"/>
      <c r="AS1486" s="9"/>
      <c r="AT1486" s="9"/>
      <c r="AU1486" s="5"/>
      <c r="AV1486" s="5"/>
      <c r="AW1486" s="5"/>
      <c r="AX1486" s="5"/>
      <c r="AY1486" s="5"/>
      <c r="AZ1486" s="5"/>
      <c r="BA1486" s="5"/>
      <c r="CX1486" s="5"/>
      <c r="CY1486" s="5"/>
      <c r="CZ1486" s="5"/>
    </row>
    <row r="1487" spans="4:104" x14ac:dyDescent="0.3">
      <c r="D1487" s="5"/>
      <c r="E1487" s="5"/>
      <c r="F1487" s="5"/>
      <c r="G1487" s="5"/>
      <c r="H1487" s="5"/>
      <c r="I1487" s="5"/>
      <c r="J1487" s="5"/>
      <c r="K1487" s="5"/>
      <c r="L1487" s="5"/>
      <c r="M1487" s="5"/>
      <c r="N1487" s="5"/>
      <c r="O1487" s="5"/>
      <c r="P1487" s="5"/>
      <c r="Q1487" s="5"/>
      <c r="R1487" s="5"/>
      <c r="S1487" s="5"/>
      <c r="T1487" s="5"/>
      <c r="U1487" s="5"/>
      <c r="V1487" s="5"/>
      <c r="W1487" s="5"/>
      <c r="X1487" s="5"/>
      <c r="Y1487" s="5"/>
      <c r="Z1487" s="5"/>
      <c r="AA1487" s="5"/>
      <c r="AB1487" s="5"/>
      <c r="AE1487" s="5"/>
      <c r="AF1487" s="5"/>
      <c r="AG1487" s="5"/>
      <c r="AH1487" s="5"/>
      <c r="AI1487" s="5"/>
      <c r="AJ1487" s="5"/>
      <c r="AM1487" s="9"/>
      <c r="AN1487" s="9"/>
      <c r="AO1487" s="9"/>
      <c r="AP1487" s="9"/>
      <c r="AQ1487" s="9"/>
      <c r="AR1487" s="9"/>
      <c r="AS1487" s="9"/>
      <c r="AT1487" s="9"/>
      <c r="AU1487" s="5"/>
      <c r="AV1487" s="5"/>
      <c r="AW1487" s="5"/>
      <c r="AX1487" s="5"/>
      <c r="AY1487" s="5"/>
      <c r="AZ1487" s="5"/>
      <c r="BA1487" s="5"/>
      <c r="CX1487" s="5"/>
      <c r="CY1487" s="5"/>
      <c r="CZ1487" s="5"/>
    </row>
    <row r="1488" spans="4:104" x14ac:dyDescent="0.3">
      <c r="D1488" s="5"/>
      <c r="E1488" s="5"/>
      <c r="F1488" s="5"/>
      <c r="G1488" s="5"/>
      <c r="H1488" s="5"/>
      <c r="I1488" s="5"/>
      <c r="J1488" s="5"/>
      <c r="K1488" s="5"/>
      <c r="L1488" s="5"/>
      <c r="M1488" s="5"/>
      <c r="N1488" s="5"/>
      <c r="O1488" s="5"/>
      <c r="P1488" s="5"/>
      <c r="Q1488" s="5"/>
      <c r="R1488" s="5"/>
      <c r="S1488" s="5"/>
      <c r="T1488" s="5"/>
      <c r="U1488" s="5"/>
      <c r="V1488" s="5"/>
      <c r="W1488" s="5"/>
      <c r="X1488" s="5"/>
      <c r="Y1488" s="5"/>
      <c r="Z1488" s="5"/>
      <c r="AA1488" s="5"/>
      <c r="AB1488" s="5"/>
      <c r="AE1488" s="5"/>
      <c r="AF1488" s="5"/>
      <c r="AG1488" s="5"/>
      <c r="AH1488" s="5"/>
      <c r="AI1488" s="5"/>
      <c r="AJ1488" s="5"/>
      <c r="AM1488" s="9"/>
      <c r="AN1488" s="9"/>
      <c r="AO1488" s="9"/>
      <c r="AP1488" s="9"/>
      <c r="AQ1488" s="9"/>
      <c r="AR1488" s="9"/>
      <c r="AS1488" s="9"/>
      <c r="AT1488" s="9"/>
      <c r="AU1488" s="5"/>
      <c r="AV1488" s="5"/>
      <c r="AW1488" s="5"/>
      <c r="AX1488" s="5"/>
      <c r="AY1488" s="5"/>
      <c r="AZ1488" s="5"/>
      <c r="BA1488" s="5"/>
      <c r="CX1488" s="5"/>
      <c r="CY1488" s="5"/>
      <c r="CZ1488" s="5"/>
    </row>
    <row r="1489" spans="4:104" x14ac:dyDescent="0.3">
      <c r="D1489" s="5"/>
      <c r="E1489" s="5"/>
      <c r="F1489" s="5"/>
      <c r="G1489" s="5"/>
      <c r="H1489" s="5"/>
      <c r="I1489" s="5"/>
      <c r="J1489" s="5"/>
      <c r="K1489" s="5"/>
      <c r="L1489" s="5"/>
      <c r="M1489" s="5"/>
      <c r="N1489" s="5"/>
      <c r="O1489" s="5"/>
      <c r="P1489" s="5"/>
      <c r="Q1489" s="5"/>
      <c r="R1489" s="5"/>
      <c r="S1489" s="5"/>
      <c r="T1489" s="5"/>
      <c r="U1489" s="5"/>
      <c r="V1489" s="5"/>
      <c r="W1489" s="5"/>
      <c r="X1489" s="5"/>
      <c r="Y1489" s="5"/>
      <c r="Z1489" s="5"/>
      <c r="AA1489" s="5"/>
      <c r="AB1489" s="5"/>
      <c r="AE1489" s="5"/>
      <c r="AF1489" s="5"/>
      <c r="AG1489" s="5"/>
      <c r="AH1489" s="5"/>
      <c r="AI1489" s="5"/>
      <c r="AJ1489" s="5"/>
      <c r="AM1489" s="9"/>
      <c r="AN1489" s="9"/>
      <c r="AO1489" s="9"/>
      <c r="AP1489" s="9"/>
      <c r="AQ1489" s="9"/>
      <c r="AR1489" s="9"/>
      <c r="AS1489" s="9"/>
      <c r="AT1489" s="9"/>
      <c r="AU1489" s="5"/>
      <c r="AV1489" s="5"/>
      <c r="AW1489" s="5"/>
      <c r="AX1489" s="5"/>
      <c r="AY1489" s="5"/>
      <c r="AZ1489" s="5"/>
      <c r="BA1489" s="5"/>
      <c r="CX1489" s="5"/>
      <c r="CY1489" s="5"/>
      <c r="CZ1489" s="5"/>
    </row>
    <row r="1490" spans="4:104" x14ac:dyDescent="0.3">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5"/>
      <c r="AB1490" s="5"/>
      <c r="AE1490" s="5"/>
      <c r="AF1490" s="5"/>
      <c r="AG1490" s="5"/>
      <c r="AH1490" s="5"/>
      <c r="AI1490" s="5"/>
      <c r="AJ1490" s="5"/>
      <c r="AM1490" s="9"/>
      <c r="AN1490" s="9"/>
      <c r="AO1490" s="9"/>
      <c r="AP1490" s="9"/>
      <c r="AQ1490" s="9"/>
      <c r="AR1490" s="9"/>
      <c r="AS1490" s="9"/>
      <c r="AT1490" s="9"/>
      <c r="AU1490" s="5"/>
      <c r="AV1490" s="5"/>
      <c r="AW1490" s="5"/>
      <c r="AX1490" s="5"/>
      <c r="AY1490" s="5"/>
      <c r="AZ1490" s="5"/>
      <c r="BA1490" s="5"/>
      <c r="CX1490" s="5"/>
      <c r="CY1490" s="5"/>
      <c r="CZ1490" s="5"/>
    </row>
    <row r="1491" spans="4:104" x14ac:dyDescent="0.3">
      <c r="D1491" s="5"/>
      <c r="E1491" s="5"/>
      <c r="F1491" s="5"/>
      <c r="G1491" s="5"/>
      <c r="H1491" s="5"/>
      <c r="I1491" s="5"/>
      <c r="J1491" s="5"/>
      <c r="K1491" s="5"/>
      <c r="L1491" s="5"/>
      <c r="M1491" s="5"/>
      <c r="N1491" s="5"/>
      <c r="O1491" s="5"/>
      <c r="P1491" s="5"/>
      <c r="Q1491" s="5"/>
      <c r="R1491" s="5"/>
      <c r="S1491" s="5"/>
      <c r="T1491" s="5"/>
      <c r="U1491" s="5"/>
      <c r="V1491" s="5"/>
      <c r="W1491" s="5"/>
      <c r="X1491" s="5"/>
      <c r="Y1491" s="5"/>
      <c r="Z1491" s="5"/>
      <c r="AA1491" s="5"/>
      <c r="AB1491" s="5"/>
      <c r="AE1491" s="5"/>
      <c r="AF1491" s="5"/>
      <c r="AG1491" s="5"/>
      <c r="AH1491" s="5"/>
      <c r="AI1491" s="5"/>
      <c r="AJ1491" s="5"/>
      <c r="AM1491" s="9"/>
      <c r="AN1491" s="9"/>
      <c r="AO1491" s="9"/>
      <c r="AP1491" s="9"/>
      <c r="AQ1491" s="9"/>
      <c r="AR1491" s="9"/>
      <c r="AS1491" s="9"/>
      <c r="AT1491" s="9"/>
      <c r="AU1491" s="5"/>
      <c r="AV1491" s="5"/>
      <c r="AW1491" s="5"/>
      <c r="AX1491" s="5"/>
      <c r="AY1491" s="5"/>
      <c r="AZ1491" s="5"/>
      <c r="BA1491" s="5"/>
      <c r="CX1491" s="5"/>
      <c r="CY1491" s="5"/>
      <c r="CZ1491" s="5"/>
    </row>
    <row r="1492" spans="4:104" x14ac:dyDescent="0.3">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5"/>
      <c r="AB1492" s="5"/>
      <c r="AE1492" s="5"/>
      <c r="AF1492" s="5"/>
      <c r="AG1492" s="5"/>
      <c r="AH1492" s="5"/>
      <c r="AI1492" s="5"/>
      <c r="AJ1492" s="5"/>
      <c r="AM1492" s="9"/>
      <c r="AN1492" s="9"/>
      <c r="AO1492" s="9"/>
      <c r="AP1492" s="9"/>
      <c r="AQ1492" s="9"/>
      <c r="AR1492" s="9"/>
      <c r="AS1492" s="9"/>
      <c r="AT1492" s="9"/>
      <c r="AU1492" s="5"/>
      <c r="AV1492" s="5"/>
      <c r="AW1492" s="5"/>
      <c r="AX1492" s="5"/>
      <c r="AY1492" s="5"/>
      <c r="AZ1492" s="5"/>
      <c r="BA1492" s="5"/>
      <c r="CX1492" s="5"/>
      <c r="CY1492" s="5"/>
      <c r="CZ1492" s="5"/>
    </row>
    <row r="1493" spans="4:104" x14ac:dyDescent="0.3">
      <c r="D1493" s="5"/>
      <c r="E1493" s="5"/>
      <c r="F1493" s="5"/>
      <c r="G1493" s="5"/>
      <c r="H1493" s="5"/>
      <c r="I1493" s="5"/>
      <c r="J1493" s="5"/>
      <c r="K1493" s="5"/>
      <c r="L1493" s="5"/>
      <c r="M1493" s="5"/>
      <c r="N1493" s="5"/>
      <c r="O1493" s="5"/>
      <c r="P1493" s="5"/>
      <c r="Q1493" s="5"/>
      <c r="R1493" s="5"/>
      <c r="S1493" s="5"/>
      <c r="T1493" s="5"/>
      <c r="U1493" s="5"/>
      <c r="V1493" s="5"/>
      <c r="W1493" s="5"/>
      <c r="X1493" s="5"/>
      <c r="Y1493" s="5"/>
      <c r="Z1493" s="5"/>
      <c r="AA1493" s="5"/>
      <c r="AB1493" s="5"/>
      <c r="AE1493" s="5"/>
      <c r="AF1493" s="5"/>
      <c r="AG1493" s="5"/>
      <c r="AH1493" s="5"/>
      <c r="AI1493" s="5"/>
      <c r="AJ1493" s="5"/>
      <c r="AM1493" s="9"/>
      <c r="AN1493" s="9"/>
      <c r="AO1493" s="9"/>
      <c r="AP1493" s="9"/>
      <c r="AQ1493" s="9"/>
      <c r="AR1493" s="9"/>
      <c r="AS1493" s="9"/>
      <c r="AT1493" s="9"/>
      <c r="AU1493" s="5"/>
      <c r="AV1493" s="5"/>
      <c r="AW1493" s="5"/>
      <c r="AX1493" s="5"/>
      <c r="AY1493" s="5"/>
      <c r="AZ1493" s="5"/>
      <c r="BA1493" s="5"/>
      <c r="CX1493" s="5"/>
      <c r="CY1493" s="5"/>
      <c r="CZ1493" s="5"/>
    </row>
    <row r="1494" spans="4:104" x14ac:dyDescent="0.3">
      <c r="D1494" s="5"/>
      <c r="E1494" s="5"/>
      <c r="F1494" s="5"/>
      <c r="G1494" s="5"/>
      <c r="H1494" s="5"/>
      <c r="I1494" s="5"/>
      <c r="J1494" s="5"/>
      <c r="K1494" s="5"/>
      <c r="L1494" s="5"/>
      <c r="M1494" s="5"/>
      <c r="N1494" s="5"/>
      <c r="O1494" s="5"/>
      <c r="P1494" s="5"/>
      <c r="Q1494" s="5"/>
      <c r="R1494" s="5"/>
      <c r="S1494" s="5"/>
      <c r="T1494" s="5"/>
      <c r="U1494" s="5"/>
      <c r="V1494" s="5"/>
      <c r="W1494" s="5"/>
      <c r="X1494" s="5"/>
      <c r="Y1494" s="5"/>
      <c r="Z1494" s="5"/>
      <c r="AA1494" s="5"/>
      <c r="AB1494" s="5"/>
      <c r="AE1494" s="5"/>
      <c r="AF1494" s="5"/>
      <c r="AG1494" s="5"/>
      <c r="AH1494" s="5"/>
      <c r="AI1494" s="5"/>
      <c r="AJ1494" s="5"/>
      <c r="AM1494" s="9"/>
      <c r="AN1494" s="9"/>
      <c r="AO1494" s="9"/>
      <c r="AP1494" s="9"/>
      <c r="AQ1494" s="9"/>
      <c r="AR1494" s="9"/>
      <c r="AS1494" s="9"/>
      <c r="AT1494" s="9"/>
      <c r="AU1494" s="5"/>
      <c r="AV1494" s="5"/>
      <c r="AW1494" s="5"/>
      <c r="AX1494" s="5"/>
      <c r="AY1494" s="5"/>
      <c r="AZ1494" s="5"/>
      <c r="BA1494" s="5"/>
      <c r="CX1494" s="5"/>
      <c r="CY1494" s="5"/>
      <c r="CZ1494" s="5"/>
    </row>
    <row r="1495" spans="4:104" x14ac:dyDescent="0.3">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5"/>
      <c r="AB1495" s="5"/>
      <c r="AE1495" s="5"/>
      <c r="AF1495" s="5"/>
      <c r="AG1495" s="5"/>
      <c r="AH1495" s="5"/>
      <c r="AI1495" s="5"/>
      <c r="AJ1495" s="5"/>
      <c r="AM1495" s="9"/>
      <c r="AN1495" s="9"/>
      <c r="AO1495" s="9"/>
      <c r="AP1495" s="9"/>
      <c r="AQ1495" s="9"/>
      <c r="AR1495" s="9"/>
      <c r="AS1495" s="9"/>
      <c r="AT1495" s="9"/>
      <c r="AU1495" s="5"/>
      <c r="AV1495" s="5"/>
      <c r="AW1495" s="5"/>
      <c r="AX1495" s="5"/>
      <c r="AY1495" s="5"/>
      <c r="AZ1495" s="5"/>
      <c r="BA1495" s="5"/>
      <c r="CX1495" s="5"/>
      <c r="CY1495" s="5"/>
      <c r="CZ1495" s="5"/>
    </row>
    <row r="1496" spans="4:104" x14ac:dyDescent="0.3">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B1496" s="5"/>
      <c r="AE1496" s="5"/>
      <c r="AF1496" s="5"/>
      <c r="AG1496" s="5"/>
      <c r="AH1496" s="5"/>
      <c r="AI1496" s="5"/>
      <c r="AJ1496" s="5"/>
      <c r="AM1496" s="9"/>
      <c r="AN1496" s="9"/>
      <c r="AO1496" s="9"/>
      <c r="AP1496" s="9"/>
      <c r="AQ1496" s="9"/>
      <c r="AR1496" s="9"/>
      <c r="AS1496" s="9"/>
      <c r="AT1496" s="9"/>
      <c r="AU1496" s="5"/>
      <c r="AV1496" s="5"/>
      <c r="AW1496" s="5"/>
      <c r="AX1496" s="5"/>
      <c r="AY1496" s="5"/>
      <c r="AZ1496" s="5"/>
      <c r="BA1496" s="5"/>
      <c r="CX1496" s="5"/>
      <c r="CY1496" s="5"/>
      <c r="CZ1496" s="5"/>
    </row>
    <row r="1497" spans="4:104" x14ac:dyDescent="0.3">
      <c r="D1497" s="5"/>
      <c r="E1497" s="5"/>
      <c r="F1497" s="5"/>
      <c r="G1497" s="5"/>
      <c r="H1497" s="5"/>
      <c r="I1497" s="5"/>
      <c r="J1497" s="5"/>
      <c r="K1497" s="5"/>
      <c r="L1497" s="5"/>
      <c r="M1497" s="5"/>
      <c r="N1497" s="5"/>
      <c r="O1497" s="5"/>
      <c r="P1497" s="5"/>
      <c r="Q1497" s="5"/>
      <c r="R1497" s="5"/>
      <c r="S1497" s="5"/>
      <c r="T1497" s="5"/>
      <c r="U1497" s="5"/>
      <c r="V1497" s="5"/>
      <c r="W1497" s="5"/>
      <c r="X1497" s="5"/>
      <c r="Y1497" s="5"/>
      <c r="Z1497" s="5"/>
      <c r="AA1497" s="5"/>
      <c r="AB1497" s="5"/>
      <c r="AE1497" s="5"/>
      <c r="AF1497" s="5"/>
      <c r="AG1497" s="5"/>
      <c r="AH1497" s="5"/>
      <c r="AI1497" s="5"/>
      <c r="AJ1497" s="5"/>
      <c r="AM1497" s="9"/>
      <c r="AN1497" s="9"/>
      <c r="AO1497" s="9"/>
      <c r="AP1497" s="9"/>
      <c r="AQ1497" s="9"/>
      <c r="AR1497" s="9"/>
      <c r="AS1497" s="9"/>
      <c r="AT1497" s="9"/>
      <c r="AU1497" s="5"/>
      <c r="AV1497" s="5"/>
      <c r="AW1497" s="5"/>
      <c r="AX1497" s="5"/>
      <c r="AY1497" s="5"/>
      <c r="AZ1497" s="5"/>
      <c r="BA1497" s="5"/>
      <c r="CX1497" s="5"/>
      <c r="CY1497" s="5"/>
      <c r="CZ1497" s="5"/>
    </row>
    <row r="1498" spans="4:104" x14ac:dyDescent="0.3">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5"/>
      <c r="AB1498" s="5"/>
      <c r="AE1498" s="5"/>
      <c r="AF1498" s="5"/>
      <c r="AG1498" s="5"/>
      <c r="AH1498" s="5"/>
      <c r="AI1498" s="5"/>
      <c r="AJ1498" s="5"/>
      <c r="AM1498" s="9"/>
      <c r="AN1498" s="9"/>
      <c r="AO1498" s="9"/>
      <c r="AP1498" s="9"/>
      <c r="AQ1498" s="9"/>
      <c r="AR1498" s="9"/>
      <c r="AS1498" s="9"/>
      <c r="AT1498" s="9"/>
      <c r="AU1498" s="5"/>
      <c r="AV1498" s="5"/>
      <c r="AW1498" s="5"/>
      <c r="AX1498" s="5"/>
      <c r="AY1498" s="5"/>
      <c r="AZ1498" s="5"/>
      <c r="BA1498" s="5"/>
      <c r="CX1498" s="5"/>
      <c r="CY1498" s="5"/>
      <c r="CZ1498" s="5"/>
    </row>
    <row r="1499" spans="4:104" x14ac:dyDescent="0.3">
      <c r="D1499" s="5"/>
      <c r="E1499" s="5"/>
      <c r="F1499" s="5"/>
      <c r="G1499" s="5"/>
      <c r="H1499" s="5"/>
      <c r="I1499" s="5"/>
      <c r="J1499" s="5"/>
      <c r="K1499" s="5"/>
      <c r="L1499" s="5"/>
      <c r="M1499" s="5"/>
      <c r="N1499" s="5"/>
      <c r="O1499" s="5"/>
      <c r="P1499" s="5"/>
      <c r="Q1499" s="5"/>
      <c r="R1499" s="5"/>
      <c r="S1499" s="5"/>
      <c r="T1499" s="5"/>
      <c r="U1499" s="5"/>
      <c r="V1499" s="5"/>
      <c r="W1499" s="5"/>
      <c r="X1499" s="5"/>
      <c r="Y1499" s="5"/>
      <c r="Z1499" s="5"/>
      <c r="AA1499" s="5"/>
      <c r="AB1499" s="5"/>
      <c r="AE1499" s="5"/>
      <c r="AF1499" s="5"/>
      <c r="AG1499" s="5"/>
      <c r="AH1499" s="5"/>
      <c r="AI1499" s="5"/>
      <c r="AJ1499" s="5"/>
      <c r="AM1499" s="9"/>
      <c r="AN1499" s="9"/>
      <c r="AO1499" s="9"/>
      <c r="AP1499" s="9"/>
      <c r="AQ1499" s="9"/>
      <c r="AR1499" s="9"/>
      <c r="AS1499" s="9"/>
      <c r="AT1499" s="9"/>
      <c r="AU1499" s="5"/>
      <c r="AV1499" s="5"/>
      <c r="AW1499" s="5"/>
      <c r="AX1499" s="5"/>
      <c r="AY1499" s="5"/>
      <c r="AZ1499" s="5"/>
      <c r="BA1499" s="5"/>
      <c r="CX1499" s="5"/>
      <c r="CY1499" s="5"/>
      <c r="CZ1499" s="5"/>
    </row>
    <row r="1500" spans="4:104" x14ac:dyDescent="0.3">
      <c r="D1500" s="5"/>
      <c r="E1500" s="5"/>
      <c r="F1500" s="5"/>
      <c r="G1500" s="5"/>
      <c r="H1500" s="5"/>
      <c r="I1500" s="5"/>
      <c r="J1500" s="5"/>
      <c r="K1500" s="5"/>
      <c r="L1500" s="5"/>
      <c r="M1500" s="5"/>
      <c r="N1500" s="5"/>
      <c r="O1500" s="5"/>
      <c r="P1500" s="5"/>
      <c r="Q1500" s="5"/>
      <c r="R1500" s="5"/>
      <c r="S1500" s="5"/>
      <c r="T1500" s="5"/>
      <c r="U1500" s="5"/>
      <c r="V1500" s="5"/>
      <c r="W1500" s="5"/>
      <c r="X1500" s="5"/>
      <c r="Y1500" s="5"/>
      <c r="Z1500" s="5"/>
      <c r="AA1500" s="5"/>
      <c r="AB1500" s="5"/>
      <c r="AE1500" s="5"/>
      <c r="AF1500" s="5"/>
      <c r="AG1500" s="5"/>
      <c r="AH1500" s="5"/>
      <c r="AI1500" s="5"/>
      <c r="AJ1500" s="5"/>
      <c r="AM1500" s="9"/>
      <c r="AN1500" s="9"/>
      <c r="AO1500" s="9"/>
      <c r="AP1500" s="9"/>
      <c r="AQ1500" s="9"/>
      <c r="AR1500" s="9"/>
      <c r="AS1500" s="9"/>
      <c r="AT1500" s="9"/>
      <c r="AU1500" s="5"/>
      <c r="AV1500" s="5"/>
      <c r="AW1500" s="5"/>
      <c r="AX1500" s="5"/>
      <c r="AY1500" s="5"/>
      <c r="AZ1500" s="5"/>
      <c r="BA1500" s="5"/>
      <c r="CX1500" s="5"/>
      <c r="CY1500" s="5"/>
      <c r="CZ1500" s="5"/>
    </row>
    <row r="1501" spans="4:104" x14ac:dyDescent="0.3">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5"/>
      <c r="AB1501" s="5"/>
      <c r="AE1501" s="5"/>
      <c r="AF1501" s="5"/>
      <c r="AG1501" s="5"/>
      <c r="AH1501" s="5"/>
      <c r="AI1501" s="5"/>
      <c r="AJ1501" s="5"/>
      <c r="AM1501" s="9"/>
      <c r="AN1501" s="9"/>
      <c r="AO1501" s="9"/>
      <c r="AP1501" s="9"/>
      <c r="AQ1501" s="9"/>
      <c r="AR1501" s="9"/>
      <c r="AS1501" s="9"/>
      <c r="AT1501" s="9"/>
      <c r="AU1501" s="5"/>
      <c r="AV1501" s="5"/>
      <c r="AW1501" s="5"/>
      <c r="AX1501" s="5"/>
      <c r="AY1501" s="5"/>
      <c r="AZ1501" s="5"/>
      <c r="BA1501" s="5"/>
      <c r="CX1501" s="5"/>
      <c r="CY1501" s="5"/>
      <c r="CZ1501" s="5"/>
    </row>
    <row r="1502" spans="4:104" x14ac:dyDescent="0.3">
      <c r="D1502" s="5"/>
      <c r="E1502" s="5"/>
      <c r="F1502" s="5"/>
      <c r="G1502" s="5"/>
      <c r="H1502" s="5"/>
      <c r="I1502" s="5"/>
      <c r="J1502" s="5"/>
      <c r="K1502" s="5"/>
      <c r="L1502" s="5"/>
      <c r="M1502" s="5"/>
      <c r="N1502" s="5"/>
      <c r="O1502" s="5"/>
      <c r="P1502" s="5"/>
      <c r="Q1502" s="5"/>
      <c r="R1502" s="5"/>
      <c r="S1502" s="5"/>
      <c r="T1502" s="5"/>
      <c r="U1502" s="5"/>
      <c r="V1502" s="5"/>
      <c r="W1502" s="5"/>
      <c r="X1502" s="5"/>
      <c r="Y1502" s="5"/>
      <c r="Z1502" s="5"/>
      <c r="AA1502" s="5"/>
      <c r="AB1502" s="5"/>
      <c r="AE1502" s="5"/>
      <c r="AF1502" s="5"/>
      <c r="AG1502" s="5"/>
      <c r="AH1502" s="5"/>
      <c r="AI1502" s="5"/>
      <c r="AJ1502" s="5"/>
      <c r="AM1502" s="9"/>
      <c r="AN1502" s="9"/>
      <c r="AO1502" s="9"/>
      <c r="AP1502" s="9"/>
      <c r="AQ1502" s="9"/>
      <c r="AR1502" s="9"/>
      <c r="AS1502" s="9"/>
      <c r="AT1502" s="9"/>
      <c r="AU1502" s="5"/>
      <c r="AV1502" s="5"/>
      <c r="AW1502" s="5"/>
      <c r="AX1502" s="5"/>
      <c r="AY1502" s="5"/>
      <c r="AZ1502" s="5"/>
      <c r="BA1502" s="5"/>
      <c r="CX1502" s="5"/>
      <c r="CY1502" s="5"/>
      <c r="CZ1502" s="5"/>
    </row>
    <row r="1503" spans="4:104" x14ac:dyDescent="0.3">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B1503" s="5"/>
      <c r="AE1503" s="5"/>
      <c r="AF1503" s="5"/>
      <c r="AG1503" s="5"/>
      <c r="AH1503" s="5"/>
      <c r="AI1503" s="5"/>
      <c r="AJ1503" s="5"/>
      <c r="AM1503" s="9"/>
      <c r="AN1503" s="9"/>
      <c r="AO1503" s="9"/>
      <c r="AP1503" s="9"/>
      <c r="AQ1503" s="9"/>
      <c r="AR1503" s="9"/>
      <c r="AS1503" s="9"/>
      <c r="AT1503" s="9"/>
      <c r="AU1503" s="5"/>
      <c r="AV1503" s="5"/>
      <c r="AW1503" s="5"/>
      <c r="AX1503" s="5"/>
      <c r="AY1503" s="5"/>
      <c r="AZ1503" s="5"/>
      <c r="BA1503" s="5"/>
      <c r="CX1503" s="5"/>
      <c r="CY1503" s="5"/>
      <c r="CZ1503" s="5"/>
    </row>
    <row r="1504" spans="4:104" x14ac:dyDescent="0.3">
      <c r="D1504" s="5"/>
      <c r="E1504" s="5"/>
      <c r="F1504" s="5"/>
      <c r="G1504" s="5"/>
      <c r="H1504" s="5"/>
      <c r="I1504" s="5"/>
      <c r="J1504" s="5"/>
      <c r="K1504" s="5"/>
      <c r="L1504" s="5"/>
      <c r="M1504" s="5"/>
      <c r="N1504" s="5"/>
      <c r="O1504" s="5"/>
      <c r="P1504" s="5"/>
      <c r="Q1504" s="5"/>
      <c r="R1504" s="5"/>
      <c r="S1504" s="5"/>
      <c r="T1504" s="5"/>
      <c r="U1504" s="5"/>
      <c r="V1504" s="5"/>
      <c r="W1504" s="5"/>
      <c r="X1504" s="5"/>
      <c r="Y1504" s="5"/>
      <c r="Z1504" s="5"/>
      <c r="AA1504" s="5"/>
      <c r="AB1504" s="5"/>
      <c r="AE1504" s="5"/>
      <c r="AF1504" s="5"/>
      <c r="AG1504" s="5"/>
      <c r="AH1504" s="5"/>
      <c r="AI1504" s="5"/>
      <c r="AJ1504" s="5"/>
      <c r="AM1504" s="9"/>
      <c r="AN1504" s="9"/>
      <c r="AO1504" s="9"/>
      <c r="AP1504" s="9"/>
      <c r="AQ1504" s="9"/>
      <c r="AR1504" s="9"/>
      <c r="AS1504" s="9"/>
      <c r="AT1504" s="9"/>
      <c r="AU1504" s="5"/>
      <c r="AV1504" s="5"/>
      <c r="AW1504" s="5"/>
      <c r="AX1504" s="5"/>
      <c r="AY1504" s="5"/>
      <c r="AZ1504" s="5"/>
      <c r="BA1504" s="5"/>
      <c r="CX1504" s="5"/>
      <c r="CY1504" s="5"/>
      <c r="CZ1504" s="5"/>
    </row>
    <row r="1505" spans="4:104" x14ac:dyDescent="0.3">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5"/>
      <c r="AB1505" s="5"/>
      <c r="AE1505" s="5"/>
      <c r="AF1505" s="5"/>
      <c r="AG1505" s="5"/>
      <c r="AH1505" s="5"/>
      <c r="AI1505" s="5"/>
      <c r="AJ1505" s="5"/>
      <c r="AM1505" s="9"/>
      <c r="AN1505" s="9"/>
      <c r="AO1505" s="9"/>
      <c r="AP1505" s="9"/>
      <c r="AQ1505" s="9"/>
      <c r="AR1505" s="9"/>
      <c r="AS1505" s="9"/>
      <c r="AT1505" s="9"/>
      <c r="AU1505" s="5"/>
      <c r="AV1505" s="5"/>
      <c r="AW1505" s="5"/>
      <c r="AX1505" s="5"/>
      <c r="AY1505" s="5"/>
      <c r="AZ1505" s="5"/>
      <c r="BA1505" s="5"/>
      <c r="CX1505" s="5"/>
      <c r="CY1505" s="5"/>
      <c r="CZ1505" s="5"/>
    </row>
    <row r="1506" spans="4:104" x14ac:dyDescent="0.3">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5"/>
      <c r="AB1506" s="5"/>
      <c r="AE1506" s="5"/>
      <c r="AF1506" s="5"/>
      <c r="AG1506" s="5"/>
      <c r="AH1506" s="5"/>
      <c r="AI1506" s="5"/>
      <c r="AJ1506" s="5"/>
      <c r="AM1506" s="9"/>
      <c r="AN1506" s="9"/>
      <c r="AO1506" s="9"/>
      <c r="AP1506" s="9"/>
      <c r="AQ1506" s="9"/>
      <c r="AR1506" s="9"/>
      <c r="AS1506" s="9"/>
      <c r="AT1506" s="9"/>
      <c r="AU1506" s="5"/>
      <c r="AV1506" s="5"/>
      <c r="AW1506" s="5"/>
      <c r="AX1506" s="5"/>
      <c r="AY1506" s="5"/>
      <c r="AZ1506" s="5"/>
      <c r="BA1506" s="5"/>
      <c r="CX1506" s="5"/>
      <c r="CY1506" s="5"/>
      <c r="CZ1506" s="5"/>
    </row>
    <row r="1507" spans="4:104" x14ac:dyDescent="0.3">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5"/>
      <c r="AB1507" s="5"/>
      <c r="AE1507" s="5"/>
      <c r="AF1507" s="5"/>
      <c r="AG1507" s="5"/>
      <c r="AH1507" s="5"/>
      <c r="AI1507" s="5"/>
      <c r="AJ1507" s="5"/>
      <c r="AM1507" s="9"/>
      <c r="AN1507" s="9"/>
      <c r="AO1507" s="9"/>
      <c r="AP1507" s="9"/>
      <c r="AQ1507" s="9"/>
      <c r="AR1507" s="9"/>
      <c r="AS1507" s="9"/>
      <c r="AT1507" s="9"/>
      <c r="AU1507" s="5"/>
      <c r="AV1507" s="5"/>
      <c r="AW1507" s="5"/>
      <c r="AX1507" s="5"/>
      <c r="AY1507" s="5"/>
      <c r="AZ1507" s="5"/>
      <c r="BA1507" s="5"/>
      <c r="CX1507" s="5"/>
      <c r="CY1507" s="5"/>
      <c r="CZ1507" s="5"/>
    </row>
    <row r="1508" spans="4:104" x14ac:dyDescent="0.3">
      <c r="D1508" s="5"/>
      <c r="E1508" s="5"/>
      <c r="F1508" s="5"/>
      <c r="G1508" s="5"/>
      <c r="H1508" s="5"/>
      <c r="I1508" s="5"/>
      <c r="J1508" s="5"/>
      <c r="K1508" s="5"/>
      <c r="L1508" s="5"/>
      <c r="M1508" s="5"/>
      <c r="N1508" s="5"/>
      <c r="O1508" s="5"/>
      <c r="P1508" s="5"/>
      <c r="Q1508" s="5"/>
      <c r="R1508" s="5"/>
      <c r="S1508" s="5"/>
      <c r="T1508" s="5"/>
      <c r="U1508" s="5"/>
      <c r="V1508" s="5"/>
      <c r="W1508" s="5"/>
      <c r="X1508" s="5"/>
      <c r="Y1508" s="5"/>
      <c r="Z1508" s="5"/>
      <c r="AA1508" s="5"/>
      <c r="AB1508" s="5"/>
      <c r="AE1508" s="5"/>
      <c r="AF1508" s="5"/>
      <c r="AG1508" s="5"/>
      <c r="AH1508" s="5"/>
      <c r="AI1508" s="5"/>
      <c r="AJ1508" s="5"/>
      <c r="AM1508" s="9"/>
      <c r="AN1508" s="9"/>
      <c r="AO1508" s="9"/>
      <c r="AP1508" s="9"/>
      <c r="AQ1508" s="9"/>
      <c r="AR1508" s="9"/>
      <c r="AS1508" s="9"/>
      <c r="AT1508" s="9"/>
      <c r="AU1508" s="5"/>
      <c r="AV1508" s="5"/>
      <c r="AW1508" s="5"/>
      <c r="AX1508" s="5"/>
      <c r="AY1508" s="5"/>
      <c r="AZ1508" s="5"/>
      <c r="BA1508" s="5"/>
      <c r="CX1508" s="5"/>
      <c r="CY1508" s="5"/>
      <c r="CZ1508" s="5"/>
    </row>
    <row r="1509" spans="4:104" x14ac:dyDescent="0.3">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B1509" s="5"/>
      <c r="AE1509" s="5"/>
      <c r="AF1509" s="5"/>
      <c r="AG1509" s="5"/>
      <c r="AH1509" s="5"/>
      <c r="AI1509" s="5"/>
      <c r="AJ1509" s="5"/>
      <c r="AM1509" s="9"/>
      <c r="AN1509" s="9"/>
      <c r="AO1509" s="9"/>
      <c r="AP1509" s="9"/>
      <c r="AQ1509" s="9"/>
      <c r="AR1509" s="9"/>
      <c r="AS1509" s="9"/>
      <c r="AT1509" s="9"/>
      <c r="AU1509" s="5"/>
      <c r="AV1509" s="5"/>
      <c r="AW1509" s="5"/>
      <c r="AX1509" s="5"/>
      <c r="AY1509" s="5"/>
      <c r="AZ1509" s="5"/>
      <c r="BA1509" s="5"/>
      <c r="CX1509" s="5"/>
      <c r="CY1509" s="5"/>
      <c r="CZ1509" s="5"/>
    </row>
    <row r="1510" spans="4:104" x14ac:dyDescent="0.3">
      <c r="D1510" s="5"/>
      <c r="E1510" s="5"/>
      <c r="F1510" s="5"/>
      <c r="G1510" s="5"/>
      <c r="H1510" s="5"/>
      <c r="I1510" s="5"/>
      <c r="J1510" s="5"/>
      <c r="K1510" s="5"/>
      <c r="L1510" s="5"/>
      <c r="M1510" s="5"/>
      <c r="N1510" s="5"/>
      <c r="O1510" s="5"/>
      <c r="P1510" s="5"/>
      <c r="Q1510" s="5"/>
      <c r="R1510" s="5"/>
      <c r="S1510" s="5"/>
      <c r="T1510" s="5"/>
      <c r="U1510" s="5"/>
      <c r="V1510" s="5"/>
      <c r="W1510" s="5"/>
      <c r="X1510" s="5"/>
      <c r="Y1510" s="5"/>
      <c r="Z1510" s="5"/>
      <c r="AA1510" s="5"/>
      <c r="AB1510" s="5"/>
      <c r="AE1510" s="5"/>
      <c r="AF1510" s="5"/>
      <c r="AG1510" s="5"/>
      <c r="AH1510" s="5"/>
      <c r="AI1510" s="5"/>
      <c r="AJ1510" s="5"/>
      <c r="AM1510" s="9"/>
      <c r="AN1510" s="9"/>
      <c r="AO1510" s="9"/>
      <c r="AP1510" s="9"/>
      <c r="AQ1510" s="9"/>
      <c r="AR1510" s="9"/>
      <c r="AS1510" s="9"/>
      <c r="AT1510" s="9"/>
      <c r="AU1510" s="5"/>
      <c r="AV1510" s="5"/>
      <c r="AW1510" s="5"/>
      <c r="AX1510" s="5"/>
      <c r="AY1510" s="5"/>
      <c r="AZ1510" s="5"/>
      <c r="BA1510" s="5"/>
      <c r="CX1510" s="5"/>
      <c r="CY1510" s="5"/>
      <c r="CZ1510" s="5"/>
    </row>
    <row r="1511" spans="4:104" x14ac:dyDescent="0.3">
      <c r="D1511" s="5"/>
      <c r="E1511" s="5"/>
      <c r="F1511" s="5"/>
      <c r="G1511" s="5"/>
      <c r="H1511" s="5"/>
      <c r="I1511" s="5"/>
      <c r="J1511" s="5"/>
      <c r="K1511" s="5"/>
      <c r="L1511" s="5"/>
      <c r="M1511" s="5"/>
      <c r="N1511" s="5"/>
      <c r="O1511" s="5"/>
      <c r="P1511" s="5"/>
      <c r="Q1511" s="5"/>
      <c r="R1511" s="5"/>
      <c r="S1511" s="5"/>
      <c r="T1511" s="5"/>
      <c r="U1511" s="5"/>
      <c r="V1511" s="5"/>
      <c r="W1511" s="5"/>
      <c r="X1511" s="5"/>
      <c r="Y1511" s="5"/>
      <c r="Z1511" s="5"/>
      <c r="AA1511" s="5"/>
      <c r="AB1511" s="5"/>
      <c r="AE1511" s="5"/>
      <c r="AF1511" s="5"/>
      <c r="AG1511" s="5"/>
      <c r="AH1511" s="5"/>
      <c r="AI1511" s="5"/>
      <c r="AJ1511" s="5"/>
      <c r="AM1511" s="9"/>
      <c r="AN1511" s="9"/>
      <c r="AO1511" s="9"/>
      <c r="AP1511" s="9"/>
      <c r="AQ1511" s="9"/>
      <c r="AR1511" s="9"/>
      <c r="AS1511" s="9"/>
      <c r="AT1511" s="9"/>
      <c r="AU1511" s="5"/>
      <c r="AV1511" s="5"/>
      <c r="AW1511" s="5"/>
      <c r="AX1511" s="5"/>
      <c r="AY1511" s="5"/>
      <c r="AZ1511" s="5"/>
      <c r="BA1511" s="5"/>
      <c r="CX1511" s="5"/>
      <c r="CY1511" s="5"/>
      <c r="CZ1511" s="5"/>
    </row>
    <row r="1512" spans="4:104" x14ac:dyDescent="0.3">
      <c r="D1512" s="5"/>
      <c r="E1512" s="5"/>
      <c r="F1512" s="5"/>
      <c r="G1512" s="5"/>
      <c r="H1512" s="5"/>
      <c r="I1512" s="5"/>
      <c r="J1512" s="5"/>
      <c r="K1512" s="5"/>
      <c r="L1512" s="5"/>
      <c r="M1512" s="5"/>
      <c r="N1512" s="5"/>
      <c r="O1512" s="5"/>
      <c r="P1512" s="5"/>
      <c r="Q1512" s="5"/>
      <c r="R1512" s="5"/>
      <c r="S1512" s="5"/>
      <c r="T1512" s="5"/>
      <c r="U1512" s="5"/>
      <c r="V1512" s="5"/>
      <c r="W1512" s="5"/>
      <c r="X1512" s="5"/>
      <c r="Y1512" s="5"/>
      <c r="Z1512" s="5"/>
      <c r="AA1512" s="5"/>
      <c r="AB1512" s="5"/>
      <c r="AE1512" s="5"/>
      <c r="AF1512" s="5"/>
      <c r="AG1512" s="5"/>
      <c r="AH1512" s="5"/>
      <c r="AI1512" s="5"/>
      <c r="AJ1512" s="5"/>
      <c r="AM1512" s="9"/>
      <c r="AN1512" s="9"/>
      <c r="AO1512" s="9"/>
      <c r="AP1512" s="9"/>
      <c r="AQ1512" s="9"/>
      <c r="AR1512" s="9"/>
      <c r="AS1512" s="9"/>
      <c r="AT1512" s="9"/>
      <c r="AU1512" s="5"/>
      <c r="AV1512" s="5"/>
      <c r="AW1512" s="5"/>
      <c r="AX1512" s="5"/>
      <c r="AY1512" s="5"/>
      <c r="AZ1512" s="5"/>
      <c r="BA1512" s="5"/>
      <c r="CX1512" s="5"/>
      <c r="CY1512" s="5"/>
      <c r="CZ1512" s="5"/>
    </row>
    <row r="1513" spans="4:104" x14ac:dyDescent="0.3">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5"/>
      <c r="AB1513" s="5"/>
      <c r="AE1513" s="5"/>
      <c r="AF1513" s="5"/>
      <c r="AG1513" s="5"/>
      <c r="AH1513" s="5"/>
      <c r="AI1513" s="5"/>
      <c r="AJ1513" s="5"/>
      <c r="AM1513" s="9"/>
      <c r="AN1513" s="9"/>
      <c r="AO1513" s="9"/>
      <c r="AP1513" s="9"/>
      <c r="AQ1513" s="9"/>
      <c r="AR1513" s="9"/>
      <c r="AS1513" s="9"/>
      <c r="AT1513" s="9"/>
      <c r="AU1513" s="5"/>
      <c r="AV1513" s="5"/>
      <c r="AW1513" s="5"/>
      <c r="AX1513" s="5"/>
      <c r="AY1513" s="5"/>
      <c r="AZ1513" s="5"/>
      <c r="BA1513" s="5"/>
      <c r="CX1513" s="5"/>
      <c r="CY1513" s="5"/>
      <c r="CZ1513" s="5"/>
    </row>
    <row r="1514" spans="4:104" x14ac:dyDescent="0.3">
      <c r="D1514" s="5"/>
      <c r="E1514" s="5"/>
      <c r="F1514" s="5"/>
      <c r="G1514" s="5"/>
      <c r="H1514" s="5"/>
      <c r="I1514" s="5"/>
      <c r="J1514" s="5"/>
      <c r="K1514" s="5"/>
      <c r="L1514" s="5"/>
      <c r="M1514" s="5"/>
      <c r="N1514" s="5"/>
      <c r="O1514" s="5"/>
      <c r="P1514" s="5"/>
      <c r="Q1514" s="5"/>
      <c r="R1514" s="5"/>
      <c r="S1514" s="5"/>
      <c r="T1514" s="5"/>
      <c r="U1514" s="5"/>
      <c r="V1514" s="5"/>
      <c r="W1514" s="5"/>
      <c r="X1514" s="5"/>
      <c r="Y1514" s="5"/>
      <c r="Z1514" s="5"/>
      <c r="AA1514" s="5"/>
      <c r="AB1514" s="5"/>
      <c r="AE1514" s="5"/>
      <c r="AF1514" s="5"/>
      <c r="AG1514" s="5"/>
      <c r="AH1514" s="5"/>
      <c r="AI1514" s="5"/>
      <c r="AJ1514" s="5"/>
      <c r="AM1514" s="9"/>
      <c r="AN1514" s="9"/>
      <c r="AO1514" s="9"/>
      <c r="AP1514" s="9"/>
      <c r="AQ1514" s="9"/>
      <c r="AR1514" s="9"/>
      <c r="AS1514" s="9"/>
      <c r="AT1514" s="9"/>
      <c r="AU1514" s="5"/>
      <c r="AV1514" s="5"/>
      <c r="AW1514" s="5"/>
      <c r="AX1514" s="5"/>
      <c r="AY1514" s="5"/>
      <c r="AZ1514" s="5"/>
      <c r="BA1514" s="5"/>
      <c r="CX1514" s="5"/>
      <c r="CY1514" s="5"/>
      <c r="CZ1514" s="5"/>
    </row>
    <row r="1515" spans="4:104" x14ac:dyDescent="0.3">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B1515" s="5"/>
      <c r="AE1515" s="5"/>
      <c r="AF1515" s="5"/>
      <c r="AG1515" s="5"/>
      <c r="AH1515" s="5"/>
      <c r="AI1515" s="5"/>
      <c r="AJ1515" s="5"/>
      <c r="AM1515" s="9"/>
      <c r="AN1515" s="9"/>
      <c r="AO1515" s="9"/>
      <c r="AP1515" s="9"/>
      <c r="AQ1515" s="9"/>
      <c r="AR1515" s="9"/>
      <c r="AS1515" s="9"/>
      <c r="AT1515" s="9"/>
      <c r="AU1515" s="5"/>
      <c r="AV1515" s="5"/>
      <c r="AW1515" s="5"/>
      <c r="AX1515" s="5"/>
      <c r="AY1515" s="5"/>
      <c r="AZ1515" s="5"/>
      <c r="BA1515" s="5"/>
      <c r="CX1515" s="5"/>
      <c r="CY1515" s="5"/>
      <c r="CZ1515" s="5"/>
    </row>
    <row r="1516" spans="4:104" x14ac:dyDescent="0.3">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5"/>
      <c r="AB1516" s="5"/>
      <c r="AE1516" s="5"/>
      <c r="AF1516" s="5"/>
      <c r="AG1516" s="5"/>
      <c r="AH1516" s="5"/>
      <c r="AI1516" s="5"/>
      <c r="AJ1516" s="5"/>
      <c r="AM1516" s="9"/>
      <c r="AN1516" s="9"/>
      <c r="AO1516" s="9"/>
      <c r="AP1516" s="9"/>
      <c r="AQ1516" s="9"/>
      <c r="AR1516" s="9"/>
      <c r="AS1516" s="9"/>
      <c r="AT1516" s="9"/>
      <c r="AU1516" s="5"/>
      <c r="AV1516" s="5"/>
      <c r="AW1516" s="5"/>
      <c r="AX1516" s="5"/>
      <c r="AY1516" s="5"/>
      <c r="AZ1516" s="5"/>
      <c r="BA1516" s="5"/>
      <c r="CX1516" s="5"/>
      <c r="CY1516" s="5"/>
      <c r="CZ1516" s="5"/>
    </row>
    <row r="1517" spans="4:104" x14ac:dyDescent="0.3">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5"/>
      <c r="AB1517" s="5"/>
      <c r="AE1517" s="5"/>
      <c r="AF1517" s="5"/>
      <c r="AG1517" s="5"/>
      <c r="AH1517" s="5"/>
      <c r="AI1517" s="5"/>
      <c r="AJ1517" s="5"/>
      <c r="AM1517" s="9"/>
      <c r="AN1517" s="9"/>
      <c r="AO1517" s="9"/>
      <c r="AP1517" s="9"/>
      <c r="AQ1517" s="9"/>
      <c r="AR1517" s="9"/>
      <c r="AS1517" s="9"/>
      <c r="AT1517" s="9"/>
      <c r="AU1517" s="5"/>
      <c r="AV1517" s="5"/>
      <c r="AW1517" s="5"/>
      <c r="AX1517" s="5"/>
      <c r="AY1517" s="5"/>
      <c r="AZ1517" s="5"/>
      <c r="BA1517" s="5"/>
      <c r="CX1517" s="5"/>
      <c r="CY1517" s="5"/>
      <c r="CZ1517" s="5"/>
    </row>
    <row r="1518" spans="4:104" x14ac:dyDescent="0.3">
      <c r="D1518" s="5"/>
      <c r="E1518" s="5"/>
      <c r="F1518" s="5"/>
      <c r="G1518" s="5"/>
      <c r="H1518" s="5"/>
      <c r="I1518" s="5"/>
      <c r="J1518" s="5"/>
      <c r="K1518" s="5"/>
      <c r="L1518" s="5"/>
      <c r="M1518" s="5"/>
      <c r="N1518" s="5"/>
      <c r="O1518" s="5"/>
      <c r="P1518" s="5"/>
      <c r="Q1518" s="5"/>
      <c r="R1518" s="5"/>
      <c r="S1518" s="5"/>
      <c r="T1518" s="5"/>
      <c r="U1518" s="5"/>
      <c r="V1518" s="5"/>
      <c r="W1518" s="5"/>
      <c r="X1518" s="5"/>
      <c r="Y1518" s="5"/>
      <c r="Z1518" s="5"/>
      <c r="AA1518" s="5"/>
      <c r="AB1518" s="5"/>
      <c r="AE1518" s="5"/>
      <c r="AF1518" s="5"/>
      <c r="AG1518" s="5"/>
      <c r="AH1518" s="5"/>
      <c r="AI1518" s="5"/>
      <c r="AJ1518" s="5"/>
      <c r="AM1518" s="9"/>
      <c r="AN1518" s="9"/>
      <c r="AO1518" s="9"/>
      <c r="AP1518" s="9"/>
      <c r="AQ1518" s="9"/>
      <c r="AR1518" s="9"/>
      <c r="AS1518" s="9"/>
      <c r="AT1518" s="9"/>
      <c r="AU1518" s="5"/>
      <c r="AV1518" s="5"/>
      <c r="AW1518" s="5"/>
      <c r="AX1518" s="5"/>
      <c r="AY1518" s="5"/>
      <c r="AZ1518" s="5"/>
      <c r="BA1518" s="5"/>
      <c r="CX1518" s="5"/>
      <c r="CY1518" s="5"/>
      <c r="CZ1518" s="5"/>
    </row>
    <row r="1519" spans="4:104" x14ac:dyDescent="0.3">
      <c r="D1519" s="5"/>
      <c r="E1519" s="5"/>
      <c r="F1519" s="5"/>
      <c r="G1519" s="5"/>
      <c r="H1519" s="5"/>
      <c r="I1519" s="5"/>
      <c r="J1519" s="5"/>
      <c r="K1519" s="5"/>
      <c r="L1519" s="5"/>
      <c r="M1519" s="5"/>
      <c r="N1519" s="5"/>
      <c r="O1519" s="5"/>
      <c r="P1519" s="5"/>
      <c r="Q1519" s="5"/>
      <c r="R1519" s="5"/>
      <c r="S1519" s="5"/>
      <c r="T1519" s="5"/>
      <c r="U1519" s="5"/>
      <c r="V1519" s="5"/>
      <c r="W1519" s="5"/>
      <c r="X1519" s="5"/>
      <c r="Y1519" s="5"/>
      <c r="Z1519" s="5"/>
      <c r="AA1519" s="5"/>
      <c r="AB1519" s="5"/>
      <c r="AE1519" s="5"/>
      <c r="AF1519" s="5"/>
      <c r="AG1519" s="5"/>
      <c r="AH1519" s="5"/>
      <c r="AI1519" s="5"/>
      <c r="AJ1519" s="5"/>
      <c r="AM1519" s="9"/>
      <c r="AN1519" s="9"/>
      <c r="AO1519" s="9"/>
      <c r="AP1519" s="9"/>
      <c r="AQ1519" s="9"/>
      <c r="AR1519" s="9"/>
      <c r="AS1519" s="9"/>
      <c r="AT1519" s="9"/>
      <c r="AU1519" s="5"/>
      <c r="AV1519" s="5"/>
      <c r="AW1519" s="5"/>
      <c r="AX1519" s="5"/>
      <c r="AY1519" s="5"/>
      <c r="AZ1519" s="5"/>
      <c r="BA1519" s="5"/>
      <c r="CX1519" s="5"/>
      <c r="CY1519" s="5"/>
      <c r="CZ1519" s="5"/>
    </row>
    <row r="1520" spans="4:104" x14ac:dyDescent="0.3">
      <c r="D1520" s="5"/>
      <c r="E1520" s="5"/>
      <c r="F1520" s="5"/>
      <c r="G1520" s="5"/>
      <c r="H1520" s="5"/>
      <c r="I1520" s="5"/>
      <c r="J1520" s="5"/>
      <c r="K1520" s="5"/>
      <c r="L1520" s="5"/>
      <c r="M1520" s="5"/>
      <c r="N1520" s="5"/>
      <c r="O1520" s="5"/>
      <c r="P1520" s="5"/>
      <c r="Q1520" s="5"/>
      <c r="R1520" s="5"/>
      <c r="S1520" s="5"/>
      <c r="T1520" s="5"/>
      <c r="U1520" s="5"/>
      <c r="V1520" s="5"/>
      <c r="W1520" s="5"/>
      <c r="X1520" s="5"/>
      <c r="Y1520" s="5"/>
      <c r="Z1520" s="5"/>
      <c r="AA1520" s="5"/>
      <c r="AB1520" s="5"/>
      <c r="AE1520" s="5"/>
      <c r="AF1520" s="5"/>
      <c r="AG1520" s="5"/>
      <c r="AH1520" s="5"/>
      <c r="AI1520" s="5"/>
      <c r="AJ1520" s="5"/>
      <c r="AM1520" s="9"/>
      <c r="AN1520" s="9"/>
      <c r="AO1520" s="9"/>
      <c r="AP1520" s="9"/>
      <c r="AQ1520" s="9"/>
      <c r="AR1520" s="9"/>
      <c r="AS1520" s="9"/>
      <c r="AT1520" s="9"/>
      <c r="AU1520" s="5"/>
      <c r="AV1520" s="5"/>
      <c r="AW1520" s="5"/>
      <c r="AX1520" s="5"/>
      <c r="AY1520" s="5"/>
      <c r="AZ1520" s="5"/>
      <c r="BA1520" s="5"/>
      <c r="CX1520" s="5"/>
      <c r="CY1520" s="5"/>
      <c r="CZ1520" s="5"/>
    </row>
    <row r="1521" spans="4:104" x14ac:dyDescent="0.3">
      <c r="D1521" s="5"/>
      <c r="E1521" s="5"/>
      <c r="F1521" s="5"/>
      <c r="G1521" s="5"/>
      <c r="H1521" s="5"/>
      <c r="I1521" s="5"/>
      <c r="J1521" s="5"/>
      <c r="K1521" s="5"/>
      <c r="L1521" s="5"/>
      <c r="M1521" s="5"/>
      <c r="N1521" s="5"/>
      <c r="O1521" s="5"/>
      <c r="P1521" s="5"/>
      <c r="Q1521" s="5"/>
      <c r="R1521" s="5"/>
      <c r="S1521" s="5"/>
      <c r="T1521" s="5"/>
      <c r="U1521" s="5"/>
      <c r="V1521" s="5"/>
      <c r="W1521" s="5"/>
      <c r="X1521" s="5"/>
      <c r="Y1521" s="5"/>
      <c r="Z1521" s="5"/>
      <c r="AA1521" s="5"/>
      <c r="AB1521" s="5"/>
      <c r="AE1521" s="5"/>
      <c r="AF1521" s="5"/>
      <c r="AG1521" s="5"/>
      <c r="AH1521" s="5"/>
      <c r="AI1521" s="5"/>
      <c r="AJ1521" s="5"/>
      <c r="AM1521" s="9"/>
      <c r="AN1521" s="9"/>
      <c r="AO1521" s="9"/>
      <c r="AP1521" s="9"/>
      <c r="AQ1521" s="9"/>
      <c r="AR1521" s="9"/>
      <c r="AS1521" s="9"/>
      <c r="AT1521" s="9"/>
      <c r="AU1521" s="5"/>
      <c r="AV1521" s="5"/>
      <c r="AW1521" s="5"/>
      <c r="AX1521" s="5"/>
      <c r="AY1521" s="5"/>
      <c r="AZ1521" s="5"/>
      <c r="BA1521" s="5"/>
      <c r="CX1521" s="5"/>
      <c r="CY1521" s="5"/>
      <c r="CZ1521" s="5"/>
    </row>
    <row r="1522" spans="4:104" x14ac:dyDescent="0.3">
      <c r="D1522" s="5"/>
      <c r="E1522" s="5"/>
      <c r="F1522" s="5"/>
      <c r="G1522" s="5"/>
      <c r="H1522" s="5"/>
      <c r="I1522" s="5"/>
      <c r="J1522" s="5"/>
      <c r="K1522" s="5"/>
      <c r="L1522" s="5"/>
      <c r="M1522" s="5"/>
      <c r="N1522" s="5"/>
      <c r="O1522" s="5"/>
      <c r="P1522" s="5"/>
      <c r="Q1522" s="5"/>
      <c r="R1522" s="5"/>
      <c r="S1522" s="5"/>
      <c r="T1522" s="5"/>
      <c r="U1522" s="5"/>
      <c r="V1522" s="5"/>
      <c r="W1522" s="5"/>
      <c r="X1522" s="5"/>
      <c r="Y1522" s="5"/>
      <c r="Z1522" s="5"/>
      <c r="AA1522" s="5"/>
      <c r="AB1522" s="5"/>
      <c r="AE1522" s="5"/>
      <c r="AF1522" s="5"/>
      <c r="AG1522" s="5"/>
      <c r="AH1522" s="5"/>
      <c r="AI1522" s="5"/>
      <c r="AJ1522" s="5"/>
      <c r="AM1522" s="9"/>
      <c r="AN1522" s="9"/>
      <c r="AO1522" s="9"/>
      <c r="AP1522" s="9"/>
      <c r="AQ1522" s="9"/>
      <c r="AR1522" s="9"/>
      <c r="AS1522" s="9"/>
      <c r="AT1522" s="9"/>
      <c r="AU1522" s="5"/>
      <c r="AV1522" s="5"/>
      <c r="AW1522" s="5"/>
      <c r="AX1522" s="5"/>
      <c r="AY1522" s="5"/>
      <c r="AZ1522" s="5"/>
      <c r="BA1522" s="5"/>
      <c r="CX1522" s="5"/>
      <c r="CY1522" s="5"/>
      <c r="CZ1522" s="5"/>
    </row>
    <row r="1523" spans="4:104" x14ac:dyDescent="0.3">
      <c r="D1523" s="5"/>
      <c r="E1523" s="5"/>
      <c r="F1523" s="5"/>
      <c r="G1523" s="5"/>
      <c r="H1523" s="5"/>
      <c r="I1523" s="5"/>
      <c r="J1523" s="5"/>
      <c r="K1523" s="5"/>
      <c r="L1523" s="5"/>
      <c r="M1523" s="5"/>
      <c r="N1523" s="5"/>
      <c r="O1523" s="5"/>
      <c r="P1523" s="5"/>
      <c r="Q1523" s="5"/>
      <c r="R1523" s="5"/>
      <c r="S1523" s="5"/>
      <c r="T1523" s="5"/>
      <c r="U1523" s="5"/>
      <c r="V1523" s="5"/>
      <c r="W1523" s="5"/>
      <c r="X1523" s="5"/>
      <c r="Y1523" s="5"/>
      <c r="Z1523" s="5"/>
      <c r="AA1523" s="5"/>
      <c r="AB1523" s="5"/>
      <c r="AE1523" s="5"/>
      <c r="AF1523" s="5"/>
      <c r="AG1523" s="5"/>
      <c r="AH1523" s="5"/>
      <c r="AI1523" s="5"/>
      <c r="AJ1523" s="5"/>
      <c r="AM1523" s="9"/>
      <c r="AN1523" s="9"/>
      <c r="AO1523" s="9"/>
      <c r="AP1523" s="9"/>
      <c r="AQ1523" s="9"/>
      <c r="AR1523" s="9"/>
      <c r="AS1523" s="9"/>
      <c r="AT1523" s="9"/>
      <c r="AU1523" s="5"/>
      <c r="AV1523" s="5"/>
      <c r="AW1523" s="5"/>
      <c r="AX1523" s="5"/>
      <c r="AY1523" s="5"/>
      <c r="AZ1523" s="5"/>
      <c r="BA1523" s="5"/>
      <c r="CX1523" s="5"/>
      <c r="CY1523" s="5"/>
      <c r="CZ1523" s="5"/>
    </row>
    <row r="1524" spans="4:104" x14ac:dyDescent="0.3">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5"/>
      <c r="AB1524" s="5"/>
      <c r="AE1524" s="5"/>
      <c r="AF1524" s="5"/>
      <c r="AG1524" s="5"/>
      <c r="AH1524" s="5"/>
      <c r="AI1524" s="5"/>
      <c r="AJ1524" s="5"/>
      <c r="AM1524" s="9"/>
      <c r="AN1524" s="9"/>
      <c r="AO1524" s="9"/>
      <c r="AP1524" s="9"/>
      <c r="AQ1524" s="9"/>
      <c r="AR1524" s="9"/>
      <c r="AS1524" s="9"/>
      <c r="AT1524" s="9"/>
      <c r="AU1524" s="5"/>
      <c r="AV1524" s="5"/>
      <c r="AW1524" s="5"/>
      <c r="AX1524" s="5"/>
      <c r="AY1524" s="5"/>
      <c r="AZ1524" s="5"/>
      <c r="BA1524" s="5"/>
      <c r="CX1524" s="5"/>
      <c r="CY1524" s="5"/>
      <c r="CZ1524" s="5"/>
    </row>
    <row r="1525" spans="4:104" x14ac:dyDescent="0.3">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5"/>
      <c r="AB1525" s="5"/>
      <c r="AE1525" s="5"/>
      <c r="AF1525" s="5"/>
      <c r="AG1525" s="5"/>
      <c r="AH1525" s="5"/>
      <c r="AI1525" s="5"/>
      <c r="AJ1525" s="5"/>
      <c r="AM1525" s="9"/>
      <c r="AN1525" s="9"/>
      <c r="AO1525" s="9"/>
      <c r="AP1525" s="9"/>
      <c r="AQ1525" s="9"/>
      <c r="AR1525" s="9"/>
      <c r="AS1525" s="9"/>
      <c r="AT1525" s="9"/>
      <c r="AU1525" s="5"/>
      <c r="AV1525" s="5"/>
      <c r="AW1525" s="5"/>
      <c r="AX1525" s="5"/>
      <c r="AY1525" s="5"/>
      <c r="AZ1525" s="5"/>
      <c r="BA1525" s="5"/>
      <c r="CX1525" s="5"/>
      <c r="CY1525" s="5"/>
      <c r="CZ1525" s="5"/>
    </row>
    <row r="1526" spans="4:104" x14ac:dyDescent="0.3">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5"/>
      <c r="AB1526" s="5"/>
      <c r="AE1526" s="5"/>
      <c r="AF1526" s="5"/>
      <c r="AG1526" s="5"/>
      <c r="AH1526" s="5"/>
      <c r="AI1526" s="5"/>
      <c r="AJ1526" s="5"/>
      <c r="AM1526" s="9"/>
      <c r="AN1526" s="9"/>
      <c r="AO1526" s="9"/>
      <c r="AP1526" s="9"/>
      <c r="AQ1526" s="9"/>
      <c r="AR1526" s="9"/>
      <c r="AS1526" s="9"/>
      <c r="AT1526" s="9"/>
      <c r="AU1526" s="5"/>
      <c r="AV1526" s="5"/>
      <c r="AW1526" s="5"/>
      <c r="AX1526" s="5"/>
      <c r="AY1526" s="5"/>
      <c r="AZ1526" s="5"/>
      <c r="BA1526" s="5"/>
      <c r="CX1526" s="5"/>
      <c r="CY1526" s="5"/>
      <c r="CZ1526" s="5"/>
    </row>
    <row r="1527" spans="4:104" x14ac:dyDescent="0.3">
      <c r="D1527" s="5"/>
      <c r="E1527" s="5"/>
      <c r="F1527" s="5"/>
      <c r="G1527" s="5"/>
      <c r="H1527" s="5"/>
      <c r="I1527" s="5"/>
      <c r="J1527" s="5"/>
      <c r="K1527" s="5"/>
      <c r="L1527" s="5"/>
      <c r="M1527" s="5"/>
      <c r="N1527" s="5"/>
      <c r="O1527" s="5"/>
      <c r="P1527" s="5"/>
      <c r="Q1527" s="5"/>
      <c r="R1527" s="5"/>
      <c r="S1527" s="5"/>
      <c r="T1527" s="5"/>
      <c r="U1527" s="5"/>
      <c r="V1527" s="5"/>
      <c r="W1527" s="5"/>
      <c r="X1527" s="5"/>
      <c r="Y1527" s="5"/>
      <c r="Z1527" s="5"/>
      <c r="AA1527" s="5"/>
      <c r="AB1527" s="5"/>
      <c r="AE1527" s="5"/>
      <c r="AF1527" s="5"/>
      <c r="AG1527" s="5"/>
      <c r="AH1527" s="5"/>
      <c r="AI1527" s="5"/>
      <c r="AJ1527" s="5"/>
      <c r="AM1527" s="9"/>
      <c r="AN1527" s="9"/>
      <c r="AO1527" s="9"/>
      <c r="AP1527" s="9"/>
      <c r="AQ1527" s="9"/>
      <c r="AR1527" s="9"/>
      <c r="AS1527" s="9"/>
      <c r="AT1527" s="9"/>
      <c r="AU1527" s="5"/>
      <c r="AV1527" s="5"/>
      <c r="AW1527" s="5"/>
      <c r="AX1527" s="5"/>
      <c r="AY1527" s="5"/>
      <c r="AZ1527" s="5"/>
      <c r="BA1527" s="5"/>
      <c r="CX1527" s="5"/>
      <c r="CY1527" s="5"/>
      <c r="CZ1527" s="5"/>
    </row>
    <row r="1528" spans="4:104" x14ac:dyDescent="0.3">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B1528" s="5"/>
      <c r="AE1528" s="5"/>
      <c r="AF1528" s="5"/>
      <c r="AG1528" s="5"/>
      <c r="AH1528" s="5"/>
      <c r="AI1528" s="5"/>
      <c r="AJ1528" s="5"/>
      <c r="AM1528" s="9"/>
      <c r="AN1528" s="9"/>
      <c r="AO1528" s="9"/>
      <c r="AP1528" s="9"/>
      <c r="AQ1528" s="9"/>
      <c r="AR1528" s="9"/>
      <c r="AS1528" s="9"/>
      <c r="AT1528" s="9"/>
      <c r="AU1528" s="5"/>
      <c r="AV1528" s="5"/>
      <c r="AW1528" s="5"/>
      <c r="AX1528" s="5"/>
      <c r="AY1528" s="5"/>
      <c r="AZ1528" s="5"/>
      <c r="BA1528" s="5"/>
      <c r="CX1528" s="5"/>
      <c r="CY1528" s="5"/>
      <c r="CZ1528" s="5"/>
    </row>
    <row r="1529" spans="4:104" x14ac:dyDescent="0.3">
      <c r="D1529" s="5"/>
      <c r="E1529" s="5"/>
      <c r="F1529" s="5"/>
      <c r="G1529" s="5"/>
      <c r="H1529" s="5"/>
      <c r="I1529" s="5"/>
      <c r="J1529" s="5"/>
      <c r="K1529" s="5"/>
      <c r="L1529" s="5"/>
      <c r="M1529" s="5"/>
      <c r="N1529" s="5"/>
      <c r="O1529" s="5"/>
      <c r="P1529" s="5"/>
      <c r="Q1529" s="5"/>
      <c r="R1529" s="5"/>
      <c r="S1529" s="5"/>
      <c r="T1529" s="5"/>
      <c r="U1529" s="5"/>
      <c r="V1529" s="5"/>
      <c r="W1529" s="5"/>
      <c r="X1529" s="5"/>
      <c r="Y1529" s="5"/>
      <c r="Z1529" s="5"/>
      <c r="AA1529" s="5"/>
      <c r="AB1529" s="5"/>
      <c r="AE1529" s="5"/>
      <c r="AF1529" s="5"/>
      <c r="AG1529" s="5"/>
      <c r="AH1529" s="5"/>
      <c r="AI1529" s="5"/>
      <c r="AJ1529" s="5"/>
      <c r="AM1529" s="9"/>
      <c r="AN1529" s="9"/>
      <c r="AO1529" s="9"/>
      <c r="AP1529" s="9"/>
      <c r="AQ1529" s="9"/>
      <c r="AR1529" s="9"/>
      <c r="AS1529" s="9"/>
      <c r="AT1529" s="9"/>
      <c r="AU1529" s="5"/>
      <c r="AV1529" s="5"/>
      <c r="AW1529" s="5"/>
      <c r="AX1529" s="5"/>
      <c r="AY1529" s="5"/>
      <c r="AZ1529" s="5"/>
      <c r="BA1529" s="5"/>
      <c r="CX1529" s="5"/>
      <c r="CY1529" s="5"/>
      <c r="CZ1529" s="5"/>
    </row>
    <row r="1530" spans="4:104" x14ac:dyDescent="0.3">
      <c r="D1530" s="5"/>
      <c r="E1530" s="5"/>
      <c r="F1530" s="5"/>
      <c r="G1530" s="5"/>
      <c r="H1530" s="5"/>
      <c r="I1530" s="5"/>
      <c r="J1530" s="5"/>
      <c r="K1530" s="5"/>
      <c r="L1530" s="5"/>
      <c r="M1530" s="5"/>
      <c r="N1530" s="5"/>
      <c r="O1530" s="5"/>
      <c r="P1530" s="5"/>
      <c r="Q1530" s="5"/>
      <c r="R1530" s="5"/>
      <c r="S1530" s="5"/>
      <c r="T1530" s="5"/>
      <c r="U1530" s="5"/>
      <c r="V1530" s="5"/>
      <c r="W1530" s="5"/>
      <c r="X1530" s="5"/>
      <c r="Y1530" s="5"/>
      <c r="Z1530" s="5"/>
      <c r="AA1530" s="5"/>
      <c r="AB1530" s="5"/>
      <c r="AE1530" s="5"/>
      <c r="AF1530" s="5"/>
      <c r="AG1530" s="5"/>
      <c r="AH1530" s="5"/>
      <c r="AI1530" s="5"/>
      <c r="AJ1530" s="5"/>
      <c r="AM1530" s="9"/>
      <c r="AN1530" s="9"/>
      <c r="AO1530" s="9"/>
      <c r="AP1530" s="9"/>
      <c r="AQ1530" s="9"/>
      <c r="AR1530" s="9"/>
      <c r="AS1530" s="9"/>
      <c r="AT1530" s="9"/>
      <c r="AU1530" s="5"/>
      <c r="AV1530" s="5"/>
      <c r="AW1530" s="5"/>
      <c r="AX1530" s="5"/>
      <c r="AY1530" s="5"/>
      <c r="AZ1530" s="5"/>
      <c r="BA1530" s="5"/>
      <c r="CX1530" s="5"/>
      <c r="CY1530" s="5"/>
      <c r="CZ1530" s="5"/>
    </row>
    <row r="1531" spans="4:104" x14ac:dyDescent="0.3">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5"/>
      <c r="AB1531" s="5"/>
      <c r="AE1531" s="5"/>
      <c r="AF1531" s="5"/>
      <c r="AG1531" s="5"/>
      <c r="AH1531" s="5"/>
      <c r="AI1531" s="5"/>
      <c r="AJ1531" s="5"/>
      <c r="AM1531" s="9"/>
      <c r="AN1531" s="9"/>
      <c r="AO1531" s="9"/>
      <c r="AP1531" s="9"/>
      <c r="AQ1531" s="9"/>
      <c r="AR1531" s="9"/>
      <c r="AS1531" s="9"/>
      <c r="AT1531" s="9"/>
      <c r="AU1531" s="5"/>
      <c r="AV1531" s="5"/>
      <c r="AW1531" s="5"/>
      <c r="AX1531" s="5"/>
      <c r="AY1531" s="5"/>
      <c r="AZ1531" s="5"/>
      <c r="BA1531" s="5"/>
      <c r="CX1531" s="5"/>
      <c r="CY1531" s="5"/>
      <c r="CZ1531" s="5"/>
    </row>
    <row r="1532" spans="4:104" x14ac:dyDescent="0.3">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5"/>
      <c r="AB1532" s="5"/>
      <c r="AE1532" s="5"/>
      <c r="AF1532" s="5"/>
      <c r="AG1532" s="5"/>
      <c r="AH1532" s="5"/>
      <c r="AI1532" s="5"/>
      <c r="AJ1532" s="5"/>
      <c r="AM1532" s="9"/>
      <c r="AN1532" s="9"/>
      <c r="AO1532" s="9"/>
      <c r="AP1532" s="9"/>
      <c r="AQ1532" s="9"/>
      <c r="AR1532" s="9"/>
      <c r="AS1532" s="9"/>
      <c r="AT1532" s="9"/>
      <c r="AU1532" s="5"/>
      <c r="AV1532" s="5"/>
      <c r="AW1532" s="5"/>
      <c r="AX1532" s="5"/>
      <c r="AY1532" s="5"/>
      <c r="AZ1532" s="5"/>
      <c r="BA1532" s="5"/>
      <c r="CX1532" s="5"/>
      <c r="CY1532" s="5"/>
      <c r="CZ1532" s="5"/>
    </row>
    <row r="1533" spans="4:104" x14ac:dyDescent="0.3">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B1533" s="5"/>
      <c r="AE1533" s="5"/>
      <c r="AF1533" s="5"/>
      <c r="AG1533" s="5"/>
      <c r="AH1533" s="5"/>
      <c r="AI1533" s="5"/>
      <c r="AJ1533" s="5"/>
      <c r="AM1533" s="9"/>
      <c r="AN1533" s="9"/>
      <c r="AO1533" s="9"/>
      <c r="AP1533" s="9"/>
      <c r="AQ1533" s="9"/>
      <c r="AR1533" s="9"/>
      <c r="AS1533" s="9"/>
      <c r="AT1533" s="9"/>
      <c r="AU1533" s="5"/>
      <c r="AV1533" s="5"/>
      <c r="AW1533" s="5"/>
      <c r="AX1533" s="5"/>
      <c r="AY1533" s="5"/>
      <c r="AZ1533" s="5"/>
      <c r="BA1533" s="5"/>
      <c r="CX1533" s="5"/>
      <c r="CY1533" s="5"/>
      <c r="CZ1533" s="5"/>
    </row>
    <row r="1534" spans="4:104" x14ac:dyDescent="0.3">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5"/>
      <c r="AB1534" s="5"/>
      <c r="AE1534" s="5"/>
      <c r="AF1534" s="5"/>
      <c r="AG1534" s="5"/>
      <c r="AH1534" s="5"/>
      <c r="AI1534" s="5"/>
      <c r="AJ1534" s="5"/>
      <c r="AM1534" s="9"/>
      <c r="AN1534" s="9"/>
      <c r="AO1534" s="9"/>
      <c r="AP1534" s="9"/>
      <c r="AQ1534" s="9"/>
      <c r="AR1534" s="9"/>
      <c r="AS1534" s="9"/>
      <c r="AT1534" s="9"/>
      <c r="AU1534" s="5"/>
      <c r="AV1534" s="5"/>
      <c r="AW1534" s="5"/>
      <c r="AX1534" s="5"/>
      <c r="AY1534" s="5"/>
      <c r="AZ1534" s="5"/>
      <c r="BA1534" s="5"/>
      <c r="CX1534" s="5"/>
      <c r="CY1534" s="5"/>
      <c r="CZ1534" s="5"/>
    </row>
    <row r="1535" spans="4:104" x14ac:dyDescent="0.3">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5"/>
      <c r="AB1535" s="5"/>
      <c r="AE1535" s="5"/>
      <c r="AF1535" s="5"/>
      <c r="AG1535" s="5"/>
      <c r="AH1535" s="5"/>
      <c r="AI1535" s="5"/>
      <c r="AJ1535" s="5"/>
      <c r="AM1535" s="9"/>
      <c r="AN1535" s="9"/>
      <c r="AO1535" s="9"/>
      <c r="AP1535" s="9"/>
      <c r="AQ1535" s="9"/>
      <c r="AR1535" s="9"/>
      <c r="AS1535" s="9"/>
      <c r="AT1535" s="9"/>
      <c r="AU1535" s="5"/>
      <c r="AV1535" s="5"/>
      <c r="AW1535" s="5"/>
      <c r="AX1535" s="5"/>
      <c r="AY1535" s="5"/>
      <c r="AZ1535" s="5"/>
      <c r="BA1535" s="5"/>
      <c r="CX1535" s="5"/>
      <c r="CY1535" s="5"/>
      <c r="CZ1535" s="5"/>
    </row>
    <row r="1536" spans="4:104" x14ac:dyDescent="0.3">
      <c r="D1536" s="5"/>
      <c r="E1536" s="5"/>
      <c r="F1536" s="5"/>
      <c r="G1536" s="5"/>
      <c r="H1536" s="5"/>
      <c r="I1536" s="5"/>
      <c r="J1536" s="5"/>
      <c r="K1536" s="5"/>
      <c r="L1536" s="5"/>
      <c r="M1536" s="5"/>
      <c r="N1536" s="5"/>
      <c r="O1536" s="5"/>
      <c r="P1536" s="5"/>
      <c r="Q1536" s="5"/>
      <c r="R1536" s="5"/>
      <c r="S1536" s="5"/>
      <c r="T1536" s="5"/>
      <c r="U1536" s="5"/>
      <c r="V1536" s="5"/>
      <c r="W1536" s="5"/>
      <c r="X1536" s="5"/>
      <c r="Y1536" s="5"/>
      <c r="Z1536" s="5"/>
      <c r="AA1536" s="5"/>
      <c r="AB1536" s="5"/>
      <c r="AE1536" s="5"/>
      <c r="AF1536" s="5"/>
      <c r="AG1536" s="5"/>
      <c r="AH1536" s="5"/>
      <c r="AI1536" s="5"/>
      <c r="AJ1536" s="5"/>
      <c r="AM1536" s="9"/>
      <c r="AN1536" s="9"/>
      <c r="AO1536" s="9"/>
      <c r="AP1536" s="9"/>
      <c r="AQ1536" s="9"/>
      <c r="AR1536" s="9"/>
      <c r="AS1536" s="9"/>
      <c r="AT1536" s="9"/>
      <c r="AU1536" s="5"/>
      <c r="AV1536" s="5"/>
      <c r="AW1536" s="5"/>
      <c r="AX1536" s="5"/>
      <c r="AY1536" s="5"/>
      <c r="AZ1536" s="5"/>
      <c r="BA1536" s="5"/>
      <c r="CX1536" s="5"/>
      <c r="CY1536" s="5"/>
      <c r="CZ1536" s="5"/>
    </row>
    <row r="1537" spans="4:104" x14ac:dyDescent="0.3">
      <c r="D1537" s="5"/>
      <c r="E1537" s="5"/>
      <c r="F1537" s="5"/>
      <c r="G1537" s="5"/>
      <c r="H1537" s="5"/>
      <c r="I1537" s="5"/>
      <c r="J1537" s="5"/>
      <c r="K1537" s="5"/>
      <c r="L1537" s="5"/>
      <c r="M1537" s="5"/>
      <c r="N1537" s="5"/>
      <c r="O1537" s="5"/>
      <c r="P1537" s="5"/>
      <c r="Q1537" s="5"/>
      <c r="R1537" s="5"/>
      <c r="S1537" s="5"/>
      <c r="T1537" s="5"/>
      <c r="U1537" s="5"/>
      <c r="V1537" s="5"/>
      <c r="W1537" s="5"/>
      <c r="X1537" s="5"/>
      <c r="Y1537" s="5"/>
      <c r="Z1537" s="5"/>
      <c r="AA1537" s="5"/>
      <c r="AB1537" s="5"/>
      <c r="AE1537" s="5"/>
      <c r="AF1537" s="5"/>
      <c r="AG1537" s="5"/>
      <c r="AH1537" s="5"/>
      <c r="AI1537" s="5"/>
      <c r="AJ1537" s="5"/>
      <c r="AM1537" s="9"/>
      <c r="AN1537" s="9"/>
      <c r="AO1537" s="9"/>
      <c r="AP1537" s="9"/>
      <c r="AQ1537" s="9"/>
      <c r="AR1537" s="9"/>
      <c r="AS1537" s="9"/>
      <c r="AT1537" s="9"/>
      <c r="AU1537" s="5"/>
      <c r="AV1537" s="5"/>
      <c r="AW1537" s="5"/>
      <c r="AX1537" s="5"/>
      <c r="AY1537" s="5"/>
      <c r="AZ1537" s="5"/>
      <c r="BA1537" s="5"/>
      <c r="CX1537" s="5"/>
      <c r="CY1537" s="5"/>
      <c r="CZ1537" s="5"/>
    </row>
    <row r="1538" spans="4:104" x14ac:dyDescent="0.3">
      <c r="D1538" s="5"/>
      <c r="E1538" s="5"/>
      <c r="F1538" s="5"/>
      <c r="G1538" s="5"/>
      <c r="H1538" s="5"/>
      <c r="I1538" s="5"/>
      <c r="J1538" s="5"/>
      <c r="K1538" s="5"/>
      <c r="L1538" s="5"/>
      <c r="M1538" s="5"/>
      <c r="N1538" s="5"/>
      <c r="O1538" s="5"/>
      <c r="P1538" s="5"/>
      <c r="Q1538" s="5"/>
      <c r="R1538" s="5"/>
      <c r="S1538" s="5"/>
      <c r="T1538" s="5"/>
      <c r="U1538" s="5"/>
      <c r="V1538" s="5"/>
      <c r="W1538" s="5"/>
      <c r="X1538" s="5"/>
      <c r="Y1538" s="5"/>
      <c r="Z1538" s="5"/>
      <c r="AA1538" s="5"/>
      <c r="AB1538" s="5"/>
      <c r="AE1538" s="5"/>
      <c r="AF1538" s="5"/>
      <c r="AG1538" s="5"/>
      <c r="AH1538" s="5"/>
      <c r="AI1538" s="5"/>
      <c r="AJ1538" s="5"/>
      <c r="AM1538" s="9"/>
      <c r="AN1538" s="9"/>
      <c r="AO1538" s="9"/>
      <c r="AP1538" s="9"/>
      <c r="AQ1538" s="9"/>
      <c r="AR1538" s="9"/>
      <c r="AS1538" s="9"/>
      <c r="AT1538" s="9"/>
      <c r="AU1538" s="5"/>
      <c r="AV1538" s="5"/>
      <c r="AW1538" s="5"/>
      <c r="AX1538" s="5"/>
      <c r="AY1538" s="5"/>
      <c r="AZ1538" s="5"/>
      <c r="BA1538" s="5"/>
      <c r="CX1538" s="5"/>
      <c r="CY1538" s="5"/>
      <c r="CZ1538" s="5"/>
    </row>
    <row r="1539" spans="4:104" x14ac:dyDescent="0.3">
      <c r="D1539" s="5"/>
      <c r="E1539" s="5"/>
      <c r="F1539" s="5"/>
      <c r="G1539" s="5"/>
      <c r="H1539" s="5"/>
      <c r="I1539" s="5"/>
      <c r="J1539" s="5"/>
      <c r="K1539" s="5"/>
      <c r="L1539" s="5"/>
      <c r="M1539" s="5"/>
      <c r="N1539" s="5"/>
      <c r="O1539" s="5"/>
      <c r="P1539" s="5"/>
      <c r="Q1539" s="5"/>
      <c r="R1539" s="5"/>
      <c r="S1539" s="5"/>
      <c r="T1539" s="5"/>
      <c r="U1539" s="5"/>
      <c r="V1539" s="5"/>
      <c r="W1539" s="5"/>
      <c r="X1539" s="5"/>
      <c r="Y1539" s="5"/>
      <c r="Z1539" s="5"/>
      <c r="AA1539" s="5"/>
      <c r="AB1539" s="5"/>
      <c r="AE1539" s="5"/>
      <c r="AF1539" s="5"/>
      <c r="AG1539" s="5"/>
      <c r="AH1539" s="5"/>
      <c r="AI1539" s="5"/>
      <c r="AJ1539" s="5"/>
      <c r="AM1539" s="9"/>
      <c r="AN1539" s="9"/>
      <c r="AO1539" s="9"/>
      <c r="AP1539" s="9"/>
      <c r="AQ1539" s="9"/>
      <c r="AR1539" s="9"/>
      <c r="AS1539" s="9"/>
      <c r="AT1539" s="9"/>
      <c r="AU1539" s="5"/>
      <c r="AV1539" s="5"/>
      <c r="AW1539" s="5"/>
      <c r="AX1539" s="5"/>
      <c r="AY1539" s="5"/>
      <c r="AZ1539" s="5"/>
      <c r="BA1539" s="5"/>
      <c r="CX1539" s="5"/>
      <c r="CY1539" s="5"/>
      <c r="CZ1539" s="5"/>
    </row>
    <row r="1540" spans="4:104" x14ac:dyDescent="0.3">
      <c r="D1540" s="5"/>
      <c r="E1540" s="5"/>
      <c r="F1540" s="5"/>
      <c r="G1540" s="5"/>
      <c r="H1540" s="5"/>
      <c r="I1540" s="5"/>
      <c r="J1540" s="5"/>
      <c r="K1540" s="5"/>
      <c r="L1540" s="5"/>
      <c r="M1540" s="5"/>
      <c r="N1540" s="5"/>
      <c r="O1540" s="5"/>
      <c r="P1540" s="5"/>
      <c r="Q1540" s="5"/>
      <c r="R1540" s="5"/>
      <c r="S1540" s="5"/>
      <c r="T1540" s="5"/>
      <c r="U1540" s="5"/>
      <c r="V1540" s="5"/>
      <c r="W1540" s="5"/>
      <c r="X1540" s="5"/>
      <c r="Y1540" s="5"/>
      <c r="Z1540" s="5"/>
      <c r="AA1540" s="5"/>
      <c r="AB1540" s="5"/>
      <c r="AE1540" s="5"/>
      <c r="AF1540" s="5"/>
      <c r="AG1540" s="5"/>
      <c r="AH1540" s="5"/>
      <c r="AI1540" s="5"/>
      <c r="AJ1540" s="5"/>
      <c r="AM1540" s="9"/>
      <c r="AN1540" s="9"/>
      <c r="AO1540" s="9"/>
      <c r="AP1540" s="9"/>
      <c r="AQ1540" s="9"/>
      <c r="AR1540" s="9"/>
      <c r="AS1540" s="9"/>
      <c r="AT1540" s="9"/>
      <c r="AU1540" s="5"/>
      <c r="AV1540" s="5"/>
      <c r="AW1540" s="5"/>
      <c r="AX1540" s="5"/>
      <c r="AY1540" s="5"/>
      <c r="AZ1540" s="5"/>
      <c r="BA1540" s="5"/>
      <c r="CX1540" s="5"/>
      <c r="CY1540" s="5"/>
      <c r="CZ1540" s="5"/>
    </row>
    <row r="1541" spans="4:104" x14ac:dyDescent="0.3">
      <c r="D1541" s="5"/>
      <c r="E1541" s="5"/>
      <c r="F1541" s="5"/>
      <c r="G1541" s="5"/>
      <c r="H1541" s="5"/>
      <c r="I1541" s="5"/>
      <c r="J1541" s="5"/>
      <c r="K1541" s="5"/>
      <c r="L1541" s="5"/>
      <c r="M1541" s="5"/>
      <c r="N1541" s="5"/>
      <c r="O1541" s="5"/>
      <c r="P1541" s="5"/>
      <c r="Q1541" s="5"/>
      <c r="R1541" s="5"/>
      <c r="S1541" s="5"/>
      <c r="T1541" s="5"/>
      <c r="U1541" s="5"/>
      <c r="V1541" s="5"/>
      <c r="W1541" s="5"/>
      <c r="X1541" s="5"/>
      <c r="Y1541" s="5"/>
      <c r="Z1541" s="5"/>
      <c r="AA1541" s="5"/>
      <c r="AB1541" s="5"/>
      <c r="AE1541" s="5"/>
      <c r="AF1541" s="5"/>
      <c r="AG1541" s="5"/>
      <c r="AH1541" s="5"/>
      <c r="AI1541" s="5"/>
      <c r="AJ1541" s="5"/>
      <c r="AM1541" s="9"/>
      <c r="AN1541" s="9"/>
      <c r="AO1541" s="9"/>
      <c r="AP1541" s="9"/>
      <c r="AQ1541" s="9"/>
      <c r="AR1541" s="9"/>
      <c r="AS1541" s="9"/>
      <c r="AT1541" s="9"/>
      <c r="AU1541" s="5"/>
      <c r="AV1541" s="5"/>
      <c r="AW1541" s="5"/>
      <c r="AX1541" s="5"/>
      <c r="AY1541" s="5"/>
      <c r="AZ1541" s="5"/>
      <c r="BA1541" s="5"/>
      <c r="CX1541" s="5"/>
      <c r="CY1541" s="5"/>
      <c r="CZ1541" s="5"/>
    </row>
    <row r="1542" spans="4:104" x14ac:dyDescent="0.3">
      <c r="D1542" s="5"/>
      <c r="E1542" s="5"/>
      <c r="F1542" s="5"/>
      <c r="G1542" s="5"/>
      <c r="H1542" s="5"/>
      <c r="I1542" s="5"/>
      <c r="J1542" s="5"/>
      <c r="K1542" s="5"/>
      <c r="L1542" s="5"/>
      <c r="M1542" s="5"/>
      <c r="N1542" s="5"/>
      <c r="O1542" s="5"/>
      <c r="P1542" s="5"/>
      <c r="Q1542" s="5"/>
      <c r="R1542" s="5"/>
      <c r="S1542" s="5"/>
      <c r="T1542" s="5"/>
      <c r="U1542" s="5"/>
      <c r="V1542" s="5"/>
      <c r="W1542" s="5"/>
      <c r="X1542" s="5"/>
      <c r="Y1542" s="5"/>
      <c r="Z1542" s="5"/>
      <c r="AA1542" s="5"/>
      <c r="AB1542" s="5"/>
      <c r="AE1542" s="5"/>
      <c r="AF1542" s="5"/>
      <c r="AG1542" s="5"/>
      <c r="AH1542" s="5"/>
      <c r="AI1542" s="5"/>
      <c r="AJ1542" s="5"/>
      <c r="AM1542" s="9"/>
      <c r="AN1542" s="9"/>
      <c r="AO1542" s="9"/>
      <c r="AP1542" s="9"/>
      <c r="AQ1542" s="9"/>
      <c r="AR1542" s="9"/>
      <c r="AS1542" s="9"/>
      <c r="AT1542" s="9"/>
      <c r="AU1542" s="5"/>
      <c r="AV1542" s="5"/>
      <c r="AW1542" s="5"/>
      <c r="AX1542" s="5"/>
      <c r="AY1542" s="5"/>
      <c r="AZ1542" s="5"/>
      <c r="BA1542" s="5"/>
      <c r="CX1542" s="5"/>
      <c r="CY1542" s="5"/>
      <c r="CZ1542" s="5"/>
    </row>
    <row r="1543" spans="4:104" x14ac:dyDescent="0.3">
      <c r="D1543" s="5"/>
      <c r="E1543" s="5"/>
      <c r="F1543" s="5"/>
      <c r="G1543" s="5"/>
      <c r="H1543" s="5"/>
      <c r="I1543" s="5"/>
      <c r="J1543" s="5"/>
      <c r="K1543" s="5"/>
      <c r="L1543" s="5"/>
      <c r="M1543" s="5"/>
      <c r="N1543" s="5"/>
      <c r="O1543" s="5"/>
      <c r="P1543" s="5"/>
      <c r="Q1543" s="5"/>
      <c r="R1543" s="5"/>
      <c r="S1543" s="5"/>
      <c r="T1543" s="5"/>
      <c r="U1543" s="5"/>
      <c r="V1543" s="5"/>
      <c r="W1543" s="5"/>
      <c r="X1543" s="5"/>
      <c r="Y1543" s="5"/>
      <c r="Z1543" s="5"/>
      <c r="AA1543" s="5"/>
      <c r="AB1543" s="5"/>
      <c r="AE1543" s="5"/>
      <c r="AF1543" s="5"/>
      <c r="AG1543" s="5"/>
      <c r="AH1543" s="5"/>
      <c r="AI1543" s="5"/>
      <c r="AJ1543" s="5"/>
      <c r="AM1543" s="9"/>
      <c r="AN1543" s="9"/>
      <c r="AO1543" s="9"/>
      <c r="AP1543" s="9"/>
      <c r="AQ1543" s="9"/>
      <c r="AR1543" s="9"/>
      <c r="AS1543" s="9"/>
      <c r="AT1543" s="9"/>
      <c r="AU1543" s="5"/>
      <c r="AV1543" s="5"/>
      <c r="AW1543" s="5"/>
      <c r="AX1543" s="5"/>
      <c r="AY1543" s="5"/>
      <c r="AZ1543" s="5"/>
      <c r="BA1543" s="5"/>
      <c r="CX1543" s="5"/>
      <c r="CY1543" s="5"/>
      <c r="CZ1543" s="5"/>
    </row>
    <row r="1544" spans="4:104" x14ac:dyDescent="0.3">
      <c r="D1544" s="5"/>
      <c r="E1544" s="5"/>
      <c r="F1544" s="5"/>
      <c r="G1544" s="5"/>
      <c r="H1544" s="5"/>
      <c r="I1544" s="5"/>
      <c r="J1544" s="5"/>
      <c r="K1544" s="5"/>
      <c r="L1544" s="5"/>
      <c r="M1544" s="5"/>
      <c r="N1544" s="5"/>
      <c r="O1544" s="5"/>
      <c r="P1544" s="5"/>
      <c r="Q1544" s="5"/>
      <c r="R1544" s="5"/>
      <c r="S1544" s="5"/>
      <c r="T1544" s="5"/>
      <c r="U1544" s="5"/>
      <c r="V1544" s="5"/>
      <c r="W1544" s="5"/>
      <c r="X1544" s="5"/>
      <c r="Y1544" s="5"/>
      <c r="Z1544" s="5"/>
      <c r="AA1544" s="5"/>
      <c r="AB1544" s="5"/>
      <c r="AE1544" s="5"/>
      <c r="AF1544" s="5"/>
      <c r="AG1544" s="5"/>
      <c r="AH1544" s="5"/>
      <c r="AI1544" s="5"/>
      <c r="AJ1544" s="5"/>
      <c r="AM1544" s="9"/>
      <c r="AN1544" s="9"/>
      <c r="AO1544" s="9"/>
      <c r="AP1544" s="9"/>
      <c r="AQ1544" s="9"/>
      <c r="AR1544" s="9"/>
      <c r="AS1544" s="9"/>
      <c r="AT1544" s="9"/>
      <c r="AU1544" s="5"/>
      <c r="AV1544" s="5"/>
      <c r="AW1544" s="5"/>
      <c r="AX1544" s="5"/>
      <c r="AY1544" s="5"/>
      <c r="AZ1544" s="5"/>
      <c r="BA1544" s="5"/>
      <c r="CX1544" s="5"/>
      <c r="CY1544" s="5"/>
      <c r="CZ1544" s="5"/>
    </row>
    <row r="1545" spans="4:104" x14ac:dyDescent="0.3">
      <c r="D1545" s="5"/>
      <c r="E1545" s="5"/>
      <c r="F1545" s="5"/>
      <c r="G1545" s="5"/>
      <c r="H1545" s="5"/>
      <c r="I1545" s="5"/>
      <c r="J1545" s="5"/>
      <c r="K1545" s="5"/>
      <c r="L1545" s="5"/>
      <c r="M1545" s="5"/>
      <c r="N1545" s="5"/>
      <c r="O1545" s="5"/>
      <c r="P1545" s="5"/>
      <c r="Q1545" s="5"/>
      <c r="R1545" s="5"/>
      <c r="S1545" s="5"/>
      <c r="T1545" s="5"/>
      <c r="U1545" s="5"/>
      <c r="V1545" s="5"/>
      <c r="W1545" s="5"/>
      <c r="X1545" s="5"/>
      <c r="Y1545" s="5"/>
      <c r="Z1545" s="5"/>
      <c r="AA1545" s="5"/>
      <c r="AB1545" s="5"/>
      <c r="AE1545" s="5"/>
      <c r="AF1545" s="5"/>
      <c r="AG1545" s="5"/>
      <c r="AH1545" s="5"/>
      <c r="AI1545" s="5"/>
      <c r="AJ1545" s="5"/>
      <c r="AM1545" s="9"/>
      <c r="AN1545" s="9"/>
      <c r="AO1545" s="9"/>
      <c r="AP1545" s="9"/>
      <c r="AQ1545" s="9"/>
      <c r="AR1545" s="9"/>
      <c r="AS1545" s="9"/>
      <c r="AT1545" s="9"/>
      <c r="AU1545" s="5"/>
      <c r="AV1545" s="5"/>
      <c r="AW1545" s="5"/>
      <c r="AX1545" s="5"/>
      <c r="AY1545" s="5"/>
      <c r="AZ1545" s="5"/>
      <c r="BA1545" s="5"/>
      <c r="CX1545" s="5"/>
      <c r="CY1545" s="5"/>
      <c r="CZ1545" s="5"/>
    </row>
    <row r="1546" spans="4:104" x14ac:dyDescent="0.3">
      <c r="D1546" s="5"/>
      <c r="E1546" s="5"/>
      <c r="F1546" s="5"/>
      <c r="G1546" s="5"/>
      <c r="H1546" s="5"/>
      <c r="I1546" s="5"/>
      <c r="J1546" s="5"/>
      <c r="K1546" s="5"/>
      <c r="L1546" s="5"/>
      <c r="M1546" s="5"/>
      <c r="N1546" s="5"/>
      <c r="O1546" s="5"/>
      <c r="P1546" s="5"/>
      <c r="Q1546" s="5"/>
      <c r="R1546" s="5"/>
      <c r="S1546" s="5"/>
      <c r="T1546" s="5"/>
      <c r="U1546" s="5"/>
      <c r="V1546" s="5"/>
      <c r="W1546" s="5"/>
      <c r="X1546" s="5"/>
      <c r="Y1546" s="5"/>
      <c r="Z1546" s="5"/>
      <c r="AA1546" s="5"/>
      <c r="AB1546" s="5"/>
      <c r="AE1546" s="5"/>
      <c r="AF1546" s="5"/>
      <c r="AG1546" s="5"/>
      <c r="AH1546" s="5"/>
      <c r="AI1546" s="5"/>
      <c r="AJ1546" s="5"/>
      <c r="AM1546" s="9"/>
      <c r="AN1546" s="9"/>
      <c r="AO1546" s="9"/>
      <c r="AP1546" s="9"/>
      <c r="AQ1546" s="9"/>
      <c r="AR1546" s="9"/>
      <c r="AS1546" s="9"/>
      <c r="AT1546" s="9"/>
      <c r="AU1546" s="5"/>
      <c r="AV1546" s="5"/>
      <c r="AW1546" s="5"/>
      <c r="AX1546" s="5"/>
      <c r="AY1546" s="5"/>
      <c r="AZ1546" s="5"/>
      <c r="BA1546" s="5"/>
      <c r="CX1546" s="5"/>
      <c r="CY1546" s="5"/>
      <c r="CZ1546" s="5"/>
    </row>
    <row r="1547" spans="4:104" x14ac:dyDescent="0.3">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5"/>
      <c r="AB1547" s="5"/>
      <c r="AE1547" s="5"/>
      <c r="AF1547" s="5"/>
      <c r="AG1547" s="5"/>
      <c r="AH1547" s="5"/>
      <c r="AI1547" s="5"/>
      <c r="AJ1547" s="5"/>
      <c r="AM1547" s="9"/>
      <c r="AN1547" s="9"/>
      <c r="AO1547" s="9"/>
      <c r="AP1547" s="9"/>
      <c r="AQ1547" s="9"/>
      <c r="AR1547" s="9"/>
      <c r="AS1547" s="9"/>
      <c r="AT1547" s="9"/>
      <c r="AU1547" s="5"/>
      <c r="AV1547" s="5"/>
      <c r="AW1547" s="5"/>
      <c r="AX1547" s="5"/>
      <c r="AY1547" s="5"/>
      <c r="AZ1547" s="5"/>
      <c r="BA1547" s="5"/>
      <c r="CX1547" s="5"/>
      <c r="CY1547" s="5"/>
      <c r="CZ1547" s="5"/>
    </row>
    <row r="1548" spans="4:104" x14ac:dyDescent="0.3">
      <c r="D1548" s="5"/>
      <c r="E1548" s="5"/>
      <c r="F1548" s="5"/>
      <c r="G1548" s="5"/>
      <c r="H1548" s="5"/>
      <c r="I1548" s="5"/>
      <c r="J1548" s="5"/>
      <c r="K1548" s="5"/>
      <c r="L1548" s="5"/>
      <c r="M1548" s="5"/>
      <c r="N1548" s="5"/>
      <c r="O1548" s="5"/>
      <c r="P1548" s="5"/>
      <c r="Q1548" s="5"/>
      <c r="R1548" s="5"/>
      <c r="S1548" s="5"/>
      <c r="T1548" s="5"/>
      <c r="U1548" s="5"/>
      <c r="V1548" s="5"/>
      <c r="W1548" s="5"/>
      <c r="X1548" s="5"/>
      <c r="Y1548" s="5"/>
      <c r="Z1548" s="5"/>
      <c r="AA1548" s="5"/>
      <c r="AB1548" s="5"/>
      <c r="AE1548" s="5"/>
      <c r="AF1548" s="5"/>
      <c r="AG1548" s="5"/>
      <c r="AH1548" s="5"/>
      <c r="AI1548" s="5"/>
      <c r="AJ1548" s="5"/>
      <c r="AM1548" s="9"/>
      <c r="AN1548" s="9"/>
      <c r="AO1548" s="9"/>
      <c r="AP1548" s="9"/>
      <c r="AQ1548" s="9"/>
      <c r="AR1548" s="9"/>
      <c r="AS1548" s="9"/>
      <c r="AT1548" s="9"/>
      <c r="AU1548" s="5"/>
      <c r="AV1548" s="5"/>
      <c r="AW1548" s="5"/>
      <c r="AX1548" s="5"/>
      <c r="AY1548" s="5"/>
      <c r="AZ1548" s="5"/>
      <c r="BA1548" s="5"/>
      <c r="CX1548" s="5"/>
      <c r="CY1548" s="5"/>
      <c r="CZ1548" s="5"/>
    </row>
    <row r="1549" spans="4:104" x14ac:dyDescent="0.3">
      <c r="D1549" s="5"/>
      <c r="E1549" s="5"/>
      <c r="F1549" s="5"/>
      <c r="G1549" s="5"/>
      <c r="H1549" s="5"/>
      <c r="I1549" s="5"/>
      <c r="J1549" s="5"/>
      <c r="K1549" s="5"/>
      <c r="L1549" s="5"/>
      <c r="M1549" s="5"/>
      <c r="N1549" s="5"/>
      <c r="O1549" s="5"/>
      <c r="P1549" s="5"/>
      <c r="Q1549" s="5"/>
      <c r="R1549" s="5"/>
      <c r="S1549" s="5"/>
      <c r="T1549" s="5"/>
      <c r="U1549" s="5"/>
      <c r="V1549" s="5"/>
      <c r="W1549" s="5"/>
      <c r="X1549" s="5"/>
      <c r="Y1549" s="5"/>
      <c r="Z1549" s="5"/>
      <c r="AA1549" s="5"/>
      <c r="AB1549" s="5"/>
      <c r="AE1549" s="5"/>
      <c r="AF1549" s="5"/>
      <c r="AG1549" s="5"/>
      <c r="AH1549" s="5"/>
      <c r="AI1549" s="5"/>
      <c r="AJ1549" s="5"/>
      <c r="AM1549" s="9"/>
      <c r="AN1549" s="9"/>
      <c r="AO1549" s="9"/>
      <c r="AP1549" s="9"/>
      <c r="AQ1549" s="9"/>
      <c r="AR1549" s="9"/>
      <c r="AS1549" s="9"/>
      <c r="AT1549" s="9"/>
      <c r="AU1549" s="5"/>
      <c r="AV1549" s="5"/>
      <c r="AW1549" s="5"/>
      <c r="AX1549" s="5"/>
      <c r="AY1549" s="5"/>
      <c r="AZ1549" s="5"/>
      <c r="BA1549" s="5"/>
      <c r="CX1549" s="5"/>
      <c r="CY1549" s="5"/>
      <c r="CZ1549" s="5"/>
    </row>
    <row r="1550" spans="4:104" x14ac:dyDescent="0.3">
      <c r="D1550" s="5"/>
      <c r="E1550" s="5"/>
      <c r="F1550" s="5"/>
      <c r="G1550" s="5"/>
      <c r="H1550" s="5"/>
      <c r="I1550" s="5"/>
      <c r="J1550" s="5"/>
      <c r="K1550" s="5"/>
      <c r="L1550" s="5"/>
      <c r="M1550" s="5"/>
      <c r="N1550" s="5"/>
      <c r="O1550" s="5"/>
      <c r="P1550" s="5"/>
      <c r="Q1550" s="5"/>
      <c r="R1550" s="5"/>
      <c r="S1550" s="5"/>
      <c r="T1550" s="5"/>
      <c r="U1550" s="5"/>
      <c r="V1550" s="5"/>
      <c r="W1550" s="5"/>
      <c r="X1550" s="5"/>
      <c r="Y1550" s="5"/>
      <c r="Z1550" s="5"/>
      <c r="AA1550" s="5"/>
      <c r="AB1550" s="5"/>
      <c r="AE1550" s="5"/>
      <c r="AF1550" s="5"/>
      <c r="AG1550" s="5"/>
      <c r="AH1550" s="5"/>
      <c r="AI1550" s="5"/>
      <c r="AJ1550" s="5"/>
      <c r="AM1550" s="9"/>
      <c r="AN1550" s="9"/>
      <c r="AO1550" s="9"/>
      <c r="AP1550" s="9"/>
      <c r="AQ1550" s="9"/>
      <c r="AR1550" s="9"/>
      <c r="AS1550" s="9"/>
      <c r="AT1550" s="9"/>
      <c r="AU1550" s="5"/>
      <c r="AV1550" s="5"/>
      <c r="AW1550" s="5"/>
      <c r="AX1550" s="5"/>
      <c r="AY1550" s="5"/>
      <c r="AZ1550" s="5"/>
      <c r="BA1550" s="5"/>
      <c r="CX1550" s="5"/>
      <c r="CY1550" s="5"/>
      <c r="CZ1550" s="5"/>
    </row>
    <row r="1551" spans="4:104" x14ac:dyDescent="0.3">
      <c r="D1551" s="5"/>
      <c r="E1551" s="5"/>
      <c r="F1551" s="5"/>
      <c r="G1551" s="5"/>
      <c r="H1551" s="5"/>
      <c r="I1551" s="5"/>
      <c r="J1551" s="5"/>
      <c r="K1551" s="5"/>
      <c r="L1551" s="5"/>
      <c r="M1551" s="5"/>
      <c r="N1551" s="5"/>
      <c r="O1551" s="5"/>
      <c r="P1551" s="5"/>
      <c r="Q1551" s="5"/>
      <c r="R1551" s="5"/>
      <c r="S1551" s="5"/>
      <c r="T1551" s="5"/>
      <c r="U1551" s="5"/>
      <c r="V1551" s="5"/>
      <c r="W1551" s="5"/>
      <c r="X1551" s="5"/>
      <c r="Y1551" s="5"/>
      <c r="Z1551" s="5"/>
      <c r="AA1551" s="5"/>
      <c r="AB1551" s="5"/>
      <c r="AE1551" s="5"/>
      <c r="AF1551" s="5"/>
      <c r="AG1551" s="5"/>
      <c r="AH1551" s="5"/>
      <c r="AI1551" s="5"/>
      <c r="AJ1551" s="5"/>
      <c r="AM1551" s="9"/>
      <c r="AN1551" s="9"/>
      <c r="AO1551" s="9"/>
      <c r="AP1551" s="9"/>
      <c r="AQ1551" s="9"/>
      <c r="AR1551" s="9"/>
      <c r="AS1551" s="9"/>
      <c r="AT1551" s="9"/>
      <c r="AU1551" s="5"/>
      <c r="AV1551" s="5"/>
      <c r="AW1551" s="5"/>
      <c r="AX1551" s="5"/>
      <c r="AY1551" s="5"/>
      <c r="AZ1551" s="5"/>
      <c r="BA1551" s="5"/>
      <c r="CX1551" s="5"/>
      <c r="CY1551" s="5"/>
      <c r="CZ1551" s="5"/>
    </row>
    <row r="1552" spans="4:104" x14ac:dyDescent="0.3">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5"/>
      <c r="AB1552" s="5"/>
      <c r="AE1552" s="5"/>
      <c r="AF1552" s="5"/>
      <c r="AG1552" s="5"/>
      <c r="AH1552" s="5"/>
      <c r="AI1552" s="5"/>
      <c r="AJ1552" s="5"/>
      <c r="AM1552" s="9"/>
      <c r="AN1552" s="9"/>
      <c r="AO1552" s="9"/>
      <c r="AP1552" s="9"/>
      <c r="AQ1552" s="9"/>
      <c r="AR1552" s="9"/>
      <c r="AS1552" s="9"/>
      <c r="AT1552" s="9"/>
      <c r="AU1552" s="5"/>
      <c r="AV1552" s="5"/>
      <c r="AW1552" s="5"/>
      <c r="AX1552" s="5"/>
      <c r="AY1552" s="5"/>
      <c r="AZ1552" s="5"/>
      <c r="BA1552" s="5"/>
      <c r="CX1552" s="5"/>
      <c r="CY1552" s="5"/>
      <c r="CZ1552" s="5"/>
    </row>
    <row r="1553" spans="4:104" x14ac:dyDescent="0.3">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5"/>
      <c r="AB1553" s="5"/>
      <c r="AE1553" s="5"/>
      <c r="AF1553" s="5"/>
      <c r="AG1553" s="5"/>
      <c r="AH1553" s="5"/>
      <c r="AI1553" s="5"/>
      <c r="AJ1553" s="5"/>
      <c r="AM1553" s="9"/>
      <c r="AN1553" s="9"/>
      <c r="AO1553" s="9"/>
      <c r="AP1553" s="9"/>
      <c r="AQ1553" s="9"/>
      <c r="AR1553" s="9"/>
      <c r="AS1553" s="9"/>
      <c r="AT1553" s="9"/>
      <c r="AU1553" s="5"/>
      <c r="AV1553" s="5"/>
      <c r="AW1553" s="5"/>
      <c r="AX1553" s="5"/>
      <c r="AY1553" s="5"/>
      <c r="AZ1553" s="5"/>
      <c r="BA1553" s="5"/>
      <c r="CX1553" s="5"/>
      <c r="CY1553" s="5"/>
      <c r="CZ1553" s="5"/>
    </row>
    <row r="1554" spans="4:104" x14ac:dyDescent="0.3">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5"/>
      <c r="AB1554" s="5"/>
      <c r="AE1554" s="5"/>
      <c r="AF1554" s="5"/>
      <c r="AG1554" s="5"/>
      <c r="AH1554" s="5"/>
      <c r="AI1554" s="5"/>
      <c r="AJ1554" s="5"/>
      <c r="AM1554" s="9"/>
      <c r="AN1554" s="9"/>
      <c r="AO1554" s="9"/>
      <c r="AP1554" s="9"/>
      <c r="AQ1554" s="9"/>
      <c r="AR1554" s="9"/>
      <c r="AS1554" s="9"/>
      <c r="AT1554" s="9"/>
      <c r="AU1554" s="5"/>
      <c r="AV1554" s="5"/>
      <c r="AW1554" s="5"/>
      <c r="AX1554" s="5"/>
      <c r="AY1554" s="5"/>
      <c r="AZ1554" s="5"/>
      <c r="BA1554" s="5"/>
      <c r="CX1554" s="5"/>
      <c r="CY1554" s="5"/>
      <c r="CZ1554" s="5"/>
    </row>
    <row r="1555" spans="4:104" x14ac:dyDescent="0.3">
      <c r="D1555" s="5"/>
      <c r="E1555" s="5"/>
      <c r="F1555" s="5"/>
      <c r="G1555" s="5"/>
      <c r="H1555" s="5"/>
      <c r="I1555" s="5"/>
      <c r="J1555" s="5"/>
      <c r="K1555" s="5"/>
      <c r="L1555" s="5"/>
      <c r="M1555" s="5"/>
      <c r="N1555" s="5"/>
      <c r="O1555" s="5"/>
      <c r="P1555" s="5"/>
      <c r="Q1555" s="5"/>
      <c r="R1555" s="5"/>
      <c r="S1555" s="5"/>
      <c r="T1555" s="5"/>
      <c r="U1555" s="5"/>
      <c r="V1555" s="5"/>
      <c r="W1555" s="5"/>
      <c r="X1555" s="5"/>
      <c r="Y1555" s="5"/>
      <c r="Z1555" s="5"/>
      <c r="AA1555" s="5"/>
      <c r="AB1555" s="5"/>
      <c r="AE1555" s="5"/>
      <c r="AF1555" s="5"/>
      <c r="AG1555" s="5"/>
      <c r="AH1555" s="5"/>
      <c r="AI1555" s="5"/>
      <c r="AJ1555" s="5"/>
      <c r="AM1555" s="9"/>
      <c r="AN1555" s="9"/>
      <c r="AO1555" s="9"/>
      <c r="AP1555" s="9"/>
      <c r="AQ1555" s="9"/>
      <c r="AR1555" s="9"/>
      <c r="AS1555" s="9"/>
      <c r="AT1555" s="9"/>
      <c r="AU1555" s="5"/>
      <c r="AV1555" s="5"/>
      <c r="AW1555" s="5"/>
      <c r="AX1555" s="5"/>
      <c r="AY1555" s="5"/>
      <c r="AZ1555" s="5"/>
      <c r="BA1555" s="5"/>
      <c r="CX1555" s="5"/>
      <c r="CY1555" s="5"/>
      <c r="CZ1555" s="5"/>
    </row>
    <row r="1556" spans="4:104" x14ac:dyDescent="0.3">
      <c r="D1556" s="5"/>
      <c r="E1556" s="5"/>
      <c r="F1556" s="5"/>
      <c r="G1556" s="5"/>
      <c r="H1556" s="5"/>
      <c r="I1556" s="5"/>
      <c r="J1556" s="5"/>
      <c r="K1556" s="5"/>
      <c r="L1556" s="5"/>
      <c r="M1556" s="5"/>
      <c r="N1556" s="5"/>
      <c r="O1556" s="5"/>
      <c r="P1556" s="5"/>
      <c r="Q1556" s="5"/>
      <c r="R1556" s="5"/>
      <c r="S1556" s="5"/>
      <c r="T1556" s="5"/>
      <c r="U1556" s="5"/>
      <c r="V1556" s="5"/>
      <c r="W1556" s="5"/>
      <c r="X1556" s="5"/>
      <c r="Y1556" s="5"/>
      <c r="Z1556" s="5"/>
      <c r="AA1556" s="5"/>
      <c r="AB1556" s="5"/>
      <c r="AE1556" s="5"/>
      <c r="AF1556" s="5"/>
      <c r="AG1556" s="5"/>
      <c r="AH1556" s="5"/>
      <c r="AI1556" s="5"/>
      <c r="AJ1556" s="5"/>
      <c r="AM1556" s="9"/>
      <c r="AN1556" s="9"/>
      <c r="AO1556" s="9"/>
      <c r="AP1556" s="9"/>
      <c r="AQ1556" s="9"/>
      <c r="AR1556" s="9"/>
      <c r="AS1556" s="9"/>
      <c r="AT1556" s="9"/>
      <c r="AU1556" s="5"/>
      <c r="AV1556" s="5"/>
      <c r="AW1556" s="5"/>
      <c r="AX1556" s="5"/>
      <c r="AY1556" s="5"/>
      <c r="AZ1556" s="5"/>
      <c r="BA1556" s="5"/>
      <c r="CX1556" s="5"/>
      <c r="CY1556" s="5"/>
      <c r="CZ1556" s="5"/>
    </row>
    <row r="1557" spans="4:104" x14ac:dyDescent="0.3">
      <c r="D1557" s="5"/>
      <c r="E1557" s="5"/>
      <c r="F1557" s="5"/>
      <c r="G1557" s="5"/>
      <c r="H1557" s="5"/>
      <c r="I1557" s="5"/>
      <c r="J1557" s="5"/>
      <c r="K1557" s="5"/>
      <c r="L1557" s="5"/>
      <c r="M1557" s="5"/>
      <c r="N1557" s="5"/>
      <c r="O1557" s="5"/>
      <c r="P1557" s="5"/>
      <c r="Q1557" s="5"/>
      <c r="R1557" s="5"/>
      <c r="S1557" s="5"/>
      <c r="T1557" s="5"/>
      <c r="U1557" s="5"/>
      <c r="V1557" s="5"/>
      <c r="W1557" s="5"/>
      <c r="X1557" s="5"/>
      <c r="Y1557" s="5"/>
      <c r="Z1557" s="5"/>
      <c r="AA1557" s="5"/>
      <c r="AB1557" s="5"/>
      <c r="AE1557" s="5"/>
      <c r="AF1557" s="5"/>
      <c r="AG1557" s="5"/>
      <c r="AH1557" s="5"/>
      <c r="AI1557" s="5"/>
      <c r="AJ1557" s="5"/>
      <c r="AM1557" s="9"/>
      <c r="AN1557" s="9"/>
      <c r="AO1557" s="9"/>
      <c r="AP1557" s="9"/>
      <c r="AQ1557" s="9"/>
      <c r="AR1557" s="9"/>
      <c r="AS1557" s="9"/>
      <c r="AT1557" s="9"/>
      <c r="AU1557" s="5"/>
      <c r="AV1557" s="5"/>
      <c r="AW1557" s="5"/>
      <c r="AX1557" s="5"/>
      <c r="AY1557" s="5"/>
      <c r="AZ1557" s="5"/>
      <c r="BA1557" s="5"/>
      <c r="CX1557" s="5"/>
      <c r="CY1557" s="5"/>
      <c r="CZ1557" s="5"/>
    </row>
    <row r="1558" spans="4:104" x14ac:dyDescent="0.3">
      <c r="D1558" s="5"/>
      <c r="E1558" s="5"/>
      <c r="F1558" s="5"/>
      <c r="G1558" s="5"/>
      <c r="H1558" s="5"/>
      <c r="I1558" s="5"/>
      <c r="J1558" s="5"/>
      <c r="K1558" s="5"/>
      <c r="L1558" s="5"/>
      <c r="M1558" s="5"/>
      <c r="N1558" s="5"/>
      <c r="O1558" s="5"/>
      <c r="P1558" s="5"/>
      <c r="Q1558" s="5"/>
      <c r="R1558" s="5"/>
      <c r="S1558" s="5"/>
      <c r="T1558" s="5"/>
      <c r="U1558" s="5"/>
      <c r="V1558" s="5"/>
      <c r="W1558" s="5"/>
      <c r="X1558" s="5"/>
      <c r="Y1558" s="5"/>
      <c r="Z1558" s="5"/>
      <c r="AA1558" s="5"/>
      <c r="AB1558" s="5"/>
      <c r="AE1558" s="5"/>
      <c r="AF1558" s="5"/>
      <c r="AG1558" s="5"/>
      <c r="AH1558" s="5"/>
      <c r="AI1558" s="5"/>
      <c r="AJ1558" s="5"/>
      <c r="AM1558" s="9"/>
      <c r="AN1558" s="9"/>
      <c r="AO1558" s="9"/>
      <c r="AP1558" s="9"/>
      <c r="AQ1558" s="9"/>
      <c r="AR1558" s="9"/>
      <c r="AS1558" s="9"/>
      <c r="AT1558" s="9"/>
      <c r="AU1558" s="5"/>
      <c r="AV1558" s="5"/>
      <c r="AW1558" s="5"/>
      <c r="AX1558" s="5"/>
      <c r="AY1558" s="5"/>
      <c r="AZ1558" s="5"/>
      <c r="BA1558" s="5"/>
      <c r="CX1558" s="5"/>
      <c r="CY1558" s="5"/>
      <c r="CZ1558" s="5"/>
    </row>
    <row r="1559" spans="4:104" x14ac:dyDescent="0.3">
      <c r="D1559" s="5"/>
      <c r="E1559" s="5"/>
      <c r="F1559" s="5"/>
      <c r="G1559" s="5"/>
      <c r="H1559" s="5"/>
      <c r="I1559" s="5"/>
      <c r="J1559" s="5"/>
      <c r="K1559" s="5"/>
      <c r="L1559" s="5"/>
      <c r="M1559" s="5"/>
      <c r="N1559" s="5"/>
      <c r="O1559" s="5"/>
      <c r="P1559" s="5"/>
      <c r="Q1559" s="5"/>
      <c r="R1559" s="5"/>
      <c r="S1559" s="5"/>
      <c r="T1559" s="5"/>
      <c r="U1559" s="5"/>
      <c r="V1559" s="5"/>
      <c r="W1559" s="5"/>
      <c r="X1559" s="5"/>
      <c r="Y1559" s="5"/>
      <c r="Z1559" s="5"/>
      <c r="AA1559" s="5"/>
      <c r="AB1559" s="5"/>
      <c r="AE1559" s="5"/>
      <c r="AF1559" s="5"/>
      <c r="AG1559" s="5"/>
      <c r="AH1559" s="5"/>
      <c r="AI1559" s="5"/>
      <c r="AJ1559" s="5"/>
      <c r="AM1559" s="9"/>
      <c r="AN1559" s="9"/>
      <c r="AO1559" s="9"/>
      <c r="AP1559" s="9"/>
      <c r="AQ1559" s="9"/>
      <c r="AR1559" s="9"/>
      <c r="AS1559" s="9"/>
      <c r="AT1559" s="9"/>
      <c r="AU1559" s="5"/>
      <c r="AV1559" s="5"/>
      <c r="AW1559" s="5"/>
      <c r="AX1559" s="5"/>
      <c r="AY1559" s="5"/>
      <c r="AZ1559" s="5"/>
      <c r="BA1559" s="5"/>
      <c r="CX1559" s="5"/>
      <c r="CY1559" s="5"/>
      <c r="CZ1559" s="5"/>
    </row>
    <row r="1560" spans="4:104" x14ac:dyDescent="0.3">
      <c r="D1560" s="5"/>
      <c r="E1560" s="5"/>
      <c r="F1560" s="5"/>
      <c r="G1560" s="5"/>
      <c r="H1560" s="5"/>
      <c r="I1560" s="5"/>
      <c r="J1560" s="5"/>
      <c r="K1560" s="5"/>
      <c r="L1560" s="5"/>
      <c r="M1560" s="5"/>
      <c r="N1560" s="5"/>
      <c r="O1560" s="5"/>
      <c r="P1560" s="5"/>
      <c r="Q1560" s="5"/>
      <c r="R1560" s="5"/>
      <c r="S1560" s="5"/>
      <c r="T1560" s="5"/>
      <c r="U1560" s="5"/>
      <c r="V1560" s="5"/>
      <c r="W1560" s="5"/>
      <c r="X1560" s="5"/>
      <c r="Y1560" s="5"/>
      <c r="Z1560" s="5"/>
      <c r="AA1560" s="5"/>
      <c r="AB1560" s="5"/>
      <c r="AE1560" s="5"/>
      <c r="AF1560" s="5"/>
      <c r="AG1560" s="5"/>
      <c r="AH1560" s="5"/>
      <c r="AI1560" s="5"/>
      <c r="AJ1560" s="5"/>
      <c r="AM1560" s="9"/>
      <c r="AN1560" s="9"/>
      <c r="AO1560" s="9"/>
      <c r="AP1560" s="9"/>
      <c r="AQ1560" s="9"/>
      <c r="AR1560" s="9"/>
      <c r="AS1560" s="9"/>
      <c r="AT1560" s="9"/>
      <c r="AU1560" s="5"/>
      <c r="AV1560" s="5"/>
      <c r="AW1560" s="5"/>
      <c r="AX1560" s="5"/>
      <c r="AY1560" s="5"/>
      <c r="AZ1560" s="5"/>
      <c r="BA1560" s="5"/>
      <c r="CX1560" s="5"/>
      <c r="CY1560" s="5"/>
      <c r="CZ1560" s="5"/>
    </row>
    <row r="1561" spans="4:104" x14ac:dyDescent="0.3">
      <c r="D1561" s="5"/>
      <c r="E1561" s="5"/>
      <c r="F1561" s="5"/>
      <c r="G1561" s="5"/>
      <c r="H1561" s="5"/>
      <c r="I1561" s="5"/>
      <c r="J1561" s="5"/>
      <c r="K1561" s="5"/>
      <c r="L1561" s="5"/>
      <c r="M1561" s="5"/>
      <c r="N1561" s="5"/>
      <c r="O1561" s="5"/>
      <c r="P1561" s="5"/>
      <c r="Q1561" s="5"/>
      <c r="R1561" s="5"/>
      <c r="S1561" s="5"/>
      <c r="T1561" s="5"/>
      <c r="U1561" s="5"/>
      <c r="V1561" s="5"/>
      <c r="W1561" s="5"/>
      <c r="X1561" s="5"/>
      <c r="Y1561" s="5"/>
      <c r="Z1561" s="5"/>
      <c r="AA1561" s="5"/>
      <c r="AB1561" s="5"/>
      <c r="AE1561" s="5"/>
      <c r="AF1561" s="5"/>
      <c r="AG1561" s="5"/>
      <c r="AH1561" s="5"/>
      <c r="AI1561" s="5"/>
      <c r="AJ1561" s="5"/>
      <c r="AM1561" s="9"/>
      <c r="AN1561" s="9"/>
      <c r="AO1561" s="9"/>
      <c r="AP1561" s="9"/>
      <c r="AQ1561" s="9"/>
      <c r="AR1561" s="9"/>
      <c r="AS1561" s="9"/>
      <c r="AT1561" s="9"/>
      <c r="AU1561" s="5"/>
      <c r="AV1561" s="5"/>
      <c r="AW1561" s="5"/>
      <c r="AX1561" s="5"/>
      <c r="AY1561" s="5"/>
      <c r="AZ1561" s="5"/>
      <c r="BA1561" s="5"/>
      <c r="CX1561" s="5"/>
      <c r="CY1561" s="5"/>
      <c r="CZ1561" s="5"/>
    </row>
    <row r="1562" spans="4:104" x14ac:dyDescent="0.3">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5"/>
      <c r="AB1562" s="5"/>
      <c r="AE1562" s="5"/>
      <c r="AF1562" s="5"/>
      <c r="AG1562" s="5"/>
      <c r="AH1562" s="5"/>
      <c r="AI1562" s="5"/>
      <c r="AJ1562" s="5"/>
      <c r="AM1562" s="9"/>
      <c r="AN1562" s="9"/>
      <c r="AO1562" s="9"/>
      <c r="AP1562" s="9"/>
      <c r="AQ1562" s="9"/>
      <c r="AR1562" s="9"/>
      <c r="AS1562" s="9"/>
      <c r="AT1562" s="9"/>
      <c r="AU1562" s="5"/>
      <c r="AV1562" s="5"/>
      <c r="AW1562" s="5"/>
      <c r="AX1562" s="5"/>
      <c r="AY1562" s="5"/>
      <c r="AZ1562" s="5"/>
      <c r="BA1562" s="5"/>
      <c r="CX1562" s="5"/>
      <c r="CY1562" s="5"/>
      <c r="CZ1562" s="5"/>
    </row>
    <row r="1563" spans="4:104" x14ac:dyDescent="0.3">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5"/>
      <c r="AB1563" s="5"/>
      <c r="AE1563" s="5"/>
      <c r="AF1563" s="5"/>
      <c r="AG1563" s="5"/>
      <c r="AH1563" s="5"/>
      <c r="AI1563" s="5"/>
      <c r="AJ1563" s="5"/>
      <c r="AM1563" s="9"/>
      <c r="AN1563" s="9"/>
      <c r="AO1563" s="9"/>
      <c r="AP1563" s="9"/>
      <c r="AQ1563" s="9"/>
      <c r="AR1563" s="9"/>
      <c r="AS1563" s="9"/>
      <c r="AT1563" s="9"/>
      <c r="AU1563" s="5"/>
      <c r="AV1563" s="5"/>
      <c r="AW1563" s="5"/>
      <c r="AX1563" s="5"/>
      <c r="AY1563" s="5"/>
      <c r="AZ1563" s="5"/>
      <c r="BA1563" s="5"/>
      <c r="CX1563" s="5"/>
      <c r="CY1563" s="5"/>
      <c r="CZ1563" s="5"/>
    </row>
    <row r="1564" spans="4:104" x14ac:dyDescent="0.3">
      <c r="D1564" s="5"/>
      <c r="E1564" s="5"/>
      <c r="F1564" s="5"/>
      <c r="G1564" s="5"/>
      <c r="H1564" s="5"/>
      <c r="I1564" s="5"/>
      <c r="J1564" s="5"/>
      <c r="K1564" s="5"/>
      <c r="L1564" s="5"/>
      <c r="M1564" s="5"/>
      <c r="N1564" s="5"/>
      <c r="O1564" s="5"/>
      <c r="P1564" s="5"/>
      <c r="Q1564" s="5"/>
      <c r="R1564" s="5"/>
      <c r="S1564" s="5"/>
      <c r="T1564" s="5"/>
      <c r="U1564" s="5"/>
      <c r="V1564" s="5"/>
      <c r="W1564" s="5"/>
      <c r="X1564" s="5"/>
      <c r="Y1564" s="5"/>
      <c r="Z1564" s="5"/>
      <c r="AA1564" s="5"/>
      <c r="AB1564" s="5"/>
      <c r="AE1564" s="5"/>
      <c r="AF1564" s="5"/>
      <c r="AG1564" s="5"/>
      <c r="AH1564" s="5"/>
      <c r="AI1564" s="5"/>
      <c r="AJ1564" s="5"/>
      <c r="AM1564" s="9"/>
      <c r="AN1564" s="9"/>
      <c r="AO1564" s="9"/>
      <c r="AP1564" s="9"/>
      <c r="AQ1564" s="9"/>
      <c r="AR1564" s="9"/>
      <c r="AS1564" s="9"/>
      <c r="AT1564" s="9"/>
      <c r="AU1564" s="5"/>
      <c r="AV1564" s="5"/>
      <c r="AW1564" s="5"/>
      <c r="AX1564" s="5"/>
      <c r="AY1564" s="5"/>
      <c r="AZ1564" s="5"/>
      <c r="BA1564" s="5"/>
      <c r="CX1564" s="5"/>
      <c r="CY1564" s="5"/>
      <c r="CZ1564" s="5"/>
    </row>
    <row r="1565" spans="4:104" x14ac:dyDescent="0.3">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5"/>
      <c r="AB1565" s="5"/>
      <c r="AE1565" s="5"/>
      <c r="AF1565" s="5"/>
      <c r="AG1565" s="5"/>
      <c r="AH1565" s="5"/>
      <c r="AI1565" s="5"/>
      <c r="AJ1565" s="5"/>
      <c r="AM1565" s="9"/>
      <c r="AN1565" s="9"/>
      <c r="AO1565" s="9"/>
      <c r="AP1565" s="9"/>
      <c r="AQ1565" s="9"/>
      <c r="AR1565" s="9"/>
      <c r="AS1565" s="9"/>
      <c r="AT1565" s="9"/>
      <c r="AU1565" s="5"/>
      <c r="AV1565" s="5"/>
      <c r="AW1565" s="5"/>
      <c r="AX1565" s="5"/>
      <c r="AY1565" s="5"/>
      <c r="AZ1565" s="5"/>
      <c r="BA1565" s="5"/>
      <c r="CX1565" s="5"/>
      <c r="CY1565" s="5"/>
      <c r="CZ1565" s="5"/>
    </row>
    <row r="1566" spans="4:104" x14ac:dyDescent="0.3">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5"/>
      <c r="AB1566" s="5"/>
      <c r="AE1566" s="5"/>
      <c r="AF1566" s="5"/>
      <c r="AG1566" s="5"/>
      <c r="AH1566" s="5"/>
      <c r="AI1566" s="5"/>
      <c r="AJ1566" s="5"/>
      <c r="AM1566" s="9"/>
      <c r="AN1566" s="9"/>
      <c r="AO1566" s="9"/>
      <c r="AP1566" s="9"/>
      <c r="AQ1566" s="9"/>
      <c r="AR1566" s="9"/>
      <c r="AS1566" s="9"/>
      <c r="AT1566" s="9"/>
      <c r="AU1566" s="5"/>
      <c r="AV1566" s="5"/>
      <c r="AW1566" s="5"/>
      <c r="AX1566" s="5"/>
      <c r="AY1566" s="5"/>
      <c r="AZ1566" s="5"/>
      <c r="BA1566" s="5"/>
      <c r="CX1566" s="5"/>
      <c r="CY1566" s="5"/>
      <c r="CZ1566" s="5"/>
    </row>
    <row r="1567" spans="4:104" x14ac:dyDescent="0.3">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5"/>
      <c r="AB1567" s="5"/>
      <c r="AE1567" s="5"/>
      <c r="AF1567" s="5"/>
      <c r="AG1567" s="5"/>
      <c r="AH1567" s="5"/>
      <c r="AI1567" s="5"/>
      <c r="AJ1567" s="5"/>
      <c r="AM1567" s="9"/>
      <c r="AN1567" s="9"/>
      <c r="AO1567" s="9"/>
      <c r="AP1567" s="9"/>
      <c r="AQ1567" s="9"/>
      <c r="AR1567" s="9"/>
      <c r="AS1567" s="9"/>
      <c r="AT1567" s="9"/>
      <c r="AU1567" s="5"/>
      <c r="AV1567" s="5"/>
      <c r="AW1567" s="5"/>
      <c r="AX1567" s="5"/>
      <c r="AY1567" s="5"/>
      <c r="AZ1567" s="5"/>
      <c r="BA1567" s="5"/>
      <c r="CX1567" s="5"/>
      <c r="CY1567" s="5"/>
      <c r="CZ1567" s="5"/>
    </row>
    <row r="1568" spans="4:104" x14ac:dyDescent="0.3">
      <c r="D1568" s="5"/>
      <c r="E1568" s="5"/>
      <c r="F1568" s="5"/>
      <c r="G1568" s="5"/>
      <c r="H1568" s="5"/>
      <c r="I1568" s="5"/>
      <c r="J1568" s="5"/>
      <c r="K1568" s="5"/>
      <c r="L1568" s="5"/>
      <c r="M1568" s="5"/>
      <c r="N1568" s="5"/>
      <c r="O1568" s="5"/>
      <c r="P1568" s="5"/>
      <c r="Q1568" s="5"/>
      <c r="R1568" s="5"/>
      <c r="S1568" s="5"/>
      <c r="T1568" s="5"/>
      <c r="U1568" s="5"/>
      <c r="V1568" s="5"/>
      <c r="W1568" s="5"/>
      <c r="X1568" s="5"/>
      <c r="Y1568" s="5"/>
      <c r="Z1568" s="5"/>
      <c r="AA1568" s="5"/>
      <c r="AB1568" s="5"/>
      <c r="AE1568" s="5"/>
      <c r="AF1568" s="5"/>
      <c r="AG1568" s="5"/>
      <c r="AH1568" s="5"/>
      <c r="AI1568" s="5"/>
      <c r="AJ1568" s="5"/>
      <c r="AM1568" s="9"/>
      <c r="AN1568" s="9"/>
      <c r="AO1568" s="9"/>
      <c r="AP1568" s="9"/>
      <c r="AQ1568" s="9"/>
      <c r="AR1568" s="9"/>
      <c r="AS1568" s="9"/>
      <c r="AT1568" s="9"/>
      <c r="AU1568" s="5"/>
      <c r="AV1568" s="5"/>
      <c r="AW1568" s="5"/>
      <c r="AX1568" s="5"/>
      <c r="AY1568" s="5"/>
      <c r="AZ1568" s="5"/>
      <c r="BA1568" s="5"/>
      <c r="CX1568" s="5"/>
      <c r="CY1568" s="5"/>
      <c r="CZ1568" s="5"/>
    </row>
    <row r="1569" spans="4:104" x14ac:dyDescent="0.3">
      <c r="D1569" s="5"/>
      <c r="E1569" s="5"/>
      <c r="F1569" s="5"/>
      <c r="G1569" s="5"/>
      <c r="H1569" s="5"/>
      <c r="I1569" s="5"/>
      <c r="J1569" s="5"/>
      <c r="K1569" s="5"/>
      <c r="L1569" s="5"/>
      <c r="M1569" s="5"/>
      <c r="N1569" s="5"/>
      <c r="O1569" s="5"/>
      <c r="P1569" s="5"/>
      <c r="Q1569" s="5"/>
      <c r="R1569" s="5"/>
      <c r="S1569" s="5"/>
      <c r="T1569" s="5"/>
      <c r="U1569" s="5"/>
      <c r="V1569" s="5"/>
      <c r="W1569" s="5"/>
      <c r="X1569" s="5"/>
      <c r="Y1569" s="5"/>
      <c r="Z1569" s="5"/>
      <c r="AA1569" s="5"/>
      <c r="AB1569" s="5"/>
      <c r="AE1569" s="5"/>
      <c r="AF1569" s="5"/>
      <c r="AG1569" s="5"/>
      <c r="AH1569" s="5"/>
      <c r="AI1569" s="5"/>
      <c r="AJ1569" s="5"/>
      <c r="AM1569" s="9"/>
      <c r="AN1569" s="9"/>
      <c r="AO1569" s="9"/>
      <c r="AP1569" s="9"/>
      <c r="AQ1569" s="9"/>
      <c r="AR1569" s="9"/>
      <c r="AS1569" s="9"/>
      <c r="AT1569" s="9"/>
      <c r="AU1569" s="5"/>
      <c r="AV1569" s="5"/>
      <c r="AW1569" s="5"/>
      <c r="AX1569" s="5"/>
      <c r="AY1569" s="5"/>
      <c r="AZ1569" s="5"/>
      <c r="BA1569" s="5"/>
      <c r="CX1569" s="5"/>
      <c r="CY1569" s="5"/>
      <c r="CZ1569" s="5"/>
    </row>
    <row r="1570" spans="4:104" x14ac:dyDescent="0.3">
      <c r="D1570" s="5"/>
      <c r="E1570" s="5"/>
      <c r="F1570" s="5"/>
      <c r="G1570" s="5"/>
      <c r="H1570" s="5"/>
      <c r="I1570" s="5"/>
      <c r="J1570" s="5"/>
      <c r="K1570" s="5"/>
      <c r="L1570" s="5"/>
      <c r="M1570" s="5"/>
      <c r="N1570" s="5"/>
      <c r="O1570" s="5"/>
      <c r="P1570" s="5"/>
      <c r="Q1570" s="5"/>
      <c r="R1570" s="5"/>
      <c r="S1570" s="5"/>
      <c r="T1570" s="5"/>
      <c r="U1570" s="5"/>
      <c r="V1570" s="5"/>
      <c r="W1570" s="5"/>
      <c r="X1570" s="5"/>
      <c r="Y1570" s="5"/>
      <c r="Z1570" s="5"/>
      <c r="AA1570" s="5"/>
      <c r="AB1570" s="5"/>
      <c r="AE1570" s="5"/>
      <c r="AF1570" s="5"/>
      <c r="AG1570" s="5"/>
      <c r="AH1570" s="5"/>
      <c r="AI1570" s="5"/>
      <c r="AJ1570" s="5"/>
      <c r="AM1570" s="9"/>
      <c r="AN1570" s="9"/>
      <c r="AO1570" s="9"/>
      <c r="AP1570" s="9"/>
      <c r="AQ1570" s="9"/>
      <c r="AR1570" s="9"/>
      <c r="AS1570" s="9"/>
      <c r="AT1570" s="9"/>
      <c r="AU1570" s="5"/>
      <c r="AV1570" s="5"/>
      <c r="AW1570" s="5"/>
      <c r="AX1570" s="5"/>
      <c r="AY1570" s="5"/>
      <c r="AZ1570" s="5"/>
      <c r="BA1570" s="5"/>
      <c r="CX1570" s="5"/>
      <c r="CY1570" s="5"/>
      <c r="CZ1570" s="5"/>
    </row>
    <row r="1571" spans="4:104" x14ac:dyDescent="0.3">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5"/>
      <c r="AB1571" s="5"/>
      <c r="AE1571" s="5"/>
      <c r="AF1571" s="5"/>
      <c r="AG1571" s="5"/>
      <c r="AH1571" s="5"/>
      <c r="AI1571" s="5"/>
      <c r="AJ1571" s="5"/>
      <c r="AM1571" s="9"/>
      <c r="AN1571" s="9"/>
      <c r="AO1571" s="9"/>
      <c r="AP1571" s="9"/>
      <c r="AQ1571" s="9"/>
      <c r="AR1571" s="9"/>
      <c r="AS1571" s="9"/>
      <c r="AT1571" s="9"/>
      <c r="AU1571" s="5"/>
      <c r="AV1571" s="5"/>
      <c r="AW1571" s="5"/>
      <c r="AX1571" s="5"/>
      <c r="AY1571" s="5"/>
      <c r="AZ1571" s="5"/>
      <c r="BA1571" s="5"/>
      <c r="CX1571" s="5"/>
      <c r="CY1571" s="5"/>
      <c r="CZ1571" s="5"/>
    </row>
    <row r="1572" spans="4:104" x14ac:dyDescent="0.3">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5"/>
      <c r="AB1572" s="5"/>
      <c r="AE1572" s="5"/>
      <c r="AF1572" s="5"/>
      <c r="AG1572" s="5"/>
      <c r="AH1572" s="5"/>
      <c r="AI1572" s="5"/>
      <c r="AJ1572" s="5"/>
      <c r="AM1572" s="9"/>
      <c r="AN1572" s="9"/>
      <c r="AO1572" s="9"/>
      <c r="AP1572" s="9"/>
      <c r="AQ1572" s="9"/>
      <c r="AR1572" s="9"/>
      <c r="AS1572" s="9"/>
      <c r="AT1572" s="9"/>
      <c r="AU1572" s="5"/>
      <c r="AV1572" s="5"/>
      <c r="AW1572" s="5"/>
      <c r="AX1572" s="5"/>
      <c r="AY1572" s="5"/>
      <c r="AZ1572" s="5"/>
      <c r="BA1572" s="5"/>
      <c r="CX1572" s="5"/>
      <c r="CY1572" s="5"/>
      <c r="CZ1572" s="5"/>
    </row>
    <row r="1573" spans="4:104" x14ac:dyDescent="0.3">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E1573" s="5"/>
      <c r="AF1573" s="5"/>
      <c r="AG1573" s="5"/>
      <c r="AH1573" s="5"/>
      <c r="AI1573" s="5"/>
      <c r="AJ1573" s="5"/>
      <c r="AM1573" s="9"/>
      <c r="AN1573" s="9"/>
      <c r="AO1573" s="9"/>
      <c r="AP1573" s="9"/>
      <c r="AQ1573" s="9"/>
      <c r="AR1573" s="9"/>
      <c r="AS1573" s="9"/>
      <c r="AT1573" s="9"/>
      <c r="AU1573" s="5"/>
      <c r="AV1573" s="5"/>
      <c r="AW1573" s="5"/>
      <c r="AX1573" s="5"/>
      <c r="AY1573" s="5"/>
      <c r="AZ1573" s="5"/>
      <c r="BA1573" s="5"/>
      <c r="CX1573" s="5"/>
      <c r="CY1573" s="5"/>
      <c r="CZ1573" s="5"/>
    </row>
    <row r="1574" spans="4:104" x14ac:dyDescent="0.3">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5"/>
      <c r="AB1574" s="5"/>
      <c r="AE1574" s="5"/>
      <c r="AF1574" s="5"/>
      <c r="AG1574" s="5"/>
      <c r="AH1574" s="5"/>
      <c r="AI1574" s="5"/>
      <c r="AJ1574" s="5"/>
      <c r="AM1574" s="9"/>
      <c r="AN1574" s="9"/>
      <c r="AO1574" s="9"/>
      <c r="AP1574" s="9"/>
      <c r="AQ1574" s="9"/>
      <c r="AR1574" s="9"/>
      <c r="AS1574" s="9"/>
      <c r="AT1574" s="9"/>
      <c r="AU1574" s="5"/>
      <c r="AV1574" s="5"/>
      <c r="AW1574" s="5"/>
      <c r="AX1574" s="5"/>
      <c r="AY1574" s="5"/>
      <c r="AZ1574" s="5"/>
      <c r="BA1574" s="5"/>
      <c r="CX1574" s="5"/>
      <c r="CY1574" s="5"/>
      <c r="CZ1574" s="5"/>
    </row>
    <row r="1575" spans="4:104" x14ac:dyDescent="0.3">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5"/>
      <c r="AB1575" s="5"/>
      <c r="AE1575" s="5"/>
      <c r="AF1575" s="5"/>
      <c r="AG1575" s="5"/>
      <c r="AH1575" s="5"/>
      <c r="AI1575" s="5"/>
      <c r="AJ1575" s="5"/>
      <c r="AM1575" s="9"/>
      <c r="AN1575" s="9"/>
      <c r="AO1575" s="9"/>
      <c r="AP1575" s="9"/>
      <c r="AQ1575" s="9"/>
      <c r="AR1575" s="9"/>
      <c r="AS1575" s="9"/>
      <c r="AT1575" s="9"/>
      <c r="AU1575" s="5"/>
      <c r="AV1575" s="5"/>
      <c r="AW1575" s="5"/>
      <c r="AX1575" s="5"/>
      <c r="AY1575" s="5"/>
      <c r="AZ1575" s="5"/>
      <c r="BA1575" s="5"/>
      <c r="CX1575" s="5"/>
      <c r="CY1575" s="5"/>
      <c r="CZ1575" s="5"/>
    </row>
    <row r="1576" spans="4:104" x14ac:dyDescent="0.3">
      <c r="D1576" s="5"/>
      <c r="E1576" s="5"/>
      <c r="F1576" s="5"/>
      <c r="G1576" s="5"/>
      <c r="H1576" s="5"/>
      <c r="I1576" s="5"/>
      <c r="J1576" s="5"/>
      <c r="K1576" s="5"/>
      <c r="L1576" s="5"/>
      <c r="M1576" s="5"/>
      <c r="N1576" s="5"/>
      <c r="O1576" s="5"/>
      <c r="P1576" s="5"/>
      <c r="Q1576" s="5"/>
      <c r="R1576" s="5"/>
      <c r="S1576" s="5"/>
      <c r="T1576" s="5"/>
      <c r="U1576" s="5"/>
      <c r="V1576" s="5"/>
      <c r="W1576" s="5"/>
      <c r="X1576" s="5"/>
      <c r="Y1576" s="5"/>
      <c r="Z1576" s="5"/>
      <c r="AA1576" s="5"/>
      <c r="AB1576" s="5"/>
      <c r="AE1576" s="5"/>
      <c r="AF1576" s="5"/>
      <c r="AG1576" s="5"/>
      <c r="AH1576" s="5"/>
      <c r="AI1576" s="5"/>
      <c r="AJ1576" s="5"/>
      <c r="AM1576" s="9"/>
      <c r="AN1576" s="9"/>
      <c r="AO1576" s="9"/>
      <c r="AP1576" s="9"/>
      <c r="AQ1576" s="9"/>
      <c r="AR1576" s="9"/>
      <c r="AS1576" s="9"/>
      <c r="AT1576" s="9"/>
      <c r="AU1576" s="5"/>
      <c r="AV1576" s="5"/>
      <c r="AW1576" s="5"/>
      <c r="AX1576" s="5"/>
      <c r="AY1576" s="5"/>
      <c r="AZ1576" s="5"/>
      <c r="BA1576" s="5"/>
      <c r="CX1576" s="5"/>
      <c r="CY1576" s="5"/>
      <c r="CZ1576" s="5"/>
    </row>
    <row r="1577" spans="4:104" x14ac:dyDescent="0.3">
      <c r="D1577" s="5"/>
      <c r="E1577" s="5"/>
      <c r="F1577" s="5"/>
      <c r="G1577" s="5"/>
      <c r="H1577" s="5"/>
      <c r="I1577" s="5"/>
      <c r="J1577" s="5"/>
      <c r="K1577" s="5"/>
      <c r="L1577" s="5"/>
      <c r="M1577" s="5"/>
      <c r="N1577" s="5"/>
      <c r="O1577" s="5"/>
      <c r="P1577" s="5"/>
      <c r="Q1577" s="5"/>
      <c r="R1577" s="5"/>
      <c r="S1577" s="5"/>
      <c r="T1577" s="5"/>
      <c r="U1577" s="5"/>
      <c r="V1577" s="5"/>
      <c r="W1577" s="5"/>
      <c r="X1577" s="5"/>
      <c r="Y1577" s="5"/>
      <c r="Z1577" s="5"/>
      <c r="AA1577" s="5"/>
      <c r="AB1577" s="5"/>
      <c r="AE1577" s="5"/>
      <c r="AF1577" s="5"/>
      <c r="AG1577" s="5"/>
      <c r="AH1577" s="5"/>
      <c r="AI1577" s="5"/>
      <c r="AJ1577" s="5"/>
      <c r="AM1577" s="9"/>
      <c r="AN1577" s="9"/>
      <c r="AO1577" s="9"/>
      <c r="AP1577" s="9"/>
      <c r="AQ1577" s="9"/>
      <c r="AR1577" s="9"/>
      <c r="AS1577" s="9"/>
      <c r="AT1577" s="9"/>
      <c r="AU1577" s="5"/>
      <c r="AV1577" s="5"/>
      <c r="AW1577" s="5"/>
      <c r="AX1577" s="5"/>
      <c r="AY1577" s="5"/>
      <c r="AZ1577" s="5"/>
      <c r="BA1577" s="5"/>
      <c r="CX1577" s="5"/>
      <c r="CY1577" s="5"/>
      <c r="CZ1577" s="5"/>
    </row>
    <row r="1578" spans="4:104" x14ac:dyDescent="0.3">
      <c r="D1578" s="5"/>
      <c r="E1578" s="5"/>
      <c r="F1578" s="5"/>
      <c r="G1578" s="5"/>
      <c r="H1578" s="5"/>
      <c r="I1578" s="5"/>
      <c r="J1578" s="5"/>
      <c r="K1578" s="5"/>
      <c r="L1578" s="5"/>
      <c r="M1578" s="5"/>
      <c r="N1578" s="5"/>
      <c r="O1578" s="5"/>
      <c r="P1578" s="5"/>
      <c r="Q1578" s="5"/>
      <c r="R1578" s="5"/>
      <c r="S1578" s="5"/>
      <c r="T1578" s="5"/>
      <c r="U1578" s="5"/>
      <c r="V1578" s="5"/>
      <c r="W1578" s="5"/>
      <c r="X1578" s="5"/>
      <c r="Y1578" s="5"/>
      <c r="Z1578" s="5"/>
      <c r="AA1578" s="5"/>
      <c r="AB1578" s="5"/>
      <c r="AE1578" s="5"/>
      <c r="AF1578" s="5"/>
      <c r="AG1578" s="5"/>
      <c r="AH1578" s="5"/>
      <c r="AI1578" s="5"/>
      <c r="AJ1578" s="5"/>
      <c r="AM1578" s="9"/>
      <c r="AN1578" s="9"/>
      <c r="AO1578" s="9"/>
      <c r="AP1578" s="9"/>
      <c r="AQ1578" s="9"/>
      <c r="AR1578" s="9"/>
      <c r="AS1578" s="9"/>
      <c r="AT1578" s="9"/>
      <c r="AU1578" s="5"/>
      <c r="AV1578" s="5"/>
      <c r="AW1578" s="5"/>
      <c r="AX1578" s="5"/>
      <c r="AY1578" s="5"/>
      <c r="AZ1578" s="5"/>
      <c r="BA1578" s="5"/>
      <c r="CX1578" s="5"/>
      <c r="CY1578" s="5"/>
      <c r="CZ1578" s="5"/>
    </row>
    <row r="1579" spans="4:104" x14ac:dyDescent="0.3">
      <c r="D1579" s="5"/>
      <c r="E1579" s="5"/>
      <c r="F1579" s="5"/>
      <c r="G1579" s="5"/>
      <c r="H1579" s="5"/>
      <c r="I1579" s="5"/>
      <c r="J1579" s="5"/>
      <c r="K1579" s="5"/>
      <c r="L1579" s="5"/>
      <c r="M1579" s="5"/>
      <c r="N1579" s="5"/>
      <c r="O1579" s="5"/>
      <c r="P1579" s="5"/>
      <c r="Q1579" s="5"/>
      <c r="R1579" s="5"/>
      <c r="S1579" s="5"/>
      <c r="T1579" s="5"/>
      <c r="U1579" s="5"/>
      <c r="V1579" s="5"/>
      <c r="W1579" s="5"/>
      <c r="X1579" s="5"/>
      <c r="Y1579" s="5"/>
      <c r="Z1579" s="5"/>
      <c r="AA1579" s="5"/>
      <c r="AB1579" s="5"/>
      <c r="AE1579" s="5"/>
      <c r="AF1579" s="5"/>
      <c r="AG1579" s="5"/>
      <c r="AH1579" s="5"/>
      <c r="AI1579" s="5"/>
      <c r="AJ1579" s="5"/>
      <c r="AM1579" s="9"/>
      <c r="AN1579" s="9"/>
      <c r="AO1579" s="9"/>
      <c r="AP1579" s="9"/>
      <c r="AQ1579" s="9"/>
      <c r="AR1579" s="9"/>
      <c r="AS1579" s="9"/>
      <c r="AT1579" s="9"/>
      <c r="AU1579" s="5"/>
      <c r="AV1579" s="5"/>
      <c r="AW1579" s="5"/>
      <c r="AX1579" s="5"/>
      <c r="AY1579" s="5"/>
      <c r="AZ1579" s="5"/>
      <c r="BA1579" s="5"/>
      <c r="CX1579" s="5"/>
      <c r="CY1579" s="5"/>
      <c r="CZ1579" s="5"/>
    </row>
    <row r="1580" spans="4:104" x14ac:dyDescent="0.3">
      <c r="D1580" s="5"/>
      <c r="E1580" s="5"/>
      <c r="F1580" s="5"/>
      <c r="G1580" s="5"/>
      <c r="H1580" s="5"/>
      <c r="I1580" s="5"/>
      <c r="J1580" s="5"/>
      <c r="K1580" s="5"/>
      <c r="L1580" s="5"/>
      <c r="M1580" s="5"/>
      <c r="N1580" s="5"/>
      <c r="O1580" s="5"/>
      <c r="P1580" s="5"/>
      <c r="Q1580" s="5"/>
      <c r="R1580" s="5"/>
      <c r="S1580" s="5"/>
      <c r="T1580" s="5"/>
      <c r="U1580" s="5"/>
      <c r="V1580" s="5"/>
      <c r="W1580" s="5"/>
      <c r="X1580" s="5"/>
      <c r="Y1580" s="5"/>
      <c r="Z1580" s="5"/>
      <c r="AA1580" s="5"/>
      <c r="AB1580" s="5"/>
      <c r="AE1580" s="5"/>
      <c r="AF1580" s="5"/>
      <c r="AG1580" s="5"/>
      <c r="AH1580" s="5"/>
      <c r="AI1580" s="5"/>
      <c r="AJ1580" s="5"/>
      <c r="AM1580" s="9"/>
      <c r="AN1580" s="9"/>
      <c r="AO1580" s="9"/>
      <c r="AP1580" s="9"/>
      <c r="AQ1580" s="9"/>
      <c r="AR1580" s="9"/>
      <c r="AS1580" s="9"/>
      <c r="AT1580" s="9"/>
      <c r="AU1580" s="5"/>
      <c r="AV1580" s="5"/>
      <c r="AW1580" s="5"/>
      <c r="AX1580" s="5"/>
      <c r="AY1580" s="5"/>
      <c r="AZ1580" s="5"/>
      <c r="BA1580" s="5"/>
      <c r="CX1580" s="5"/>
      <c r="CY1580" s="5"/>
      <c r="CZ1580" s="5"/>
    </row>
    <row r="1581" spans="4:104" x14ac:dyDescent="0.3">
      <c r="D1581" s="5"/>
      <c r="E1581" s="5"/>
      <c r="F1581" s="5"/>
      <c r="G1581" s="5"/>
      <c r="H1581" s="5"/>
      <c r="I1581" s="5"/>
      <c r="J1581" s="5"/>
      <c r="K1581" s="5"/>
      <c r="L1581" s="5"/>
      <c r="M1581" s="5"/>
      <c r="N1581" s="5"/>
      <c r="O1581" s="5"/>
      <c r="P1581" s="5"/>
      <c r="Q1581" s="5"/>
      <c r="R1581" s="5"/>
      <c r="S1581" s="5"/>
      <c r="T1581" s="5"/>
      <c r="U1581" s="5"/>
      <c r="V1581" s="5"/>
      <c r="W1581" s="5"/>
      <c r="X1581" s="5"/>
      <c r="Y1581" s="5"/>
      <c r="Z1581" s="5"/>
      <c r="AA1581" s="5"/>
      <c r="AB1581" s="5"/>
      <c r="AE1581" s="5"/>
      <c r="AF1581" s="5"/>
      <c r="AG1581" s="5"/>
      <c r="AH1581" s="5"/>
      <c r="AI1581" s="5"/>
      <c r="AJ1581" s="5"/>
      <c r="AM1581" s="9"/>
      <c r="AN1581" s="9"/>
      <c r="AO1581" s="9"/>
      <c r="AP1581" s="9"/>
      <c r="AQ1581" s="9"/>
      <c r="AR1581" s="9"/>
      <c r="AS1581" s="9"/>
      <c r="AT1581" s="9"/>
      <c r="AU1581" s="5"/>
      <c r="AV1581" s="5"/>
      <c r="AW1581" s="5"/>
      <c r="AX1581" s="5"/>
      <c r="AY1581" s="5"/>
      <c r="AZ1581" s="5"/>
      <c r="BA1581" s="5"/>
      <c r="CX1581" s="5"/>
      <c r="CY1581" s="5"/>
      <c r="CZ1581" s="5"/>
    </row>
    <row r="1582" spans="4:104" x14ac:dyDescent="0.3">
      <c r="D1582" s="5"/>
      <c r="E1582" s="5"/>
      <c r="F1582" s="5"/>
      <c r="G1582" s="5"/>
      <c r="H1582" s="5"/>
      <c r="I1582" s="5"/>
      <c r="J1582" s="5"/>
      <c r="K1582" s="5"/>
      <c r="L1582" s="5"/>
      <c r="M1582" s="5"/>
      <c r="N1582" s="5"/>
      <c r="O1582" s="5"/>
      <c r="P1582" s="5"/>
      <c r="Q1582" s="5"/>
      <c r="R1582" s="5"/>
      <c r="S1582" s="5"/>
      <c r="T1582" s="5"/>
      <c r="U1582" s="5"/>
      <c r="V1582" s="5"/>
      <c r="W1582" s="5"/>
      <c r="X1582" s="5"/>
      <c r="Y1582" s="5"/>
      <c r="Z1582" s="5"/>
      <c r="AA1582" s="5"/>
      <c r="AB1582" s="5"/>
      <c r="AE1582" s="5"/>
      <c r="AF1582" s="5"/>
      <c r="AG1582" s="5"/>
      <c r="AH1582" s="5"/>
      <c r="AI1582" s="5"/>
      <c r="AJ1582" s="5"/>
      <c r="AM1582" s="9"/>
      <c r="AN1582" s="9"/>
      <c r="AO1582" s="9"/>
      <c r="AP1582" s="9"/>
      <c r="AQ1582" s="9"/>
      <c r="AR1582" s="9"/>
      <c r="AS1582" s="9"/>
      <c r="AT1582" s="9"/>
      <c r="AU1582" s="5"/>
      <c r="AV1582" s="5"/>
      <c r="AW1582" s="5"/>
      <c r="AX1582" s="5"/>
      <c r="AY1582" s="5"/>
      <c r="AZ1582" s="5"/>
      <c r="BA1582" s="5"/>
      <c r="CX1582" s="5"/>
      <c r="CY1582" s="5"/>
      <c r="CZ1582" s="5"/>
    </row>
    <row r="1583" spans="4:104" x14ac:dyDescent="0.3">
      <c r="D1583" s="5"/>
      <c r="E1583" s="5"/>
      <c r="F1583" s="5"/>
      <c r="G1583" s="5"/>
      <c r="H1583" s="5"/>
      <c r="I1583" s="5"/>
      <c r="J1583" s="5"/>
      <c r="K1583" s="5"/>
      <c r="L1583" s="5"/>
      <c r="M1583" s="5"/>
      <c r="N1583" s="5"/>
      <c r="O1583" s="5"/>
      <c r="P1583" s="5"/>
      <c r="Q1583" s="5"/>
      <c r="R1583" s="5"/>
      <c r="S1583" s="5"/>
      <c r="T1583" s="5"/>
      <c r="U1583" s="5"/>
      <c r="V1583" s="5"/>
      <c r="W1583" s="5"/>
      <c r="X1583" s="5"/>
      <c r="Y1583" s="5"/>
      <c r="Z1583" s="5"/>
      <c r="AA1583" s="5"/>
      <c r="AB1583" s="5"/>
      <c r="AE1583" s="5"/>
      <c r="AF1583" s="5"/>
      <c r="AG1583" s="5"/>
      <c r="AH1583" s="5"/>
      <c r="AI1583" s="5"/>
      <c r="AJ1583" s="5"/>
      <c r="AM1583" s="9"/>
      <c r="AN1583" s="9"/>
      <c r="AO1583" s="9"/>
      <c r="AP1583" s="9"/>
      <c r="AQ1583" s="9"/>
      <c r="AR1583" s="9"/>
      <c r="AS1583" s="9"/>
      <c r="AT1583" s="9"/>
      <c r="AU1583" s="5"/>
      <c r="AV1583" s="5"/>
      <c r="AW1583" s="5"/>
      <c r="AX1583" s="5"/>
      <c r="AY1583" s="5"/>
      <c r="AZ1583" s="5"/>
      <c r="BA1583" s="5"/>
      <c r="CX1583" s="5"/>
      <c r="CY1583" s="5"/>
      <c r="CZ1583" s="5"/>
    </row>
    <row r="1584" spans="4:104" x14ac:dyDescent="0.3">
      <c r="D1584" s="5"/>
      <c r="E1584" s="5"/>
      <c r="F1584" s="5"/>
      <c r="G1584" s="5"/>
      <c r="H1584" s="5"/>
      <c r="I1584" s="5"/>
      <c r="J1584" s="5"/>
      <c r="K1584" s="5"/>
      <c r="L1584" s="5"/>
      <c r="M1584" s="5"/>
      <c r="N1584" s="5"/>
      <c r="O1584" s="5"/>
      <c r="P1584" s="5"/>
      <c r="Q1584" s="5"/>
      <c r="R1584" s="5"/>
      <c r="S1584" s="5"/>
      <c r="T1584" s="5"/>
      <c r="U1584" s="5"/>
      <c r="V1584" s="5"/>
      <c r="W1584" s="5"/>
      <c r="X1584" s="5"/>
      <c r="Y1584" s="5"/>
      <c r="Z1584" s="5"/>
      <c r="AA1584" s="5"/>
      <c r="AB1584" s="5"/>
      <c r="AE1584" s="5"/>
      <c r="AF1584" s="5"/>
      <c r="AG1584" s="5"/>
      <c r="AH1584" s="5"/>
      <c r="AI1584" s="5"/>
      <c r="AJ1584" s="5"/>
      <c r="AM1584" s="9"/>
      <c r="AN1584" s="9"/>
      <c r="AO1584" s="9"/>
      <c r="AP1584" s="9"/>
      <c r="AQ1584" s="9"/>
      <c r="AR1584" s="9"/>
      <c r="AS1584" s="9"/>
      <c r="AT1584" s="9"/>
      <c r="AU1584" s="5"/>
      <c r="AV1584" s="5"/>
      <c r="AW1584" s="5"/>
      <c r="AX1584" s="5"/>
      <c r="AY1584" s="5"/>
      <c r="AZ1584" s="5"/>
      <c r="BA1584" s="5"/>
      <c r="CX1584" s="5"/>
      <c r="CY1584" s="5"/>
      <c r="CZ1584" s="5"/>
    </row>
    <row r="1585" spans="4:104" x14ac:dyDescent="0.3">
      <c r="D1585" s="5"/>
      <c r="E1585" s="5"/>
      <c r="F1585" s="5"/>
      <c r="G1585" s="5"/>
      <c r="H1585" s="5"/>
      <c r="I1585" s="5"/>
      <c r="J1585" s="5"/>
      <c r="K1585" s="5"/>
      <c r="L1585" s="5"/>
      <c r="M1585" s="5"/>
      <c r="N1585" s="5"/>
      <c r="O1585" s="5"/>
      <c r="P1585" s="5"/>
      <c r="Q1585" s="5"/>
      <c r="R1585" s="5"/>
      <c r="S1585" s="5"/>
      <c r="T1585" s="5"/>
      <c r="U1585" s="5"/>
      <c r="V1585" s="5"/>
      <c r="W1585" s="5"/>
      <c r="X1585" s="5"/>
      <c r="Y1585" s="5"/>
      <c r="Z1585" s="5"/>
      <c r="AA1585" s="5"/>
      <c r="AB1585" s="5"/>
      <c r="AE1585" s="5"/>
      <c r="AF1585" s="5"/>
      <c r="AG1585" s="5"/>
      <c r="AH1585" s="5"/>
      <c r="AI1585" s="5"/>
      <c r="AJ1585" s="5"/>
      <c r="AM1585" s="9"/>
      <c r="AN1585" s="9"/>
      <c r="AO1585" s="9"/>
      <c r="AP1585" s="9"/>
      <c r="AQ1585" s="9"/>
      <c r="AR1585" s="9"/>
      <c r="AS1585" s="9"/>
      <c r="AT1585" s="9"/>
      <c r="AU1585" s="5"/>
      <c r="AV1585" s="5"/>
      <c r="AW1585" s="5"/>
      <c r="AX1585" s="5"/>
      <c r="AY1585" s="5"/>
      <c r="AZ1585" s="5"/>
      <c r="BA1585" s="5"/>
      <c r="CX1585" s="5"/>
      <c r="CY1585" s="5"/>
      <c r="CZ1585" s="5"/>
    </row>
    <row r="1586" spans="4:104" x14ac:dyDescent="0.3">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E1586" s="5"/>
      <c r="AF1586" s="5"/>
      <c r="AG1586" s="5"/>
      <c r="AH1586" s="5"/>
      <c r="AI1586" s="5"/>
      <c r="AJ1586" s="5"/>
      <c r="AM1586" s="9"/>
      <c r="AN1586" s="9"/>
      <c r="AO1586" s="9"/>
      <c r="AP1586" s="9"/>
      <c r="AQ1586" s="9"/>
      <c r="AR1586" s="9"/>
      <c r="AS1586" s="9"/>
      <c r="AT1586" s="9"/>
      <c r="AU1586" s="5"/>
      <c r="AV1586" s="5"/>
      <c r="AW1586" s="5"/>
      <c r="AX1586" s="5"/>
      <c r="AY1586" s="5"/>
      <c r="AZ1586" s="5"/>
      <c r="BA1586" s="5"/>
      <c r="CX1586" s="5"/>
      <c r="CY1586" s="5"/>
      <c r="CZ1586" s="5"/>
    </row>
    <row r="1587" spans="4:104" x14ac:dyDescent="0.3">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5"/>
      <c r="AB1587" s="5"/>
      <c r="AE1587" s="5"/>
      <c r="AF1587" s="5"/>
      <c r="AG1587" s="5"/>
      <c r="AH1587" s="5"/>
      <c r="AI1587" s="5"/>
      <c r="AJ1587" s="5"/>
      <c r="AM1587" s="9"/>
      <c r="AN1587" s="9"/>
      <c r="AO1587" s="9"/>
      <c r="AP1587" s="9"/>
      <c r="AQ1587" s="9"/>
      <c r="AR1587" s="9"/>
      <c r="AS1587" s="9"/>
      <c r="AT1587" s="9"/>
      <c r="AU1587" s="5"/>
      <c r="AV1587" s="5"/>
      <c r="AW1587" s="5"/>
      <c r="AX1587" s="5"/>
      <c r="AY1587" s="5"/>
      <c r="AZ1587" s="5"/>
      <c r="BA1587" s="5"/>
      <c r="CX1587" s="5"/>
      <c r="CY1587" s="5"/>
      <c r="CZ1587" s="5"/>
    </row>
    <row r="1588" spans="4:104" x14ac:dyDescent="0.3">
      <c r="D1588" s="5"/>
      <c r="E1588" s="5"/>
      <c r="F1588" s="5"/>
      <c r="G1588" s="5"/>
      <c r="H1588" s="5"/>
      <c r="I1588" s="5"/>
      <c r="J1588" s="5"/>
      <c r="K1588" s="5"/>
      <c r="L1588" s="5"/>
      <c r="M1588" s="5"/>
      <c r="N1588" s="5"/>
      <c r="O1588" s="5"/>
      <c r="P1588" s="5"/>
      <c r="Q1588" s="5"/>
      <c r="R1588" s="5"/>
      <c r="S1588" s="5"/>
      <c r="T1588" s="5"/>
      <c r="U1588" s="5"/>
      <c r="V1588" s="5"/>
      <c r="W1588" s="5"/>
      <c r="X1588" s="5"/>
      <c r="Y1588" s="5"/>
      <c r="Z1588" s="5"/>
      <c r="AA1588" s="5"/>
      <c r="AB1588" s="5"/>
      <c r="AE1588" s="5"/>
      <c r="AF1588" s="5"/>
      <c r="AG1588" s="5"/>
      <c r="AH1588" s="5"/>
      <c r="AI1588" s="5"/>
      <c r="AJ1588" s="5"/>
      <c r="AM1588" s="9"/>
      <c r="AN1588" s="9"/>
      <c r="AO1588" s="9"/>
      <c r="AP1588" s="9"/>
      <c r="AQ1588" s="9"/>
      <c r="AR1588" s="9"/>
      <c r="AS1588" s="9"/>
      <c r="AT1588" s="9"/>
      <c r="AU1588" s="5"/>
      <c r="AV1588" s="5"/>
      <c r="AW1588" s="5"/>
      <c r="AX1588" s="5"/>
      <c r="AY1588" s="5"/>
      <c r="AZ1588" s="5"/>
      <c r="BA1588" s="5"/>
      <c r="CX1588" s="5"/>
      <c r="CY1588" s="5"/>
      <c r="CZ1588" s="5"/>
    </row>
    <row r="1589" spans="4:104" x14ac:dyDescent="0.3">
      <c r="D1589" s="5"/>
      <c r="E1589" s="5"/>
      <c r="F1589" s="5"/>
      <c r="G1589" s="5"/>
      <c r="H1589" s="5"/>
      <c r="I1589" s="5"/>
      <c r="J1589" s="5"/>
      <c r="K1589" s="5"/>
      <c r="L1589" s="5"/>
      <c r="M1589" s="5"/>
      <c r="N1589" s="5"/>
      <c r="O1589" s="5"/>
      <c r="P1589" s="5"/>
      <c r="Q1589" s="5"/>
      <c r="R1589" s="5"/>
      <c r="S1589" s="5"/>
      <c r="T1589" s="5"/>
      <c r="U1589" s="5"/>
      <c r="V1589" s="5"/>
      <c r="W1589" s="5"/>
      <c r="X1589" s="5"/>
      <c r="Y1589" s="5"/>
      <c r="Z1589" s="5"/>
      <c r="AA1589" s="5"/>
      <c r="AB1589" s="5"/>
      <c r="AE1589" s="5"/>
      <c r="AF1589" s="5"/>
      <c r="AG1589" s="5"/>
      <c r="AH1589" s="5"/>
      <c r="AI1589" s="5"/>
      <c r="AJ1589" s="5"/>
      <c r="AM1589" s="9"/>
      <c r="AN1589" s="9"/>
      <c r="AO1589" s="9"/>
      <c r="AP1589" s="9"/>
      <c r="AQ1589" s="9"/>
      <c r="AR1589" s="9"/>
      <c r="AS1589" s="9"/>
      <c r="AT1589" s="9"/>
      <c r="AU1589" s="5"/>
      <c r="AV1589" s="5"/>
      <c r="AW1589" s="5"/>
      <c r="AX1589" s="5"/>
      <c r="AY1589" s="5"/>
      <c r="AZ1589" s="5"/>
      <c r="BA1589" s="5"/>
      <c r="CX1589" s="5"/>
      <c r="CY1589" s="5"/>
      <c r="CZ1589" s="5"/>
    </row>
    <row r="1590" spans="4:104" x14ac:dyDescent="0.3">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5"/>
      <c r="AB1590" s="5"/>
      <c r="AE1590" s="5"/>
      <c r="AF1590" s="5"/>
      <c r="AG1590" s="5"/>
      <c r="AH1590" s="5"/>
      <c r="AI1590" s="5"/>
      <c r="AJ1590" s="5"/>
      <c r="AM1590" s="9"/>
      <c r="AN1590" s="9"/>
      <c r="AO1590" s="9"/>
      <c r="AP1590" s="9"/>
      <c r="AQ1590" s="9"/>
      <c r="AR1590" s="9"/>
      <c r="AS1590" s="9"/>
      <c r="AT1590" s="9"/>
      <c r="AU1590" s="5"/>
      <c r="AV1590" s="5"/>
      <c r="AW1590" s="5"/>
      <c r="AX1590" s="5"/>
      <c r="AY1590" s="5"/>
      <c r="AZ1590" s="5"/>
      <c r="BA1590" s="5"/>
      <c r="CX1590" s="5"/>
      <c r="CY1590" s="5"/>
      <c r="CZ1590" s="5"/>
    </row>
    <row r="1591" spans="4:104" x14ac:dyDescent="0.3">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5"/>
      <c r="AB1591" s="5"/>
      <c r="AE1591" s="5"/>
      <c r="AF1591" s="5"/>
      <c r="AG1591" s="5"/>
      <c r="AH1591" s="5"/>
      <c r="AI1591" s="5"/>
      <c r="AJ1591" s="5"/>
      <c r="AM1591" s="9"/>
      <c r="AN1591" s="9"/>
      <c r="AO1591" s="9"/>
      <c r="AP1591" s="9"/>
      <c r="AQ1591" s="9"/>
      <c r="AR1591" s="9"/>
      <c r="AS1591" s="9"/>
      <c r="AT1591" s="9"/>
      <c r="AU1591" s="5"/>
      <c r="AV1591" s="5"/>
      <c r="AW1591" s="5"/>
      <c r="AX1591" s="5"/>
      <c r="AY1591" s="5"/>
      <c r="AZ1591" s="5"/>
      <c r="BA1591" s="5"/>
      <c r="CX1591" s="5"/>
      <c r="CY1591" s="5"/>
      <c r="CZ1591" s="5"/>
    </row>
    <row r="1592" spans="4:104" x14ac:dyDescent="0.3">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5"/>
      <c r="AB1592" s="5"/>
      <c r="AE1592" s="5"/>
      <c r="AF1592" s="5"/>
      <c r="AG1592" s="5"/>
      <c r="AH1592" s="5"/>
      <c r="AI1592" s="5"/>
      <c r="AJ1592" s="5"/>
      <c r="AM1592" s="9"/>
      <c r="AN1592" s="9"/>
      <c r="AO1592" s="9"/>
      <c r="AP1592" s="9"/>
      <c r="AQ1592" s="9"/>
      <c r="AR1592" s="9"/>
      <c r="AS1592" s="9"/>
      <c r="AT1592" s="9"/>
      <c r="AU1592" s="5"/>
      <c r="AV1592" s="5"/>
      <c r="AW1592" s="5"/>
      <c r="AX1592" s="5"/>
      <c r="AY1592" s="5"/>
      <c r="AZ1592" s="5"/>
      <c r="BA1592" s="5"/>
      <c r="CX1592" s="5"/>
      <c r="CY1592" s="5"/>
      <c r="CZ1592" s="5"/>
    </row>
    <row r="1593" spans="4:104" x14ac:dyDescent="0.3">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5"/>
      <c r="AB1593" s="5"/>
      <c r="AE1593" s="5"/>
      <c r="AF1593" s="5"/>
      <c r="AG1593" s="5"/>
      <c r="AH1593" s="5"/>
      <c r="AI1593" s="5"/>
      <c r="AJ1593" s="5"/>
      <c r="AM1593" s="9"/>
      <c r="AN1593" s="9"/>
      <c r="AO1593" s="9"/>
      <c r="AP1593" s="9"/>
      <c r="AQ1593" s="9"/>
      <c r="AR1593" s="9"/>
      <c r="AS1593" s="9"/>
      <c r="AT1593" s="9"/>
      <c r="AU1593" s="5"/>
      <c r="AV1593" s="5"/>
      <c r="AW1593" s="5"/>
      <c r="AX1593" s="5"/>
      <c r="AY1593" s="5"/>
      <c r="AZ1593" s="5"/>
      <c r="BA1593" s="5"/>
      <c r="CX1593" s="5"/>
      <c r="CY1593" s="5"/>
      <c r="CZ1593" s="5"/>
    </row>
    <row r="1594" spans="4:104" x14ac:dyDescent="0.3">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5"/>
      <c r="AB1594" s="5"/>
      <c r="AE1594" s="5"/>
      <c r="AF1594" s="5"/>
      <c r="AG1594" s="5"/>
      <c r="AH1594" s="5"/>
      <c r="AI1594" s="5"/>
      <c r="AJ1594" s="5"/>
      <c r="AM1594" s="9"/>
      <c r="AN1594" s="9"/>
      <c r="AO1594" s="9"/>
      <c r="AP1594" s="9"/>
      <c r="AQ1594" s="9"/>
      <c r="AR1594" s="9"/>
      <c r="AS1594" s="9"/>
      <c r="AT1594" s="9"/>
      <c r="AU1594" s="5"/>
      <c r="AV1594" s="5"/>
      <c r="AW1594" s="5"/>
      <c r="AX1594" s="5"/>
      <c r="AY1594" s="5"/>
      <c r="AZ1594" s="5"/>
      <c r="BA1594" s="5"/>
      <c r="CX1594" s="5"/>
      <c r="CY1594" s="5"/>
      <c r="CZ1594" s="5"/>
    </row>
    <row r="1595" spans="4:104" x14ac:dyDescent="0.3">
      <c r="D1595" s="5"/>
      <c r="E1595" s="5"/>
      <c r="F1595" s="5"/>
      <c r="G1595" s="5"/>
      <c r="H1595" s="5"/>
      <c r="I1595" s="5"/>
      <c r="J1595" s="5"/>
      <c r="K1595" s="5"/>
      <c r="L1595" s="5"/>
      <c r="M1595" s="5"/>
      <c r="N1595" s="5"/>
      <c r="O1595" s="5"/>
      <c r="P1595" s="5"/>
      <c r="Q1595" s="5"/>
      <c r="R1595" s="5"/>
      <c r="S1595" s="5"/>
      <c r="T1595" s="5"/>
      <c r="U1595" s="5"/>
      <c r="V1595" s="5"/>
      <c r="W1595" s="5"/>
      <c r="X1595" s="5"/>
      <c r="Y1595" s="5"/>
      <c r="Z1595" s="5"/>
      <c r="AA1595" s="5"/>
      <c r="AB1595" s="5"/>
      <c r="AE1595" s="5"/>
      <c r="AF1595" s="5"/>
      <c r="AG1595" s="5"/>
      <c r="AH1595" s="5"/>
      <c r="AI1595" s="5"/>
      <c r="AJ1595" s="5"/>
      <c r="AM1595" s="9"/>
      <c r="AN1595" s="9"/>
      <c r="AO1595" s="9"/>
      <c r="AP1595" s="9"/>
      <c r="AQ1595" s="9"/>
      <c r="AR1595" s="9"/>
      <c r="AS1595" s="9"/>
      <c r="AT1595" s="9"/>
      <c r="AU1595" s="5"/>
      <c r="AV1595" s="5"/>
      <c r="AW1595" s="5"/>
      <c r="AX1595" s="5"/>
      <c r="AY1595" s="5"/>
      <c r="AZ1595" s="5"/>
      <c r="BA1595" s="5"/>
      <c r="CX1595" s="5"/>
      <c r="CY1595" s="5"/>
      <c r="CZ1595" s="5"/>
    </row>
    <row r="1596" spans="4:104" x14ac:dyDescent="0.3">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5"/>
      <c r="AB1596" s="5"/>
      <c r="AE1596" s="5"/>
      <c r="AF1596" s="5"/>
      <c r="AG1596" s="5"/>
      <c r="AH1596" s="5"/>
      <c r="AI1596" s="5"/>
      <c r="AJ1596" s="5"/>
      <c r="AM1596" s="9"/>
      <c r="AN1596" s="9"/>
      <c r="AO1596" s="9"/>
      <c r="AP1596" s="9"/>
      <c r="AQ1596" s="9"/>
      <c r="AR1596" s="9"/>
      <c r="AS1596" s="9"/>
      <c r="AT1596" s="9"/>
      <c r="AU1596" s="5"/>
      <c r="AV1596" s="5"/>
      <c r="AW1596" s="5"/>
      <c r="AX1596" s="5"/>
      <c r="AY1596" s="5"/>
      <c r="AZ1596" s="5"/>
      <c r="BA1596" s="5"/>
      <c r="CX1596" s="5"/>
      <c r="CY1596" s="5"/>
      <c r="CZ1596" s="5"/>
    </row>
    <row r="1597" spans="4:104" x14ac:dyDescent="0.3">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5"/>
      <c r="AB1597" s="5"/>
      <c r="AE1597" s="5"/>
      <c r="AF1597" s="5"/>
      <c r="AG1597" s="5"/>
      <c r="AH1597" s="5"/>
      <c r="AI1597" s="5"/>
      <c r="AJ1597" s="5"/>
      <c r="AM1597" s="9"/>
      <c r="AN1597" s="9"/>
      <c r="AO1597" s="9"/>
      <c r="AP1597" s="9"/>
      <c r="AQ1597" s="9"/>
      <c r="AR1597" s="9"/>
      <c r="AS1597" s="9"/>
      <c r="AT1597" s="9"/>
      <c r="AU1597" s="5"/>
      <c r="AV1597" s="5"/>
      <c r="AW1597" s="5"/>
      <c r="AX1597" s="5"/>
      <c r="AY1597" s="5"/>
      <c r="AZ1597" s="5"/>
      <c r="BA1597" s="5"/>
      <c r="CX1597" s="5"/>
      <c r="CY1597" s="5"/>
      <c r="CZ1597" s="5"/>
    </row>
    <row r="1598" spans="4:104" x14ac:dyDescent="0.3">
      <c r="D1598" s="5"/>
      <c r="E1598" s="5"/>
      <c r="F1598" s="5"/>
      <c r="G1598" s="5"/>
      <c r="H1598" s="5"/>
      <c r="I1598" s="5"/>
      <c r="J1598" s="5"/>
      <c r="K1598" s="5"/>
      <c r="L1598" s="5"/>
      <c r="M1598" s="5"/>
      <c r="N1598" s="5"/>
      <c r="O1598" s="5"/>
      <c r="P1598" s="5"/>
      <c r="Q1598" s="5"/>
      <c r="R1598" s="5"/>
      <c r="S1598" s="5"/>
      <c r="T1598" s="5"/>
      <c r="U1598" s="5"/>
      <c r="V1598" s="5"/>
      <c r="W1598" s="5"/>
      <c r="X1598" s="5"/>
      <c r="Y1598" s="5"/>
      <c r="Z1598" s="5"/>
      <c r="AA1598" s="5"/>
      <c r="AB1598" s="5"/>
      <c r="AE1598" s="5"/>
      <c r="AF1598" s="5"/>
      <c r="AG1598" s="5"/>
      <c r="AH1598" s="5"/>
      <c r="AI1598" s="5"/>
      <c r="AJ1598" s="5"/>
      <c r="AM1598" s="9"/>
      <c r="AN1598" s="9"/>
      <c r="AO1598" s="9"/>
      <c r="AP1598" s="9"/>
      <c r="AQ1598" s="9"/>
      <c r="AR1598" s="9"/>
      <c r="AS1598" s="9"/>
      <c r="AT1598" s="9"/>
      <c r="AU1598" s="5"/>
      <c r="AV1598" s="5"/>
      <c r="AW1598" s="5"/>
      <c r="AX1598" s="5"/>
      <c r="AY1598" s="5"/>
      <c r="AZ1598" s="5"/>
      <c r="BA1598" s="5"/>
      <c r="CX1598" s="5"/>
      <c r="CY1598" s="5"/>
      <c r="CZ1598" s="5"/>
    </row>
    <row r="1599" spans="4:104" x14ac:dyDescent="0.3">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B1599" s="5"/>
      <c r="AE1599" s="5"/>
      <c r="AF1599" s="5"/>
      <c r="AG1599" s="5"/>
      <c r="AH1599" s="5"/>
      <c r="AI1599" s="5"/>
      <c r="AJ1599" s="5"/>
      <c r="AM1599" s="9"/>
      <c r="AN1599" s="9"/>
      <c r="AO1599" s="9"/>
      <c r="AP1599" s="9"/>
      <c r="AQ1599" s="9"/>
      <c r="AR1599" s="9"/>
      <c r="AS1599" s="9"/>
      <c r="AT1599" s="9"/>
      <c r="AU1599" s="5"/>
      <c r="AV1599" s="5"/>
      <c r="AW1599" s="5"/>
      <c r="AX1599" s="5"/>
      <c r="AY1599" s="5"/>
      <c r="AZ1599" s="5"/>
      <c r="BA1599" s="5"/>
      <c r="CX1599" s="5"/>
      <c r="CY1599" s="5"/>
      <c r="CZ1599" s="5"/>
    </row>
    <row r="1600" spans="4:104" x14ac:dyDescent="0.3">
      <c r="D1600" s="5"/>
      <c r="E1600" s="5"/>
      <c r="F1600" s="5"/>
      <c r="G1600" s="5"/>
      <c r="H1600" s="5"/>
      <c r="I1600" s="5"/>
      <c r="J1600" s="5"/>
      <c r="K1600" s="5"/>
      <c r="L1600" s="5"/>
      <c r="M1600" s="5"/>
      <c r="N1600" s="5"/>
      <c r="O1600" s="5"/>
      <c r="P1600" s="5"/>
      <c r="Q1600" s="5"/>
      <c r="R1600" s="5"/>
      <c r="S1600" s="5"/>
      <c r="T1600" s="5"/>
      <c r="U1600" s="5"/>
      <c r="V1600" s="5"/>
      <c r="W1600" s="5"/>
      <c r="X1600" s="5"/>
      <c r="Y1600" s="5"/>
      <c r="Z1600" s="5"/>
      <c r="AA1600" s="5"/>
      <c r="AB1600" s="5"/>
      <c r="AE1600" s="5"/>
      <c r="AF1600" s="5"/>
      <c r="AG1600" s="5"/>
      <c r="AH1600" s="5"/>
      <c r="AI1600" s="5"/>
      <c r="AJ1600" s="5"/>
      <c r="AM1600" s="9"/>
      <c r="AN1600" s="9"/>
      <c r="AO1600" s="9"/>
      <c r="AP1600" s="9"/>
      <c r="AQ1600" s="9"/>
      <c r="AR1600" s="9"/>
      <c r="AS1600" s="9"/>
      <c r="AT1600" s="9"/>
      <c r="AU1600" s="5"/>
      <c r="AV1600" s="5"/>
      <c r="AW1600" s="5"/>
      <c r="AX1600" s="5"/>
      <c r="AY1600" s="5"/>
      <c r="AZ1600" s="5"/>
      <c r="BA1600" s="5"/>
      <c r="CX1600" s="5"/>
      <c r="CY1600" s="5"/>
      <c r="CZ1600" s="5"/>
    </row>
    <row r="1601" spans="4:104" x14ac:dyDescent="0.3">
      <c r="D1601" s="5"/>
      <c r="E1601" s="5"/>
      <c r="F1601" s="5"/>
      <c r="G1601" s="5"/>
      <c r="H1601" s="5"/>
      <c r="I1601" s="5"/>
      <c r="J1601" s="5"/>
      <c r="K1601" s="5"/>
      <c r="L1601" s="5"/>
      <c r="M1601" s="5"/>
      <c r="N1601" s="5"/>
      <c r="O1601" s="5"/>
      <c r="P1601" s="5"/>
      <c r="Q1601" s="5"/>
      <c r="R1601" s="5"/>
      <c r="S1601" s="5"/>
      <c r="T1601" s="5"/>
      <c r="U1601" s="5"/>
      <c r="V1601" s="5"/>
      <c r="W1601" s="5"/>
      <c r="X1601" s="5"/>
      <c r="Y1601" s="5"/>
      <c r="Z1601" s="5"/>
      <c r="AA1601" s="5"/>
      <c r="AB1601" s="5"/>
      <c r="AE1601" s="5"/>
      <c r="AF1601" s="5"/>
      <c r="AG1601" s="5"/>
      <c r="AH1601" s="5"/>
      <c r="AI1601" s="5"/>
      <c r="AJ1601" s="5"/>
      <c r="AM1601" s="9"/>
      <c r="AN1601" s="9"/>
      <c r="AO1601" s="9"/>
      <c r="AP1601" s="9"/>
      <c r="AQ1601" s="9"/>
      <c r="AR1601" s="9"/>
      <c r="AS1601" s="9"/>
      <c r="AT1601" s="9"/>
      <c r="AU1601" s="5"/>
      <c r="AV1601" s="5"/>
      <c r="AW1601" s="5"/>
      <c r="AX1601" s="5"/>
      <c r="AY1601" s="5"/>
      <c r="AZ1601" s="5"/>
      <c r="BA1601" s="5"/>
      <c r="CX1601" s="5"/>
      <c r="CY1601" s="5"/>
      <c r="CZ1601" s="5"/>
    </row>
    <row r="1602" spans="4:104" x14ac:dyDescent="0.3">
      <c r="D1602" s="5"/>
      <c r="E1602" s="5"/>
      <c r="F1602" s="5"/>
      <c r="G1602" s="5"/>
      <c r="H1602" s="5"/>
      <c r="I1602" s="5"/>
      <c r="J1602" s="5"/>
      <c r="K1602" s="5"/>
      <c r="L1602" s="5"/>
      <c r="M1602" s="5"/>
      <c r="N1602" s="5"/>
      <c r="O1602" s="5"/>
      <c r="P1602" s="5"/>
      <c r="Q1602" s="5"/>
      <c r="R1602" s="5"/>
      <c r="S1602" s="5"/>
      <c r="T1602" s="5"/>
      <c r="U1602" s="5"/>
      <c r="V1602" s="5"/>
      <c r="W1602" s="5"/>
      <c r="X1602" s="5"/>
      <c r="Y1602" s="5"/>
      <c r="Z1602" s="5"/>
      <c r="AA1602" s="5"/>
      <c r="AB1602" s="5"/>
      <c r="AE1602" s="5"/>
      <c r="AF1602" s="5"/>
      <c r="AG1602" s="5"/>
      <c r="AH1602" s="5"/>
      <c r="AI1602" s="5"/>
      <c r="AJ1602" s="5"/>
      <c r="AM1602" s="9"/>
      <c r="AN1602" s="9"/>
      <c r="AO1602" s="9"/>
      <c r="AP1602" s="9"/>
      <c r="AQ1602" s="9"/>
      <c r="AR1602" s="9"/>
      <c r="AS1602" s="9"/>
      <c r="AT1602" s="9"/>
      <c r="AU1602" s="5"/>
      <c r="AV1602" s="5"/>
      <c r="AW1602" s="5"/>
      <c r="AX1602" s="5"/>
      <c r="AY1602" s="5"/>
      <c r="AZ1602" s="5"/>
      <c r="BA1602" s="5"/>
      <c r="CX1602" s="5"/>
      <c r="CY1602" s="5"/>
      <c r="CZ1602" s="5"/>
    </row>
    <row r="1603" spans="4:104" x14ac:dyDescent="0.3">
      <c r="D1603" s="5"/>
      <c r="E1603" s="5"/>
      <c r="F1603" s="5"/>
      <c r="G1603" s="5"/>
      <c r="H1603" s="5"/>
      <c r="I1603" s="5"/>
      <c r="J1603" s="5"/>
      <c r="K1603" s="5"/>
      <c r="L1603" s="5"/>
      <c r="M1603" s="5"/>
      <c r="N1603" s="5"/>
      <c r="O1603" s="5"/>
      <c r="P1603" s="5"/>
      <c r="Q1603" s="5"/>
      <c r="R1603" s="5"/>
      <c r="S1603" s="5"/>
      <c r="T1603" s="5"/>
      <c r="U1603" s="5"/>
      <c r="V1603" s="5"/>
      <c r="W1603" s="5"/>
      <c r="X1603" s="5"/>
      <c r="Y1603" s="5"/>
      <c r="Z1603" s="5"/>
      <c r="AA1603" s="5"/>
      <c r="AB1603" s="5"/>
      <c r="AE1603" s="5"/>
      <c r="AF1603" s="5"/>
      <c r="AG1603" s="5"/>
      <c r="AH1603" s="5"/>
      <c r="AI1603" s="5"/>
      <c r="AJ1603" s="5"/>
      <c r="AM1603" s="9"/>
      <c r="AN1603" s="9"/>
      <c r="AO1603" s="9"/>
      <c r="AP1603" s="9"/>
      <c r="AQ1603" s="9"/>
      <c r="AR1603" s="9"/>
      <c r="AS1603" s="9"/>
      <c r="AT1603" s="9"/>
      <c r="AU1603" s="5"/>
      <c r="AV1603" s="5"/>
      <c r="AW1603" s="5"/>
      <c r="AX1603" s="5"/>
      <c r="AY1603" s="5"/>
      <c r="AZ1603" s="5"/>
      <c r="BA1603" s="5"/>
      <c r="CX1603" s="5"/>
      <c r="CY1603" s="5"/>
      <c r="CZ1603" s="5"/>
    </row>
    <row r="1604" spans="4:104" x14ac:dyDescent="0.3">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5"/>
      <c r="AB1604" s="5"/>
      <c r="AE1604" s="5"/>
      <c r="AF1604" s="5"/>
      <c r="AG1604" s="5"/>
      <c r="AH1604" s="5"/>
      <c r="AI1604" s="5"/>
      <c r="AJ1604" s="5"/>
      <c r="AM1604" s="9"/>
      <c r="AN1604" s="9"/>
      <c r="AO1604" s="9"/>
      <c r="AP1604" s="9"/>
      <c r="AQ1604" s="9"/>
      <c r="AR1604" s="9"/>
      <c r="AS1604" s="9"/>
      <c r="AT1604" s="9"/>
      <c r="AU1604" s="5"/>
      <c r="AV1604" s="5"/>
      <c r="AW1604" s="5"/>
      <c r="AX1604" s="5"/>
      <c r="AY1604" s="5"/>
      <c r="AZ1604" s="5"/>
      <c r="BA1604" s="5"/>
      <c r="CX1604" s="5"/>
      <c r="CY1604" s="5"/>
      <c r="CZ1604" s="5"/>
    </row>
    <row r="1605" spans="4:104" x14ac:dyDescent="0.3">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5"/>
      <c r="AB1605" s="5"/>
      <c r="AE1605" s="5"/>
      <c r="AF1605" s="5"/>
      <c r="AG1605" s="5"/>
      <c r="AH1605" s="5"/>
      <c r="AI1605" s="5"/>
      <c r="AJ1605" s="5"/>
      <c r="AM1605" s="9"/>
      <c r="AN1605" s="9"/>
      <c r="AO1605" s="9"/>
      <c r="AP1605" s="9"/>
      <c r="AQ1605" s="9"/>
      <c r="AR1605" s="9"/>
      <c r="AS1605" s="9"/>
      <c r="AT1605" s="9"/>
      <c r="AU1605" s="5"/>
      <c r="AV1605" s="5"/>
      <c r="AW1605" s="5"/>
      <c r="AX1605" s="5"/>
      <c r="AY1605" s="5"/>
      <c r="AZ1605" s="5"/>
      <c r="BA1605" s="5"/>
      <c r="CX1605" s="5"/>
      <c r="CY1605" s="5"/>
      <c r="CZ1605" s="5"/>
    </row>
    <row r="1606" spans="4:104" x14ac:dyDescent="0.3">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5"/>
      <c r="AB1606" s="5"/>
      <c r="AE1606" s="5"/>
      <c r="AF1606" s="5"/>
      <c r="AG1606" s="5"/>
      <c r="AH1606" s="5"/>
      <c r="AI1606" s="5"/>
      <c r="AJ1606" s="5"/>
      <c r="AM1606" s="9"/>
      <c r="AN1606" s="9"/>
      <c r="AO1606" s="9"/>
      <c r="AP1606" s="9"/>
      <c r="AQ1606" s="9"/>
      <c r="AR1606" s="9"/>
      <c r="AS1606" s="9"/>
      <c r="AT1606" s="9"/>
      <c r="AU1606" s="5"/>
      <c r="AV1606" s="5"/>
      <c r="AW1606" s="5"/>
      <c r="AX1606" s="5"/>
      <c r="AY1606" s="5"/>
      <c r="AZ1606" s="5"/>
      <c r="BA1606" s="5"/>
      <c r="CX1606" s="5"/>
      <c r="CY1606" s="5"/>
      <c r="CZ1606" s="5"/>
    </row>
    <row r="1607" spans="4:104" x14ac:dyDescent="0.3">
      <c r="D1607" s="5"/>
      <c r="E1607" s="5"/>
      <c r="F1607" s="5"/>
      <c r="G1607" s="5"/>
      <c r="H1607" s="5"/>
      <c r="I1607" s="5"/>
      <c r="J1607" s="5"/>
      <c r="K1607" s="5"/>
      <c r="L1607" s="5"/>
      <c r="M1607" s="5"/>
      <c r="N1607" s="5"/>
      <c r="O1607" s="5"/>
      <c r="P1607" s="5"/>
      <c r="Q1607" s="5"/>
      <c r="R1607" s="5"/>
      <c r="S1607" s="5"/>
      <c r="T1607" s="5"/>
      <c r="U1607" s="5"/>
      <c r="V1607" s="5"/>
      <c r="W1607" s="5"/>
      <c r="X1607" s="5"/>
      <c r="Y1607" s="5"/>
      <c r="Z1607" s="5"/>
      <c r="AA1607" s="5"/>
      <c r="AB1607" s="5"/>
      <c r="AE1607" s="5"/>
      <c r="AF1607" s="5"/>
      <c r="AG1607" s="5"/>
      <c r="AH1607" s="5"/>
      <c r="AI1607" s="5"/>
      <c r="AJ1607" s="5"/>
      <c r="AM1607" s="9"/>
      <c r="AN1607" s="9"/>
      <c r="AO1607" s="9"/>
      <c r="AP1607" s="9"/>
      <c r="AQ1607" s="9"/>
      <c r="AR1607" s="9"/>
      <c r="AS1607" s="9"/>
      <c r="AT1607" s="9"/>
      <c r="AU1607" s="5"/>
      <c r="AV1607" s="5"/>
      <c r="AW1607" s="5"/>
      <c r="AX1607" s="5"/>
      <c r="AY1607" s="5"/>
      <c r="AZ1607" s="5"/>
      <c r="BA1607" s="5"/>
      <c r="CX1607" s="5"/>
      <c r="CY1607" s="5"/>
      <c r="CZ1607" s="5"/>
    </row>
    <row r="1608" spans="4:104" x14ac:dyDescent="0.3">
      <c r="D1608" s="5"/>
      <c r="E1608" s="5"/>
      <c r="F1608" s="5"/>
      <c r="G1608" s="5"/>
      <c r="H1608" s="5"/>
      <c r="I1608" s="5"/>
      <c r="J1608" s="5"/>
      <c r="K1608" s="5"/>
      <c r="L1608" s="5"/>
      <c r="M1608" s="5"/>
      <c r="N1608" s="5"/>
      <c r="O1608" s="5"/>
      <c r="P1608" s="5"/>
      <c r="Q1608" s="5"/>
      <c r="R1608" s="5"/>
      <c r="S1608" s="5"/>
      <c r="T1608" s="5"/>
      <c r="U1608" s="5"/>
      <c r="V1608" s="5"/>
      <c r="W1608" s="5"/>
      <c r="X1608" s="5"/>
      <c r="Y1608" s="5"/>
      <c r="Z1608" s="5"/>
      <c r="AA1608" s="5"/>
      <c r="AB1608" s="5"/>
      <c r="AE1608" s="5"/>
      <c r="AF1608" s="5"/>
      <c r="AG1608" s="5"/>
      <c r="AH1608" s="5"/>
      <c r="AI1608" s="5"/>
      <c r="AJ1608" s="5"/>
      <c r="AM1608" s="9"/>
      <c r="AN1608" s="9"/>
      <c r="AO1608" s="9"/>
      <c r="AP1608" s="9"/>
      <c r="AQ1608" s="9"/>
      <c r="AR1608" s="9"/>
      <c r="AS1608" s="9"/>
      <c r="AT1608" s="9"/>
      <c r="AU1608" s="5"/>
      <c r="AV1608" s="5"/>
      <c r="AW1608" s="5"/>
      <c r="AX1608" s="5"/>
      <c r="AY1608" s="5"/>
      <c r="AZ1608" s="5"/>
      <c r="BA1608" s="5"/>
      <c r="CX1608" s="5"/>
      <c r="CY1608" s="5"/>
      <c r="CZ1608" s="5"/>
    </row>
    <row r="1609" spans="4:104" x14ac:dyDescent="0.3">
      <c r="D1609" s="5"/>
      <c r="E1609" s="5"/>
      <c r="F1609" s="5"/>
      <c r="G1609" s="5"/>
      <c r="H1609" s="5"/>
      <c r="I1609" s="5"/>
      <c r="J1609" s="5"/>
      <c r="K1609" s="5"/>
      <c r="L1609" s="5"/>
      <c r="M1609" s="5"/>
      <c r="N1609" s="5"/>
      <c r="O1609" s="5"/>
      <c r="P1609" s="5"/>
      <c r="Q1609" s="5"/>
      <c r="R1609" s="5"/>
      <c r="S1609" s="5"/>
      <c r="T1609" s="5"/>
      <c r="U1609" s="5"/>
      <c r="V1609" s="5"/>
      <c r="W1609" s="5"/>
      <c r="X1609" s="5"/>
      <c r="Y1609" s="5"/>
      <c r="Z1609" s="5"/>
      <c r="AA1609" s="5"/>
      <c r="AB1609" s="5"/>
      <c r="AE1609" s="5"/>
      <c r="AF1609" s="5"/>
      <c r="AG1609" s="5"/>
      <c r="AH1609" s="5"/>
      <c r="AI1609" s="5"/>
      <c r="AJ1609" s="5"/>
      <c r="AM1609" s="9"/>
      <c r="AN1609" s="9"/>
      <c r="AO1609" s="9"/>
      <c r="AP1609" s="9"/>
      <c r="AQ1609" s="9"/>
      <c r="AR1609" s="9"/>
      <c r="AS1609" s="9"/>
      <c r="AT1609" s="9"/>
      <c r="AU1609" s="5"/>
      <c r="AV1609" s="5"/>
      <c r="AW1609" s="5"/>
      <c r="AX1609" s="5"/>
      <c r="AY1609" s="5"/>
      <c r="AZ1609" s="5"/>
      <c r="BA1609" s="5"/>
      <c r="CX1609" s="5"/>
      <c r="CY1609" s="5"/>
      <c r="CZ1609" s="5"/>
    </row>
    <row r="1610" spans="4:104" x14ac:dyDescent="0.3">
      <c r="D1610" s="5"/>
      <c r="E1610" s="5"/>
      <c r="F1610" s="5"/>
      <c r="G1610" s="5"/>
      <c r="H1610" s="5"/>
      <c r="I1610" s="5"/>
      <c r="J1610" s="5"/>
      <c r="K1610" s="5"/>
      <c r="L1610" s="5"/>
      <c r="M1610" s="5"/>
      <c r="N1610" s="5"/>
      <c r="O1610" s="5"/>
      <c r="P1610" s="5"/>
      <c r="Q1610" s="5"/>
      <c r="R1610" s="5"/>
      <c r="S1610" s="5"/>
      <c r="T1610" s="5"/>
      <c r="U1610" s="5"/>
      <c r="V1610" s="5"/>
      <c r="W1610" s="5"/>
      <c r="X1610" s="5"/>
      <c r="Y1610" s="5"/>
      <c r="Z1610" s="5"/>
      <c r="AA1610" s="5"/>
      <c r="AB1610" s="5"/>
      <c r="AE1610" s="5"/>
      <c r="AF1610" s="5"/>
      <c r="AG1610" s="5"/>
      <c r="AH1610" s="5"/>
      <c r="AI1610" s="5"/>
      <c r="AJ1610" s="5"/>
      <c r="AM1610" s="9"/>
      <c r="AN1610" s="9"/>
      <c r="AO1610" s="9"/>
      <c r="AP1610" s="9"/>
      <c r="AQ1610" s="9"/>
      <c r="AR1610" s="9"/>
      <c r="AS1610" s="9"/>
      <c r="AT1610" s="9"/>
      <c r="AU1610" s="5"/>
      <c r="AV1610" s="5"/>
      <c r="AW1610" s="5"/>
      <c r="AX1610" s="5"/>
      <c r="AY1610" s="5"/>
      <c r="AZ1610" s="5"/>
      <c r="BA1610" s="5"/>
      <c r="CX1610" s="5"/>
      <c r="CY1610" s="5"/>
      <c r="CZ1610" s="5"/>
    </row>
    <row r="1611" spans="4:104" x14ac:dyDescent="0.3">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B1611" s="5"/>
      <c r="AE1611" s="5"/>
      <c r="AF1611" s="5"/>
      <c r="AG1611" s="5"/>
      <c r="AH1611" s="5"/>
      <c r="AI1611" s="5"/>
      <c r="AJ1611" s="5"/>
      <c r="AM1611" s="9"/>
      <c r="AN1611" s="9"/>
      <c r="AO1611" s="9"/>
      <c r="AP1611" s="9"/>
      <c r="AQ1611" s="9"/>
      <c r="AR1611" s="9"/>
      <c r="AS1611" s="9"/>
      <c r="AT1611" s="9"/>
      <c r="AU1611" s="5"/>
      <c r="AV1611" s="5"/>
      <c r="AW1611" s="5"/>
      <c r="AX1611" s="5"/>
      <c r="AY1611" s="5"/>
      <c r="AZ1611" s="5"/>
      <c r="BA1611" s="5"/>
      <c r="CX1611" s="5"/>
      <c r="CY1611" s="5"/>
      <c r="CZ1611" s="5"/>
    </row>
    <row r="1612" spans="4:104" x14ac:dyDescent="0.3">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B1612" s="5"/>
      <c r="AE1612" s="5"/>
      <c r="AF1612" s="5"/>
      <c r="AG1612" s="5"/>
      <c r="AH1612" s="5"/>
      <c r="AI1612" s="5"/>
      <c r="AJ1612" s="5"/>
      <c r="AM1612" s="9"/>
      <c r="AN1612" s="9"/>
      <c r="AO1612" s="9"/>
      <c r="AP1612" s="9"/>
      <c r="AQ1612" s="9"/>
      <c r="AR1612" s="9"/>
      <c r="AS1612" s="9"/>
      <c r="AT1612" s="9"/>
      <c r="AU1612" s="5"/>
      <c r="AV1612" s="5"/>
      <c r="AW1612" s="5"/>
      <c r="AX1612" s="5"/>
      <c r="AY1612" s="5"/>
      <c r="AZ1612" s="5"/>
      <c r="BA1612" s="5"/>
      <c r="CX1612" s="5"/>
      <c r="CY1612" s="5"/>
      <c r="CZ1612" s="5"/>
    </row>
    <row r="1613" spans="4:104" x14ac:dyDescent="0.3">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5"/>
      <c r="AB1613" s="5"/>
      <c r="AE1613" s="5"/>
      <c r="AF1613" s="5"/>
      <c r="AG1613" s="5"/>
      <c r="AH1613" s="5"/>
      <c r="AI1613" s="5"/>
      <c r="AJ1613" s="5"/>
      <c r="AM1613" s="9"/>
      <c r="AN1613" s="9"/>
      <c r="AO1613" s="9"/>
      <c r="AP1613" s="9"/>
      <c r="AQ1613" s="9"/>
      <c r="AR1613" s="9"/>
      <c r="AS1613" s="9"/>
      <c r="AT1613" s="9"/>
      <c r="AU1613" s="5"/>
      <c r="AV1613" s="5"/>
      <c r="AW1613" s="5"/>
      <c r="AX1613" s="5"/>
      <c r="AY1613" s="5"/>
      <c r="AZ1613" s="5"/>
      <c r="BA1613" s="5"/>
      <c r="CX1613" s="5"/>
      <c r="CY1613" s="5"/>
      <c r="CZ1613" s="5"/>
    </row>
    <row r="1614" spans="4:104" x14ac:dyDescent="0.3">
      <c r="D1614" s="5"/>
      <c r="E1614" s="5"/>
      <c r="F1614" s="5"/>
      <c r="G1614" s="5"/>
      <c r="H1614" s="5"/>
      <c r="I1614" s="5"/>
      <c r="J1614" s="5"/>
      <c r="K1614" s="5"/>
      <c r="L1614" s="5"/>
      <c r="M1614" s="5"/>
      <c r="N1614" s="5"/>
      <c r="O1614" s="5"/>
      <c r="P1614" s="5"/>
      <c r="Q1614" s="5"/>
      <c r="R1614" s="5"/>
      <c r="S1614" s="5"/>
      <c r="T1614" s="5"/>
      <c r="U1614" s="5"/>
      <c r="V1614" s="5"/>
      <c r="W1614" s="5"/>
      <c r="X1614" s="5"/>
      <c r="Y1614" s="5"/>
      <c r="Z1614" s="5"/>
      <c r="AA1614" s="5"/>
      <c r="AB1614" s="5"/>
      <c r="AE1614" s="5"/>
      <c r="AF1614" s="5"/>
      <c r="AG1614" s="5"/>
      <c r="AH1614" s="5"/>
      <c r="AI1614" s="5"/>
      <c r="AJ1614" s="5"/>
      <c r="AM1614" s="9"/>
      <c r="AN1614" s="9"/>
      <c r="AO1614" s="9"/>
      <c r="AP1614" s="9"/>
      <c r="AQ1614" s="9"/>
      <c r="AR1614" s="9"/>
      <c r="AS1614" s="9"/>
      <c r="AT1614" s="9"/>
      <c r="AU1614" s="5"/>
      <c r="AV1614" s="5"/>
      <c r="AW1614" s="5"/>
      <c r="AX1614" s="5"/>
      <c r="AY1614" s="5"/>
      <c r="AZ1614" s="5"/>
      <c r="BA1614" s="5"/>
      <c r="CX1614" s="5"/>
      <c r="CY1614" s="5"/>
      <c r="CZ1614" s="5"/>
    </row>
    <row r="1615" spans="4:104" x14ac:dyDescent="0.3">
      <c r="D1615" s="5"/>
      <c r="E1615" s="5"/>
      <c r="F1615" s="5"/>
      <c r="G1615" s="5"/>
      <c r="H1615" s="5"/>
      <c r="I1615" s="5"/>
      <c r="J1615" s="5"/>
      <c r="K1615" s="5"/>
      <c r="L1615" s="5"/>
      <c r="M1615" s="5"/>
      <c r="N1615" s="5"/>
      <c r="O1615" s="5"/>
      <c r="P1615" s="5"/>
      <c r="Q1615" s="5"/>
      <c r="R1615" s="5"/>
      <c r="S1615" s="5"/>
      <c r="T1615" s="5"/>
      <c r="U1615" s="5"/>
      <c r="V1615" s="5"/>
      <c r="W1615" s="5"/>
      <c r="X1615" s="5"/>
      <c r="Y1615" s="5"/>
      <c r="Z1615" s="5"/>
      <c r="AA1615" s="5"/>
      <c r="AB1615" s="5"/>
      <c r="AE1615" s="5"/>
      <c r="AF1615" s="5"/>
      <c r="AG1615" s="5"/>
      <c r="AH1615" s="5"/>
      <c r="AI1615" s="5"/>
      <c r="AJ1615" s="5"/>
      <c r="AM1615" s="9"/>
      <c r="AN1615" s="9"/>
      <c r="AO1615" s="9"/>
      <c r="AP1615" s="9"/>
      <c r="AQ1615" s="9"/>
      <c r="AR1615" s="9"/>
      <c r="AS1615" s="9"/>
      <c r="AT1615" s="9"/>
      <c r="AU1615" s="5"/>
      <c r="AV1615" s="5"/>
      <c r="AW1615" s="5"/>
      <c r="AX1615" s="5"/>
      <c r="AY1615" s="5"/>
      <c r="AZ1615" s="5"/>
      <c r="BA1615" s="5"/>
      <c r="CX1615" s="5"/>
      <c r="CY1615" s="5"/>
      <c r="CZ1615" s="5"/>
    </row>
    <row r="1616" spans="4:104" x14ac:dyDescent="0.3">
      <c r="D1616" s="5"/>
      <c r="E1616" s="5"/>
      <c r="F1616" s="5"/>
      <c r="G1616" s="5"/>
      <c r="H1616" s="5"/>
      <c r="I1616" s="5"/>
      <c r="J1616" s="5"/>
      <c r="K1616" s="5"/>
      <c r="L1616" s="5"/>
      <c r="M1616" s="5"/>
      <c r="N1616" s="5"/>
      <c r="O1616" s="5"/>
      <c r="P1616" s="5"/>
      <c r="Q1616" s="5"/>
      <c r="R1616" s="5"/>
      <c r="S1616" s="5"/>
      <c r="T1616" s="5"/>
      <c r="U1616" s="5"/>
      <c r="V1616" s="5"/>
      <c r="W1616" s="5"/>
      <c r="X1616" s="5"/>
      <c r="Y1616" s="5"/>
      <c r="Z1616" s="5"/>
      <c r="AA1616" s="5"/>
      <c r="AB1616" s="5"/>
      <c r="AE1616" s="5"/>
      <c r="AF1616" s="5"/>
      <c r="AG1616" s="5"/>
      <c r="AH1616" s="5"/>
      <c r="AI1616" s="5"/>
      <c r="AJ1616" s="5"/>
      <c r="AM1616" s="9"/>
      <c r="AN1616" s="9"/>
      <c r="AO1616" s="9"/>
      <c r="AP1616" s="9"/>
      <c r="AQ1616" s="9"/>
      <c r="AR1616" s="9"/>
      <c r="AS1616" s="9"/>
      <c r="AT1616" s="9"/>
      <c r="AU1616" s="5"/>
      <c r="AV1616" s="5"/>
      <c r="AW1616" s="5"/>
      <c r="AX1616" s="5"/>
      <c r="AY1616" s="5"/>
      <c r="AZ1616" s="5"/>
      <c r="BA1616" s="5"/>
      <c r="CX1616" s="5"/>
      <c r="CY1616" s="5"/>
      <c r="CZ1616" s="5"/>
    </row>
    <row r="1617" spans="4:104" x14ac:dyDescent="0.3">
      <c r="D1617" s="5"/>
      <c r="E1617" s="5"/>
      <c r="F1617" s="5"/>
      <c r="G1617" s="5"/>
      <c r="H1617" s="5"/>
      <c r="I1617" s="5"/>
      <c r="J1617" s="5"/>
      <c r="K1617" s="5"/>
      <c r="L1617" s="5"/>
      <c r="M1617" s="5"/>
      <c r="N1617" s="5"/>
      <c r="O1617" s="5"/>
      <c r="P1617" s="5"/>
      <c r="Q1617" s="5"/>
      <c r="R1617" s="5"/>
      <c r="S1617" s="5"/>
      <c r="T1617" s="5"/>
      <c r="U1617" s="5"/>
      <c r="V1617" s="5"/>
      <c r="W1617" s="5"/>
      <c r="X1617" s="5"/>
      <c r="Y1617" s="5"/>
      <c r="Z1617" s="5"/>
      <c r="AA1617" s="5"/>
      <c r="AB1617" s="5"/>
      <c r="AE1617" s="5"/>
      <c r="AF1617" s="5"/>
      <c r="AG1617" s="5"/>
      <c r="AH1617" s="5"/>
      <c r="AI1617" s="5"/>
      <c r="AJ1617" s="5"/>
      <c r="AM1617" s="9"/>
      <c r="AN1617" s="9"/>
      <c r="AO1617" s="9"/>
      <c r="AP1617" s="9"/>
      <c r="AQ1617" s="9"/>
      <c r="AR1617" s="9"/>
      <c r="AS1617" s="9"/>
      <c r="AT1617" s="9"/>
      <c r="AU1617" s="5"/>
      <c r="AV1617" s="5"/>
      <c r="AW1617" s="5"/>
      <c r="AX1617" s="5"/>
      <c r="AY1617" s="5"/>
      <c r="AZ1617" s="5"/>
      <c r="BA1617" s="5"/>
      <c r="CX1617" s="5"/>
      <c r="CY1617" s="5"/>
      <c r="CZ1617" s="5"/>
    </row>
    <row r="1618" spans="4:104" x14ac:dyDescent="0.3">
      <c r="D1618" s="5"/>
      <c r="E1618" s="5"/>
      <c r="F1618" s="5"/>
      <c r="G1618" s="5"/>
      <c r="H1618" s="5"/>
      <c r="I1618" s="5"/>
      <c r="J1618" s="5"/>
      <c r="K1618" s="5"/>
      <c r="L1618" s="5"/>
      <c r="M1618" s="5"/>
      <c r="N1618" s="5"/>
      <c r="O1618" s="5"/>
      <c r="P1618" s="5"/>
      <c r="Q1618" s="5"/>
      <c r="R1618" s="5"/>
      <c r="S1618" s="5"/>
      <c r="T1618" s="5"/>
      <c r="U1618" s="5"/>
      <c r="V1618" s="5"/>
      <c r="W1618" s="5"/>
      <c r="X1618" s="5"/>
      <c r="Y1618" s="5"/>
      <c r="Z1618" s="5"/>
      <c r="AA1618" s="5"/>
      <c r="AB1618" s="5"/>
      <c r="AE1618" s="5"/>
      <c r="AF1618" s="5"/>
      <c r="AG1618" s="5"/>
      <c r="AH1618" s="5"/>
      <c r="AI1618" s="5"/>
      <c r="AJ1618" s="5"/>
      <c r="AM1618" s="9"/>
      <c r="AN1618" s="9"/>
      <c r="AO1618" s="9"/>
      <c r="AP1618" s="9"/>
      <c r="AQ1618" s="9"/>
      <c r="AR1618" s="9"/>
      <c r="AS1618" s="9"/>
      <c r="AT1618" s="9"/>
      <c r="AU1618" s="5"/>
      <c r="AV1618" s="5"/>
      <c r="AW1618" s="5"/>
      <c r="AX1618" s="5"/>
      <c r="AY1618" s="5"/>
      <c r="AZ1618" s="5"/>
      <c r="BA1618" s="5"/>
      <c r="CX1618" s="5"/>
      <c r="CY1618" s="5"/>
      <c r="CZ1618" s="5"/>
    </row>
    <row r="1619" spans="4:104" x14ac:dyDescent="0.3">
      <c r="D1619" s="5"/>
      <c r="E1619" s="5"/>
      <c r="F1619" s="5"/>
      <c r="G1619" s="5"/>
      <c r="H1619" s="5"/>
      <c r="I1619" s="5"/>
      <c r="J1619" s="5"/>
      <c r="K1619" s="5"/>
      <c r="L1619" s="5"/>
      <c r="M1619" s="5"/>
      <c r="N1619" s="5"/>
      <c r="O1619" s="5"/>
      <c r="P1619" s="5"/>
      <c r="Q1619" s="5"/>
      <c r="R1619" s="5"/>
      <c r="S1619" s="5"/>
      <c r="T1619" s="5"/>
      <c r="U1619" s="5"/>
      <c r="V1619" s="5"/>
      <c r="W1619" s="5"/>
      <c r="X1619" s="5"/>
      <c r="Y1619" s="5"/>
      <c r="Z1619" s="5"/>
      <c r="AA1619" s="5"/>
      <c r="AB1619" s="5"/>
      <c r="AE1619" s="5"/>
      <c r="AF1619" s="5"/>
      <c r="AG1619" s="5"/>
      <c r="AH1619" s="5"/>
      <c r="AI1619" s="5"/>
      <c r="AJ1619" s="5"/>
      <c r="AM1619" s="9"/>
      <c r="AN1619" s="9"/>
      <c r="AO1619" s="9"/>
      <c r="AP1619" s="9"/>
      <c r="AQ1619" s="9"/>
      <c r="AR1619" s="9"/>
      <c r="AS1619" s="9"/>
      <c r="AT1619" s="9"/>
      <c r="AU1619" s="5"/>
      <c r="AV1619" s="5"/>
      <c r="AW1619" s="5"/>
      <c r="AX1619" s="5"/>
      <c r="AY1619" s="5"/>
      <c r="AZ1619" s="5"/>
      <c r="BA1619" s="5"/>
      <c r="CX1619" s="5"/>
      <c r="CY1619" s="5"/>
      <c r="CZ1619" s="5"/>
    </row>
    <row r="1620" spans="4:104" x14ac:dyDescent="0.3">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B1620" s="5"/>
      <c r="AE1620" s="5"/>
      <c r="AF1620" s="5"/>
      <c r="AG1620" s="5"/>
      <c r="AH1620" s="5"/>
      <c r="AI1620" s="5"/>
      <c r="AJ1620" s="5"/>
      <c r="AM1620" s="9"/>
      <c r="AN1620" s="9"/>
      <c r="AO1620" s="9"/>
      <c r="AP1620" s="9"/>
      <c r="AQ1620" s="9"/>
      <c r="AR1620" s="9"/>
      <c r="AS1620" s="9"/>
      <c r="AT1620" s="9"/>
      <c r="AU1620" s="5"/>
      <c r="AV1620" s="5"/>
      <c r="AW1620" s="5"/>
      <c r="AX1620" s="5"/>
      <c r="AY1620" s="5"/>
      <c r="AZ1620" s="5"/>
      <c r="BA1620" s="5"/>
      <c r="CX1620" s="5"/>
      <c r="CY1620" s="5"/>
      <c r="CZ1620" s="5"/>
    </row>
    <row r="1621" spans="4:104" x14ac:dyDescent="0.3">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5"/>
      <c r="AB1621" s="5"/>
      <c r="AE1621" s="5"/>
      <c r="AF1621" s="5"/>
      <c r="AG1621" s="5"/>
      <c r="AH1621" s="5"/>
      <c r="AI1621" s="5"/>
      <c r="AJ1621" s="5"/>
      <c r="AM1621" s="9"/>
      <c r="AN1621" s="9"/>
      <c r="AO1621" s="9"/>
      <c r="AP1621" s="9"/>
      <c r="AQ1621" s="9"/>
      <c r="AR1621" s="9"/>
      <c r="AS1621" s="9"/>
      <c r="AT1621" s="9"/>
      <c r="AU1621" s="5"/>
      <c r="AV1621" s="5"/>
      <c r="AW1621" s="5"/>
      <c r="AX1621" s="5"/>
      <c r="AY1621" s="5"/>
      <c r="AZ1621" s="5"/>
      <c r="BA1621" s="5"/>
      <c r="CX1621" s="5"/>
      <c r="CY1621" s="5"/>
      <c r="CZ1621" s="5"/>
    </row>
    <row r="1622" spans="4:104" x14ac:dyDescent="0.3">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B1622" s="5"/>
      <c r="AE1622" s="5"/>
      <c r="AF1622" s="5"/>
      <c r="AG1622" s="5"/>
      <c r="AH1622" s="5"/>
      <c r="AI1622" s="5"/>
      <c r="AJ1622" s="5"/>
      <c r="AM1622" s="9"/>
      <c r="AN1622" s="9"/>
      <c r="AO1622" s="9"/>
      <c r="AP1622" s="9"/>
      <c r="AQ1622" s="9"/>
      <c r="AR1622" s="9"/>
      <c r="AS1622" s="9"/>
      <c r="AT1622" s="9"/>
      <c r="AU1622" s="5"/>
      <c r="AV1622" s="5"/>
      <c r="AW1622" s="5"/>
      <c r="AX1622" s="5"/>
      <c r="AY1622" s="5"/>
      <c r="AZ1622" s="5"/>
      <c r="BA1622" s="5"/>
      <c r="CX1622" s="5"/>
      <c r="CY1622" s="5"/>
      <c r="CZ1622" s="5"/>
    </row>
    <row r="1623" spans="4:104" x14ac:dyDescent="0.3">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E1623" s="5"/>
      <c r="AF1623" s="5"/>
      <c r="AG1623" s="5"/>
      <c r="AH1623" s="5"/>
      <c r="AI1623" s="5"/>
      <c r="AJ1623" s="5"/>
      <c r="AM1623" s="9"/>
      <c r="AN1623" s="9"/>
      <c r="AO1623" s="9"/>
      <c r="AP1623" s="9"/>
      <c r="AQ1623" s="9"/>
      <c r="AR1623" s="9"/>
      <c r="AS1623" s="9"/>
      <c r="AT1623" s="9"/>
      <c r="AU1623" s="5"/>
      <c r="AV1623" s="5"/>
      <c r="AW1623" s="5"/>
      <c r="AX1623" s="5"/>
      <c r="AY1623" s="5"/>
      <c r="AZ1623" s="5"/>
      <c r="BA1623" s="5"/>
      <c r="CX1623" s="5"/>
      <c r="CY1623" s="5"/>
      <c r="CZ1623" s="5"/>
    </row>
    <row r="1624" spans="4:104" x14ac:dyDescent="0.3">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5"/>
      <c r="AB1624" s="5"/>
      <c r="AE1624" s="5"/>
      <c r="AF1624" s="5"/>
      <c r="AG1624" s="5"/>
      <c r="AH1624" s="5"/>
      <c r="AI1624" s="5"/>
      <c r="AJ1624" s="5"/>
      <c r="AM1624" s="9"/>
      <c r="AN1624" s="9"/>
      <c r="AO1624" s="9"/>
      <c r="AP1624" s="9"/>
      <c r="AQ1624" s="9"/>
      <c r="AR1624" s="9"/>
      <c r="AS1624" s="9"/>
      <c r="AT1624" s="9"/>
      <c r="AU1624" s="5"/>
      <c r="AV1624" s="5"/>
      <c r="AW1624" s="5"/>
      <c r="AX1624" s="5"/>
      <c r="AY1624" s="5"/>
      <c r="AZ1624" s="5"/>
      <c r="BA1624" s="5"/>
      <c r="CX1624" s="5"/>
      <c r="CY1624" s="5"/>
      <c r="CZ1624" s="5"/>
    </row>
    <row r="1625" spans="4:104" x14ac:dyDescent="0.3">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B1625" s="5"/>
      <c r="AE1625" s="5"/>
      <c r="AF1625" s="5"/>
      <c r="AG1625" s="5"/>
      <c r="AH1625" s="5"/>
      <c r="AI1625" s="5"/>
      <c r="AJ1625" s="5"/>
      <c r="AM1625" s="9"/>
      <c r="AN1625" s="9"/>
      <c r="AO1625" s="9"/>
      <c r="AP1625" s="9"/>
      <c r="AQ1625" s="9"/>
      <c r="AR1625" s="9"/>
      <c r="AS1625" s="9"/>
      <c r="AT1625" s="9"/>
      <c r="AU1625" s="5"/>
      <c r="AV1625" s="5"/>
      <c r="AW1625" s="5"/>
      <c r="AX1625" s="5"/>
      <c r="AY1625" s="5"/>
      <c r="AZ1625" s="5"/>
      <c r="BA1625" s="5"/>
      <c r="CX1625" s="5"/>
      <c r="CY1625" s="5"/>
      <c r="CZ1625" s="5"/>
    </row>
    <row r="1626" spans="4:104" x14ac:dyDescent="0.3">
      <c r="D1626" s="5"/>
      <c r="E1626" s="5"/>
      <c r="F1626" s="5"/>
      <c r="G1626" s="5"/>
      <c r="H1626" s="5"/>
      <c r="I1626" s="5"/>
      <c r="J1626" s="5"/>
      <c r="K1626" s="5"/>
      <c r="L1626" s="5"/>
      <c r="M1626" s="5"/>
      <c r="N1626" s="5"/>
      <c r="O1626" s="5"/>
      <c r="P1626" s="5"/>
      <c r="Q1626" s="5"/>
      <c r="R1626" s="5"/>
      <c r="S1626" s="5"/>
      <c r="T1626" s="5"/>
      <c r="U1626" s="5"/>
      <c r="V1626" s="5"/>
      <c r="W1626" s="5"/>
      <c r="X1626" s="5"/>
      <c r="Y1626" s="5"/>
      <c r="Z1626" s="5"/>
      <c r="AA1626" s="5"/>
      <c r="AB1626" s="5"/>
      <c r="AE1626" s="5"/>
      <c r="AF1626" s="5"/>
      <c r="AG1626" s="5"/>
      <c r="AH1626" s="5"/>
      <c r="AI1626" s="5"/>
      <c r="AJ1626" s="5"/>
      <c r="AM1626" s="9"/>
      <c r="AN1626" s="9"/>
      <c r="AO1626" s="9"/>
      <c r="AP1626" s="9"/>
      <c r="AQ1626" s="9"/>
      <c r="AR1626" s="9"/>
      <c r="AS1626" s="9"/>
      <c r="AT1626" s="9"/>
      <c r="AU1626" s="5"/>
      <c r="AV1626" s="5"/>
      <c r="AW1626" s="5"/>
      <c r="AX1626" s="5"/>
      <c r="AY1626" s="5"/>
      <c r="AZ1626" s="5"/>
      <c r="BA1626" s="5"/>
      <c r="CX1626" s="5"/>
      <c r="CY1626" s="5"/>
      <c r="CZ1626" s="5"/>
    </row>
    <row r="1627" spans="4:104" x14ac:dyDescent="0.3">
      <c r="D1627" s="5"/>
      <c r="E1627" s="5"/>
      <c r="F1627" s="5"/>
      <c r="G1627" s="5"/>
      <c r="H1627" s="5"/>
      <c r="I1627" s="5"/>
      <c r="J1627" s="5"/>
      <c r="K1627" s="5"/>
      <c r="L1627" s="5"/>
      <c r="M1627" s="5"/>
      <c r="N1627" s="5"/>
      <c r="O1627" s="5"/>
      <c r="P1627" s="5"/>
      <c r="Q1627" s="5"/>
      <c r="R1627" s="5"/>
      <c r="S1627" s="5"/>
      <c r="T1627" s="5"/>
      <c r="U1627" s="5"/>
      <c r="V1627" s="5"/>
      <c r="W1627" s="5"/>
      <c r="X1627" s="5"/>
      <c r="Y1627" s="5"/>
      <c r="Z1627" s="5"/>
      <c r="AA1627" s="5"/>
      <c r="AB1627" s="5"/>
      <c r="AE1627" s="5"/>
      <c r="AF1627" s="5"/>
      <c r="AG1627" s="5"/>
      <c r="AH1627" s="5"/>
      <c r="AI1627" s="5"/>
      <c r="AJ1627" s="5"/>
      <c r="AM1627" s="9"/>
      <c r="AN1627" s="9"/>
      <c r="AO1627" s="9"/>
      <c r="AP1627" s="9"/>
      <c r="AQ1627" s="9"/>
      <c r="AR1627" s="9"/>
      <c r="AS1627" s="9"/>
      <c r="AT1627" s="9"/>
      <c r="AU1627" s="5"/>
      <c r="AV1627" s="5"/>
      <c r="AW1627" s="5"/>
      <c r="AX1627" s="5"/>
      <c r="AY1627" s="5"/>
      <c r="AZ1627" s="5"/>
      <c r="BA1627" s="5"/>
      <c r="CX1627" s="5"/>
      <c r="CY1627" s="5"/>
      <c r="CZ1627" s="5"/>
    </row>
    <row r="1628" spans="4:104" x14ac:dyDescent="0.3">
      <c r="D1628" s="5"/>
      <c r="E1628" s="5"/>
      <c r="F1628" s="5"/>
      <c r="G1628" s="5"/>
      <c r="H1628" s="5"/>
      <c r="I1628" s="5"/>
      <c r="J1628" s="5"/>
      <c r="K1628" s="5"/>
      <c r="L1628" s="5"/>
      <c r="M1628" s="5"/>
      <c r="N1628" s="5"/>
      <c r="O1628" s="5"/>
      <c r="P1628" s="5"/>
      <c r="Q1628" s="5"/>
      <c r="R1628" s="5"/>
      <c r="S1628" s="5"/>
      <c r="T1628" s="5"/>
      <c r="U1628" s="5"/>
      <c r="V1628" s="5"/>
      <c r="W1628" s="5"/>
      <c r="X1628" s="5"/>
      <c r="Y1628" s="5"/>
      <c r="Z1628" s="5"/>
      <c r="AA1628" s="5"/>
      <c r="AB1628" s="5"/>
      <c r="AE1628" s="5"/>
      <c r="AF1628" s="5"/>
      <c r="AG1628" s="5"/>
      <c r="AH1628" s="5"/>
      <c r="AI1628" s="5"/>
      <c r="AJ1628" s="5"/>
      <c r="AM1628" s="9"/>
      <c r="AN1628" s="9"/>
      <c r="AO1628" s="9"/>
      <c r="AP1628" s="9"/>
      <c r="AQ1628" s="9"/>
      <c r="AR1628" s="9"/>
      <c r="AS1628" s="9"/>
      <c r="AT1628" s="9"/>
      <c r="AU1628" s="5"/>
      <c r="AV1628" s="5"/>
      <c r="AW1628" s="5"/>
      <c r="AX1628" s="5"/>
      <c r="AY1628" s="5"/>
      <c r="AZ1628" s="5"/>
      <c r="BA1628" s="5"/>
      <c r="CX1628" s="5"/>
      <c r="CY1628" s="5"/>
      <c r="CZ1628" s="5"/>
    </row>
    <row r="1629" spans="4:104" x14ac:dyDescent="0.3">
      <c r="D1629" s="5"/>
      <c r="E1629" s="5"/>
      <c r="F1629" s="5"/>
      <c r="G1629" s="5"/>
      <c r="H1629" s="5"/>
      <c r="I1629" s="5"/>
      <c r="J1629" s="5"/>
      <c r="K1629" s="5"/>
      <c r="L1629" s="5"/>
      <c r="M1629" s="5"/>
      <c r="N1629" s="5"/>
      <c r="O1629" s="5"/>
      <c r="P1629" s="5"/>
      <c r="Q1629" s="5"/>
      <c r="R1629" s="5"/>
      <c r="S1629" s="5"/>
      <c r="T1629" s="5"/>
      <c r="U1629" s="5"/>
      <c r="V1629" s="5"/>
      <c r="W1629" s="5"/>
      <c r="X1629" s="5"/>
      <c r="Y1629" s="5"/>
      <c r="Z1629" s="5"/>
      <c r="AA1629" s="5"/>
      <c r="AB1629" s="5"/>
      <c r="AE1629" s="5"/>
      <c r="AF1629" s="5"/>
      <c r="AG1629" s="5"/>
      <c r="AH1629" s="5"/>
      <c r="AI1629" s="5"/>
      <c r="AJ1629" s="5"/>
      <c r="AM1629" s="9"/>
      <c r="AN1629" s="9"/>
      <c r="AO1629" s="9"/>
      <c r="AP1629" s="9"/>
      <c r="AQ1629" s="9"/>
      <c r="AR1629" s="9"/>
      <c r="AS1629" s="9"/>
      <c r="AT1629" s="9"/>
      <c r="AU1629" s="5"/>
      <c r="AV1629" s="5"/>
      <c r="AW1629" s="5"/>
      <c r="AX1629" s="5"/>
      <c r="AY1629" s="5"/>
      <c r="AZ1629" s="5"/>
      <c r="BA1629" s="5"/>
      <c r="CX1629" s="5"/>
      <c r="CY1629" s="5"/>
      <c r="CZ1629" s="5"/>
    </row>
    <row r="1630" spans="4:104" x14ac:dyDescent="0.3">
      <c r="D1630" s="5"/>
      <c r="E1630" s="5"/>
      <c r="F1630" s="5"/>
      <c r="G1630" s="5"/>
      <c r="H1630" s="5"/>
      <c r="I1630" s="5"/>
      <c r="J1630" s="5"/>
      <c r="K1630" s="5"/>
      <c r="L1630" s="5"/>
      <c r="M1630" s="5"/>
      <c r="N1630" s="5"/>
      <c r="O1630" s="5"/>
      <c r="P1630" s="5"/>
      <c r="Q1630" s="5"/>
      <c r="R1630" s="5"/>
      <c r="S1630" s="5"/>
      <c r="T1630" s="5"/>
      <c r="U1630" s="5"/>
      <c r="V1630" s="5"/>
      <c r="W1630" s="5"/>
      <c r="X1630" s="5"/>
      <c r="Y1630" s="5"/>
      <c r="Z1630" s="5"/>
      <c r="AA1630" s="5"/>
      <c r="AB1630" s="5"/>
      <c r="AE1630" s="5"/>
      <c r="AF1630" s="5"/>
      <c r="AG1630" s="5"/>
      <c r="AH1630" s="5"/>
      <c r="AI1630" s="5"/>
      <c r="AJ1630" s="5"/>
      <c r="AM1630" s="9"/>
      <c r="AN1630" s="9"/>
      <c r="AO1630" s="9"/>
      <c r="AP1630" s="9"/>
      <c r="AQ1630" s="9"/>
      <c r="AR1630" s="9"/>
      <c r="AS1630" s="9"/>
      <c r="AT1630" s="9"/>
      <c r="AU1630" s="5"/>
      <c r="AV1630" s="5"/>
      <c r="AW1630" s="5"/>
      <c r="AX1630" s="5"/>
      <c r="AY1630" s="5"/>
      <c r="AZ1630" s="5"/>
      <c r="BA1630" s="5"/>
      <c r="CX1630" s="5"/>
      <c r="CY1630" s="5"/>
      <c r="CZ1630" s="5"/>
    </row>
    <row r="1631" spans="4:104" x14ac:dyDescent="0.3">
      <c r="D1631" s="5"/>
      <c r="E1631" s="5"/>
      <c r="F1631" s="5"/>
      <c r="G1631" s="5"/>
      <c r="H1631" s="5"/>
      <c r="I1631" s="5"/>
      <c r="J1631" s="5"/>
      <c r="K1631" s="5"/>
      <c r="L1631" s="5"/>
      <c r="M1631" s="5"/>
      <c r="N1631" s="5"/>
      <c r="O1631" s="5"/>
      <c r="P1631" s="5"/>
      <c r="Q1631" s="5"/>
      <c r="R1631" s="5"/>
      <c r="S1631" s="5"/>
      <c r="T1631" s="5"/>
      <c r="U1631" s="5"/>
      <c r="V1631" s="5"/>
      <c r="W1631" s="5"/>
      <c r="X1631" s="5"/>
      <c r="Y1631" s="5"/>
      <c r="Z1631" s="5"/>
      <c r="AA1631" s="5"/>
      <c r="AB1631" s="5"/>
      <c r="AE1631" s="5"/>
      <c r="AF1631" s="5"/>
      <c r="AG1631" s="5"/>
      <c r="AH1631" s="5"/>
      <c r="AI1631" s="5"/>
      <c r="AJ1631" s="5"/>
      <c r="AM1631" s="9"/>
      <c r="AN1631" s="9"/>
      <c r="AO1631" s="9"/>
      <c r="AP1631" s="9"/>
      <c r="AQ1631" s="9"/>
      <c r="AR1631" s="9"/>
      <c r="AS1631" s="9"/>
      <c r="AT1631" s="9"/>
      <c r="AU1631" s="5"/>
      <c r="AV1631" s="5"/>
      <c r="AW1631" s="5"/>
      <c r="AX1631" s="5"/>
      <c r="AY1631" s="5"/>
      <c r="AZ1631" s="5"/>
      <c r="BA1631" s="5"/>
      <c r="CX1631" s="5"/>
      <c r="CY1631" s="5"/>
      <c r="CZ1631" s="5"/>
    </row>
    <row r="1632" spans="4:104" x14ac:dyDescent="0.3">
      <c r="D1632" s="5"/>
      <c r="E1632" s="5"/>
      <c r="F1632" s="5"/>
      <c r="G1632" s="5"/>
      <c r="H1632" s="5"/>
      <c r="I1632" s="5"/>
      <c r="J1632" s="5"/>
      <c r="K1632" s="5"/>
      <c r="L1632" s="5"/>
      <c r="M1632" s="5"/>
      <c r="N1632" s="5"/>
      <c r="O1632" s="5"/>
      <c r="P1632" s="5"/>
      <c r="Q1632" s="5"/>
      <c r="R1632" s="5"/>
      <c r="S1632" s="5"/>
      <c r="T1632" s="5"/>
      <c r="U1632" s="5"/>
      <c r="V1632" s="5"/>
      <c r="W1632" s="5"/>
      <c r="X1632" s="5"/>
      <c r="Y1632" s="5"/>
      <c r="Z1632" s="5"/>
      <c r="AA1632" s="5"/>
      <c r="AB1632" s="5"/>
      <c r="AE1632" s="5"/>
      <c r="AF1632" s="5"/>
      <c r="AG1632" s="5"/>
      <c r="AH1632" s="5"/>
      <c r="AI1632" s="5"/>
      <c r="AJ1632" s="5"/>
      <c r="AM1632" s="9"/>
      <c r="AN1632" s="9"/>
      <c r="AO1632" s="9"/>
      <c r="AP1632" s="9"/>
      <c r="AQ1632" s="9"/>
      <c r="AR1632" s="9"/>
      <c r="AS1632" s="9"/>
      <c r="AT1632" s="9"/>
      <c r="AU1632" s="5"/>
      <c r="AV1632" s="5"/>
      <c r="AW1632" s="5"/>
      <c r="AX1632" s="5"/>
      <c r="AY1632" s="5"/>
      <c r="AZ1632" s="5"/>
      <c r="BA1632" s="5"/>
      <c r="CX1632" s="5"/>
      <c r="CY1632" s="5"/>
      <c r="CZ1632" s="5"/>
    </row>
    <row r="1633" spans="4:104" x14ac:dyDescent="0.3">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5"/>
      <c r="AB1633" s="5"/>
      <c r="AE1633" s="5"/>
      <c r="AF1633" s="5"/>
      <c r="AG1633" s="5"/>
      <c r="AH1633" s="5"/>
      <c r="AI1633" s="5"/>
      <c r="AJ1633" s="5"/>
      <c r="AM1633" s="9"/>
      <c r="AN1633" s="9"/>
      <c r="AO1633" s="9"/>
      <c r="AP1633" s="9"/>
      <c r="AQ1633" s="9"/>
      <c r="AR1633" s="9"/>
      <c r="AS1633" s="9"/>
      <c r="AT1633" s="9"/>
      <c r="AU1633" s="5"/>
      <c r="AV1633" s="5"/>
      <c r="AW1633" s="5"/>
      <c r="AX1633" s="5"/>
      <c r="AY1633" s="5"/>
      <c r="AZ1633" s="5"/>
      <c r="BA1633" s="5"/>
      <c r="CX1633" s="5"/>
      <c r="CY1633" s="5"/>
      <c r="CZ1633" s="5"/>
    </row>
    <row r="1634" spans="4:104" x14ac:dyDescent="0.3">
      <c r="D1634" s="5"/>
      <c r="E1634" s="5"/>
      <c r="F1634" s="5"/>
      <c r="G1634" s="5"/>
      <c r="H1634" s="5"/>
      <c r="I1634" s="5"/>
      <c r="J1634" s="5"/>
      <c r="K1634" s="5"/>
      <c r="L1634" s="5"/>
      <c r="M1634" s="5"/>
      <c r="N1634" s="5"/>
      <c r="O1634" s="5"/>
      <c r="P1634" s="5"/>
      <c r="Q1634" s="5"/>
      <c r="R1634" s="5"/>
      <c r="S1634" s="5"/>
      <c r="T1634" s="5"/>
      <c r="U1634" s="5"/>
      <c r="V1634" s="5"/>
      <c r="W1634" s="5"/>
      <c r="X1634" s="5"/>
      <c r="Y1634" s="5"/>
      <c r="Z1634" s="5"/>
      <c r="AA1634" s="5"/>
      <c r="AB1634" s="5"/>
      <c r="AE1634" s="5"/>
      <c r="AF1634" s="5"/>
      <c r="AG1634" s="5"/>
      <c r="AH1634" s="5"/>
      <c r="AI1634" s="5"/>
      <c r="AJ1634" s="5"/>
      <c r="AM1634" s="9"/>
      <c r="AN1634" s="9"/>
      <c r="AO1634" s="9"/>
      <c r="AP1634" s="9"/>
      <c r="AQ1634" s="9"/>
      <c r="AR1634" s="9"/>
      <c r="AS1634" s="9"/>
      <c r="AT1634" s="9"/>
      <c r="AU1634" s="5"/>
      <c r="AV1634" s="5"/>
      <c r="AW1634" s="5"/>
      <c r="AX1634" s="5"/>
      <c r="AY1634" s="5"/>
      <c r="AZ1634" s="5"/>
      <c r="BA1634" s="5"/>
      <c r="CX1634" s="5"/>
      <c r="CY1634" s="5"/>
      <c r="CZ1634" s="5"/>
    </row>
    <row r="1635" spans="4:104" x14ac:dyDescent="0.3">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5"/>
      <c r="AB1635" s="5"/>
      <c r="AE1635" s="5"/>
      <c r="AF1635" s="5"/>
      <c r="AG1635" s="5"/>
      <c r="AH1635" s="5"/>
      <c r="AI1635" s="5"/>
      <c r="AJ1635" s="5"/>
      <c r="AM1635" s="9"/>
      <c r="AN1635" s="9"/>
      <c r="AO1635" s="9"/>
      <c r="AP1635" s="9"/>
      <c r="AQ1635" s="9"/>
      <c r="AR1635" s="9"/>
      <c r="AS1635" s="9"/>
      <c r="AT1635" s="9"/>
      <c r="AU1635" s="5"/>
      <c r="AV1635" s="5"/>
      <c r="AW1635" s="5"/>
      <c r="AX1635" s="5"/>
      <c r="AY1635" s="5"/>
      <c r="AZ1635" s="5"/>
      <c r="BA1635" s="5"/>
      <c r="CX1635" s="5"/>
      <c r="CY1635" s="5"/>
      <c r="CZ1635" s="5"/>
    </row>
    <row r="1636" spans="4:104" x14ac:dyDescent="0.3">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5"/>
      <c r="AB1636" s="5"/>
      <c r="AE1636" s="5"/>
      <c r="AF1636" s="5"/>
      <c r="AG1636" s="5"/>
      <c r="AH1636" s="5"/>
      <c r="AI1636" s="5"/>
      <c r="AJ1636" s="5"/>
      <c r="AM1636" s="9"/>
      <c r="AN1636" s="9"/>
      <c r="AO1636" s="9"/>
      <c r="AP1636" s="9"/>
      <c r="AQ1636" s="9"/>
      <c r="AR1636" s="9"/>
      <c r="AS1636" s="9"/>
      <c r="AT1636" s="9"/>
      <c r="AU1636" s="5"/>
      <c r="AV1636" s="5"/>
      <c r="AW1636" s="5"/>
      <c r="AX1636" s="5"/>
      <c r="AY1636" s="5"/>
      <c r="AZ1636" s="5"/>
      <c r="BA1636" s="5"/>
      <c r="CX1636" s="5"/>
      <c r="CY1636" s="5"/>
      <c r="CZ1636" s="5"/>
    </row>
    <row r="1637" spans="4:104" x14ac:dyDescent="0.3">
      <c r="D1637" s="5"/>
      <c r="E1637" s="5"/>
      <c r="F1637" s="5"/>
      <c r="G1637" s="5"/>
      <c r="H1637" s="5"/>
      <c r="I1637" s="5"/>
      <c r="J1637" s="5"/>
      <c r="K1637" s="5"/>
      <c r="L1637" s="5"/>
      <c r="M1637" s="5"/>
      <c r="N1637" s="5"/>
      <c r="O1637" s="5"/>
      <c r="P1637" s="5"/>
      <c r="Q1637" s="5"/>
      <c r="R1637" s="5"/>
      <c r="S1637" s="5"/>
      <c r="T1637" s="5"/>
      <c r="U1637" s="5"/>
      <c r="V1637" s="5"/>
      <c r="W1637" s="5"/>
      <c r="X1637" s="5"/>
      <c r="Y1637" s="5"/>
      <c r="Z1637" s="5"/>
      <c r="AA1637" s="5"/>
      <c r="AB1637" s="5"/>
      <c r="AE1637" s="5"/>
      <c r="AF1637" s="5"/>
      <c r="AG1637" s="5"/>
      <c r="AH1637" s="5"/>
      <c r="AI1637" s="5"/>
      <c r="AJ1637" s="5"/>
      <c r="AM1637" s="9"/>
      <c r="AN1637" s="9"/>
      <c r="AO1637" s="9"/>
      <c r="AP1637" s="9"/>
      <c r="AQ1637" s="9"/>
      <c r="AR1637" s="9"/>
      <c r="AS1637" s="9"/>
      <c r="AT1637" s="9"/>
      <c r="AU1637" s="5"/>
      <c r="AV1637" s="5"/>
      <c r="AW1637" s="5"/>
      <c r="AX1637" s="5"/>
      <c r="AY1637" s="5"/>
      <c r="AZ1637" s="5"/>
      <c r="BA1637" s="5"/>
      <c r="CX1637" s="5"/>
      <c r="CY1637" s="5"/>
      <c r="CZ1637" s="5"/>
    </row>
    <row r="1638" spans="4:104" x14ac:dyDescent="0.3">
      <c r="D1638" s="5"/>
      <c r="E1638" s="5"/>
      <c r="F1638" s="5"/>
      <c r="G1638" s="5"/>
      <c r="H1638" s="5"/>
      <c r="I1638" s="5"/>
      <c r="J1638" s="5"/>
      <c r="K1638" s="5"/>
      <c r="L1638" s="5"/>
      <c r="M1638" s="5"/>
      <c r="N1638" s="5"/>
      <c r="O1638" s="5"/>
      <c r="P1638" s="5"/>
      <c r="Q1638" s="5"/>
      <c r="R1638" s="5"/>
      <c r="S1638" s="5"/>
      <c r="T1638" s="5"/>
      <c r="U1638" s="5"/>
      <c r="V1638" s="5"/>
      <c r="W1638" s="5"/>
      <c r="X1638" s="5"/>
      <c r="Y1638" s="5"/>
      <c r="Z1638" s="5"/>
      <c r="AA1638" s="5"/>
      <c r="AB1638" s="5"/>
      <c r="AE1638" s="5"/>
      <c r="AF1638" s="5"/>
      <c r="AG1638" s="5"/>
      <c r="AH1638" s="5"/>
      <c r="AI1638" s="5"/>
      <c r="AJ1638" s="5"/>
      <c r="AM1638" s="9"/>
      <c r="AN1638" s="9"/>
      <c r="AO1638" s="9"/>
      <c r="AP1638" s="9"/>
      <c r="AQ1638" s="9"/>
      <c r="AR1638" s="9"/>
      <c r="AS1638" s="9"/>
      <c r="AT1638" s="9"/>
      <c r="AU1638" s="5"/>
      <c r="AV1638" s="5"/>
      <c r="AW1638" s="5"/>
      <c r="AX1638" s="5"/>
      <c r="AY1638" s="5"/>
      <c r="AZ1638" s="5"/>
      <c r="BA1638" s="5"/>
      <c r="CX1638" s="5"/>
      <c r="CY1638" s="5"/>
      <c r="CZ1638" s="5"/>
    </row>
    <row r="1639" spans="4:104" x14ac:dyDescent="0.3">
      <c r="D1639" s="5"/>
      <c r="E1639" s="5"/>
      <c r="F1639" s="5"/>
      <c r="G1639" s="5"/>
      <c r="H1639" s="5"/>
      <c r="I1639" s="5"/>
      <c r="J1639" s="5"/>
      <c r="K1639" s="5"/>
      <c r="L1639" s="5"/>
      <c r="M1639" s="5"/>
      <c r="N1639" s="5"/>
      <c r="O1639" s="5"/>
      <c r="P1639" s="5"/>
      <c r="Q1639" s="5"/>
      <c r="R1639" s="5"/>
      <c r="S1639" s="5"/>
      <c r="T1639" s="5"/>
      <c r="U1639" s="5"/>
      <c r="V1639" s="5"/>
      <c r="W1639" s="5"/>
      <c r="X1639" s="5"/>
      <c r="Y1639" s="5"/>
      <c r="Z1639" s="5"/>
      <c r="AA1639" s="5"/>
      <c r="AB1639" s="5"/>
      <c r="AE1639" s="5"/>
      <c r="AF1639" s="5"/>
      <c r="AG1639" s="5"/>
      <c r="AH1639" s="5"/>
      <c r="AI1639" s="5"/>
      <c r="AJ1639" s="5"/>
      <c r="AM1639" s="9"/>
      <c r="AN1639" s="9"/>
      <c r="AO1639" s="9"/>
      <c r="AP1639" s="9"/>
      <c r="AQ1639" s="9"/>
      <c r="AR1639" s="9"/>
      <c r="AS1639" s="9"/>
      <c r="AT1639" s="9"/>
      <c r="AU1639" s="5"/>
      <c r="AV1639" s="5"/>
      <c r="AW1639" s="5"/>
      <c r="AX1639" s="5"/>
      <c r="AY1639" s="5"/>
      <c r="AZ1639" s="5"/>
      <c r="BA1639" s="5"/>
      <c r="CX1639" s="5"/>
      <c r="CY1639" s="5"/>
      <c r="CZ1639" s="5"/>
    </row>
    <row r="1640" spans="4:104" x14ac:dyDescent="0.3">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5"/>
      <c r="AB1640" s="5"/>
      <c r="AE1640" s="5"/>
      <c r="AF1640" s="5"/>
      <c r="AG1640" s="5"/>
      <c r="AH1640" s="5"/>
      <c r="AI1640" s="5"/>
      <c r="AJ1640" s="5"/>
      <c r="AM1640" s="9"/>
      <c r="AN1640" s="9"/>
      <c r="AO1640" s="9"/>
      <c r="AP1640" s="9"/>
      <c r="AQ1640" s="9"/>
      <c r="AR1640" s="9"/>
      <c r="AS1640" s="9"/>
      <c r="AT1640" s="9"/>
      <c r="AU1640" s="5"/>
      <c r="AV1640" s="5"/>
      <c r="AW1640" s="5"/>
      <c r="AX1640" s="5"/>
      <c r="AY1640" s="5"/>
      <c r="AZ1640" s="5"/>
      <c r="BA1640" s="5"/>
      <c r="CX1640" s="5"/>
      <c r="CY1640" s="5"/>
      <c r="CZ1640" s="5"/>
    </row>
    <row r="1641" spans="4:104" x14ac:dyDescent="0.3">
      <c r="D1641" s="5"/>
      <c r="E1641" s="5"/>
      <c r="F1641" s="5"/>
      <c r="G1641" s="5"/>
      <c r="H1641" s="5"/>
      <c r="I1641" s="5"/>
      <c r="J1641" s="5"/>
      <c r="K1641" s="5"/>
      <c r="L1641" s="5"/>
      <c r="M1641" s="5"/>
      <c r="N1641" s="5"/>
      <c r="O1641" s="5"/>
      <c r="P1641" s="5"/>
      <c r="Q1641" s="5"/>
      <c r="R1641" s="5"/>
      <c r="S1641" s="5"/>
      <c r="T1641" s="5"/>
      <c r="U1641" s="5"/>
      <c r="V1641" s="5"/>
      <c r="W1641" s="5"/>
      <c r="X1641" s="5"/>
      <c r="Y1641" s="5"/>
      <c r="Z1641" s="5"/>
      <c r="AA1641" s="5"/>
      <c r="AB1641" s="5"/>
      <c r="AE1641" s="5"/>
      <c r="AF1641" s="5"/>
      <c r="AG1641" s="5"/>
      <c r="AH1641" s="5"/>
      <c r="AI1641" s="5"/>
      <c r="AJ1641" s="5"/>
      <c r="AM1641" s="9"/>
      <c r="AN1641" s="9"/>
      <c r="AO1641" s="9"/>
      <c r="AP1641" s="9"/>
      <c r="AQ1641" s="9"/>
      <c r="AR1641" s="9"/>
      <c r="AS1641" s="9"/>
      <c r="AT1641" s="9"/>
      <c r="AU1641" s="5"/>
      <c r="AV1641" s="5"/>
      <c r="AW1641" s="5"/>
      <c r="AX1641" s="5"/>
      <c r="AY1641" s="5"/>
      <c r="AZ1641" s="5"/>
      <c r="BA1641" s="5"/>
      <c r="CX1641" s="5"/>
      <c r="CY1641" s="5"/>
      <c r="CZ1641" s="5"/>
    </row>
    <row r="1642" spans="4:104" x14ac:dyDescent="0.3">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5"/>
      <c r="AB1642" s="5"/>
      <c r="AE1642" s="5"/>
      <c r="AF1642" s="5"/>
      <c r="AG1642" s="5"/>
      <c r="AH1642" s="5"/>
      <c r="AI1642" s="5"/>
      <c r="AJ1642" s="5"/>
      <c r="AM1642" s="9"/>
      <c r="AN1642" s="9"/>
      <c r="AO1642" s="9"/>
      <c r="AP1642" s="9"/>
      <c r="AQ1642" s="9"/>
      <c r="AR1642" s="9"/>
      <c r="AS1642" s="9"/>
      <c r="AT1642" s="9"/>
      <c r="AU1642" s="5"/>
      <c r="AV1642" s="5"/>
      <c r="AW1642" s="5"/>
      <c r="AX1642" s="5"/>
      <c r="AY1642" s="5"/>
      <c r="AZ1642" s="5"/>
      <c r="BA1642" s="5"/>
      <c r="CX1642" s="5"/>
      <c r="CY1642" s="5"/>
      <c r="CZ1642" s="5"/>
    </row>
    <row r="1643" spans="4:104" x14ac:dyDescent="0.3">
      <c r="D1643" s="5"/>
      <c r="E1643" s="5"/>
      <c r="F1643" s="5"/>
      <c r="G1643" s="5"/>
      <c r="H1643" s="5"/>
      <c r="I1643" s="5"/>
      <c r="J1643" s="5"/>
      <c r="K1643" s="5"/>
      <c r="L1643" s="5"/>
      <c r="M1643" s="5"/>
      <c r="N1643" s="5"/>
      <c r="O1643" s="5"/>
      <c r="P1643" s="5"/>
      <c r="Q1643" s="5"/>
      <c r="R1643" s="5"/>
      <c r="S1643" s="5"/>
      <c r="T1643" s="5"/>
      <c r="U1643" s="5"/>
      <c r="V1643" s="5"/>
      <c r="W1643" s="5"/>
      <c r="X1643" s="5"/>
      <c r="Y1643" s="5"/>
      <c r="Z1643" s="5"/>
      <c r="AA1643" s="5"/>
      <c r="AB1643" s="5"/>
      <c r="AE1643" s="5"/>
      <c r="AF1643" s="5"/>
      <c r="AG1643" s="5"/>
      <c r="AH1643" s="5"/>
      <c r="AI1643" s="5"/>
      <c r="AJ1643" s="5"/>
      <c r="AM1643" s="9"/>
      <c r="AN1643" s="9"/>
      <c r="AO1643" s="9"/>
      <c r="AP1643" s="9"/>
      <c r="AQ1643" s="9"/>
      <c r="AR1643" s="9"/>
      <c r="AS1643" s="9"/>
      <c r="AT1643" s="9"/>
      <c r="AU1643" s="5"/>
      <c r="AV1643" s="5"/>
      <c r="AW1643" s="5"/>
      <c r="AX1643" s="5"/>
      <c r="AY1643" s="5"/>
      <c r="AZ1643" s="5"/>
      <c r="BA1643" s="5"/>
      <c r="CX1643" s="5"/>
      <c r="CY1643" s="5"/>
      <c r="CZ1643" s="5"/>
    </row>
    <row r="1644" spans="4:104" x14ac:dyDescent="0.3">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5"/>
      <c r="AB1644" s="5"/>
      <c r="AE1644" s="5"/>
      <c r="AF1644" s="5"/>
      <c r="AG1644" s="5"/>
      <c r="AH1644" s="5"/>
      <c r="AI1644" s="5"/>
      <c r="AJ1644" s="5"/>
      <c r="AM1644" s="9"/>
      <c r="AN1644" s="9"/>
      <c r="AO1644" s="9"/>
      <c r="AP1644" s="9"/>
      <c r="AQ1644" s="9"/>
      <c r="AR1644" s="9"/>
      <c r="AS1644" s="9"/>
      <c r="AT1644" s="9"/>
      <c r="AU1644" s="5"/>
      <c r="AV1644" s="5"/>
      <c r="AW1644" s="5"/>
      <c r="AX1644" s="5"/>
      <c r="AY1644" s="5"/>
      <c r="AZ1644" s="5"/>
      <c r="BA1644" s="5"/>
      <c r="CX1644" s="5"/>
      <c r="CY1644" s="5"/>
      <c r="CZ1644" s="5"/>
    </row>
    <row r="1645" spans="4:104" x14ac:dyDescent="0.3">
      <c r="D1645" s="5"/>
      <c r="E1645" s="5"/>
      <c r="F1645" s="5"/>
      <c r="G1645" s="5"/>
      <c r="H1645" s="5"/>
      <c r="I1645" s="5"/>
      <c r="J1645" s="5"/>
      <c r="K1645" s="5"/>
      <c r="L1645" s="5"/>
      <c r="M1645" s="5"/>
      <c r="N1645" s="5"/>
      <c r="O1645" s="5"/>
      <c r="P1645" s="5"/>
      <c r="Q1645" s="5"/>
      <c r="R1645" s="5"/>
      <c r="S1645" s="5"/>
      <c r="T1645" s="5"/>
      <c r="U1645" s="5"/>
      <c r="V1645" s="5"/>
      <c r="W1645" s="5"/>
      <c r="X1645" s="5"/>
      <c r="Y1645" s="5"/>
      <c r="Z1645" s="5"/>
      <c r="AA1645" s="5"/>
      <c r="AB1645" s="5"/>
      <c r="AE1645" s="5"/>
      <c r="AF1645" s="5"/>
      <c r="AG1645" s="5"/>
      <c r="AH1645" s="5"/>
      <c r="AI1645" s="5"/>
      <c r="AJ1645" s="5"/>
      <c r="AM1645" s="9"/>
      <c r="AN1645" s="9"/>
      <c r="AO1645" s="9"/>
      <c r="AP1645" s="9"/>
      <c r="AQ1645" s="9"/>
      <c r="AR1645" s="9"/>
      <c r="AS1645" s="9"/>
      <c r="AT1645" s="9"/>
      <c r="AU1645" s="5"/>
      <c r="AV1645" s="5"/>
      <c r="AW1645" s="5"/>
      <c r="AX1645" s="5"/>
      <c r="AY1645" s="5"/>
      <c r="AZ1645" s="5"/>
      <c r="BA1645" s="5"/>
      <c r="CX1645" s="5"/>
      <c r="CY1645" s="5"/>
      <c r="CZ1645" s="5"/>
    </row>
    <row r="1646" spans="4:104" x14ac:dyDescent="0.3">
      <c r="D1646" s="5"/>
      <c r="E1646" s="5"/>
      <c r="F1646" s="5"/>
      <c r="G1646" s="5"/>
      <c r="H1646" s="5"/>
      <c r="I1646" s="5"/>
      <c r="J1646" s="5"/>
      <c r="K1646" s="5"/>
      <c r="L1646" s="5"/>
      <c r="M1646" s="5"/>
      <c r="N1646" s="5"/>
      <c r="O1646" s="5"/>
      <c r="P1646" s="5"/>
      <c r="Q1646" s="5"/>
      <c r="R1646" s="5"/>
      <c r="S1646" s="5"/>
      <c r="T1646" s="5"/>
      <c r="U1646" s="5"/>
      <c r="V1646" s="5"/>
      <c r="W1646" s="5"/>
      <c r="X1646" s="5"/>
      <c r="Y1646" s="5"/>
      <c r="Z1646" s="5"/>
      <c r="AA1646" s="5"/>
      <c r="AB1646" s="5"/>
      <c r="AE1646" s="5"/>
      <c r="AF1646" s="5"/>
      <c r="AG1646" s="5"/>
      <c r="AH1646" s="5"/>
      <c r="AI1646" s="5"/>
      <c r="AJ1646" s="5"/>
      <c r="AM1646" s="9"/>
      <c r="AN1646" s="9"/>
      <c r="AO1646" s="9"/>
      <c r="AP1646" s="9"/>
      <c r="AQ1646" s="9"/>
      <c r="AR1646" s="9"/>
      <c r="AS1646" s="9"/>
      <c r="AT1646" s="9"/>
      <c r="AU1646" s="5"/>
      <c r="AV1646" s="5"/>
      <c r="AW1646" s="5"/>
      <c r="AX1646" s="5"/>
      <c r="AY1646" s="5"/>
      <c r="AZ1646" s="5"/>
      <c r="BA1646" s="5"/>
      <c r="CX1646" s="5"/>
      <c r="CY1646" s="5"/>
      <c r="CZ1646" s="5"/>
    </row>
    <row r="1647" spans="4:104" x14ac:dyDescent="0.3">
      <c r="D1647" s="5"/>
      <c r="E1647" s="5"/>
      <c r="F1647" s="5"/>
      <c r="G1647" s="5"/>
      <c r="H1647" s="5"/>
      <c r="I1647" s="5"/>
      <c r="J1647" s="5"/>
      <c r="K1647" s="5"/>
      <c r="L1647" s="5"/>
      <c r="M1647" s="5"/>
      <c r="N1647" s="5"/>
      <c r="O1647" s="5"/>
      <c r="P1647" s="5"/>
      <c r="Q1647" s="5"/>
      <c r="R1647" s="5"/>
      <c r="S1647" s="5"/>
      <c r="T1647" s="5"/>
      <c r="U1647" s="5"/>
      <c r="V1647" s="5"/>
      <c r="W1647" s="5"/>
      <c r="X1647" s="5"/>
      <c r="Y1647" s="5"/>
      <c r="Z1647" s="5"/>
      <c r="AA1647" s="5"/>
      <c r="AB1647" s="5"/>
      <c r="AE1647" s="5"/>
      <c r="AF1647" s="5"/>
      <c r="AG1647" s="5"/>
      <c r="AH1647" s="5"/>
      <c r="AI1647" s="5"/>
      <c r="AJ1647" s="5"/>
      <c r="AM1647" s="9"/>
      <c r="AN1647" s="9"/>
      <c r="AO1647" s="9"/>
      <c r="AP1647" s="9"/>
      <c r="AQ1647" s="9"/>
      <c r="AR1647" s="9"/>
      <c r="AS1647" s="9"/>
      <c r="AT1647" s="9"/>
      <c r="AU1647" s="5"/>
      <c r="AV1647" s="5"/>
      <c r="AW1647" s="5"/>
      <c r="AX1647" s="5"/>
      <c r="AY1647" s="5"/>
      <c r="AZ1647" s="5"/>
      <c r="BA1647" s="5"/>
      <c r="CX1647" s="5"/>
      <c r="CY1647" s="5"/>
      <c r="CZ1647" s="5"/>
    </row>
    <row r="1648" spans="4:104" x14ac:dyDescent="0.3">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5"/>
      <c r="AB1648" s="5"/>
      <c r="AE1648" s="5"/>
      <c r="AF1648" s="5"/>
      <c r="AG1648" s="5"/>
      <c r="AH1648" s="5"/>
      <c r="AI1648" s="5"/>
      <c r="AJ1648" s="5"/>
      <c r="AM1648" s="9"/>
      <c r="AN1648" s="9"/>
      <c r="AO1648" s="9"/>
      <c r="AP1648" s="9"/>
      <c r="AQ1648" s="9"/>
      <c r="AR1648" s="9"/>
      <c r="AS1648" s="9"/>
      <c r="AT1648" s="9"/>
      <c r="AU1648" s="5"/>
      <c r="AV1648" s="5"/>
      <c r="AW1648" s="5"/>
      <c r="AX1648" s="5"/>
      <c r="AY1648" s="5"/>
      <c r="AZ1648" s="5"/>
      <c r="BA1648" s="5"/>
      <c r="CX1648" s="5"/>
      <c r="CY1648" s="5"/>
      <c r="CZ1648" s="5"/>
    </row>
    <row r="1649" spans="4:104" x14ac:dyDescent="0.3">
      <c r="D1649" s="5"/>
      <c r="E1649" s="5"/>
      <c r="F1649" s="5"/>
      <c r="G1649" s="5"/>
      <c r="H1649" s="5"/>
      <c r="I1649" s="5"/>
      <c r="J1649" s="5"/>
      <c r="K1649" s="5"/>
      <c r="L1649" s="5"/>
      <c r="M1649" s="5"/>
      <c r="N1649" s="5"/>
      <c r="O1649" s="5"/>
      <c r="P1649" s="5"/>
      <c r="Q1649" s="5"/>
      <c r="R1649" s="5"/>
      <c r="S1649" s="5"/>
      <c r="T1649" s="5"/>
      <c r="U1649" s="5"/>
      <c r="V1649" s="5"/>
      <c r="W1649" s="5"/>
      <c r="X1649" s="5"/>
      <c r="Y1649" s="5"/>
      <c r="Z1649" s="5"/>
      <c r="AA1649" s="5"/>
      <c r="AB1649" s="5"/>
      <c r="AE1649" s="5"/>
      <c r="AF1649" s="5"/>
      <c r="AG1649" s="5"/>
      <c r="AH1649" s="5"/>
      <c r="AI1649" s="5"/>
      <c r="AJ1649" s="5"/>
      <c r="AM1649" s="9"/>
      <c r="AN1649" s="9"/>
      <c r="AO1649" s="9"/>
      <c r="AP1649" s="9"/>
      <c r="AQ1649" s="9"/>
      <c r="AR1649" s="9"/>
      <c r="AS1649" s="9"/>
      <c r="AT1649" s="9"/>
      <c r="AU1649" s="5"/>
      <c r="AV1649" s="5"/>
      <c r="AW1649" s="5"/>
      <c r="AX1649" s="5"/>
      <c r="AY1649" s="5"/>
      <c r="AZ1649" s="5"/>
      <c r="BA1649" s="5"/>
      <c r="CX1649" s="5"/>
      <c r="CY1649" s="5"/>
      <c r="CZ1649" s="5"/>
    </row>
    <row r="1650" spans="4:104" x14ac:dyDescent="0.3">
      <c r="D1650" s="5"/>
      <c r="E1650" s="5"/>
      <c r="F1650" s="5"/>
      <c r="G1650" s="5"/>
      <c r="H1650" s="5"/>
      <c r="I1650" s="5"/>
      <c r="J1650" s="5"/>
      <c r="K1650" s="5"/>
      <c r="L1650" s="5"/>
      <c r="M1650" s="5"/>
      <c r="N1650" s="5"/>
      <c r="O1650" s="5"/>
      <c r="P1650" s="5"/>
      <c r="Q1650" s="5"/>
      <c r="R1650" s="5"/>
      <c r="S1650" s="5"/>
      <c r="T1650" s="5"/>
      <c r="U1650" s="5"/>
      <c r="V1650" s="5"/>
      <c r="W1650" s="5"/>
      <c r="X1650" s="5"/>
      <c r="Y1650" s="5"/>
      <c r="Z1650" s="5"/>
      <c r="AA1650" s="5"/>
      <c r="AB1650" s="5"/>
      <c r="AE1650" s="5"/>
      <c r="AF1650" s="5"/>
      <c r="AG1650" s="5"/>
      <c r="AH1650" s="5"/>
      <c r="AI1650" s="5"/>
      <c r="AJ1650" s="5"/>
      <c r="AM1650" s="9"/>
      <c r="AN1650" s="9"/>
      <c r="AO1650" s="9"/>
      <c r="AP1650" s="9"/>
      <c r="AQ1650" s="9"/>
      <c r="AR1650" s="9"/>
      <c r="AS1650" s="9"/>
      <c r="AT1650" s="9"/>
      <c r="AU1650" s="5"/>
      <c r="AV1650" s="5"/>
      <c r="AW1650" s="5"/>
      <c r="AX1650" s="5"/>
      <c r="AY1650" s="5"/>
      <c r="AZ1650" s="5"/>
      <c r="BA1650" s="5"/>
      <c r="CX1650" s="5"/>
      <c r="CY1650" s="5"/>
      <c r="CZ1650" s="5"/>
    </row>
    <row r="1651" spans="4:104" x14ac:dyDescent="0.3">
      <c r="D1651" s="5"/>
      <c r="E1651" s="5"/>
      <c r="F1651" s="5"/>
      <c r="G1651" s="5"/>
      <c r="H1651" s="5"/>
      <c r="I1651" s="5"/>
      <c r="J1651" s="5"/>
      <c r="K1651" s="5"/>
      <c r="L1651" s="5"/>
      <c r="M1651" s="5"/>
      <c r="N1651" s="5"/>
      <c r="O1651" s="5"/>
      <c r="P1651" s="5"/>
      <c r="Q1651" s="5"/>
      <c r="R1651" s="5"/>
      <c r="S1651" s="5"/>
      <c r="T1651" s="5"/>
      <c r="U1651" s="5"/>
      <c r="V1651" s="5"/>
      <c r="W1651" s="5"/>
      <c r="X1651" s="5"/>
      <c r="Y1651" s="5"/>
      <c r="Z1651" s="5"/>
      <c r="AA1651" s="5"/>
      <c r="AB1651" s="5"/>
      <c r="AE1651" s="5"/>
      <c r="AF1651" s="5"/>
      <c r="AG1651" s="5"/>
      <c r="AH1651" s="5"/>
      <c r="AI1651" s="5"/>
      <c r="AJ1651" s="5"/>
      <c r="AM1651" s="9"/>
      <c r="AN1651" s="9"/>
      <c r="AO1651" s="9"/>
      <c r="AP1651" s="9"/>
      <c r="AQ1651" s="9"/>
      <c r="AR1651" s="9"/>
      <c r="AS1651" s="9"/>
      <c r="AT1651" s="9"/>
      <c r="AU1651" s="5"/>
      <c r="AV1651" s="5"/>
      <c r="AW1651" s="5"/>
      <c r="AX1651" s="5"/>
      <c r="AY1651" s="5"/>
      <c r="AZ1651" s="5"/>
      <c r="BA1651" s="5"/>
      <c r="CX1651" s="5"/>
      <c r="CY1651" s="5"/>
      <c r="CZ1651" s="5"/>
    </row>
    <row r="1652" spans="4:104" x14ac:dyDescent="0.3">
      <c r="D1652" s="5"/>
      <c r="E1652" s="5"/>
      <c r="F1652" s="5"/>
      <c r="G1652" s="5"/>
      <c r="H1652" s="5"/>
      <c r="I1652" s="5"/>
      <c r="J1652" s="5"/>
      <c r="K1652" s="5"/>
      <c r="L1652" s="5"/>
      <c r="M1652" s="5"/>
      <c r="N1652" s="5"/>
      <c r="O1652" s="5"/>
      <c r="P1652" s="5"/>
      <c r="Q1652" s="5"/>
      <c r="R1652" s="5"/>
      <c r="S1652" s="5"/>
      <c r="T1652" s="5"/>
      <c r="U1652" s="5"/>
      <c r="V1652" s="5"/>
      <c r="W1652" s="5"/>
      <c r="X1652" s="5"/>
      <c r="Y1652" s="5"/>
      <c r="Z1652" s="5"/>
      <c r="AA1652" s="5"/>
      <c r="AB1652" s="5"/>
      <c r="AE1652" s="5"/>
      <c r="AF1652" s="5"/>
      <c r="AG1652" s="5"/>
      <c r="AH1652" s="5"/>
      <c r="AI1652" s="5"/>
      <c r="AJ1652" s="5"/>
      <c r="AM1652" s="9"/>
      <c r="AN1652" s="9"/>
      <c r="AO1652" s="9"/>
      <c r="AP1652" s="9"/>
      <c r="AQ1652" s="9"/>
      <c r="AR1652" s="9"/>
      <c r="AS1652" s="9"/>
      <c r="AT1652" s="9"/>
      <c r="AU1652" s="5"/>
      <c r="AV1652" s="5"/>
      <c r="AW1652" s="5"/>
      <c r="AX1652" s="5"/>
      <c r="AY1652" s="5"/>
      <c r="AZ1652" s="5"/>
      <c r="BA1652" s="5"/>
      <c r="CX1652" s="5"/>
      <c r="CY1652" s="5"/>
      <c r="CZ1652" s="5"/>
    </row>
    <row r="1653" spans="4:104" x14ac:dyDescent="0.3">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5"/>
      <c r="AB1653" s="5"/>
      <c r="AE1653" s="5"/>
      <c r="AF1653" s="5"/>
      <c r="AG1653" s="5"/>
      <c r="AH1653" s="5"/>
      <c r="AI1653" s="5"/>
      <c r="AJ1653" s="5"/>
      <c r="AM1653" s="9"/>
      <c r="AN1653" s="9"/>
      <c r="AO1653" s="9"/>
      <c r="AP1653" s="9"/>
      <c r="AQ1653" s="9"/>
      <c r="AR1653" s="9"/>
      <c r="AS1653" s="9"/>
      <c r="AT1653" s="9"/>
      <c r="AU1653" s="5"/>
      <c r="AV1653" s="5"/>
      <c r="AW1653" s="5"/>
      <c r="AX1653" s="5"/>
      <c r="AY1653" s="5"/>
      <c r="AZ1653" s="5"/>
      <c r="BA1653" s="5"/>
      <c r="CX1653" s="5"/>
      <c r="CY1653" s="5"/>
      <c r="CZ1653" s="5"/>
    </row>
    <row r="1654" spans="4:104" x14ac:dyDescent="0.3">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5"/>
      <c r="AB1654" s="5"/>
      <c r="AE1654" s="5"/>
      <c r="AF1654" s="5"/>
      <c r="AG1654" s="5"/>
      <c r="AH1654" s="5"/>
      <c r="AI1654" s="5"/>
      <c r="AJ1654" s="5"/>
      <c r="AM1654" s="9"/>
      <c r="AN1654" s="9"/>
      <c r="AO1654" s="9"/>
      <c r="AP1654" s="9"/>
      <c r="AQ1654" s="9"/>
      <c r="AR1654" s="9"/>
      <c r="AS1654" s="9"/>
      <c r="AT1654" s="9"/>
      <c r="AU1654" s="5"/>
      <c r="AV1654" s="5"/>
      <c r="AW1654" s="5"/>
      <c r="AX1654" s="5"/>
      <c r="AY1654" s="5"/>
      <c r="AZ1654" s="5"/>
      <c r="BA1654" s="5"/>
      <c r="CX1654" s="5"/>
      <c r="CY1654" s="5"/>
      <c r="CZ1654" s="5"/>
    </row>
    <row r="1655" spans="4:104" x14ac:dyDescent="0.3">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5"/>
      <c r="AB1655" s="5"/>
      <c r="AE1655" s="5"/>
      <c r="AF1655" s="5"/>
      <c r="AG1655" s="5"/>
      <c r="AH1655" s="5"/>
      <c r="AI1655" s="5"/>
      <c r="AJ1655" s="5"/>
      <c r="AM1655" s="9"/>
      <c r="AN1655" s="9"/>
      <c r="AO1655" s="9"/>
      <c r="AP1655" s="9"/>
      <c r="AQ1655" s="9"/>
      <c r="AR1655" s="9"/>
      <c r="AS1655" s="9"/>
      <c r="AT1655" s="9"/>
      <c r="AU1655" s="5"/>
      <c r="AV1655" s="5"/>
      <c r="AW1655" s="5"/>
      <c r="AX1655" s="5"/>
      <c r="AY1655" s="5"/>
      <c r="AZ1655" s="5"/>
      <c r="BA1655" s="5"/>
      <c r="CX1655" s="5"/>
      <c r="CY1655" s="5"/>
      <c r="CZ1655" s="5"/>
    </row>
    <row r="1656" spans="4:104" x14ac:dyDescent="0.3">
      <c r="D1656" s="5"/>
      <c r="E1656" s="5"/>
      <c r="F1656" s="5"/>
      <c r="G1656" s="5"/>
      <c r="H1656" s="5"/>
      <c r="I1656" s="5"/>
      <c r="J1656" s="5"/>
      <c r="K1656" s="5"/>
      <c r="L1656" s="5"/>
      <c r="M1656" s="5"/>
      <c r="N1656" s="5"/>
      <c r="O1656" s="5"/>
      <c r="P1656" s="5"/>
      <c r="Q1656" s="5"/>
      <c r="R1656" s="5"/>
      <c r="S1656" s="5"/>
      <c r="T1656" s="5"/>
      <c r="U1656" s="5"/>
      <c r="V1656" s="5"/>
      <c r="W1656" s="5"/>
      <c r="X1656" s="5"/>
      <c r="Y1656" s="5"/>
      <c r="Z1656" s="5"/>
      <c r="AA1656" s="5"/>
      <c r="AB1656" s="5"/>
      <c r="AE1656" s="5"/>
      <c r="AF1656" s="5"/>
      <c r="AG1656" s="5"/>
      <c r="AH1656" s="5"/>
      <c r="AI1656" s="5"/>
      <c r="AJ1656" s="5"/>
      <c r="AM1656" s="9"/>
      <c r="AN1656" s="9"/>
      <c r="AO1656" s="9"/>
      <c r="AP1656" s="9"/>
      <c r="AQ1656" s="9"/>
      <c r="AR1656" s="9"/>
      <c r="AS1656" s="9"/>
      <c r="AT1656" s="9"/>
      <c r="AU1656" s="5"/>
      <c r="AV1656" s="5"/>
      <c r="AW1656" s="5"/>
      <c r="AX1656" s="5"/>
      <c r="AY1656" s="5"/>
      <c r="AZ1656" s="5"/>
      <c r="BA1656" s="5"/>
      <c r="CX1656" s="5"/>
      <c r="CY1656" s="5"/>
      <c r="CZ1656" s="5"/>
    </row>
    <row r="1657" spans="4:104" x14ac:dyDescent="0.3">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5"/>
      <c r="AB1657" s="5"/>
      <c r="AE1657" s="5"/>
      <c r="AF1657" s="5"/>
      <c r="AG1657" s="5"/>
      <c r="AH1657" s="5"/>
      <c r="AI1657" s="5"/>
      <c r="AJ1657" s="5"/>
      <c r="AM1657" s="9"/>
      <c r="AN1657" s="9"/>
      <c r="AO1657" s="9"/>
      <c r="AP1657" s="9"/>
      <c r="AQ1657" s="9"/>
      <c r="AR1657" s="9"/>
      <c r="AS1657" s="9"/>
      <c r="AT1657" s="9"/>
      <c r="AU1657" s="5"/>
      <c r="AV1657" s="5"/>
      <c r="AW1657" s="5"/>
      <c r="AX1657" s="5"/>
      <c r="AY1657" s="5"/>
      <c r="AZ1657" s="5"/>
      <c r="BA1657" s="5"/>
      <c r="CX1657" s="5"/>
      <c r="CY1657" s="5"/>
      <c r="CZ1657" s="5"/>
    </row>
    <row r="1658" spans="4:104" x14ac:dyDescent="0.3">
      <c r="D1658" s="5"/>
      <c r="E1658" s="5"/>
      <c r="F1658" s="5"/>
      <c r="G1658" s="5"/>
      <c r="H1658" s="5"/>
      <c r="I1658" s="5"/>
      <c r="J1658" s="5"/>
      <c r="K1658" s="5"/>
      <c r="L1658" s="5"/>
      <c r="M1658" s="5"/>
      <c r="N1658" s="5"/>
      <c r="O1658" s="5"/>
      <c r="P1658" s="5"/>
      <c r="Q1658" s="5"/>
      <c r="R1658" s="5"/>
      <c r="S1658" s="5"/>
      <c r="T1658" s="5"/>
      <c r="U1658" s="5"/>
      <c r="V1658" s="5"/>
      <c r="W1658" s="5"/>
      <c r="X1658" s="5"/>
      <c r="Y1658" s="5"/>
      <c r="Z1658" s="5"/>
      <c r="AA1658" s="5"/>
      <c r="AB1658" s="5"/>
      <c r="AE1658" s="5"/>
      <c r="AF1658" s="5"/>
      <c r="AG1658" s="5"/>
      <c r="AH1658" s="5"/>
      <c r="AI1658" s="5"/>
      <c r="AJ1658" s="5"/>
      <c r="AM1658" s="9"/>
      <c r="AN1658" s="9"/>
      <c r="AO1658" s="9"/>
      <c r="AP1658" s="9"/>
      <c r="AQ1658" s="9"/>
      <c r="AR1658" s="9"/>
      <c r="AS1658" s="9"/>
      <c r="AT1658" s="9"/>
      <c r="AU1658" s="5"/>
      <c r="AV1658" s="5"/>
      <c r="AW1658" s="5"/>
      <c r="AX1658" s="5"/>
      <c r="AY1658" s="5"/>
      <c r="AZ1658" s="5"/>
      <c r="BA1658" s="5"/>
      <c r="CX1658" s="5"/>
      <c r="CY1658" s="5"/>
      <c r="CZ1658" s="5"/>
    </row>
    <row r="1659" spans="4:104" x14ac:dyDescent="0.3">
      <c r="D1659" s="5"/>
      <c r="E1659" s="5"/>
      <c r="F1659" s="5"/>
      <c r="G1659" s="5"/>
      <c r="H1659" s="5"/>
      <c r="I1659" s="5"/>
      <c r="J1659" s="5"/>
      <c r="K1659" s="5"/>
      <c r="L1659" s="5"/>
      <c r="M1659" s="5"/>
      <c r="N1659" s="5"/>
      <c r="O1659" s="5"/>
      <c r="P1659" s="5"/>
      <c r="Q1659" s="5"/>
      <c r="R1659" s="5"/>
      <c r="S1659" s="5"/>
      <c r="T1659" s="5"/>
      <c r="U1659" s="5"/>
      <c r="V1659" s="5"/>
      <c r="W1659" s="5"/>
      <c r="X1659" s="5"/>
      <c r="Y1659" s="5"/>
      <c r="Z1659" s="5"/>
      <c r="AA1659" s="5"/>
      <c r="AB1659" s="5"/>
      <c r="AE1659" s="5"/>
      <c r="AF1659" s="5"/>
      <c r="AG1659" s="5"/>
      <c r="AH1659" s="5"/>
      <c r="AI1659" s="5"/>
      <c r="AJ1659" s="5"/>
      <c r="AM1659" s="9"/>
      <c r="AN1659" s="9"/>
      <c r="AO1659" s="9"/>
      <c r="AP1659" s="9"/>
      <c r="AQ1659" s="9"/>
      <c r="AR1659" s="9"/>
      <c r="AS1659" s="9"/>
      <c r="AT1659" s="9"/>
      <c r="AU1659" s="5"/>
      <c r="AV1659" s="5"/>
      <c r="AW1659" s="5"/>
      <c r="AX1659" s="5"/>
      <c r="AY1659" s="5"/>
      <c r="AZ1659" s="5"/>
      <c r="BA1659" s="5"/>
      <c r="CX1659" s="5"/>
      <c r="CY1659" s="5"/>
      <c r="CZ1659" s="5"/>
    </row>
    <row r="1660" spans="4:104" x14ac:dyDescent="0.3">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5"/>
      <c r="AB1660" s="5"/>
      <c r="AE1660" s="5"/>
      <c r="AF1660" s="5"/>
      <c r="AG1660" s="5"/>
      <c r="AH1660" s="5"/>
      <c r="AI1660" s="5"/>
      <c r="AJ1660" s="5"/>
      <c r="AM1660" s="9"/>
      <c r="AN1660" s="9"/>
      <c r="AO1660" s="9"/>
      <c r="AP1660" s="9"/>
      <c r="AQ1660" s="9"/>
      <c r="AR1660" s="9"/>
      <c r="AS1660" s="9"/>
      <c r="AT1660" s="9"/>
      <c r="AU1660" s="5"/>
      <c r="AV1660" s="5"/>
      <c r="AW1660" s="5"/>
      <c r="AX1660" s="5"/>
      <c r="AY1660" s="5"/>
      <c r="AZ1660" s="5"/>
      <c r="BA1660" s="5"/>
      <c r="CX1660" s="5"/>
      <c r="CY1660" s="5"/>
      <c r="CZ1660" s="5"/>
    </row>
    <row r="1661" spans="4:104" x14ac:dyDescent="0.3">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5"/>
      <c r="AB1661" s="5"/>
      <c r="AE1661" s="5"/>
      <c r="AF1661" s="5"/>
      <c r="AG1661" s="5"/>
      <c r="AH1661" s="5"/>
      <c r="AI1661" s="5"/>
      <c r="AJ1661" s="5"/>
      <c r="AM1661" s="9"/>
      <c r="AN1661" s="9"/>
      <c r="AO1661" s="9"/>
      <c r="AP1661" s="9"/>
      <c r="AQ1661" s="9"/>
      <c r="AR1661" s="9"/>
      <c r="AS1661" s="9"/>
      <c r="AT1661" s="9"/>
      <c r="AU1661" s="5"/>
      <c r="AV1661" s="5"/>
      <c r="AW1661" s="5"/>
      <c r="AX1661" s="5"/>
      <c r="AY1661" s="5"/>
      <c r="AZ1661" s="5"/>
      <c r="BA1661" s="5"/>
      <c r="CX1661" s="5"/>
      <c r="CY1661" s="5"/>
      <c r="CZ1661" s="5"/>
    </row>
    <row r="1662" spans="4:104" x14ac:dyDescent="0.3">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5"/>
      <c r="AB1662" s="5"/>
      <c r="AE1662" s="5"/>
      <c r="AF1662" s="5"/>
      <c r="AG1662" s="5"/>
      <c r="AH1662" s="5"/>
      <c r="AI1662" s="5"/>
      <c r="AJ1662" s="5"/>
      <c r="AM1662" s="9"/>
      <c r="AN1662" s="9"/>
      <c r="AO1662" s="9"/>
      <c r="AP1662" s="9"/>
      <c r="AQ1662" s="9"/>
      <c r="AR1662" s="9"/>
      <c r="AS1662" s="9"/>
      <c r="AT1662" s="9"/>
      <c r="AU1662" s="5"/>
      <c r="AV1662" s="5"/>
      <c r="AW1662" s="5"/>
      <c r="AX1662" s="5"/>
      <c r="AY1662" s="5"/>
      <c r="AZ1662" s="5"/>
      <c r="BA1662" s="5"/>
      <c r="CX1662" s="5"/>
      <c r="CY1662" s="5"/>
      <c r="CZ1662" s="5"/>
    </row>
    <row r="1663" spans="4:104" x14ac:dyDescent="0.3">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5"/>
      <c r="AB1663" s="5"/>
      <c r="AE1663" s="5"/>
      <c r="AF1663" s="5"/>
      <c r="AG1663" s="5"/>
      <c r="AH1663" s="5"/>
      <c r="AI1663" s="5"/>
      <c r="AJ1663" s="5"/>
      <c r="AM1663" s="9"/>
      <c r="AN1663" s="9"/>
      <c r="AO1663" s="9"/>
      <c r="AP1663" s="9"/>
      <c r="AQ1663" s="9"/>
      <c r="AR1663" s="9"/>
      <c r="AS1663" s="9"/>
      <c r="AT1663" s="9"/>
      <c r="AU1663" s="5"/>
      <c r="AV1663" s="5"/>
      <c r="AW1663" s="5"/>
      <c r="AX1663" s="5"/>
      <c r="AY1663" s="5"/>
      <c r="AZ1663" s="5"/>
      <c r="BA1663" s="5"/>
      <c r="CX1663" s="5"/>
      <c r="CY1663" s="5"/>
      <c r="CZ1663" s="5"/>
    </row>
    <row r="1664" spans="4:104" x14ac:dyDescent="0.3">
      <c r="D1664" s="5"/>
      <c r="E1664" s="5"/>
      <c r="F1664" s="5"/>
      <c r="G1664" s="5"/>
      <c r="H1664" s="5"/>
      <c r="I1664" s="5"/>
      <c r="J1664" s="5"/>
      <c r="K1664" s="5"/>
      <c r="L1664" s="5"/>
      <c r="M1664" s="5"/>
      <c r="N1664" s="5"/>
      <c r="O1664" s="5"/>
      <c r="P1664" s="5"/>
      <c r="Q1664" s="5"/>
      <c r="R1664" s="5"/>
      <c r="S1664" s="5"/>
      <c r="T1664" s="5"/>
      <c r="U1664" s="5"/>
      <c r="V1664" s="5"/>
      <c r="W1664" s="5"/>
      <c r="X1664" s="5"/>
      <c r="Y1664" s="5"/>
      <c r="Z1664" s="5"/>
      <c r="AA1664" s="5"/>
      <c r="AB1664" s="5"/>
      <c r="AE1664" s="5"/>
      <c r="AF1664" s="5"/>
      <c r="AG1664" s="5"/>
      <c r="AH1664" s="5"/>
      <c r="AI1664" s="5"/>
      <c r="AJ1664" s="5"/>
      <c r="AM1664" s="9"/>
      <c r="AN1664" s="9"/>
      <c r="AO1664" s="9"/>
      <c r="AP1664" s="9"/>
      <c r="AQ1664" s="9"/>
      <c r="AR1664" s="9"/>
      <c r="AS1664" s="9"/>
      <c r="AT1664" s="9"/>
      <c r="AU1664" s="5"/>
      <c r="AV1664" s="5"/>
      <c r="AW1664" s="5"/>
      <c r="AX1664" s="5"/>
      <c r="AY1664" s="5"/>
      <c r="AZ1664" s="5"/>
      <c r="BA1664" s="5"/>
      <c r="CX1664" s="5"/>
      <c r="CY1664" s="5"/>
      <c r="CZ1664" s="5"/>
    </row>
    <row r="1665" spans="4:104" x14ac:dyDescent="0.3">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5"/>
      <c r="AB1665" s="5"/>
      <c r="AE1665" s="5"/>
      <c r="AF1665" s="5"/>
      <c r="AG1665" s="5"/>
      <c r="AH1665" s="5"/>
      <c r="AI1665" s="5"/>
      <c r="AJ1665" s="5"/>
      <c r="AM1665" s="9"/>
      <c r="AN1665" s="9"/>
      <c r="AO1665" s="9"/>
      <c r="AP1665" s="9"/>
      <c r="AQ1665" s="9"/>
      <c r="AR1665" s="9"/>
      <c r="AS1665" s="9"/>
      <c r="AT1665" s="9"/>
      <c r="AU1665" s="5"/>
      <c r="AV1665" s="5"/>
      <c r="AW1665" s="5"/>
      <c r="AX1665" s="5"/>
      <c r="AY1665" s="5"/>
      <c r="AZ1665" s="5"/>
      <c r="BA1665" s="5"/>
      <c r="CX1665" s="5"/>
      <c r="CY1665" s="5"/>
      <c r="CZ1665" s="5"/>
    </row>
    <row r="1666" spans="4:104" x14ac:dyDescent="0.3">
      <c r="D1666" s="5"/>
      <c r="E1666" s="5"/>
      <c r="F1666" s="5"/>
      <c r="G1666" s="5"/>
      <c r="H1666" s="5"/>
      <c r="I1666" s="5"/>
      <c r="J1666" s="5"/>
      <c r="K1666" s="5"/>
      <c r="L1666" s="5"/>
      <c r="M1666" s="5"/>
      <c r="N1666" s="5"/>
      <c r="O1666" s="5"/>
      <c r="P1666" s="5"/>
      <c r="Q1666" s="5"/>
      <c r="R1666" s="5"/>
      <c r="S1666" s="5"/>
      <c r="T1666" s="5"/>
      <c r="U1666" s="5"/>
      <c r="V1666" s="5"/>
      <c r="W1666" s="5"/>
      <c r="X1666" s="5"/>
      <c r="Y1666" s="5"/>
      <c r="Z1666" s="5"/>
      <c r="AA1666" s="5"/>
      <c r="AB1666" s="5"/>
      <c r="AE1666" s="5"/>
      <c r="AF1666" s="5"/>
      <c r="AG1666" s="5"/>
      <c r="AH1666" s="5"/>
      <c r="AI1666" s="5"/>
      <c r="AJ1666" s="5"/>
      <c r="AM1666" s="9"/>
      <c r="AN1666" s="9"/>
      <c r="AO1666" s="9"/>
      <c r="AP1666" s="9"/>
      <c r="AQ1666" s="9"/>
      <c r="AR1666" s="9"/>
      <c r="AS1666" s="9"/>
      <c r="AT1666" s="9"/>
      <c r="AU1666" s="5"/>
      <c r="AV1666" s="5"/>
      <c r="AW1666" s="5"/>
      <c r="AX1666" s="5"/>
      <c r="AY1666" s="5"/>
      <c r="AZ1666" s="5"/>
      <c r="BA1666" s="5"/>
      <c r="CX1666" s="5"/>
      <c r="CY1666" s="5"/>
      <c r="CZ1666" s="5"/>
    </row>
    <row r="1667" spans="4:104" x14ac:dyDescent="0.3">
      <c r="D1667" s="5"/>
      <c r="E1667" s="5"/>
      <c r="F1667" s="5"/>
      <c r="G1667" s="5"/>
      <c r="H1667" s="5"/>
      <c r="I1667" s="5"/>
      <c r="J1667" s="5"/>
      <c r="K1667" s="5"/>
      <c r="L1667" s="5"/>
      <c r="M1667" s="5"/>
      <c r="N1667" s="5"/>
      <c r="O1667" s="5"/>
      <c r="P1667" s="5"/>
      <c r="Q1667" s="5"/>
      <c r="R1667" s="5"/>
      <c r="S1667" s="5"/>
      <c r="T1667" s="5"/>
      <c r="U1667" s="5"/>
      <c r="V1667" s="5"/>
      <c r="W1667" s="5"/>
      <c r="X1667" s="5"/>
      <c r="Y1667" s="5"/>
      <c r="Z1667" s="5"/>
      <c r="AA1667" s="5"/>
      <c r="AB1667" s="5"/>
      <c r="AE1667" s="5"/>
      <c r="AF1667" s="5"/>
      <c r="AG1667" s="5"/>
      <c r="AH1667" s="5"/>
      <c r="AI1667" s="5"/>
      <c r="AJ1667" s="5"/>
      <c r="AM1667" s="9"/>
      <c r="AN1667" s="9"/>
      <c r="AO1667" s="9"/>
      <c r="AP1667" s="9"/>
      <c r="AQ1667" s="9"/>
      <c r="AR1667" s="9"/>
      <c r="AS1667" s="9"/>
      <c r="AT1667" s="9"/>
      <c r="AU1667" s="5"/>
      <c r="AV1667" s="5"/>
      <c r="AW1667" s="5"/>
      <c r="AX1667" s="5"/>
      <c r="AY1667" s="5"/>
      <c r="AZ1667" s="5"/>
      <c r="BA1667" s="5"/>
      <c r="CX1667" s="5"/>
      <c r="CY1667" s="5"/>
      <c r="CZ1667" s="5"/>
    </row>
    <row r="1668" spans="4:104" x14ac:dyDescent="0.3">
      <c r="D1668" s="5"/>
      <c r="E1668" s="5"/>
      <c r="F1668" s="5"/>
      <c r="G1668" s="5"/>
      <c r="H1668" s="5"/>
      <c r="I1668" s="5"/>
      <c r="J1668" s="5"/>
      <c r="K1668" s="5"/>
      <c r="L1668" s="5"/>
      <c r="M1668" s="5"/>
      <c r="N1668" s="5"/>
      <c r="O1668" s="5"/>
      <c r="P1668" s="5"/>
      <c r="Q1668" s="5"/>
      <c r="R1668" s="5"/>
      <c r="S1668" s="5"/>
      <c r="T1668" s="5"/>
      <c r="U1668" s="5"/>
      <c r="V1668" s="5"/>
      <c r="W1668" s="5"/>
      <c r="X1668" s="5"/>
      <c r="Y1668" s="5"/>
      <c r="Z1668" s="5"/>
      <c r="AA1668" s="5"/>
      <c r="AB1668" s="5"/>
      <c r="AE1668" s="5"/>
      <c r="AF1668" s="5"/>
      <c r="AG1668" s="5"/>
      <c r="AH1668" s="5"/>
      <c r="AI1668" s="5"/>
      <c r="AJ1668" s="5"/>
      <c r="AM1668" s="9"/>
      <c r="AN1668" s="9"/>
      <c r="AO1668" s="9"/>
      <c r="AP1668" s="9"/>
      <c r="AQ1668" s="9"/>
      <c r="AR1668" s="9"/>
      <c r="AS1668" s="9"/>
      <c r="AT1668" s="9"/>
      <c r="AU1668" s="5"/>
      <c r="AV1668" s="5"/>
      <c r="AW1668" s="5"/>
      <c r="AX1668" s="5"/>
      <c r="AY1668" s="5"/>
      <c r="AZ1668" s="5"/>
      <c r="BA1668" s="5"/>
      <c r="CX1668" s="5"/>
      <c r="CY1668" s="5"/>
      <c r="CZ1668" s="5"/>
    </row>
    <row r="1669" spans="4:104" x14ac:dyDescent="0.3">
      <c r="D1669" s="5"/>
      <c r="E1669" s="5"/>
      <c r="F1669" s="5"/>
      <c r="G1669" s="5"/>
      <c r="H1669" s="5"/>
      <c r="I1669" s="5"/>
      <c r="J1669" s="5"/>
      <c r="K1669" s="5"/>
      <c r="L1669" s="5"/>
      <c r="M1669" s="5"/>
      <c r="N1669" s="5"/>
      <c r="O1669" s="5"/>
      <c r="P1669" s="5"/>
      <c r="Q1669" s="5"/>
      <c r="R1669" s="5"/>
      <c r="S1669" s="5"/>
      <c r="T1669" s="5"/>
      <c r="U1669" s="5"/>
      <c r="V1669" s="5"/>
      <c r="W1669" s="5"/>
      <c r="X1669" s="5"/>
      <c r="Y1669" s="5"/>
      <c r="Z1669" s="5"/>
      <c r="AA1669" s="5"/>
      <c r="AB1669" s="5"/>
      <c r="AE1669" s="5"/>
      <c r="AF1669" s="5"/>
      <c r="AG1669" s="5"/>
      <c r="AH1669" s="5"/>
      <c r="AI1669" s="5"/>
      <c r="AJ1669" s="5"/>
      <c r="AM1669" s="9"/>
      <c r="AN1669" s="9"/>
      <c r="AO1669" s="9"/>
      <c r="AP1669" s="9"/>
      <c r="AQ1669" s="9"/>
      <c r="AR1669" s="9"/>
      <c r="AS1669" s="9"/>
      <c r="AT1669" s="9"/>
      <c r="AU1669" s="5"/>
      <c r="AV1669" s="5"/>
      <c r="AW1669" s="5"/>
      <c r="AX1669" s="5"/>
      <c r="AY1669" s="5"/>
      <c r="AZ1669" s="5"/>
      <c r="BA1669" s="5"/>
      <c r="CX1669" s="5"/>
      <c r="CY1669" s="5"/>
      <c r="CZ1669" s="5"/>
    </row>
    <row r="1670" spans="4:104" x14ac:dyDescent="0.3">
      <c r="D1670" s="5"/>
      <c r="E1670" s="5"/>
      <c r="F1670" s="5"/>
      <c r="G1670" s="5"/>
      <c r="H1670" s="5"/>
      <c r="I1670" s="5"/>
      <c r="J1670" s="5"/>
      <c r="K1670" s="5"/>
      <c r="L1670" s="5"/>
      <c r="M1670" s="5"/>
      <c r="N1670" s="5"/>
      <c r="O1670" s="5"/>
      <c r="P1670" s="5"/>
      <c r="Q1670" s="5"/>
      <c r="R1670" s="5"/>
      <c r="S1670" s="5"/>
      <c r="T1670" s="5"/>
      <c r="U1670" s="5"/>
      <c r="V1670" s="5"/>
      <c r="W1670" s="5"/>
      <c r="X1670" s="5"/>
      <c r="Y1670" s="5"/>
      <c r="Z1670" s="5"/>
      <c r="AA1670" s="5"/>
      <c r="AB1670" s="5"/>
      <c r="AE1670" s="5"/>
      <c r="AF1670" s="5"/>
      <c r="AG1670" s="5"/>
      <c r="AH1670" s="5"/>
      <c r="AI1670" s="5"/>
      <c r="AJ1670" s="5"/>
      <c r="AM1670" s="9"/>
      <c r="AN1670" s="9"/>
      <c r="AO1670" s="9"/>
      <c r="AP1670" s="9"/>
      <c r="AQ1670" s="9"/>
      <c r="AR1670" s="9"/>
      <c r="AS1670" s="9"/>
      <c r="AT1670" s="9"/>
      <c r="AU1670" s="5"/>
      <c r="AV1670" s="5"/>
      <c r="AW1670" s="5"/>
      <c r="AX1670" s="5"/>
      <c r="AY1670" s="5"/>
      <c r="AZ1670" s="5"/>
      <c r="BA1670" s="5"/>
      <c r="CX1670" s="5"/>
      <c r="CY1670" s="5"/>
      <c r="CZ1670" s="5"/>
    </row>
    <row r="1671" spans="4:104" x14ac:dyDescent="0.3">
      <c r="D1671" s="5"/>
      <c r="E1671" s="5"/>
      <c r="F1671" s="5"/>
      <c r="G1671" s="5"/>
      <c r="H1671" s="5"/>
      <c r="I1671" s="5"/>
      <c r="J1671" s="5"/>
      <c r="K1671" s="5"/>
      <c r="L1671" s="5"/>
      <c r="M1671" s="5"/>
      <c r="N1671" s="5"/>
      <c r="O1671" s="5"/>
      <c r="P1671" s="5"/>
      <c r="Q1671" s="5"/>
      <c r="R1671" s="5"/>
      <c r="S1671" s="5"/>
      <c r="T1671" s="5"/>
      <c r="U1671" s="5"/>
      <c r="V1671" s="5"/>
      <c r="W1671" s="5"/>
      <c r="X1671" s="5"/>
      <c r="Y1671" s="5"/>
      <c r="Z1671" s="5"/>
      <c r="AA1671" s="5"/>
      <c r="AB1671" s="5"/>
      <c r="AE1671" s="5"/>
      <c r="AF1671" s="5"/>
      <c r="AG1671" s="5"/>
      <c r="AH1671" s="5"/>
      <c r="AI1671" s="5"/>
      <c r="AJ1671" s="5"/>
      <c r="AM1671" s="9"/>
      <c r="AN1671" s="9"/>
      <c r="AO1671" s="9"/>
      <c r="AP1671" s="9"/>
      <c r="AQ1671" s="9"/>
      <c r="AR1671" s="9"/>
      <c r="AS1671" s="9"/>
      <c r="AT1671" s="9"/>
      <c r="AU1671" s="5"/>
      <c r="AV1671" s="5"/>
      <c r="AW1671" s="5"/>
      <c r="AX1671" s="5"/>
      <c r="AY1671" s="5"/>
      <c r="AZ1671" s="5"/>
      <c r="BA1671" s="5"/>
      <c r="CX1671" s="5"/>
      <c r="CY1671" s="5"/>
      <c r="CZ1671" s="5"/>
    </row>
    <row r="1672" spans="4:104" x14ac:dyDescent="0.3">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5"/>
      <c r="AB1672" s="5"/>
      <c r="AE1672" s="5"/>
      <c r="AF1672" s="5"/>
      <c r="AG1672" s="5"/>
      <c r="AH1672" s="5"/>
      <c r="AI1672" s="5"/>
      <c r="AJ1672" s="5"/>
      <c r="AM1672" s="9"/>
      <c r="AN1672" s="9"/>
      <c r="AO1672" s="9"/>
      <c r="AP1672" s="9"/>
      <c r="AQ1672" s="9"/>
      <c r="AR1672" s="9"/>
      <c r="AS1672" s="9"/>
      <c r="AT1672" s="9"/>
      <c r="AU1672" s="5"/>
      <c r="AV1672" s="5"/>
      <c r="AW1672" s="5"/>
      <c r="AX1672" s="5"/>
      <c r="AY1672" s="5"/>
      <c r="AZ1672" s="5"/>
      <c r="BA1672" s="5"/>
      <c r="CX1672" s="5"/>
      <c r="CY1672" s="5"/>
      <c r="CZ1672" s="5"/>
    </row>
    <row r="1673" spans="4:104" x14ac:dyDescent="0.3">
      <c r="D1673" s="5"/>
      <c r="E1673" s="5"/>
      <c r="F1673" s="5"/>
      <c r="G1673" s="5"/>
      <c r="H1673" s="5"/>
      <c r="I1673" s="5"/>
      <c r="J1673" s="5"/>
      <c r="K1673" s="5"/>
      <c r="L1673" s="5"/>
      <c r="M1673" s="5"/>
      <c r="N1673" s="5"/>
      <c r="O1673" s="5"/>
      <c r="P1673" s="5"/>
      <c r="Q1673" s="5"/>
      <c r="R1673" s="5"/>
      <c r="S1673" s="5"/>
      <c r="T1673" s="5"/>
      <c r="U1673" s="5"/>
      <c r="V1673" s="5"/>
      <c r="W1673" s="5"/>
      <c r="X1673" s="5"/>
      <c r="Y1673" s="5"/>
      <c r="Z1673" s="5"/>
      <c r="AA1673" s="5"/>
      <c r="AB1673" s="5"/>
      <c r="AE1673" s="5"/>
      <c r="AF1673" s="5"/>
      <c r="AG1673" s="5"/>
      <c r="AH1673" s="5"/>
      <c r="AI1673" s="5"/>
      <c r="AJ1673" s="5"/>
      <c r="AM1673" s="9"/>
      <c r="AN1673" s="9"/>
      <c r="AO1673" s="9"/>
      <c r="AP1673" s="9"/>
      <c r="AQ1673" s="9"/>
      <c r="AR1673" s="9"/>
      <c r="AS1673" s="9"/>
      <c r="AT1673" s="9"/>
      <c r="AU1673" s="5"/>
      <c r="AV1673" s="5"/>
      <c r="AW1673" s="5"/>
      <c r="AX1673" s="5"/>
      <c r="AY1673" s="5"/>
      <c r="AZ1673" s="5"/>
      <c r="BA1673" s="5"/>
      <c r="CX1673" s="5"/>
      <c r="CY1673" s="5"/>
      <c r="CZ1673" s="5"/>
    </row>
    <row r="1674" spans="4:104" x14ac:dyDescent="0.3">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5"/>
      <c r="AB1674" s="5"/>
      <c r="AE1674" s="5"/>
      <c r="AF1674" s="5"/>
      <c r="AG1674" s="5"/>
      <c r="AH1674" s="5"/>
      <c r="AI1674" s="5"/>
      <c r="AJ1674" s="5"/>
      <c r="AM1674" s="9"/>
      <c r="AN1674" s="9"/>
      <c r="AO1674" s="9"/>
      <c r="AP1674" s="9"/>
      <c r="AQ1674" s="9"/>
      <c r="AR1674" s="9"/>
      <c r="AS1674" s="9"/>
      <c r="AT1674" s="9"/>
      <c r="AU1674" s="5"/>
      <c r="AV1674" s="5"/>
      <c r="AW1674" s="5"/>
      <c r="AX1674" s="5"/>
      <c r="AY1674" s="5"/>
      <c r="AZ1674" s="5"/>
      <c r="BA1674" s="5"/>
      <c r="CX1674" s="5"/>
      <c r="CY1674" s="5"/>
      <c r="CZ1674" s="5"/>
    </row>
    <row r="1675" spans="4:104" x14ac:dyDescent="0.3">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5"/>
      <c r="AB1675" s="5"/>
      <c r="AE1675" s="5"/>
      <c r="AF1675" s="5"/>
      <c r="AG1675" s="5"/>
      <c r="AH1675" s="5"/>
      <c r="AI1675" s="5"/>
      <c r="AJ1675" s="5"/>
      <c r="AM1675" s="9"/>
      <c r="AN1675" s="9"/>
      <c r="AO1675" s="9"/>
      <c r="AP1675" s="9"/>
      <c r="AQ1675" s="9"/>
      <c r="AR1675" s="9"/>
      <c r="AS1675" s="9"/>
      <c r="AT1675" s="9"/>
      <c r="AU1675" s="5"/>
      <c r="AV1675" s="5"/>
      <c r="AW1675" s="5"/>
      <c r="AX1675" s="5"/>
      <c r="AY1675" s="5"/>
      <c r="AZ1675" s="5"/>
      <c r="BA1675" s="5"/>
      <c r="CX1675" s="5"/>
      <c r="CY1675" s="5"/>
      <c r="CZ1675" s="5"/>
    </row>
    <row r="1676" spans="4:104" x14ac:dyDescent="0.3">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5"/>
      <c r="AB1676" s="5"/>
      <c r="AE1676" s="5"/>
      <c r="AF1676" s="5"/>
      <c r="AG1676" s="5"/>
      <c r="AH1676" s="5"/>
      <c r="AI1676" s="5"/>
      <c r="AJ1676" s="5"/>
      <c r="AM1676" s="9"/>
      <c r="AN1676" s="9"/>
      <c r="AO1676" s="9"/>
      <c r="AP1676" s="9"/>
      <c r="AQ1676" s="9"/>
      <c r="AR1676" s="9"/>
      <c r="AS1676" s="9"/>
      <c r="AT1676" s="9"/>
      <c r="AU1676" s="5"/>
      <c r="AV1676" s="5"/>
      <c r="AW1676" s="5"/>
      <c r="AX1676" s="5"/>
      <c r="AY1676" s="5"/>
      <c r="AZ1676" s="5"/>
      <c r="BA1676" s="5"/>
      <c r="CX1676" s="5"/>
      <c r="CY1676" s="5"/>
      <c r="CZ1676" s="5"/>
    </row>
    <row r="1677" spans="4:104" x14ac:dyDescent="0.3">
      <c r="D1677" s="5"/>
      <c r="E1677" s="5"/>
      <c r="F1677" s="5"/>
      <c r="G1677" s="5"/>
      <c r="H1677" s="5"/>
      <c r="I1677" s="5"/>
      <c r="J1677" s="5"/>
      <c r="K1677" s="5"/>
      <c r="L1677" s="5"/>
      <c r="M1677" s="5"/>
      <c r="N1677" s="5"/>
      <c r="O1677" s="5"/>
      <c r="P1677" s="5"/>
      <c r="Q1677" s="5"/>
      <c r="R1677" s="5"/>
      <c r="S1677" s="5"/>
      <c r="T1677" s="5"/>
      <c r="U1677" s="5"/>
      <c r="V1677" s="5"/>
      <c r="W1677" s="5"/>
      <c r="X1677" s="5"/>
      <c r="Y1677" s="5"/>
      <c r="Z1677" s="5"/>
      <c r="AA1677" s="5"/>
      <c r="AB1677" s="5"/>
      <c r="AE1677" s="5"/>
      <c r="AF1677" s="5"/>
      <c r="AG1677" s="5"/>
      <c r="AH1677" s="5"/>
      <c r="AI1677" s="5"/>
      <c r="AJ1677" s="5"/>
      <c r="AM1677" s="9"/>
      <c r="AN1677" s="9"/>
      <c r="AO1677" s="9"/>
      <c r="AP1677" s="9"/>
      <c r="AQ1677" s="9"/>
      <c r="AR1677" s="9"/>
      <c r="AS1677" s="9"/>
      <c r="AT1677" s="9"/>
      <c r="AU1677" s="5"/>
      <c r="AV1677" s="5"/>
      <c r="AW1677" s="5"/>
      <c r="AX1677" s="5"/>
      <c r="AY1677" s="5"/>
      <c r="AZ1677" s="5"/>
      <c r="BA1677" s="5"/>
      <c r="CX1677" s="5"/>
      <c r="CY1677" s="5"/>
      <c r="CZ1677" s="5"/>
    </row>
    <row r="1678" spans="4:104" x14ac:dyDescent="0.3">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B1678" s="5"/>
      <c r="AE1678" s="5"/>
      <c r="AF1678" s="5"/>
      <c r="AG1678" s="5"/>
      <c r="AH1678" s="5"/>
      <c r="AI1678" s="5"/>
      <c r="AJ1678" s="5"/>
      <c r="AM1678" s="9"/>
      <c r="AN1678" s="9"/>
      <c r="AO1678" s="9"/>
      <c r="AP1678" s="9"/>
      <c r="AQ1678" s="9"/>
      <c r="AR1678" s="9"/>
      <c r="AS1678" s="9"/>
      <c r="AT1678" s="9"/>
      <c r="AU1678" s="5"/>
      <c r="AV1678" s="5"/>
      <c r="AW1678" s="5"/>
      <c r="AX1678" s="5"/>
      <c r="AY1678" s="5"/>
      <c r="AZ1678" s="5"/>
      <c r="BA1678" s="5"/>
      <c r="CX1678" s="5"/>
      <c r="CY1678" s="5"/>
      <c r="CZ1678" s="5"/>
    </row>
    <row r="1679" spans="4:104" x14ac:dyDescent="0.3">
      <c r="D1679" s="5"/>
      <c r="E1679" s="5"/>
      <c r="F1679" s="5"/>
      <c r="G1679" s="5"/>
      <c r="H1679" s="5"/>
      <c r="I1679" s="5"/>
      <c r="J1679" s="5"/>
      <c r="K1679" s="5"/>
      <c r="L1679" s="5"/>
      <c r="M1679" s="5"/>
      <c r="N1679" s="5"/>
      <c r="O1679" s="5"/>
      <c r="P1679" s="5"/>
      <c r="Q1679" s="5"/>
      <c r="R1679" s="5"/>
      <c r="S1679" s="5"/>
      <c r="T1679" s="5"/>
      <c r="U1679" s="5"/>
      <c r="V1679" s="5"/>
      <c r="W1679" s="5"/>
      <c r="X1679" s="5"/>
      <c r="Y1679" s="5"/>
      <c r="Z1679" s="5"/>
      <c r="AA1679" s="5"/>
      <c r="AB1679" s="5"/>
      <c r="AE1679" s="5"/>
      <c r="AF1679" s="5"/>
      <c r="AG1679" s="5"/>
      <c r="AH1679" s="5"/>
      <c r="AI1679" s="5"/>
      <c r="AJ1679" s="5"/>
      <c r="AM1679" s="9"/>
      <c r="AN1679" s="9"/>
      <c r="AO1679" s="9"/>
      <c r="AP1679" s="9"/>
      <c r="AQ1679" s="9"/>
      <c r="AR1679" s="9"/>
      <c r="AS1679" s="9"/>
      <c r="AT1679" s="9"/>
      <c r="AU1679" s="5"/>
      <c r="AV1679" s="5"/>
      <c r="AW1679" s="5"/>
      <c r="AX1679" s="5"/>
      <c r="AY1679" s="5"/>
      <c r="AZ1679" s="5"/>
      <c r="BA1679" s="5"/>
      <c r="CX1679" s="5"/>
      <c r="CY1679" s="5"/>
      <c r="CZ1679" s="5"/>
    </row>
    <row r="1680" spans="4:104" x14ac:dyDescent="0.3">
      <c r="D1680" s="5"/>
      <c r="E1680" s="5"/>
      <c r="F1680" s="5"/>
      <c r="G1680" s="5"/>
      <c r="H1680" s="5"/>
      <c r="I1680" s="5"/>
      <c r="J1680" s="5"/>
      <c r="K1680" s="5"/>
      <c r="L1680" s="5"/>
      <c r="M1680" s="5"/>
      <c r="N1680" s="5"/>
      <c r="O1680" s="5"/>
      <c r="P1680" s="5"/>
      <c r="Q1680" s="5"/>
      <c r="R1680" s="5"/>
      <c r="S1680" s="5"/>
      <c r="T1680" s="5"/>
      <c r="U1680" s="5"/>
      <c r="V1680" s="5"/>
      <c r="W1680" s="5"/>
      <c r="X1680" s="5"/>
      <c r="Y1680" s="5"/>
      <c r="Z1680" s="5"/>
      <c r="AA1680" s="5"/>
      <c r="AB1680" s="5"/>
      <c r="AE1680" s="5"/>
      <c r="AF1680" s="5"/>
      <c r="AG1680" s="5"/>
      <c r="AH1680" s="5"/>
      <c r="AI1680" s="5"/>
      <c r="AJ1680" s="5"/>
      <c r="AM1680" s="9"/>
      <c r="AN1680" s="9"/>
      <c r="AO1680" s="9"/>
      <c r="AP1680" s="9"/>
      <c r="AQ1680" s="9"/>
      <c r="AR1680" s="9"/>
      <c r="AS1680" s="9"/>
      <c r="AT1680" s="9"/>
      <c r="AU1680" s="5"/>
      <c r="AV1680" s="5"/>
      <c r="AW1680" s="5"/>
      <c r="AX1680" s="5"/>
      <c r="AY1680" s="5"/>
      <c r="AZ1680" s="5"/>
      <c r="BA1680" s="5"/>
      <c r="CX1680" s="5"/>
      <c r="CY1680" s="5"/>
      <c r="CZ1680" s="5"/>
    </row>
    <row r="1681" spans="4:104" x14ac:dyDescent="0.3">
      <c r="D1681" s="5"/>
      <c r="E1681" s="5"/>
      <c r="F1681" s="5"/>
      <c r="G1681" s="5"/>
      <c r="H1681" s="5"/>
      <c r="I1681" s="5"/>
      <c r="J1681" s="5"/>
      <c r="K1681" s="5"/>
      <c r="L1681" s="5"/>
      <c r="M1681" s="5"/>
      <c r="N1681" s="5"/>
      <c r="O1681" s="5"/>
      <c r="P1681" s="5"/>
      <c r="Q1681" s="5"/>
      <c r="R1681" s="5"/>
      <c r="S1681" s="5"/>
      <c r="T1681" s="5"/>
      <c r="U1681" s="5"/>
      <c r="V1681" s="5"/>
      <c r="W1681" s="5"/>
      <c r="X1681" s="5"/>
      <c r="Y1681" s="5"/>
      <c r="Z1681" s="5"/>
      <c r="AA1681" s="5"/>
      <c r="AB1681" s="5"/>
      <c r="AE1681" s="5"/>
      <c r="AF1681" s="5"/>
      <c r="AG1681" s="5"/>
      <c r="AH1681" s="5"/>
      <c r="AI1681" s="5"/>
      <c r="AJ1681" s="5"/>
      <c r="AM1681" s="9"/>
      <c r="AN1681" s="9"/>
      <c r="AO1681" s="9"/>
      <c r="AP1681" s="9"/>
      <c r="AQ1681" s="9"/>
      <c r="AR1681" s="9"/>
      <c r="AS1681" s="9"/>
      <c r="AT1681" s="9"/>
      <c r="AU1681" s="5"/>
      <c r="AV1681" s="5"/>
      <c r="AW1681" s="5"/>
      <c r="AX1681" s="5"/>
      <c r="AY1681" s="5"/>
      <c r="AZ1681" s="5"/>
      <c r="BA1681" s="5"/>
      <c r="CX1681" s="5"/>
      <c r="CY1681" s="5"/>
      <c r="CZ1681" s="5"/>
    </row>
    <row r="1682" spans="4:104" x14ac:dyDescent="0.3">
      <c r="D1682" s="5"/>
      <c r="E1682" s="5"/>
      <c r="F1682" s="5"/>
      <c r="G1682" s="5"/>
      <c r="H1682" s="5"/>
      <c r="I1682" s="5"/>
      <c r="J1682" s="5"/>
      <c r="K1682" s="5"/>
      <c r="L1682" s="5"/>
      <c r="M1682" s="5"/>
      <c r="N1682" s="5"/>
      <c r="O1682" s="5"/>
      <c r="P1682" s="5"/>
      <c r="Q1682" s="5"/>
      <c r="R1682" s="5"/>
      <c r="S1682" s="5"/>
      <c r="T1682" s="5"/>
      <c r="U1682" s="5"/>
      <c r="V1682" s="5"/>
      <c r="W1682" s="5"/>
      <c r="X1682" s="5"/>
      <c r="Y1682" s="5"/>
      <c r="Z1682" s="5"/>
      <c r="AA1682" s="5"/>
      <c r="AB1682" s="5"/>
      <c r="AE1682" s="5"/>
      <c r="AF1682" s="5"/>
      <c r="AG1682" s="5"/>
      <c r="AH1682" s="5"/>
      <c r="AI1682" s="5"/>
      <c r="AJ1682" s="5"/>
      <c r="AM1682" s="9"/>
      <c r="AN1682" s="9"/>
      <c r="AO1682" s="9"/>
      <c r="AP1682" s="9"/>
      <c r="AQ1682" s="9"/>
      <c r="AR1682" s="9"/>
      <c r="AS1682" s="9"/>
      <c r="AT1682" s="9"/>
      <c r="AU1682" s="5"/>
      <c r="AV1682" s="5"/>
      <c r="AW1682" s="5"/>
      <c r="AX1682" s="5"/>
      <c r="AY1682" s="5"/>
      <c r="AZ1682" s="5"/>
      <c r="BA1682" s="5"/>
      <c r="CX1682" s="5"/>
      <c r="CY1682" s="5"/>
      <c r="CZ1682" s="5"/>
    </row>
    <row r="1683" spans="4:104" x14ac:dyDescent="0.3">
      <c r="D1683" s="5"/>
      <c r="E1683" s="5"/>
      <c r="F1683" s="5"/>
      <c r="G1683" s="5"/>
      <c r="H1683" s="5"/>
      <c r="I1683" s="5"/>
      <c r="J1683" s="5"/>
      <c r="K1683" s="5"/>
      <c r="L1683" s="5"/>
      <c r="M1683" s="5"/>
      <c r="N1683" s="5"/>
      <c r="O1683" s="5"/>
      <c r="P1683" s="5"/>
      <c r="Q1683" s="5"/>
      <c r="R1683" s="5"/>
      <c r="S1683" s="5"/>
      <c r="T1683" s="5"/>
      <c r="U1683" s="5"/>
      <c r="V1683" s="5"/>
      <c r="W1683" s="5"/>
      <c r="X1683" s="5"/>
      <c r="Y1683" s="5"/>
      <c r="Z1683" s="5"/>
      <c r="AA1683" s="5"/>
      <c r="AB1683" s="5"/>
      <c r="AE1683" s="5"/>
      <c r="AF1683" s="5"/>
      <c r="AG1683" s="5"/>
      <c r="AH1683" s="5"/>
      <c r="AI1683" s="5"/>
      <c r="AJ1683" s="5"/>
      <c r="AM1683" s="9"/>
      <c r="AN1683" s="9"/>
      <c r="AO1683" s="9"/>
      <c r="AP1683" s="9"/>
      <c r="AQ1683" s="9"/>
      <c r="AR1683" s="9"/>
      <c r="AS1683" s="9"/>
      <c r="AT1683" s="9"/>
      <c r="AU1683" s="5"/>
      <c r="AV1683" s="5"/>
      <c r="AW1683" s="5"/>
      <c r="AX1683" s="5"/>
      <c r="AY1683" s="5"/>
      <c r="AZ1683" s="5"/>
      <c r="BA1683" s="5"/>
      <c r="CX1683" s="5"/>
      <c r="CY1683" s="5"/>
      <c r="CZ1683" s="5"/>
    </row>
    <row r="1684" spans="4:104" x14ac:dyDescent="0.3">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E1684" s="5"/>
      <c r="AF1684" s="5"/>
      <c r="AG1684" s="5"/>
      <c r="AH1684" s="5"/>
      <c r="AI1684" s="5"/>
      <c r="AJ1684" s="5"/>
      <c r="AM1684" s="9"/>
      <c r="AN1684" s="9"/>
      <c r="AO1684" s="9"/>
      <c r="AP1684" s="9"/>
      <c r="AQ1684" s="9"/>
      <c r="AR1684" s="9"/>
      <c r="AS1684" s="9"/>
      <c r="AT1684" s="9"/>
      <c r="AU1684" s="5"/>
      <c r="AV1684" s="5"/>
      <c r="AW1684" s="5"/>
      <c r="AX1684" s="5"/>
      <c r="AY1684" s="5"/>
      <c r="AZ1684" s="5"/>
      <c r="BA1684" s="5"/>
      <c r="CX1684" s="5"/>
      <c r="CY1684" s="5"/>
      <c r="CZ1684" s="5"/>
    </row>
    <row r="1685" spans="4:104" x14ac:dyDescent="0.3">
      <c r="D1685" s="5"/>
      <c r="E1685" s="5"/>
      <c r="F1685" s="5"/>
      <c r="G1685" s="5"/>
      <c r="H1685" s="5"/>
      <c r="I1685" s="5"/>
      <c r="J1685" s="5"/>
      <c r="K1685" s="5"/>
      <c r="L1685" s="5"/>
      <c r="M1685" s="5"/>
      <c r="N1685" s="5"/>
      <c r="O1685" s="5"/>
      <c r="P1685" s="5"/>
      <c r="Q1685" s="5"/>
      <c r="R1685" s="5"/>
      <c r="S1685" s="5"/>
      <c r="T1685" s="5"/>
      <c r="U1685" s="5"/>
      <c r="V1685" s="5"/>
      <c r="W1685" s="5"/>
      <c r="X1685" s="5"/>
      <c r="Y1685" s="5"/>
      <c r="Z1685" s="5"/>
      <c r="AA1685" s="5"/>
      <c r="AB1685" s="5"/>
      <c r="AE1685" s="5"/>
      <c r="AF1685" s="5"/>
      <c r="AG1685" s="5"/>
      <c r="AH1685" s="5"/>
      <c r="AI1685" s="5"/>
      <c r="AJ1685" s="5"/>
      <c r="AM1685" s="9"/>
      <c r="AN1685" s="9"/>
      <c r="AO1685" s="9"/>
      <c r="AP1685" s="9"/>
      <c r="AQ1685" s="9"/>
      <c r="AR1685" s="9"/>
      <c r="AS1685" s="9"/>
      <c r="AT1685" s="9"/>
      <c r="AU1685" s="5"/>
      <c r="AV1685" s="5"/>
      <c r="AW1685" s="5"/>
      <c r="AX1685" s="5"/>
      <c r="AY1685" s="5"/>
      <c r="AZ1685" s="5"/>
      <c r="BA1685" s="5"/>
      <c r="CX1685" s="5"/>
      <c r="CY1685" s="5"/>
      <c r="CZ1685" s="5"/>
    </row>
    <row r="1686" spans="4:104" x14ac:dyDescent="0.3">
      <c r="D1686" s="5"/>
      <c r="E1686" s="5"/>
      <c r="F1686" s="5"/>
      <c r="G1686" s="5"/>
      <c r="H1686" s="5"/>
      <c r="I1686" s="5"/>
      <c r="J1686" s="5"/>
      <c r="K1686" s="5"/>
      <c r="L1686" s="5"/>
      <c r="M1686" s="5"/>
      <c r="N1686" s="5"/>
      <c r="O1686" s="5"/>
      <c r="P1686" s="5"/>
      <c r="Q1686" s="5"/>
      <c r="R1686" s="5"/>
      <c r="S1686" s="5"/>
      <c r="T1686" s="5"/>
      <c r="U1686" s="5"/>
      <c r="V1686" s="5"/>
      <c r="W1686" s="5"/>
      <c r="X1686" s="5"/>
      <c r="Y1686" s="5"/>
      <c r="Z1686" s="5"/>
      <c r="AA1686" s="5"/>
      <c r="AB1686" s="5"/>
      <c r="AE1686" s="5"/>
      <c r="AF1686" s="5"/>
      <c r="AG1686" s="5"/>
      <c r="AH1686" s="5"/>
      <c r="AI1686" s="5"/>
      <c r="AJ1686" s="5"/>
      <c r="AM1686" s="9"/>
      <c r="AN1686" s="9"/>
      <c r="AO1686" s="9"/>
      <c r="AP1686" s="9"/>
      <c r="AQ1686" s="9"/>
      <c r="AR1686" s="9"/>
      <c r="AS1686" s="9"/>
      <c r="AT1686" s="9"/>
      <c r="AU1686" s="5"/>
      <c r="AV1686" s="5"/>
      <c r="AW1686" s="5"/>
      <c r="AX1686" s="5"/>
      <c r="AY1686" s="5"/>
      <c r="AZ1686" s="5"/>
      <c r="BA1686" s="5"/>
      <c r="CX1686" s="5"/>
      <c r="CY1686" s="5"/>
      <c r="CZ1686" s="5"/>
    </row>
    <row r="1687" spans="4:104" x14ac:dyDescent="0.3">
      <c r="D1687" s="5"/>
      <c r="E1687" s="5"/>
      <c r="F1687" s="5"/>
      <c r="G1687" s="5"/>
      <c r="H1687" s="5"/>
      <c r="I1687" s="5"/>
      <c r="J1687" s="5"/>
      <c r="K1687" s="5"/>
      <c r="L1687" s="5"/>
      <c r="M1687" s="5"/>
      <c r="N1687" s="5"/>
      <c r="O1687" s="5"/>
      <c r="P1687" s="5"/>
      <c r="Q1687" s="5"/>
      <c r="R1687" s="5"/>
      <c r="S1687" s="5"/>
      <c r="T1687" s="5"/>
      <c r="U1687" s="5"/>
      <c r="V1687" s="5"/>
      <c r="W1687" s="5"/>
      <c r="X1687" s="5"/>
      <c r="Y1687" s="5"/>
      <c r="Z1687" s="5"/>
      <c r="AA1687" s="5"/>
      <c r="AB1687" s="5"/>
      <c r="AE1687" s="5"/>
      <c r="AF1687" s="5"/>
      <c r="AG1687" s="5"/>
      <c r="AH1687" s="5"/>
      <c r="AI1687" s="5"/>
      <c r="AJ1687" s="5"/>
      <c r="AM1687" s="9"/>
      <c r="AN1687" s="9"/>
      <c r="AO1687" s="9"/>
      <c r="AP1687" s="9"/>
      <c r="AQ1687" s="9"/>
      <c r="AR1687" s="9"/>
      <c r="AS1687" s="9"/>
      <c r="AT1687" s="9"/>
      <c r="AU1687" s="5"/>
      <c r="AV1687" s="5"/>
      <c r="AW1687" s="5"/>
      <c r="AX1687" s="5"/>
      <c r="AY1687" s="5"/>
      <c r="AZ1687" s="5"/>
      <c r="BA1687" s="5"/>
      <c r="CX1687" s="5"/>
      <c r="CY1687" s="5"/>
      <c r="CZ1687" s="5"/>
    </row>
    <row r="1688" spans="4:104" x14ac:dyDescent="0.3">
      <c r="D1688" s="5"/>
      <c r="E1688" s="5"/>
      <c r="F1688" s="5"/>
      <c r="G1688" s="5"/>
      <c r="H1688" s="5"/>
      <c r="I1688" s="5"/>
      <c r="J1688" s="5"/>
      <c r="K1688" s="5"/>
      <c r="L1688" s="5"/>
      <c r="M1688" s="5"/>
      <c r="N1688" s="5"/>
      <c r="O1688" s="5"/>
      <c r="P1688" s="5"/>
      <c r="Q1688" s="5"/>
      <c r="R1688" s="5"/>
      <c r="S1688" s="5"/>
      <c r="T1688" s="5"/>
      <c r="U1688" s="5"/>
      <c r="V1688" s="5"/>
      <c r="W1688" s="5"/>
      <c r="X1688" s="5"/>
      <c r="Y1688" s="5"/>
      <c r="Z1688" s="5"/>
      <c r="AA1688" s="5"/>
      <c r="AB1688" s="5"/>
      <c r="AE1688" s="5"/>
      <c r="AF1688" s="5"/>
      <c r="AG1688" s="5"/>
      <c r="AH1688" s="5"/>
      <c r="AI1688" s="5"/>
      <c r="AJ1688" s="5"/>
      <c r="AM1688" s="9"/>
      <c r="AN1688" s="9"/>
      <c r="AO1688" s="9"/>
      <c r="AP1688" s="9"/>
      <c r="AQ1688" s="9"/>
      <c r="AR1688" s="9"/>
      <c r="AS1688" s="9"/>
      <c r="AT1688" s="9"/>
      <c r="AU1688" s="5"/>
      <c r="AV1688" s="5"/>
      <c r="AW1688" s="5"/>
      <c r="AX1688" s="5"/>
      <c r="AY1688" s="5"/>
      <c r="AZ1688" s="5"/>
      <c r="BA1688" s="5"/>
      <c r="CX1688" s="5"/>
      <c r="CY1688" s="5"/>
      <c r="CZ1688" s="5"/>
    </row>
    <row r="1689" spans="4:104" x14ac:dyDescent="0.3">
      <c r="D1689" s="5"/>
      <c r="E1689" s="5"/>
      <c r="F1689" s="5"/>
      <c r="G1689" s="5"/>
      <c r="H1689" s="5"/>
      <c r="I1689" s="5"/>
      <c r="J1689" s="5"/>
      <c r="K1689" s="5"/>
      <c r="L1689" s="5"/>
      <c r="M1689" s="5"/>
      <c r="N1689" s="5"/>
      <c r="O1689" s="5"/>
      <c r="P1689" s="5"/>
      <c r="Q1689" s="5"/>
      <c r="R1689" s="5"/>
      <c r="S1689" s="5"/>
      <c r="T1689" s="5"/>
      <c r="U1689" s="5"/>
      <c r="V1689" s="5"/>
      <c r="W1689" s="5"/>
      <c r="X1689" s="5"/>
      <c r="Y1689" s="5"/>
      <c r="Z1689" s="5"/>
      <c r="AA1689" s="5"/>
      <c r="AB1689" s="5"/>
      <c r="AE1689" s="5"/>
      <c r="AF1689" s="5"/>
      <c r="AG1689" s="5"/>
      <c r="AH1689" s="5"/>
      <c r="AI1689" s="5"/>
      <c r="AJ1689" s="5"/>
      <c r="AM1689" s="9"/>
      <c r="AN1689" s="9"/>
      <c r="AO1689" s="9"/>
      <c r="AP1689" s="9"/>
      <c r="AQ1689" s="9"/>
      <c r="AR1689" s="9"/>
      <c r="AS1689" s="9"/>
      <c r="AT1689" s="9"/>
      <c r="AU1689" s="5"/>
      <c r="AV1689" s="5"/>
      <c r="AW1689" s="5"/>
      <c r="AX1689" s="5"/>
      <c r="AY1689" s="5"/>
      <c r="AZ1689" s="5"/>
      <c r="BA1689" s="5"/>
      <c r="CX1689" s="5"/>
      <c r="CY1689" s="5"/>
      <c r="CZ1689" s="5"/>
    </row>
    <row r="1690" spans="4:104" x14ac:dyDescent="0.3">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5"/>
      <c r="AB1690" s="5"/>
      <c r="AE1690" s="5"/>
      <c r="AF1690" s="5"/>
      <c r="AG1690" s="5"/>
      <c r="AH1690" s="5"/>
      <c r="AI1690" s="5"/>
      <c r="AJ1690" s="5"/>
      <c r="AM1690" s="9"/>
      <c r="AN1690" s="9"/>
      <c r="AO1690" s="9"/>
      <c r="AP1690" s="9"/>
      <c r="AQ1690" s="9"/>
      <c r="AR1690" s="9"/>
      <c r="AS1690" s="9"/>
      <c r="AT1690" s="9"/>
      <c r="AU1690" s="5"/>
      <c r="AV1690" s="5"/>
      <c r="AW1690" s="5"/>
      <c r="AX1690" s="5"/>
      <c r="AY1690" s="5"/>
      <c r="AZ1690" s="5"/>
      <c r="BA1690" s="5"/>
      <c r="CX1690" s="5"/>
      <c r="CY1690" s="5"/>
      <c r="CZ1690" s="5"/>
    </row>
    <row r="1691" spans="4:104" x14ac:dyDescent="0.3">
      <c r="D1691" s="5"/>
      <c r="E1691" s="5"/>
      <c r="F1691" s="5"/>
      <c r="G1691" s="5"/>
      <c r="H1691" s="5"/>
      <c r="I1691" s="5"/>
      <c r="J1691" s="5"/>
      <c r="K1691" s="5"/>
      <c r="L1691" s="5"/>
      <c r="M1691" s="5"/>
      <c r="N1691" s="5"/>
      <c r="O1691" s="5"/>
      <c r="P1691" s="5"/>
      <c r="Q1691" s="5"/>
      <c r="R1691" s="5"/>
      <c r="S1691" s="5"/>
      <c r="T1691" s="5"/>
      <c r="U1691" s="5"/>
      <c r="V1691" s="5"/>
      <c r="W1691" s="5"/>
      <c r="X1691" s="5"/>
      <c r="Y1691" s="5"/>
      <c r="Z1691" s="5"/>
      <c r="AA1691" s="5"/>
      <c r="AB1691" s="5"/>
      <c r="AE1691" s="5"/>
      <c r="AF1691" s="5"/>
      <c r="AG1691" s="5"/>
      <c r="AH1691" s="5"/>
      <c r="AI1691" s="5"/>
      <c r="AJ1691" s="5"/>
      <c r="AM1691" s="9"/>
      <c r="AN1691" s="9"/>
      <c r="AO1691" s="9"/>
      <c r="AP1691" s="9"/>
      <c r="AQ1691" s="9"/>
      <c r="AR1691" s="9"/>
      <c r="AS1691" s="9"/>
      <c r="AT1691" s="9"/>
      <c r="AU1691" s="5"/>
      <c r="AV1691" s="5"/>
      <c r="AW1691" s="5"/>
      <c r="AX1691" s="5"/>
      <c r="AY1691" s="5"/>
      <c r="AZ1691" s="5"/>
      <c r="BA1691" s="5"/>
      <c r="CX1691" s="5"/>
      <c r="CY1691" s="5"/>
      <c r="CZ1691" s="5"/>
    </row>
    <row r="1692" spans="4:104" x14ac:dyDescent="0.3">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5"/>
      <c r="AB1692" s="5"/>
      <c r="AE1692" s="5"/>
      <c r="AF1692" s="5"/>
      <c r="AG1692" s="5"/>
      <c r="AH1692" s="5"/>
      <c r="AI1692" s="5"/>
      <c r="AJ1692" s="5"/>
      <c r="AM1692" s="9"/>
      <c r="AN1692" s="9"/>
      <c r="AO1692" s="9"/>
      <c r="AP1692" s="9"/>
      <c r="AQ1692" s="9"/>
      <c r="AR1692" s="9"/>
      <c r="AS1692" s="9"/>
      <c r="AT1692" s="9"/>
      <c r="AU1692" s="5"/>
      <c r="AV1692" s="5"/>
      <c r="AW1692" s="5"/>
      <c r="AX1692" s="5"/>
      <c r="AY1692" s="5"/>
      <c r="AZ1692" s="5"/>
      <c r="BA1692" s="5"/>
      <c r="CX1692" s="5"/>
      <c r="CY1692" s="5"/>
      <c r="CZ1692" s="5"/>
    </row>
    <row r="1693" spans="4:104" x14ac:dyDescent="0.3">
      <c r="D1693" s="5"/>
      <c r="E1693" s="5"/>
      <c r="F1693" s="5"/>
      <c r="G1693" s="5"/>
      <c r="H1693" s="5"/>
      <c r="I1693" s="5"/>
      <c r="J1693" s="5"/>
      <c r="K1693" s="5"/>
      <c r="L1693" s="5"/>
      <c r="M1693" s="5"/>
      <c r="N1693" s="5"/>
      <c r="O1693" s="5"/>
      <c r="P1693" s="5"/>
      <c r="Q1693" s="5"/>
      <c r="R1693" s="5"/>
      <c r="S1693" s="5"/>
      <c r="T1693" s="5"/>
      <c r="U1693" s="5"/>
      <c r="V1693" s="5"/>
      <c r="W1693" s="5"/>
      <c r="X1693" s="5"/>
      <c r="Y1693" s="5"/>
      <c r="Z1693" s="5"/>
      <c r="AA1693" s="5"/>
      <c r="AB1693" s="5"/>
      <c r="AE1693" s="5"/>
      <c r="AF1693" s="5"/>
      <c r="AG1693" s="5"/>
      <c r="AH1693" s="5"/>
      <c r="AI1693" s="5"/>
      <c r="AJ1693" s="5"/>
      <c r="AM1693" s="9"/>
      <c r="AN1693" s="9"/>
      <c r="AO1693" s="9"/>
      <c r="AP1693" s="9"/>
      <c r="AQ1693" s="9"/>
      <c r="AR1693" s="9"/>
      <c r="AS1693" s="9"/>
      <c r="AT1693" s="9"/>
      <c r="AU1693" s="5"/>
      <c r="AV1693" s="5"/>
      <c r="AW1693" s="5"/>
      <c r="AX1693" s="5"/>
      <c r="AY1693" s="5"/>
      <c r="AZ1693" s="5"/>
      <c r="BA1693" s="5"/>
      <c r="CX1693" s="5"/>
      <c r="CY1693" s="5"/>
      <c r="CZ1693" s="5"/>
    </row>
    <row r="1694" spans="4:104" x14ac:dyDescent="0.3">
      <c r="D1694" s="5"/>
      <c r="E1694" s="5"/>
      <c r="F1694" s="5"/>
      <c r="G1694" s="5"/>
      <c r="H1694" s="5"/>
      <c r="I1694" s="5"/>
      <c r="J1694" s="5"/>
      <c r="K1694" s="5"/>
      <c r="L1694" s="5"/>
      <c r="M1694" s="5"/>
      <c r="N1694" s="5"/>
      <c r="O1694" s="5"/>
      <c r="P1694" s="5"/>
      <c r="Q1694" s="5"/>
      <c r="R1694" s="5"/>
      <c r="S1694" s="5"/>
      <c r="T1694" s="5"/>
      <c r="U1694" s="5"/>
      <c r="V1694" s="5"/>
      <c r="W1694" s="5"/>
      <c r="X1694" s="5"/>
      <c r="Y1694" s="5"/>
      <c r="Z1694" s="5"/>
      <c r="AA1694" s="5"/>
      <c r="AB1694" s="5"/>
      <c r="AE1694" s="5"/>
      <c r="AF1694" s="5"/>
      <c r="AG1694" s="5"/>
      <c r="AH1694" s="5"/>
      <c r="AI1694" s="5"/>
      <c r="AJ1694" s="5"/>
      <c r="AM1694" s="9"/>
      <c r="AN1694" s="9"/>
      <c r="AO1694" s="9"/>
      <c r="AP1694" s="9"/>
      <c r="AQ1694" s="9"/>
      <c r="AR1694" s="9"/>
      <c r="AS1694" s="9"/>
      <c r="AT1694" s="9"/>
      <c r="AU1694" s="5"/>
      <c r="AV1694" s="5"/>
      <c r="AW1694" s="5"/>
      <c r="AX1694" s="5"/>
      <c r="AY1694" s="5"/>
      <c r="AZ1694" s="5"/>
      <c r="BA1694" s="5"/>
      <c r="CX1694" s="5"/>
      <c r="CY1694" s="5"/>
      <c r="CZ1694" s="5"/>
    </row>
    <row r="1695" spans="4:104" x14ac:dyDescent="0.3">
      <c r="D1695" s="5"/>
      <c r="E1695" s="5"/>
      <c r="F1695" s="5"/>
      <c r="G1695" s="5"/>
      <c r="H1695" s="5"/>
      <c r="I1695" s="5"/>
      <c r="J1695" s="5"/>
      <c r="K1695" s="5"/>
      <c r="L1695" s="5"/>
      <c r="M1695" s="5"/>
      <c r="N1695" s="5"/>
      <c r="O1695" s="5"/>
      <c r="P1695" s="5"/>
      <c r="Q1695" s="5"/>
      <c r="R1695" s="5"/>
      <c r="S1695" s="5"/>
      <c r="T1695" s="5"/>
      <c r="U1695" s="5"/>
      <c r="V1695" s="5"/>
      <c r="W1695" s="5"/>
      <c r="X1695" s="5"/>
      <c r="Y1695" s="5"/>
      <c r="Z1695" s="5"/>
      <c r="AA1695" s="5"/>
      <c r="AB1695" s="5"/>
      <c r="AE1695" s="5"/>
      <c r="AF1695" s="5"/>
      <c r="AG1695" s="5"/>
      <c r="AH1695" s="5"/>
      <c r="AI1695" s="5"/>
      <c r="AJ1695" s="5"/>
      <c r="AM1695" s="9"/>
      <c r="AN1695" s="9"/>
      <c r="AO1695" s="9"/>
      <c r="AP1695" s="9"/>
      <c r="AQ1695" s="9"/>
      <c r="AR1695" s="9"/>
      <c r="AS1695" s="9"/>
      <c r="AT1695" s="9"/>
      <c r="AU1695" s="5"/>
      <c r="AV1695" s="5"/>
      <c r="AW1695" s="5"/>
      <c r="AX1695" s="5"/>
      <c r="AY1695" s="5"/>
      <c r="AZ1695" s="5"/>
      <c r="BA1695" s="5"/>
      <c r="CX1695" s="5"/>
      <c r="CY1695" s="5"/>
      <c r="CZ1695" s="5"/>
    </row>
    <row r="1696" spans="4:104" x14ac:dyDescent="0.3">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5"/>
      <c r="AB1696" s="5"/>
      <c r="AE1696" s="5"/>
      <c r="AF1696" s="5"/>
      <c r="AG1696" s="5"/>
      <c r="AH1696" s="5"/>
      <c r="AI1696" s="5"/>
      <c r="AJ1696" s="5"/>
      <c r="AM1696" s="9"/>
      <c r="AN1696" s="9"/>
      <c r="AO1696" s="9"/>
      <c r="AP1696" s="9"/>
      <c r="AQ1696" s="9"/>
      <c r="AR1696" s="9"/>
      <c r="AS1696" s="9"/>
      <c r="AT1696" s="9"/>
      <c r="AU1696" s="5"/>
      <c r="AV1696" s="5"/>
      <c r="AW1696" s="5"/>
      <c r="AX1696" s="5"/>
      <c r="AY1696" s="5"/>
      <c r="AZ1696" s="5"/>
      <c r="BA1696" s="5"/>
      <c r="CX1696" s="5"/>
      <c r="CY1696" s="5"/>
      <c r="CZ1696" s="5"/>
    </row>
    <row r="1697" spans="4:104" x14ac:dyDescent="0.3">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5"/>
      <c r="AB1697" s="5"/>
      <c r="AE1697" s="5"/>
      <c r="AF1697" s="5"/>
      <c r="AG1697" s="5"/>
      <c r="AH1697" s="5"/>
      <c r="AI1697" s="5"/>
      <c r="AJ1697" s="5"/>
      <c r="AM1697" s="9"/>
      <c r="AN1697" s="9"/>
      <c r="AO1697" s="9"/>
      <c r="AP1697" s="9"/>
      <c r="AQ1697" s="9"/>
      <c r="AR1697" s="9"/>
      <c r="AS1697" s="9"/>
      <c r="AT1697" s="9"/>
      <c r="AU1697" s="5"/>
      <c r="AV1697" s="5"/>
      <c r="AW1697" s="5"/>
      <c r="AX1697" s="5"/>
      <c r="AY1697" s="5"/>
      <c r="AZ1697" s="5"/>
      <c r="BA1697" s="5"/>
      <c r="CX1697" s="5"/>
      <c r="CY1697" s="5"/>
      <c r="CZ1697" s="5"/>
    </row>
    <row r="1698" spans="4:104" x14ac:dyDescent="0.3">
      <c r="D1698" s="5"/>
      <c r="E1698" s="5"/>
      <c r="F1698" s="5"/>
      <c r="G1698" s="5"/>
      <c r="H1698" s="5"/>
      <c r="I1698" s="5"/>
      <c r="J1698" s="5"/>
      <c r="K1698" s="5"/>
      <c r="L1698" s="5"/>
      <c r="M1698" s="5"/>
      <c r="N1698" s="5"/>
      <c r="O1698" s="5"/>
      <c r="P1698" s="5"/>
      <c r="Q1698" s="5"/>
      <c r="R1698" s="5"/>
      <c r="S1698" s="5"/>
      <c r="T1698" s="5"/>
      <c r="U1698" s="5"/>
      <c r="V1698" s="5"/>
      <c r="W1698" s="5"/>
      <c r="X1698" s="5"/>
      <c r="Y1698" s="5"/>
      <c r="Z1698" s="5"/>
      <c r="AA1698" s="5"/>
      <c r="AB1698" s="5"/>
      <c r="AE1698" s="5"/>
      <c r="AF1698" s="5"/>
      <c r="AG1698" s="5"/>
      <c r="AH1698" s="5"/>
      <c r="AI1698" s="5"/>
      <c r="AJ1698" s="5"/>
      <c r="AM1698" s="9"/>
      <c r="AN1698" s="9"/>
      <c r="AO1698" s="9"/>
      <c r="AP1698" s="9"/>
      <c r="AQ1698" s="9"/>
      <c r="AR1698" s="9"/>
      <c r="AS1698" s="9"/>
      <c r="AT1698" s="9"/>
      <c r="AU1698" s="5"/>
      <c r="AV1698" s="5"/>
      <c r="AW1698" s="5"/>
      <c r="AX1698" s="5"/>
      <c r="AY1698" s="5"/>
      <c r="AZ1698" s="5"/>
      <c r="BA1698" s="5"/>
      <c r="CX1698" s="5"/>
      <c r="CY1698" s="5"/>
      <c r="CZ1698" s="5"/>
    </row>
    <row r="1699" spans="4:104" x14ac:dyDescent="0.3">
      <c r="D1699" s="5"/>
      <c r="E1699" s="5"/>
      <c r="F1699" s="5"/>
      <c r="G1699" s="5"/>
      <c r="H1699" s="5"/>
      <c r="I1699" s="5"/>
      <c r="J1699" s="5"/>
      <c r="K1699" s="5"/>
      <c r="L1699" s="5"/>
      <c r="M1699" s="5"/>
      <c r="N1699" s="5"/>
      <c r="O1699" s="5"/>
      <c r="P1699" s="5"/>
      <c r="Q1699" s="5"/>
      <c r="R1699" s="5"/>
      <c r="S1699" s="5"/>
      <c r="T1699" s="5"/>
      <c r="U1699" s="5"/>
      <c r="V1699" s="5"/>
      <c r="W1699" s="5"/>
      <c r="X1699" s="5"/>
      <c r="Y1699" s="5"/>
      <c r="Z1699" s="5"/>
      <c r="AA1699" s="5"/>
      <c r="AB1699" s="5"/>
      <c r="AE1699" s="5"/>
      <c r="AF1699" s="5"/>
      <c r="AG1699" s="5"/>
      <c r="AH1699" s="5"/>
      <c r="AI1699" s="5"/>
      <c r="AJ1699" s="5"/>
      <c r="AM1699" s="9"/>
      <c r="AN1699" s="9"/>
      <c r="AO1699" s="9"/>
      <c r="AP1699" s="9"/>
      <c r="AQ1699" s="9"/>
      <c r="AR1699" s="9"/>
      <c r="AS1699" s="9"/>
      <c r="AT1699" s="9"/>
      <c r="AU1699" s="5"/>
      <c r="AV1699" s="5"/>
      <c r="AW1699" s="5"/>
      <c r="AX1699" s="5"/>
      <c r="AY1699" s="5"/>
      <c r="AZ1699" s="5"/>
      <c r="BA1699" s="5"/>
      <c r="CX1699" s="5"/>
      <c r="CY1699" s="5"/>
      <c r="CZ1699" s="5"/>
    </row>
    <row r="1700" spans="4:104" x14ac:dyDescent="0.3">
      <c r="D1700" s="5"/>
      <c r="E1700" s="5"/>
      <c r="F1700" s="5"/>
      <c r="G1700" s="5"/>
      <c r="H1700" s="5"/>
      <c r="I1700" s="5"/>
      <c r="J1700" s="5"/>
      <c r="K1700" s="5"/>
      <c r="L1700" s="5"/>
      <c r="M1700" s="5"/>
      <c r="N1700" s="5"/>
      <c r="O1700" s="5"/>
      <c r="P1700" s="5"/>
      <c r="Q1700" s="5"/>
      <c r="R1700" s="5"/>
      <c r="S1700" s="5"/>
      <c r="T1700" s="5"/>
      <c r="U1700" s="5"/>
      <c r="V1700" s="5"/>
      <c r="W1700" s="5"/>
      <c r="X1700" s="5"/>
      <c r="Y1700" s="5"/>
      <c r="Z1700" s="5"/>
      <c r="AA1700" s="5"/>
      <c r="AB1700" s="5"/>
      <c r="AE1700" s="5"/>
      <c r="AF1700" s="5"/>
      <c r="AG1700" s="5"/>
      <c r="AH1700" s="5"/>
      <c r="AI1700" s="5"/>
      <c r="AJ1700" s="5"/>
      <c r="AM1700" s="9"/>
      <c r="AN1700" s="9"/>
      <c r="AO1700" s="9"/>
      <c r="AP1700" s="9"/>
      <c r="AQ1700" s="9"/>
      <c r="AR1700" s="9"/>
      <c r="AS1700" s="9"/>
      <c r="AT1700" s="9"/>
      <c r="AU1700" s="5"/>
      <c r="AV1700" s="5"/>
      <c r="AW1700" s="5"/>
      <c r="AX1700" s="5"/>
      <c r="AY1700" s="5"/>
      <c r="AZ1700" s="5"/>
      <c r="BA1700" s="5"/>
      <c r="CX1700" s="5"/>
      <c r="CY1700" s="5"/>
      <c r="CZ1700" s="5"/>
    </row>
    <row r="1701" spans="4:104" x14ac:dyDescent="0.3">
      <c r="D1701" s="5"/>
      <c r="E1701" s="5"/>
      <c r="F1701" s="5"/>
      <c r="G1701" s="5"/>
      <c r="H1701" s="5"/>
      <c r="I1701" s="5"/>
      <c r="J1701" s="5"/>
      <c r="K1701" s="5"/>
      <c r="L1701" s="5"/>
      <c r="M1701" s="5"/>
      <c r="N1701" s="5"/>
      <c r="O1701" s="5"/>
      <c r="P1701" s="5"/>
      <c r="Q1701" s="5"/>
      <c r="R1701" s="5"/>
      <c r="S1701" s="5"/>
      <c r="T1701" s="5"/>
      <c r="U1701" s="5"/>
      <c r="V1701" s="5"/>
      <c r="W1701" s="5"/>
      <c r="X1701" s="5"/>
      <c r="Y1701" s="5"/>
      <c r="Z1701" s="5"/>
      <c r="AA1701" s="5"/>
      <c r="AB1701" s="5"/>
      <c r="AE1701" s="5"/>
      <c r="AF1701" s="5"/>
      <c r="AG1701" s="5"/>
      <c r="AH1701" s="5"/>
      <c r="AI1701" s="5"/>
      <c r="AJ1701" s="5"/>
      <c r="AM1701" s="9"/>
      <c r="AN1701" s="9"/>
      <c r="AO1701" s="9"/>
      <c r="AP1701" s="9"/>
      <c r="AQ1701" s="9"/>
      <c r="AR1701" s="9"/>
      <c r="AS1701" s="9"/>
      <c r="AT1701" s="9"/>
      <c r="AU1701" s="5"/>
      <c r="AV1701" s="5"/>
      <c r="AW1701" s="5"/>
      <c r="AX1701" s="5"/>
      <c r="AY1701" s="5"/>
      <c r="AZ1701" s="5"/>
      <c r="BA1701" s="5"/>
      <c r="CX1701" s="5"/>
      <c r="CY1701" s="5"/>
      <c r="CZ1701" s="5"/>
    </row>
    <row r="1702" spans="4:104" x14ac:dyDescent="0.3">
      <c r="D1702" s="5"/>
      <c r="E1702" s="5"/>
      <c r="F1702" s="5"/>
      <c r="G1702" s="5"/>
      <c r="H1702" s="5"/>
      <c r="I1702" s="5"/>
      <c r="J1702" s="5"/>
      <c r="K1702" s="5"/>
      <c r="L1702" s="5"/>
      <c r="M1702" s="5"/>
      <c r="N1702" s="5"/>
      <c r="O1702" s="5"/>
      <c r="P1702" s="5"/>
      <c r="Q1702" s="5"/>
      <c r="R1702" s="5"/>
      <c r="S1702" s="5"/>
      <c r="T1702" s="5"/>
      <c r="U1702" s="5"/>
      <c r="V1702" s="5"/>
      <c r="W1702" s="5"/>
      <c r="X1702" s="5"/>
      <c r="Y1702" s="5"/>
      <c r="Z1702" s="5"/>
      <c r="AA1702" s="5"/>
      <c r="AB1702" s="5"/>
      <c r="AE1702" s="5"/>
      <c r="AF1702" s="5"/>
      <c r="AG1702" s="5"/>
      <c r="AH1702" s="5"/>
      <c r="AI1702" s="5"/>
      <c r="AJ1702" s="5"/>
      <c r="AM1702" s="9"/>
      <c r="AN1702" s="9"/>
      <c r="AO1702" s="9"/>
      <c r="AP1702" s="9"/>
      <c r="AQ1702" s="9"/>
      <c r="AR1702" s="9"/>
      <c r="AS1702" s="9"/>
      <c r="AT1702" s="9"/>
      <c r="AU1702" s="5"/>
      <c r="AV1702" s="5"/>
      <c r="AW1702" s="5"/>
      <c r="AX1702" s="5"/>
      <c r="AY1702" s="5"/>
      <c r="AZ1702" s="5"/>
      <c r="BA1702" s="5"/>
      <c r="CX1702" s="5"/>
      <c r="CY1702" s="5"/>
      <c r="CZ1702" s="5"/>
    </row>
    <row r="1703" spans="4:104" x14ac:dyDescent="0.3">
      <c r="D1703" s="5"/>
      <c r="E1703" s="5"/>
      <c r="F1703" s="5"/>
      <c r="G1703" s="5"/>
      <c r="H1703" s="5"/>
      <c r="I1703" s="5"/>
      <c r="J1703" s="5"/>
      <c r="K1703" s="5"/>
      <c r="L1703" s="5"/>
      <c r="M1703" s="5"/>
      <c r="N1703" s="5"/>
      <c r="O1703" s="5"/>
      <c r="P1703" s="5"/>
      <c r="Q1703" s="5"/>
      <c r="R1703" s="5"/>
      <c r="S1703" s="5"/>
      <c r="T1703" s="5"/>
      <c r="U1703" s="5"/>
      <c r="V1703" s="5"/>
      <c r="W1703" s="5"/>
      <c r="X1703" s="5"/>
      <c r="Y1703" s="5"/>
      <c r="Z1703" s="5"/>
      <c r="AA1703" s="5"/>
      <c r="AB1703" s="5"/>
      <c r="AE1703" s="5"/>
      <c r="AF1703" s="5"/>
      <c r="AG1703" s="5"/>
      <c r="AH1703" s="5"/>
      <c r="AI1703" s="5"/>
      <c r="AJ1703" s="5"/>
      <c r="AM1703" s="9"/>
      <c r="AN1703" s="9"/>
      <c r="AO1703" s="9"/>
      <c r="AP1703" s="9"/>
      <c r="AQ1703" s="9"/>
      <c r="AR1703" s="9"/>
      <c r="AS1703" s="9"/>
      <c r="AT1703" s="9"/>
      <c r="AU1703" s="5"/>
      <c r="AV1703" s="5"/>
      <c r="AW1703" s="5"/>
      <c r="AX1703" s="5"/>
      <c r="AY1703" s="5"/>
      <c r="AZ1703" s="5"/>
      <c r="BA1703" s="5"/>
      <c r="CX1703" s="5"/>
      <c r="CY1703" s="5"/>
      <c r="CZ1703" s="5"/>
    </row>
    <row r="1704" spans="4:104" x14ac:dyDescent="0.3">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5"/>
      <c r="AB1704" s="5"/>
      <c r="AE1704" s="5"/>
      <c r="AF1704" s="5"/>
      <c r="AG1704" s="5"/>
      <c r="AH1704" s="5"/>
      <c r="AI1704" s="5"/>
      <c r="AJ1704" s="5"/>
      <c r="AM1704" s="9"/>
      <c r="AN1704" s="9"/>
      <c r="AO1704" s="9"/>
      <c r="AP1704" s="9"/>
      <c r="AQ1704" s="9"/>
      <c r="AR1704" s="9"/>
      <c r="AS1704" s="9"/>
      <c r="AT1704" s="9"/>
      <c r="AU1704" s="5"/>
      <c r="AV1704" s="5"/>
      <c r="AW1704" s="5"/>
      <c r="AX1704" s="5"/>
      <c r="AY1704" s="5"/>
      <c r="AZ1704" s="5"/>
      <c r="BA1704" s="5"/>
      <c r="CX1704" s="5"/>
      <c r="CY1704" s="5"/>
      <c r="CZ1704" s="5"/>
    </row>
    <row r="1705" spans="4:104" x14ac:dyDescent="0.3">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5"/>
      <c r="AB1705" s="5"/>
      <c r="AE1705" s="5"/>
      <c r="AF1705" s="5"/>
      <c r="AG1705" s="5"/>
      <c r="AH1705" s="5"/>
      <c r="AI1705" s="5"/>
      <c r="AJ1705" s="5"/>
      <c r="AM1705" s="9"/>
      <c r="AN1705" s="9"/>
      <c r="AO1705" s="9"/>
      <c r="AP1705" s="9"/>
      <c r="AQ1705" s="9"/>
      <c r="AR1705" s="9"/>
      <c r="AS1705" s="9"/>
      <c r="AT1705" s="9"/>
      <c r="AU1705" s="5"/>
      <c r="AV1705" s="5"/>
      <c r="AW1705" s="5"/>
      <c r="AX1705" s="5"/>
      <c r="AY1705" s="5"/>
      <c r="AZ1705" s="5"/>
      <c r="BA1705" s="5"/>
      <c r="CX1705" s="5"/>
      <c r="CY1705" s="5"/>
      <c r="CZ1705" s="5"/>
    </row>
    <row r="1706" spans="4:104" x14ac:dyDescent="0.3">
      <c r="D1706" s="5"/>
      <c r="E1706" s="5"/>
      <c r="F1706" s="5"/>
      <c r="G1706" s="5"/>
      <c r="H1706" s="5"/>
      <c r="I1706" s="5"/>
      <c r="J1706" s="5"/>
      <c r="K1706" s="5"/>
      <c r="L1706" s="5"/>
      <c r="M1706" s="5"/>
      <c r="N1706" s="5"/>
      <c r="O1706" s="5"/>
      <c r="P1706" s="5"/>
      <c r="Q1706" s="5"/>
      <c r="R1706" s="5"/>
      <c r="S1706" s="5"/>
      <c r="T1706" s="5"/>
      <c r="U1706" s="5"/>
      <c r="V1706" s="5"/>
      <c r="W1706" s="5"/>
      <c r="X1706" s="5"/>
      <c r="Y1706" s="5"/>
      <c r="Z1706" s="5"/>
      <c r="AA1706" s="5"/>
      <c r="AB1706" s="5"/>
      <c r="AE1706" s="5"/>
      <c r="AF1706" s="5"/>
      <c r="AG1706" s="5"/>
      <c r="AH1706" s="5"/>
      <c r="AI1706" s="5"/>
      <c r="AJ1706" s="5"/>
      <c r="AM1706" s="9"/>
      <c r="AN1706" s="9"/>
      <c r="AO1706" s="9"/>
      <c r="AP1706" s="9"/>
      <c r="AQ1706" s="9"/>
      <c r="AR1706" s="9"/>
      <c r="AS1706" s="9"/>
      <c r="AT1706" s="9"/>
      <c r="AU1706" s="5"/>
      <c r="AV1706" s="5"/>
      <c r="AW1706" s="5"/>
      <c r="AX1706" s="5"/>
      <c r="AY1706" s="5"/>
      <c r="AZ1706" s="5"/>
      <c r="BA1706" s="5"/>
      <c r="CX1706" s="5"/>
      <c r="CY1706" s="5"/>
      <c r="CZ1706" s="5"/>
    </row>
    <row r="1707" spans="4:104" x14ac:dyDescent="0.3">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5"/>
      <c r="AB1707" s="5"/>
      <c r="AE1707" s="5"/>
      <c r="AF1707" s="5"/>
      <c r="AG1707" s="5"/>
      <c r="AH1707" s="5"/>
      <c r="AI1707" s="5"/>
      <c r="AJ1707" s="5"/>
      <c r="AM1707" s="9"/>
      <c r="AN1707" s="9"/>
      <c r="AO1707" s="9"/>
      <c r="AP1707" s="9"/>
      <c r="AQ1707" s="9"/>
      <c r="AR1707" s="9"/>
      <c r="AS1707" s="9"/>
      <c r="AT1707" s="9"/>
      <c r="AU1707" s="5"/>
      <c r="AV1707" s="5"/>
      <c r="AW1707" s="5"/>
      <c r="AX1707" s="5"/>
      <c r="AY1707" s="5"/>
      <c r="AZ1707" s="5"/>
      <c r="BA1707" s="5"/>
      <c r="CX1707" s="5"/>
      <c r="CY1707" s="5"/>
      <c r="CZ1707" s="5"/>
    </row>
    <row r="1708" spans="4:104" x14ac:dyDescent="0.3">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5"/>
      <c r="AB1708" s="5"/>
      <c r="AE1708" s="5"/>
      <c r="AF1708" s="5"/>
      <c r="AG1708" s="5"/>
      <c r="AH1708" s="5"/>
      <c r="AI1708" s="5"/>
      <c r="AJ1708" s="5"/>
      <c r="AM1708" s="9"/>
      <c r="AN1708" s="9"/>
      <c r="AO1708" s="9"/>
      <c r="AP1708" s="9"/>
      <c r="AQ1708" s="9"/>
      <c r="AR1708" s="9"/>
      <c r="AS1708" s="9"/>
      <c r="AT1708" s="9"/>
      <c r="AU1708" s="5"/>
      <c r="AV1708" s="5"/>
      <c r="AW1708" s="5"/>
      <c r="AX1708" s="5"/>
      <c r="AY1708" s="5"/>
      <c r="AZ1708" s="5"/>
      <c r="BA1708" s="5"/>
      <c r="CX1708" s="5"/>
      <c r="CY1708" s="5"/>
      <c r="CZ1708" s="5"/>
    </row>
    <row r="1709" spans="4:104" x14ac:dyDescent="0.3">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5"/>
      <c r="AB1709" s="5"/>
      <c r="AE1709" s="5"/>
      <c r="AF1709" s="5"/>
      <c r="AG1709" s="5"/>
      <c r="AH1709" s="5"/>
      <c r="AI1709" s="5"/>
      <c r="AJ1709" s="5"/>
      <c r="AM1709" s="9"/>
      <c r="AN1709" s="9"/>
      <c r="AO1709" s="9"/>
      <c r="AP1709" s="9"/>
      <c r="AQ1709" s="9"/>
      <c r="AR1709" s="9"/>
      <c r="AS1709" s="9"/>
      <c r="AT1709" s="9"/>
      <c r="AU1709" s="5"/>
      <c r="AV1709" s="5"/>
      <c r="AW1709" s="5"/>
      <c r="AX1709" s="5"/>
      <c r="AY1709" s="5"/>
      <c r="AZ1709" s="5"/>
      <c r="BA1709" s="5"/>
      <c r="CX1709" s="5"/>
      <c r="CY1709" s="5"/>
      <c r="CZ1709" s="5"/>
    </row>
    <row r="1710" spans="4:104" x14ac:dyDescent="0.3">
      <c r="D1710" s="5"/>
      <c r="E1710" s="5"/>
      <c r="F1710" s="5"/>
      <c r="G1710" s="5"/>
      <c r="H1710" s="5"/>
      <c r="I1710" s="5"/>
      <c r="J1710" s="5"/>
      <c r="K1710" s="5"/>
      <c r="L1710" s="5"/>
      <c r="M1710" s="5"/>
      <c r="N1710" s="5"/>
      <c r="O1710" s="5"/>
      <c r="P1710" s="5"/>
      <c r="Q1710" s="5"/>
      <c r="R1710" s="5"/>
      <c r="S1710" s="5"/>
      <c r="T1710" s="5"/>
      <c r="U1710" s="5"/>
      <c r="V1710" s="5"/>
      <c r="W1710" s="5"/>
      <c r="X1710" s="5"/>
      <c r="Y1710" s="5"/>
      <c r="Z1710" s="5"/>
      <c r="AA1710" s="5"/>
      <c r="AB1710" s="5"/>
      <c r="AE1710" s="5"/>
      <c r="AF1710" s="5"/>
      <c r="AG1710" s="5"/>
      <c r="AH1710" s="5"/>
      <c r="AI1710" s="5"/>
      <c r="AJ1710" s="5"/>
      <c r="AM1710" s="9"/>
      <c r="AN1710" s="9"/>
      <c r="AO1710" s="9"/>
      <c r="AP1710" s="9"/>
      <c r="AQ1710" s="9"/>
      <c r="AR1710" s="9"/>
      <c r="AS1710" s="9"/>
      <c r="AT1710" s="9"/>
      <c r="AU1710" s="5"/>
      <c r="AV1710" s="5"/>
      <c r="AW1710" s="5"/>
      <c r="AX1710" s="5"/>
      <c r="AY1710" s="5"/>
      <c r="AZ1710" s="5"/>
      <c r="BA1710" s="5"/>
      <c r="CX1710" s="5"/>
      <c r="CY1710" s="5"/>
      <c r="CZ1710" s="5"/>
    </row>
    <row r="1711" spans="4:104" x14ac:dyDescent="0.3">
      <c r="D1711" s="5"/>
      <c r="E1711" s="5"/>
      <c r="F1711" s="5"/>
      <c r="G1711" s="5"/>
      <c r="H1711" s="5"/>
      <c r="I1711" s="5"/>
      <c r="J1711" s="5"/>
      <c r="K1711" s="5"/>
      <c r="L1711" s="5"/>
      <c r="M1711" s="5"/>
      <c r="N1711" s="5"/>
      <c r="O1711" s="5"/>
      <c r="P1711" s="5"/>
      <c r="Q1711" s="5"/>
      <c r="R1711" s="5"/>
      <c r="S1711" s="5"/>
      <c r="T1711" s="5"/>
      <c r="U1711" s="5"/>
      <c r="V1711" s="5"/>
      <c r="W1711" s="5"/>
      <c r="X1711" s="5"/>
      <c r="Y1711" s="5"/>
      <c r="Z1711" s="5"/>
      <c r="AA1711" s="5"/>
      <c r="AB1711" s="5"/>
      <c r="AE1711" s="5"/>
      <c r="AF1711" s="5"/>
      <c r="AG1711" s="5"/>
      <c r="AH1711" s="5"/>
      <c r="AI1711" s="5"/>
      <c r="AJ1711" s="5"/>
      <c r="AM1711" s="9"/>
      <c r="AN1711" s="9"/>
      <c r="AO1711" s="9"/>
      <c r="AP1711" s="9"/>
      <c r="AQ1711" s="9"/>
      <c r="AR1711" s="9"/>
      <c r="AS1711" s="9"/>
      <c r="AT1711" s="9"/>
      <c r="AU1711" s="5"/>
      <c r="AV1711" s="5"/>
      <c r="AW1711" s="5"/>
      <c r="AX1711" s="5"/>
      <c r="AY1711" s="5"/>
      <c r="AZ1711" s="5"/>
      <c r="BA1711" s="5"/>
      <c r="CX1711" s="5"/>
      <c r="CY1711" s="5"/>
      <c r="CZ1711" s="5"/>
    </row>
    <row r="1712" spans="4:104" x14ac:dyDescent="0.3">
      <c r="D1712" s="5"/>
      <c r="E1712" s="5"/>
      <c r="F1712" s="5"/>
      <c r="G1712" s="5"/>
      <c r="H1712" s="5"/>
      <c r="I1712" s="5"/>
      <c r="J1712" s="5"/>
      <c r="K1712" s="5"/>
      <c r="L1712" s="5"/>
      <c r="M1712" s="5"/>
      <c r="N1712" s="5"/>
      <c r="O1712" s="5"/>
      <c r="P1712" s="5"/>
      <c r="Q1712" s="5"/>
      <c r="R1712" s="5"/>
      <c r="S1712" s="5"/>
      <c r="T1712" s="5"/>
      <c r="U1712" s="5"/>
      <c r="V1712" s="5"/>
      <c r="W1712" s="5"/>
      <c r="X1712" s="5"/>
      <c r="Y1712" s="5"/>
      <c r="Z1712" s="5"/>
      <c r="AA1712" s="5"/>
      <c r="AB1712" s="5"/>
      <c r="AE1712" s="5"/>
      <c r="AF1712" s="5"/>
      <c r="AG1712" s="5"/>
      <c r="AH1712" s="5"/>
      <c r="AI1712" s="5"/>
      <c r="AJ1712" s="5"/>
      <c r="AM1712" s="9"/>
      <c r="AN1712" s="9"/>
      <c r="AO1712" s="9"/>
      <c r="AP1712" s="9"/>
      <c r="AQ1712" s="9"/>
      <c r="AR1712" s="9"/>
      <c r="AS1712" s="9"/>
      <c r="AT1712" s="9"/>
      <c r="AU1712" s="5"/>
      <c r="AV1712" s="5"/>
      <c r="AW1712" s="5"/>
      <c r="AX1712" s="5"/>
      <c r="AY1712" s="5"/>
      <c r="AZ1712" s="5"/>
      <c r="BA1712" s="5"/>
      <c r="CX1712" s="5"/>
      <c r="CY1712" s="5"/>
      <c r="CZ1712" s="5"/>
    </row>
    <row r="1713" spans="4:104" x14ac:dyDescent="0.3">
      <c r="D1713" s="5"/>
      <c r="E1713" s="5"/>
      <c r="F1713" s="5"/>
      <c r="G1713" s="5"/>
      <c r="H1713" s="5"/>
      <c r="I1713" s="5"/>
      <c r="J1713" s="5"/>
      <c r="K1713" s="5"/>
      <c r="L1713" s="5"/>
      <c r="M1713" s="5"/>
      <c r="N1713" s="5"/>
      <c r="O1713" s="5"/>
      <c r="P1713" s="5"/>
      <c r="Q1713" s="5"/>
      <c r="R1713" s="5"/>
      <c r="S1713" s="5"/>
      <c r="T1713" s="5"/>
      <c r="U1713" s="5"/>
      <c r="V1713" s="5"/>
      <c r="W1713" s="5"/>
      <c r="X1713" s="5"/>
      <c r="Y1713" s="5"/>
      <c r="Z1713" s="5"/>
      <c r="AA1713" s="5"/>
      <c r="AB1713" s="5"/>
      <c r="AE1713" s="5"/>
      <c r="AF1713" s="5"/>
      <c r="AG1713" s="5"/>
      <c r="AH1713" s="5"/>
      <c r="AI1713" s="5"/>
      <c r="AJ1713" s="5"/>
      <c r="AM1713" s="9"/>
      <c r="AN1713" s="9"/>
      <c r="AO1713" s="9"/>
      <c r="AP1713" s="9"/>
      <c r="AQ1713" s="9"/>
      <c r="AR1713" s="9"/>
      <c r="AS1713" s="9"/>
      <c r="AT1713" s="9"/>
      <c r="AU1713" s="5"/>
      <c r="AV1713" s="5"/>
      <c r="AW1713" s="5"/>
      <c r="AX1713" s="5"/>
      <c r="AY1713" s="5"/>
      <c r="AZ1713" s="5"/>
      <c r="BA1713" s="5"/>
      <c r="CX1713" s="5"/>
      <c r="CY1713" s="5"/>
      <c r="CZ1713" s="5"/>
    </row>
    <row r="1714" spans="4:104" x14ac:dyDescent="0.3">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5"/>
      <c r="AB1714" s="5"/>
      <c r="AE1714" s="5"/>
      <c r="AF1714" s="5"/>
      <c r="AG1714" s="5"/>
      <c r="AH1714" s="5"/>
      <c r="AI1714" s="5"/>
      <c r="AJ1714" s="5"/>
      <c r="AM1714" s="9"/>
      <c r="AN1714" s="9"/>
      <c r="AO1714" s="9"/>
      <c r="AP1714" s="9"/>
      <c r="AQ1714" s="9"/>
      <c r="AR1714" s="9"/>
      <c r="AS1714" s="9"/>
      <c r="AT1714" s="9"/>
      <c r="AU1714" s="5"/>
      <c r="AV1714" s="5"/>
      <c r="AW1714" s="5"/>
      <c r="AX1714" s="5"/>
      <c r="AY1714" s="5"/>
      <c r="AZ1714" s="5"/>
      <c r="BA1714" s="5"/>
      <c r="CX1714" s="5"/>
      <c r="CY1714" s="5"/>
      <c r="CZ1714" s="5"/>
    </row>
    <row r="1715" spans="4:104" x14ac:dyDescent="0.3">
      <c r="D1715" s="5"/>
      <c r="E1715" s="5"/>
      <c r="F1715" s="5"/>
      <c r="G1715" s="5"/>
      <c r="H1715" s="5"/>
      <c r="I1715" s="5"/>
      <c r="J1715" s="5"/>
      <c r="K1715" s="5"/>
      <c r="L1715" s="5"/>
      <c r="M1715" s="5"/>
      <c r="N1715" s="5"/>
      <c r="O1715" s="5"/>
      <c r="P1715" s="5"/>
      <c r="Q1715" s="5"/>
      <c r="R1715" s="5"/>
      <c r="S1715" s="5"/>
      <c r="T1715" s="5"/>
      <c r="U1715" s="5"/>
      <c r="V1715" s="5"/>
      <c r="W1715" s="5"/>
      <c r="X1715" s="5"/>
      <c r="Y1715" s="5"/>
      <c r="Z1715" s="5"/>
      <c r="AA1715" s="5"/>
      <c r="AB1715" s="5"/>
      <c r="AE1715" s="5"/>
      <c r="AF1715" s="5"/>
      <c r="AG1715" s="5"/>
      <c r="AH1715" s="5"/>
      <c r="AI1715" s="5"/>
      <c r="AJ1715" s="5"/>
      <c r="AM1715" s="9"/>
      <c r="AN1715" s="9"/>
      <c r="AO1715" s="9"/>
      <c r="AP1715" s="9"/>
      <c r="AQ1715" s="9"/>
      <c r="AR1715" s="9"/>
      <c r="AS1715" s="9"/>
      <c r="AT1715" s="9"/>
      <c r="AU1715" s="5"/>
      <c r="AV1715" s="5"/>
      <c r="AW1715" s="5"/>
      <c r="AX1715" s="5"/>
      <c r="AY1715" s="5"/>
      <c r="AZ1715" s="5"/>
      <c r="BA1715" s="5"/>
      <c r="CX1715" s="5"/>
      <c r="CY1715" s="5"/>
      <c r="CZ1715" s="5"/>
    </row>
    <row r="1716" spans="4:104" x14ac:dyDescent="0.3">
      <c r="D1716" s="5"/>
      <c r="E1716" s="5"/>
      <c r="F1716" s="5"/>
      <c r="G1716" s="5"/>
      <c r="H1716" s="5"/>
      <c r="I1716" s="5"/>
      <c r="J1716" s="5"/>
      <c r="K1716" s="5"/>
      <c r="L1716" s="5"/>
      <c r="M1716" s="5"/>
      <c r="N1716" s="5"/>
      <c r="O1716" s="5"/>
      <c r="P1716" s="5"/>
      <c r="Q1716" s="5"/>
      <c r="R1716" s="5"/>
      <c r="S1716" s="5"/>
      <c r="T1716" s="5"/>
      <c r="U1716" s="5"/>
      <c r="V1716" s="5"/>
      <c r="W1716" s="5"/>
      <c r="X1716" s="5"/>
      <c r="Y1716" s="5"/>
      <c r="Z1716" s="5"/>
      <c r="AA1716" s="5"/>
      <c r="AB1716" s="5"/>
      <c r="AE1716" s="5"/>
      <c r="AF1716" s="5"/>
      <c r="AG1716" s="5"/>
      <c r="AH1716" s="5"/>
      <c r="AI1716" s="5"/>
      <c r="AJ1716" s="5"/>
      <c r="AM1716" s="9"/>
      <c r="AN1716" s="9"/>
      <c r="AO1716" s="9"/>
      <c r="AP1716" s="9"/>
      <c r="AQ1716" s="9"/>
      <c r="AR1716" s="9"/>
      <c r="AS1716" s="9"/>
      <c r="AT1716" s="9"/>
      <c r="AU1716" s="5"/>
      <c r="AV1716" s="5"/>
      <c r="AW1716" s="5"/>
      <c r="AX1716" s="5"/>
      <c r="AY1716" s="5"/>
      <c r="AZ1716" s="5"/>
      <c r="BA1716" s="5"/>
      <c r="CX1716" s="5"/>
      <c r="CY1716" s="5"/>
      <c r="CZ1716" s="5"/>
    </row>
    <row r="1717" spans="4:104" x14ac:dyDescent="0.3">
      <c r="D1717" s="5"/>
      <c r="E1717" s="5"/>
      <c r="F1717" s="5"/>
      <c r="G1717" s="5"/>
      <c r="H1717" s="5"/>
      <c r="I1717" s="5"/>
      <c r="J1717" s="5"/>
      <c r="K1717" s="5"/>
      <c r="L1717" s="5"/>
      <c r="M1717" s="5"/>
      <c r="N1717" s="5"/>
      <c r="O1717" s="5"/>
      <c r="P1717" s="5"/>
      <c r="Q1717" s="5"/>
      <c r="R1717" s="5"/>
      <c r="S1717" s="5"/>
      <c r="T1717" s="5"/>
      <c r="U1717" s="5"/>
      <c r="V1717" s="5"/>
      <c r="W1717" s="5"/>
      <c r="X1717" s="5"/>
      <c r="Y1717" s="5"/>
      <c r="Z1717" s="5"/>
      <c r="AA1717" s="5"/>
      <c r="AB1717" s="5"/>
      <c r="AE1717" s="5"/>
      <c r="AF1717" s="5"/>
      <c r="AG1717" s="5"/>
      <c r="AH1717" s="5"/>
      <c r="AI1717" s="5"/>
      <c r="AJ1717" s="5"/>
      <c r="AM1717" s="9"/>
      <c r="AN1717" s="9"/>
      <c r="AO1717" s="9"/>
      <c r="AP1717" s="9"/>
      <c r="AQ1717" s="9"/>
      <c r="AR1717" s="9"/>
      <c r="AS1717" s="9"/>
      <c r="AT1717" s="9"/>
      <c r="AU1717" s="5"/>
      <c r="AV1717" s="5"/>
      <c r="AW1717" s="5"/>
      <c r="AX1717" s="5"/>
      <c r="AY1717" s="5"/>
      <c r="AZ1717" s="5"/>
      <c r="BA1717" s="5"/>
      <c r="CX1717" s="5"/>
      <c r="CY1717" s="5"/>
      <c r="CZ1717" s="5"/>
    </row>
    <row r="1718" spans="4:104" x14ac:dyDescent="0.3">
      <c r="D1718" s="5"/>
      <c r="E1718" s="5"/>
      <c r="F1718" s="5"/>
      <c r="G1718" s="5"/>
      <c r="H1718" s="5"/>
      <c r="I1718" s="5"/>
      <c r="J1718" s="5"/>
      <c r="K1718" s="5"/>
      <c r="L1718" s="5"/>
      <c r="M1718" s="5"/>
      <c r="N1718" s="5"/>
      <c r="O1718" s="5"/>
      <c r="P1718" s="5"/>
      <c r="Q1718" s="5"/>
      <c r="R1718" s="5"/>
      <c r="S1718" s="5"/>
      <c r="T1718" s="5"/>
      <c r="U1718" s="5"/>
      <c r="V1718" s="5"/>
      <c r="W1718" s="5"/>
      <c r="X1718" s="5"/>
      <c r="Y1718" s="5"/>
      <c r="Z1718" s="5"/>
      <c r="AA1718" s="5"/>
      <c r="AB1718" s="5"/>
      <c r="AE1718" s="5"/>
      <c r="AF1718" s="5"/>
      <c r="AG1718" s="5"/>
      <c r="AH1718" s="5"/>
      <c r="AI1718" s="5"/>
      <c r="AJ1718" s="5"/>
      <c r="AM1718" s="9"/>
      <c r="AN1718" s="9"/>
      <c r="AO1718" s="9"/>
      <c r="AP1718" s="9"/>
      <c r="AQ1718" s="9"/>
      <c r="AR1718" s="9"/>
      <c r="AS1718" s="9"/>
      <c r="AT1718" s="9"/>
      <c r="AU1718" s="5"/>
      <c r="AV1718" s="5"/>
      <c r="AW1718" s="5"/>
      <c r="AX1718" s="5"/>
      <c r="AY1718" s="5"/>
      <c r="AZ1718" s="5"/>
      <c r="BA1718" s="5"/>
      <c r="CX1718" s="5"/>
      <c r="CY1718" s="5"/>
      <c r="CZ1718" s="5"/>
    </row>
    <row r="1719" spans="4:104" x14ac:dyDescent="0.3">
      <c r="D1719" s="5"/>
      <c r="E1719" s="5"/>
      <c r="F1719" s="5"/>
      <c r="G1719" s="5"/>
      <c r="H1719" s="5"/>
      <c r="I1719" s="5"/>
      <c r="J1719" s="5"/>
      <c r="K1719" s="5"/>
      <c r="L1719" s="5"/>
      <c r="M1719" s="5"/>
      <c r="N1719" s="5"/>
      <c r="O1719" s="5"/>
      <c r="P1719" s="5"/>
      <c r="Q1719" s="5"/>
      <c r="R1719" s="5"/>
      <c r="S1719" s="5"/>
      <c r="T1719" s="5"/>
      <c r="U1719" s="5"/>
      <c r="V1719" s="5"/>
      <c r="W1719" s="5"/>
      <c r="X1719" s="5"/>
      <c r="Y1719" s="5"/>
      <c r="Z1719" s="5"/>
      <c r="AA1719" s="5"/>
      <c r="AB1719" s="5"/>
      <c r="AE1719" s="5"/>
      <c r="AF1719" s="5"/>
      <c r="AG1719" s="5"/>
      <c r="AH1719" s="5"/>
      <c r="AI1719" s="5"/>
      <c r="AJ1719" s="5"/>
      <c r="AM1719" s="9"/>
      <c r="AN1719" s="9"/>
      <c r="AO1719" s="9"/>
      <c r="AP1719" s="9"/>
      <c r="AQ1719" s="9"/>
      <c r="AR1719" s="9"/>
      <c r="AS1719" s="9"/>
      <c r="AT1719" s="9"/>
      <c r="AU1719" s="5"/>
      <c r="AV1719" s="5"/>
      <c r="AW1719" s="5"/>
      <c r="AX1719" s="5"/>
      <c r="AY1719" s="5"/>
      <c r="AZ1719" s="5"/>
      <c r="BA1719" s="5"/>
      <c r="CX1719" s="5"/>
      <c r="CY1719" s="5"/>
      <c r="CZ1719" s="5"/>
    </row>
    <row r="1720" spans="4:104" x14ac:dyDescent="0.3">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5"/>
      <c r="AB1720" s="5"/>
      <c r="AE1720" s="5"/>
      <c r="AF1720" s="5"/>
      <c r="AG1720" s="5"/>
      <c r="AH1720" s="5"/>
      <c r="AI1720" s="5"/>
      <c r="AJ1720" s="5"/>
      <c r="AM1720" s="9"/>
      <c r="AN1720" s="9"/>
      <c r="AO1720" s="9"/>
      <c r="AP1720" s="9"/>
      <c r="AQ1720" s="9"/>
      <c r="AR1720" s="9"/>
      <c r="AS1720" s="9"/>
      <c r="AT1720" s="9"/>
      <c r="AU1720" s="5"/>
      <c r="AV1720" s="5"/>
      <c r="AW1720" s="5"/>
      <c r="AX1720" s="5"/>
      <c r="AY1720" s="5"/>
      <c r="AZ1720" s="5"/>
      <c r="BA1720" s="5"/>
      <c r="CX1720" s="5"/>
      <c r="CY1720" s="5"/>
      <c r="CZ1720" s="5"/>
    </row>
    <row r="1721" spans="4:104" x14ac:dyDescent="0.3">
      <c r="D1721" s="5"/>
      <c r="E1721" s="5"/>
      <c r="F1721" s="5"/>
      <c r="G1721" s="5"/>
      <c r="H1721" s="5"/>
      <c r="I1721" s="5"/>
      <c r="J1721" s="5"/>
      <c r="K1721" s="5"/>
      <c r="L1721" s="5"/>
      <c r="M1721" s="5"/>
      <c r="N1721" s="5"/>
      <c r="O1721" s="5"/>
      <c r="P1721" s="5"/>
      <c r="Q1721" s="5"/>
      <c r="R1721" s="5"/>
      <c r="S1721" s="5"/>
      <c r="T1721" s="5"/>
      <c r="U1721" s="5"/>
      <c r="V1721" s="5"/>
      <c r="W1721" s="5"/>
      <c r="X1721" s="5"/>
      <c r="Y1721" s="5"/>
      <c r="Z1721" s="5"/>
      <c r="AA1721" s="5"/>
      <c r="AB1721" s="5"/>
      <c r="AE1721" s="5"/>
      <c r="AF1721" s="5"/>
      <c r="AG1721" s="5"/>
      <c r="AH1721" s="5"/>
      <c r="AI1721" s="5"/>
      <c r="AJ1721" s="5"/>
      <c r="AM1721" s="9"/>
      <c r="AN1721" s="9"/>
      <c r="AO1721" s="9"/>
      <c r="AP1721" s="9"/>
      <c r="AQ1721" s="9"/>
      <c r="AR1721" s="9"/>
      <c r="AS1721" s="9"/>
      <c r="AT1721" s="9"/>
      <c r="AU1721" s="5"/>
      <c r="AV1721" s="5"/>
      <c r="AW1721" s="5"/>
      <c r="AX1721" s="5"/>
      <c r="AY1721" s="5"/>
      <c r="AZ1721" s="5"/>
      <c r="BA1721" s="5"/>
      <c r="CX1721" s="5"/>
      <c r="CY1721" s="5"/>
      <c r="CZ1721" s="5"/>
    </row>
    <row r="1722" spans="4:104" x14ac:dyDescent="0.3">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5"/>
      <c r="AB1722" s="5"/>
      <c r="AE1722" s="5"/>
      <c r="AF1722" s="5"/>
      <c r="AG1722" s="5"/>
      <c r="AH1722" s="5"/>
      <c r="AI1722" s="5"/>
      <c r="AJ1722" s="5"/>
      <c r="AM1722" s="9"/>
      <c r="AN1722" s="9"/>
      <c r="AO1722" s="9"/>
      <c r="AP1722" s="9"/>
      <c r="AQ1722" s="9"/>
      <c r="AR1722" s="9"/>
      <c r="AS1722" s="9"/>
      <c r="AT1722" s="9"/>
      <c r="AU1722" s="5"/>
      <c r="AV1722" s="5"/>
      <c r="AW1722" s="5"/>
      <c r="AX1722" s="5"/>
      <c r="AY1722" s="5"/>
      <c r="AZ1722" s="5"/>
      <c r="BA1722" s="5"/>
      <c r="CX1722" s="5"/>
      <c r="CY1722" s="5"/>
      <c r="CZ1722" s="5"/>
    </row>
    <row r="1723" spans="4:104" x14ac:dyDescent="0.3">
      <c r="D1723" s="5"/>
      <c r="E1723" s="5"/>
      <c r="F1723" s="5"/>
      <c r="G1723" s="5"/>
      <c r="H1723" s="5"/>
      <c r="I1723" s="5"/>
      <c r="J1723" s="5"/>
      <c r="K1723" s="5"/>
      <c r="L1723" s="5"/>
      <c r="M1723" s="5"/>
      <c r="N1723" s="5"/>
      <c r="O1723" s="5"/>
      <c r="P1723" s="5"/>
      <c r="Q1723" s="5"/>
      <c r="R1723" s="5"/>
      <c r="S1723" s="5"/>
      <c r="T1723" s="5"/>
      <c r="U1723" s="5"/>
      <c r="V1723" s="5"/>
      <c r="W1723" s="5"/>
      <c r="X1723" s="5"/>
      <c r="Y1723" s="5"/>
      <c r="Z1723" s="5"/>
      <c r="AA1723" s="5"/>
      <c r="AB1723" s="5"/>
      <c r="AE1723" s="5"/>
      <c r="AF1723" s="5"/>
      <c r="AG1723" s="5"/>
      <c r="AH1723" s="5"/>
      <c r="AI1723" s="5"/>
      <c r="AJ1723" s="5"/>
      <c r="AM1723" s="9"/>
      <c r="AN1723" s="9"/>
      <c r="AO1723" s="9"/>
      <c r="AP1723" s="9"/>
      <c r="AQ1723" s="9"/>
      <c r="AR1723" s="9"/>
      <c r="AS1723" s="9"/>
      <c r="AT1723" s="9"/>
      <c r="AU1723" s="5"/>
      <c r="AV1723" s="5"/>
      <c r="AW1723" s="5"/>
      <c r="AX1723" s="5"/>
      <c r="AY1723" s="5"/>
      <c r="AZ1723" s="5"/>
      <c r="BA1723" s="5"/>
      <c r="CX1723" s="5"/>
      <c r="CY1723" s="5"/>
      <c r="CZ1723" s="5"/>
    </row>
    <row r="1724" spans="4:104" x14ac:dyDescent="0.3">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5"/>
      <c r="AB1724" s="5"/>
      <c r="AE1724" s="5"/>
      <c r="AF1724" s="5"/>
      <c r="AG1724" s="5"/>
      <c r="AH1724" s="5"/>
      <c r="AI1724" s="5"/>
      <c r="AJ1724" s="5"/>
      <c r="AM1724" s="9"/>
      <c r="AN1724" s="9"/>
      <c r="AO1724" s="9"/>
      <c r="AP1724" s="9"/>
      <c r="AQ1724" s="9"/>
      <c r="AR1724" s="9"/>
      <c r="AS1724" s="9"/>
      <c r="AT1724" s="9"/>
      <c r="AU1724" s="5"/>
      <c r="AV1724" s="5"/>
      <c r="AW1724" s="5"/>
      <c r="AX1724" s="5"/>
      <c r="AY1724" s="5"/>
      <c r="AZ1724" s="5"/>
      <c r="BA1724" s="5"/>
      <c r="CX1724" s="5"/>
      <c r="CY1724" s="5"/>
      <c r="CZ1724" s="5"/>
    </row>
    <row r="1725" spans="4:104" x14ac:dyDescent="0.3">
      <c r="D1725" s="5"/>
      <c r="E1725" s="5"/>
      <c r="F1725" s="5"/>
      <c r="G1725" s="5"/>
      <c r="H1725" s="5"/>
      <c r="I1725" s="5"/>
      <c r="J1725" s="5"/>
      <c r="K1725" s="5"/>
      <c r="L1725" s="5"/>
      <c r="M1725" s="5"/>
      <c r="N1725" s="5"/>
      <c r="O1725" s="5"/>
      <c r="P1725" s="5"/>
      <c r="Q1725" s="5"/>
      <c r="R1725" s="5"/>
      <c r="S1725" s="5"/>
      <c r="T1725" s="5"/>
      <c r="U1725" s="5"/>
      <c r="V1725" s="5"/>
      <c r="W1725" s="5"/>
      <c r="X1725" s="5"/>
      <c r="Y1725" s="5"/>
      <c r="Z1725" s="5"/>
      <c r="AA1725" s="5"/>
      <c r="AB1725" s="5"/>
      <c r="AE1725" s="5"/>
      <c r="AF1725" s="5"/>
      <c r="AG1725" s="5"/>
      <c r="AH1725" s="5"/>
      <c r="AI1725" s="5"/>
      <c r="AJ1725" s="5"/>
      <c r="AM1725" s="9"/>
      <c r="AN1725" s="9"/>
      <c r="AO1725" s="9"/>
      <c r="AP1725" s="9"/>
      <c r="AQ1725" s="9"/>
      <c r="AR1725" s="9"/>
      <c r="AS1725" s="9"/>
      <c r="AT1725" s="9"/>
      <c r="AU1725" s="5"/>
      <c r="AV1725" s="5"/>
      <c r="AW1725" s="5"/>
      <c r="AX1725" s="5"/>
      <c r="AY1725" s="5"/>
      <c r="AZ1725" s="5"/>
      <c r="BA1725" s="5"/>
      <c r="CX1725" s="5"/>
      <c r="CY1725" s="5"/>
      <c r="CZ1725" s="5"/>
    </row>
    <row r="1726" spans="4:104" x14ac:dyDescent="0.3">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5"/>
      <c r="AB1726" s="5"/>
      <c r="AE1726" s="5"/>
      <c r="AF1726" s="5"/>
      <c r="AG1726" s="5"/>
      <c r="AH1726" s="5"/>
      <c r="AI1726" s="5"/>
      <c r="AJ1726" s="5"/>
      <c r="AM1726" s="9"/>
      <c r="AN1726" s="9"/>
      <c r="AO1726" s="9"/>
      <c r="AP1726" s="9"/>
      <c r="AQ1726" s="9"/>
      <c r="AR1726" s="9"/>
      <c r="AS1726" s="9"/>
      <c r="AT1726" s="9"/>
      <c r="AU1726" s="5"/>
      <c r="AV1726" s="5"/>
      <c r="AW1726" s="5"/>
      <c r="AX1726" s="5"/>
      <c r="AY1726" s="5"/>
      <c r="AZ1726" s="5"/>
      <c r="BA1726" s="5"/>
      <c r="CX1726" s="5"/>
      <c r="CY1726" s="5"/>
      <c r="CZ1726" s="5"/>
    </row>
    <row r="1727" spans="4:104" x14ac:dyDescent="0.3">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5"/>
      <c r="AB1727" s="5"/>
      <c r="AE1727" s="5"/>
      <c r="AF1727" s="5"/>
      <c r="AG1727" s="5"/>
      <c r="AH1727" s="5"/>
      <c r="AI1727" s="5"/>
      <c r="AJ1727" s="5"/>
      <c r="AM1727" s="9"/>
      <c r="AN1727" s="9"/>
      <c r="AO1727" s="9"/>
      <c r="AP1727" s="9"/>
      <c r="AQ1727" s="9"/>
      <c r="AR1727" s="9"/>
      <c r="AS1727" s="9"/>
      <c r="AT1727" s="9"/>
      <c r="AU1727" s="5"/>
      <c r="AV1727" s="5"/>
      <c r="AW1727" s="5"/>
      <c r="AX1727" s="5"/>
      <c r="AY1727" s="5"/>
      <c r="AZ1727" s="5"/>
      <c r="BA1727" s="5"/>
      <c r="CX1727" s="5"/>
      <c r="CY1727" s="5"/>
      <c r="CZ1727" s="5"/>
    </row>
    <row r="1728" spans="4:104" x14ac:dyDescent="0.3">
      <c r="D1728" s="5"/>
      <c r="E1728" s="5"/>
      <c r="F1728" s="5"/>
      <c r="G1728" s="5"/>
      <c r="H1728" s="5"/>
      <c r="I1728" s="5"/>
      <c r="J1728" s="5"/>
      <c r="K1728" s="5"/>
      <c r="L1728" s="5"/>
      <c r="M1728" s="5"/>
      <c r="N1728" s="5"/>
      <c r="O1728" s="5"/>
      <c r="P1728" s="5"/>
      <c r="Q1728" s="5"/>
      <c r="R1728" s="5"/>
      <c r="S1728" s="5"/>
      <c r="T1728" s="5"/>
      <c r="U1728" s="5"/>
      <c r="V1728" s="5"/>
      <c r="W1728" s="5"/>
      <c r="X1728" s="5"/>
      <c r="Y1728" s="5"/>
      <c r="Z1728" s="5"/>
      <c r="AA1728" s="5"/>
      <c r="AB1728" s="5"/>
      <c r="AE1728" s="5"/>
      <c r="AF1728" s="5"/>
      <c r="AG1728" s="5"/>
      <c r="AH1728" s="5"/>
      <c r="AI1728" s="5"/>
      <c r="AJ1728" s="5"/>
      <c r="AM1728" s="9"/>
      <c r="AN1728" s="9"/>
      <c r="AO1728" s="9"/>
      <c r="AP1728" s="9"/>
      <c r="AQ1728" s="9"/>
      <c r="AR1728" s="9"/>
      <c r="AS1728" s="9"/>
      <c r="AT1728" s="9"/>
      <c r="AU1728" s="5"/>
      <c r="AV1728" s="5"/>
      <c r="AW1728" s="5"/>
      <c r="AX1728" s="5"/>
      <c r="AY1728" s="5"/>
      <c r="AZ1728" s="5"/>
      <c r="BA1728" s="5"/>
      <c r="CX1728" s="5"/>
      <c r="CY1728" s="5"/>
      <c r="CZ1728" s="5"/>
    </row>
    <row r="1729" spans="4:104" x14ac:dyDescent="0.3">
      <c r="D1729" s="5"/>
      <c r="E1729" s="5"/>
      <c r="F1729" s="5"/>
      <c r="G1729" s="5"/>
      <c r="H1729" s="5"/>
      <c r="I1729" s="5"/>
      <c r="J1729" s="5"/>
      <c r="K1729" s="5"/>
      <c r="L1729" s="5"/>
      <c r="M1729" s="5"/>
      <c r="N1729" s="5"/>
      <c r="O1729" s="5"/>
      <c r="P1729" s="5"/>
      <c r="Q1729" s="5"/>
      <c r="R1729" s="5"/>
      <c r="S1729" s="5"/>
      <c r="T1729" s="5"/>
      <c r="U1729" s="5"/>
      <c r="V1729" s="5"/>
      <c r="W1729" s="5"/>
      <c r="X1729" s="5"/>
      <c r="Y1729" s="5"/>
      <c r="Z1729" s="5"/>
      <c r="AA1729" s="5"/>
      <c r="AB1729" s="5"/>
      <c r="AE1729" s="5"/>
      <c r="AF1729" s="5"/>
      <c r="AG1729" s="5"/>
      <c r="AH1729" s="5"/>
      <c r="AI1729" s="5"/>
      <c r="AJ1729" s="5"/>
      <c r="AM1729" s="9"/>
      <c r="AN1729" s="9"/>
      <c r="AO1729" s="9"/>
      <c r="AP1729" s="9"/>
      <c r="AQ1729" s="9"/>
      <c r="AR1729" s="9"/>
      <c r="AS1729" s="9"/>
      <c r="AT1729" s="9"/>
      <c r="AU1729" s="5"/>
      <c r="AV1729" s="5"/>
      <c r="AW1729" s="5"/>
      <c r="AX1729" s="5"/>
      <c r="AY1729" s="5"/>
      <c r="AZ1729" s="5"/>
      <c r="BA1729" s="5"/>
      <c r="CX1729" s="5"/>
      <c r="CY1729" s="5"/>
      <c r="CZ1729" s="5"/>
    </row>
    <row r="1730" spans="4:104" x14ac:dyDescent="0.3">
      <c r="D1730" s="5"/>
      <c r="E1730" s="5"/>
      <c r="F1730" s="5"/>
      <c r="G1730" s="5"/>
      <c r="H1730" s="5"/>
      <c r="I1730" s="5"/>
      <c r="J1730" s="5"/>
      <c r="K1730" s="5"/>
      <c r="L1730" s="5"/>
      <c r="M1730" s="5"/>
      <c r="N1730" s="5"/>
      <c r="O1730" s="5"/>
      <c r="P1730" s="5"/>
      <c r="Q1730" s="5"/>
      <c r="R1730" s="5"/>
      <c r="S1730" s="5"/>
      <c r="T1730" s="5"/>
      <c r="U1730" s="5"/>
      <c r="V1730" s="5"/>
      <c r="W1730" s="5"/>
      <c r="X1730" s="5"/>
      <c r="Y1730" s="5"/>
      <c r="Z1730" s="5"/>
      <c r="AA1730" s="5"/>
      <c r="AB1730" s="5"/>
      <c r="AE1730" s="5"/>
      <c r="AF1730" s="5"/>
      <c r="AG1730" s="5"/>
      <c r="AH1730" s="5"/>
      <c r="AI1730" s="5"/>
      <c r="AJ1730" s="5"/>
      <c r="AM1730" s="9"/>
      <c r="AN1730" s="9"/>
      <c r="AO1730" s="9"/>
      <c r="AP1730" s="9"/>
      <c r="AQ1730" s="9"/>
      <c r="AR1730" s="9"/>
      <c r="AS1730" s="9"/>
      <c r="AT1730" s="9"/>
      <c r="AU1730" s="5"/>
      <c r="AV1730" s="5"/>
      <c r="AW1730" s="5"/>
      <c r="AX1730" s="5"/>
      <c r="AY1730" s="5"/>
      <c r="AZ1730" s="5"/>
      <c r="BA1730" s="5"/>
      <c r="CX1730" s="5"/>
      <c r="CY1730" s="5"/>
      <c r="CZ1730" s="5"/>
    </row>
    <row r="1731" spans="4:104" x14ac:dyDescent="0.3">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5"/>
      <c r="AB1731" s="5"/>
      <c r="AE1731" s="5"/>
      <c r="AF1731" s="5"/>
      <c r="AG1731" s="5"/>
      <c r="AH1731" s="5"/>
      <c r="AI1731" s="5"/>
      <c r="AJ1731" s="5"/>
      <c r="AM1731" s="9"/>
      <c r="AN1731" s="9"/>
      <c r="AO1731" s="9"/>
      <c r="AP1731" s="9"/>
      <c r="AQ1731" s="9"/>
      <c r="AR1731" s="9"/>
      <c r="AS1731" s="9"/>
      <c r="AT1731" s="9"/>
      <c r="AU1731" s="5"/>
      <c r="AV1731" s="5"/>
      <c r="AW1731" s="5"/>
      <c r="AX1731" s="5"/>
      <c r="AY1731" s="5"/>
      <c r="AZ1731" s="5"/>
      <c r="BA1731" s="5"/>
      <c r="CX1731" s="5"/>
      <c r="CY1731" s="5"/>
      <c r="CZ1731" s="5"/>
    </row>
    <row r="1732" spans="4:104" x14ac:dyDescent="0.3">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5"/>
      <c r="AB1732" s="5"/>
      <c r="AE1732" s="5"/>
      <c r="AF1732" s="5"/>
      <c r="AG1732" s="5"/>
      <c r="AH1732" s="5"/>
      <c r="AI1732" s="5"/>
      <c r="AJ1732" s="5"/>
      <c r="AM1732" s="9"/>
      <c r="AN1732" s="9"/>
      <c r="AO1732" s="9"/>
      <c r="AP1732" s="9"/>
      <c r="AQ1732" s="9"/>
      <c r="AR1732" s="9"/>
      <c r="AS1732" s="9"/>
      <c r="AT1732" s="9"/>
      <c r="AU1732" s="5"/>
      <c r="AV1732" s="5"/>
      <c r="AW1732" s="5"/>
      <c r="AX1732" s="5"/>
      <c r="AY1732" s="5"/>
      <c r="AZ1732" s="5"/>
      <c r="BA1732" s="5"/>
      <c r="CX1732" s="5"/>
      <c r="CY1732" s="5"/>
      <c r="CZ1732" s="5"/>
    </row>
    <row r="1733" spans="4:104" x14ac:dyDescent="0.3">
      <c r="D1733" s="5"/>
      <c r="E1733" s="5"/>
      <c r="F1733" s="5"/>
      <c r="G1733" s="5"/>
      <c r="H1733" s="5"/>
      <c r="I1733" s="5"/>
      <c r="J1733" s="5"/>
      <c r="K1733" s="5"/>
      <c r="L1733" s="5"/>
      <c r="M1733" s="5"/>
      <c r="N1733" s="5"/>
      <c r="O1733" s="5"/>
      <c r="P1733" s="5"/>
      <c r="Q1733" s="5"/>
      <c r="R1733" s="5"/>
      <c r="S1733" s="5"/>
      <c r="T1733" s="5"/>
      <c r="U1733" s="5"/>
      <c r="V1733" s="5"/>
      <c r="W1733" s="5"/>
      <c r="X1733" s="5"/>
      <c r="Y1733" s="5"/>
      <c r="Z1733" s="5"/>
      <c r="AA1733" s="5"/>
      <c r="AB1733" s="5"/>
      <c r="AE1733" s="5"/>
      <c r="AF1733" s="5"/>
      <c r="AG1733" s="5"/>
      <c r="AH1733" s="5"/>
      <c r="AI1733" s="5"/>
      <c r="AJ1733" s="5"/>
      <c r="AM1733" s="9"/>
      <c r="AN1733" s="9"/>
      <c r="AO1733" s="9"/>
      <c r="AP1733" s="9"/>
      <c r="AQ1733" s="9"/>
      <c r="AR1733" s="9"/>
      <c r="AS1733" s="9"/>
      <c r="AT1733" s="9"/>
      <c r="AU1733" s="5"/>
      <c r="AV1733" s="5"/>
      <c r="AW1733" s="5"/>
      <c r="AX1733" s="5"/>
      <c r="AY1733" s="5"/>
      <c r="AZ1733" s="5"/>
      <c r="BA1733" s="5"/>
      <c r="CX1733" s="5"/>
      <c r="CY1733" s="5"/>
      <c r="CZ1733" s="5"/>
    </row>
    <row r="1734" spans="4:104" x14ac:dyDescent="0.3">
      <c r="D1734" s="5"/>
      <c r="E1734" s="5"/>
      <c r="F1734" s="5"/>
      <c r="G1734" s="5"/>
      <c r="H1734" s="5"/>
      <c r="I1734" s="5"/>
      <c r="J1734" s="5"/>
      <c r="K1734" s="5"/>
      <c r="L1734" s="5"/>
      <c r="M1734" s="5"/>
      <c r="N1734" s="5"/>
      <c r="O1734" s="5"/>
      <c r="P1734" s="5"/>
      <c r="Q1734" s="5"/>
      <c r="R1734" s="5"/>
      <c r="S1734" s="5"/>
      <c r="T1734" s="5"/>
      <c r="U1734" s="5"/>
      <c r="V1734" s="5"/>
      <c r="W1734" s="5"/>
      <c r="X1734" s="5"/>
      <c r="Y1734" s="5"/>
      <c r="Z1734" s="5"/>
      <c r="AA1734" s="5"/>
      <c r="AB1734" s="5"/>
      <c r="AE1734" s="5"/>
      <c r="AF1734" s="5"/>
      <c r="AG1734" s="5"/>
      <c r="AH1734" s="5"/>
      <c r="AI1734" s="5"/>
      <c r="AJ1734" s="5"/>
      <c r="AM1734" s="9"/>
      <c r="AN1734" s="9"/>
      <c r="AO1734" s="9"/>
      <c r="AP1734" s="9"/>
      <c r="AQ1734" s="9"/>
      <c r="AR1734" s="9"/>
      <c r="AS1734" s="9"/>
      <c r="AT1734" s="9"/>
      <c r="AU1734" s="5"/>
      <c r="AV1734" s="5"/>
      <c r="AW1734" s="5"/>
      <c r="AX1734" s="5"/>
      <c r="AY1734" s="5"/>
      <c r="AZ1734" s="5"/>
      <c r="BA1734" s="5"/>
      <c r="CX1734" s="5"/>
      <c r="CY1734" s="5"/>
      <c r="CZ1734" s="5"/>
    </row>
    <row r="1735" spans="4:104" x14ac:dyDescent="0.3">
      <c r="D1735" s="5"/>
      <c r="E1735" s="5"/>
      <c r="F1735" s="5"/>
      <c r="G1735" s="5"/>
      <c r="H1735" s="5"/>
      <c r="I1735" s="5"/>
      <c r="J1735" s="5"/>
      <c r="K1735" s="5"/>
      <c r="L1735" s="5"/>
      <c r="M1735" s="5"/>
      <c r="N1735" s="5"/>
      <c r="O1735" s="5"/>
      <c r="P1735" s="5"/>
      <c r="Q1735" s="5"/>
      <c r="R1735" s="5"/>
      <c r="S1735" s="5"/>
      <c r="T1735" s="5"/>
      <c r="U1735" s="5"/>
      <c r="V1735" s="5"/>
      <c r="W1735" s="5"/>
      <c r="X1735" s="5"/>
      <c r="Y1735" s="5"/>
      <c r="Z1735" s="5"/>
      <c r="AA1735" s="5"/>
      <c r="AB1735" s="5"/>
      <c r="AE1735" s="5"/>
      <c r="AF1735" s="5"/>
      <c r="AG1735" s="5"/>
      <c r="AH1735" s="5"/>
      <c r="AI1735" s="5"/>
      <c r="AJ1735" s="5"/>
      <c r="AM1735" s="9"/>
      <c r="AN1735" s="9"/>
      <c r="AO1735" s="9"/>
      <c r="AP1735" s="9"/>
      <c r="AQ1735" s="9"/>
      <c r="AR1735" s="9"/>
      <c r="AS1735" s="9"/>
      <c r="AT1735" s="9"/>
      <c r="AU1735" s="5"/>
      <c r="AV1735" s="5"/>
      <c r="AW1735" s="5"/>
      <c r="AX1735" s="5"/>
      <c r="AY1735" s="5"/>
      <c r="AZ1735" s="5"/>
      <c r="BA1735" s="5"/>
      <c r="CX1735" s="5"/>
      <c r="CY1735" s="5"/>
      <c r="CZ1735" s="5"/>
    </row>
    <row r="1736" spans="4:104" x14ac:dyDescent="0.3">
      <c r="D1736" s="5"/>
      <c r="E1736" s="5"/>
      <c r="F1736" s="5"/>
      <c r="G1736" s="5"/>
      <c r="H1736" s="5"/>
      <c r="I1736" s="5"/>
      <c r="J1736" s="5"/>
      <c r="K1736" s="5"/>
      <c r="L1736" s="5"/>
      <c r="M1736" s="5"/>
      <c r="N1736" s="5"/>
      <c r="O1736" s="5"/>
      <c r="P1736" s="5"/>
      <c r="Q1736" s="5"/>
      <c r="R1736" s="5"/>
      <c r="S1736" s="5"/>
      <c r="T1736" s="5"/>
      <c r="U1736" s="5"/>
      <c r="V1736" s="5"/>
      <c r="W1736" s="5"/>
      <c r="X1736" s="5"/>
      <c r="Y1736" s="5"/>
      <c r="Z1736" s="5"/>
      <c r="AA1736" s="5"/>
      <c r="AB1736" s="5"/>
      <c r="AE1736" s="5"/>
      <c r="AF1736" s="5"/>
      <c r="AG1736" s="5"/>
      <c r="AH1736" s="5"/>
      <c r="AI1736" s="5"/>
      <c r="AJ1736" s="5"/>
      <c r="AM1736" s="9"/>
      <c r="AN1736" s="9"/>
      <c r="AO1736" s="9"/>
      <c r="AP1736" s="9"/>
      <c r="AQ1736" s="9"/>
      <c r="AR1736" s="9"/>
      <c r="AS1736" s="9"/>
      <c r="AT1736" s="9"/>
      <c r="AU1736" s="5"/>
      <c r="AV1736" s="5"/>
      <c r="AW1736" s="5"/>
      <c r="AX1736" s="5"/>
      <c r="AY1736" s="5"/>
      <c r="AZ1736" s="5"/>
      <c r="BA1736" s="5"/>
      <c r="CX1736" s="5"/>
      <c r="CY1736" s="5"/>
      <c r="CZ1736" s="5"/>
    </row>
    <row r="1737" spans="4:104" x14ac:dyDescent="0.3">
      <c r="D1737" s="5"/>
      <c r="E1737" s="5"/>
      <c r="F1737" s="5"/>
      <c r="G1737" s="5"/>
      <c r="H1737" s="5"/>
      <c r="I1737" s="5"/>
      <c r="J1737" s="5"/>
      <c r="K1737" s="5"/>
      <c r="L1737" s="5"/>
      <c r="M1737" s="5"/>
      <c r="N1737" s="5"/>
      <c r="O1737" s="5"/>
      <c r="P1737" s="5"/>
      <c r="Q1737" s="5"/>
      <c r="R1737" s="5"/>
      <c r="S1737" s="5"/>
      <c r="T1737" s="5"/>
      <c r="U1737" s="5"/>
      <c r="V1737" s="5"/>
      <c r="W1737" s="5"/>
      <c r="X1737" s="5"/>
      <c r="Y1737" s="5"/>
      <c r="Z1737" s="5"/>
      <c r="AA1737" s="5"/>
      <c r="AB1737" s="5"/>
      <c r="AE1737" s="5"/>
      <c r="AF1737" s="5"/>
      <c r="AG1737" s="5"/>
      <c r="AH1737" s="5"/>
      <c r="AI1737" s="5"/>
      <c r="AJ1737" s="5"/>
      <c r="AM1737" s="9"/>
      <c r="AN1737" s="9"/>
      <c r="AO1737" s="9"/>
      <c r="AP1737" s="9"/>
      <c r="AQ1737" s="9"/>
      <c r="AR1737" s="9"/>
      <c r="AS1737" s="9"/>
      <c r="AT1737" s="9"/>
      <c r="AU1737" s="5"/>
      <c r="AV1737" s="5"/>
      <c r="AW1737" s="5"/>
      <c r="AX1737" s="5"/>
      <c r="AY1737" s="5"/>
      <c r="AZ1737" s="5"/>
      <c r="BA1737" s="5"/>
      <c r="CX1737" s="5"/>
      <c r="CY1737" s="5"/>
      <c r="CZ1737" s="5"/>
    </row>
    <row r="1738" spans="4:104" x14ac:dyDescent="0.3">
      <c r="D1738" s="5"/>
      <c r="E1738" s="5"/>
      <c r="F1738" s="5"/>
      <c r="G1738" s="5"/>
      <c r="H1738" s="5"/>
      <c r="I1738" s="5"/>
      <c r="J1738" s="5"/>
      <c r="K1738" s="5"/>
      <c r="L1738" s="5"/>
      <c r="M1738" s="5"/>
      <c r="N1738" s="5"/>
      <c r="O1738" s="5"/>
      <c r="P1738" s="5"/>
      <c r="Q1738" s="5"/>
      <c r="R1738" s="5"/>
      <c r="S1738" s="5"/>
      <c r="T1738" s="5"/>
      <c r="U1738" s="5"/>
      <c r="V1738" s="5"/>
      <c r="W1738" s="5"/>
      <c r="X1738" s="5"/>
      <c r="Y1738" s="5"/>
      <c r="Z1738" s="5"/>
      <c r="AA1738" s="5"/>
      <c r="AB1738" s="5"/>
      <c r="AE1738" s="5"/>
      <c r="AF1738" s="5"/>
      <c r="AG1738" s="5"/>
      <c r="AH1738" s="5"/>
      <c r="AI1738" s="5"/>
      <c r="AJ1738" s="5"/>
      <c r="AM1738" s="9"/>
      <c r="AN1738" s="9"/>
      <c r="AO1738" s="9"/>
      <c r="AP1738" s="9"/>
      <c r="AQ1738" s="9"/>
      <c r="AR1738" s="9"/>
      <c r="AS1738" s="9"/>
      <c r="AT1738" s="9"/>
      <c r="AU1738" s="5"/>
      <c r="AV1738" s="5"/>
      <c r="AW1738" s="5"/>
      <c r="AX1738" s="5"/>
      <c r="AY1738" s="5"/>
      <c r="AZ1738" s="5"/>
      <c r="BA1738" s="5"/>
      <c r="CX1738" s="5"/>
      <c r="CY1738" s="5"/>
      <c r="CZ1738" s="5"/>
    </row>
    <row r="1739" spans="4:104" x14ac:dyDescent="0.3">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5"/>
      <c r="AB1739" s="5"/>
      <c r="AE1739" s="5"/>
      <c r="AF1739" s="5"/>
      <c r="AG1739" s="5"/>
      <c r="AH1739" s="5"/>
      <c r="AI1739" s="5"/>
      <c r="AJ1739" s="5"/>
      <c r="AM1739" s="9"/>
      <c r="AN1739" s="9"/>
      <c r="AO1739" s="9"/>
      <c r="AP1739" s="9"/>
      <c r="AQ1739" s="9"/>
      <c r="AR1739" s="9"/>
      <c r="AS1739" s="9"/>
      <c r="AT1739" s="9"/>
      <c r="AU1739" s="5"/>
      <c r="AV1739" s="5"/>
      <c r="AW1739" s="5"/>
      <c r="AX1739" s="5"/>
      <c r="AY1739" s="5"/>
      <c r="AZ1739" s="5"/>
      <c r="BA1739" s="5"/>
      <c r="CX1739" s="5"/>
      <c r="CY1739" s="5"/>
      <c r="CZ1739" s="5"/>
    </row>
    <row r="1740" spans="4:104" x14ac:dyDescent="0.3">
      <c r="D1740" s="5"/>
      <c r="E1740" s="5"/>
      <c r="F1740" s="5"/>
      <c r="G1740" s="5"/>
      <c r="H1740" s="5"/>
      <c r="I1740" s="5"/>
      <c r="J1740" s="5"/>
      <c r="K1740" s="5"/>
      <c r="L1740" s="5"/>
      <c r="M1740" s="5"/>
      <c r="N1740" s="5"/>
      <c r="O1740" s="5"/>
      <c r="P1740" s="5"/>
      <c r="Q1740" s="5"/>
      <c r="R1740" s="5"/>
      <c r="S1740" s="5"/>
      <c r="T1740" s="5"/>
      <c r="U1740" s="5"/>
      <c r="V1740" s="5"/>
      <c r="W1740" s="5"/>
      <c r="X1740" s="5"/>
      <c r="Y1740" s="5"/>
      <c r="Z1740" s="5"/>
      <c r="AA1740" s="5"/>
      <c r="AB1740" s="5"/>
      <c r="AE1740" s="5"/>
      <c r="AF1740" s="5"/>
      <c r="AG1740" s="5"/>
      <c r="AH1740" s="5"/>
      <c r="AI1740" s="5"/>
      <c r="AJ1740" s="5"/>
      <c r="AM1740" s="9"/>
      <c r="AN1740" s="9"/>
      <c r="AO1740" s="9"/>
      <c r="AP1740" s="9"/>
      <c r="AQ1740" s="9"/>
      <c r="AR1740" s="9"/>
      <c r="AS1740" s="9"/>
      <c r="AT1740" s="9"/>
      <c r="AU1740" s="5"/>
      <c r="AV1740" s="5"/>
      <c r="AW1740" s="5"/>
      <c r="AX1740" s="5"/>
      <c r="AY1740" s="5"/>
      <c r="AZ1740" s="5"/>
      <c r="BA1740" s="5"/>
      <c r="CX1740" s="5"/>
      <c r="CY1740" s="5"/>
      <c r="CZ1740" s="5"/>
    </row>
    <row r="1741" spans="4:104" x14ac:dyDescent="0.3">
      <c r="D1741" s="5"/>
      <c r="E1741" s="5"/>
      <c r="F1741" s="5"/>
      <c r="G1741" s="5"/>
      <c r="H1741" s="5"/>
      <c r="I1741" s="5"/>
      <c r="J1741" s="5"/>
      <c r="K1741" s="5"/>
      <c r="L1741" s="5"/>
      <c r="M1741" s="5"/>
      <c r="N1741" s="5"/>
      <c r="O1741" s="5"/>
      <c r="P1741" s="5"/>
      <c r="Q1741" s="5"/>
      <c r="R1741" s="5"/>
      <c r="S1741" s="5"/>
      <c r="T1741" s="5"/>
      <c r="U1741" s="5"/>
      <c r="V1741" s="5"/>
      <c r="W1741" s="5"/>
      <c r="X1741" s="5"/>
      <c r="Y1741" s="5"/>
      <c r="Z1741" s="5"/>
      <c r="AA1741" s="5"/>
      <c r="AB1741" s="5"/>
      <c r="AE1741" s="5"/>
      <c r="AF1741" s="5"/>
      <c r="AG1741" s="5"/>
      <c r="AH1741" s="5"/>
      <c r="AI1741" s="5"/>
      <c r="AJ1741" s="5"/>
      <c r="AM1741" s="9"/>
      <c r="AN1741" s="9"/>
      <c r="AO1741" s="9"/>
      <c r="AP1741" s="9"/>
      <c r="AQ1741" s="9"/>
      <c r="AR1741" s="9"/>
      <c r="AS1741" s="9"/>
      <c r="AT1741" s="9"/>
      <c r="AU1741" s="5"/>
      <c r="AV1741" s="5"/>
      <c r="AW1741" s="5"/>
      <c r="AX1741" s="5"/>
      <c r="AY1741" s="5"/>
      <c r="AZ1741" s="5"/>
      <c r="BA1741" s="5"/>
      <c r="CX1741" s="5"/>
      <c r="CY1741" s="5"/>
      <c r="CZ1741" s="5"/>
    </row>
    <row r="1742" spans="4:104" x14ac:dyDescent="0.3">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5"/>
      <c r="AB1742" s="5"/>
      <c r="AE1742" s="5"/>
      <c r="AF1742" s="5"/>
      <c r="AG1742" s="5"/>
      <c r="AH1742" s="5"/>
      <c r="AI1742" s="5"/>
      <c r="AJ1742" s="5"/>
      <c r="AM1742" s="9"/>
      <c r="AN1742" s="9"/>
      <c r="AO1742" s="9"/>
      <c r="AP1742" s="9"/>
      <c r="AQ1742" s="9"/>
      <c r="AR1742" s="9"/>
      <c r="AS1742" s="9"/>
      <c r="AT1742" s="9"/>
      <c r="AU1742" s="5"/>
      <c r="AV1742" s="5"/>
      <c r="AW1742" s="5"/>
      <c r="AX1742" s="5"/>
      <c r="AY1742" s="5"/>
      <c r="AZ1742" s="5"/>
      <c r="BA1742" s="5"/>
      <c r="CX1742" s="5"/>
      <c r="CY1742" s="5"/>
      <c r="CZ1742" s="5"/>
    </row>
    <row r="1743" spans="4:104" x14ac:dyDescent="0.3">
      <c r="D1743" s="5"/>
      <c r="E1743" s="5"/>
      <c r="F1743" s="5"/>
      <c r="G1743" s="5"/>
      <c r="H1743" s="5"/>
      <c r="I1743" s="5"/>
      <c r="J1743" s="5"/>
      <c r="K1743" s="5"/>
      <c r="L1743" s="5"/>
      <c r="M1743" s="5"/>
      <c r="N1743" s="5"/>
      <c r="O1743" s="5"/>
      <c r="P1743" s="5"/>
      <c r="Q1743" s="5"/>
      <c r="R1743" s="5"/>
      <c r="S1743" s="5"/>
      <c r="T1743" s="5"/>
      <c r="U1743" s="5"/>
      <c r="V1743" s="5"/>
      <c r="W1743" s="5"/>
      <c r="X1743" s="5"/>
      <c r="Y1743" s="5"/>
      <c r="Z1743" s="5"/>
      <c r="AA1743" s="5"/>
      <c r="AB1743" s="5"/>
      <c r="AE1743" s="5"/>
      <c r="AF1743" s="5"/>
      <c r="AG1743" s="5"/>
      <c r="AH1743" s="5"/>
      <c r="AI1743" s="5"/>
      <c r="AJ1743" s="5"/>
      <c r="AM1743" s="9"/>
      <c r="AN1743" s="9"/>
      <c r="AO1743" s="9"/>
      <c r="AP1743" s="9"/>
      <c r="AQ1743" s="9"/>
      <c r="AR1743" s="9"/>
      <c r="AS1743" s="9"/>
      <c r="AT1743" s="9"/>
      <c r="AU1743" s="5"/>
      <c r="AV1743" s="5"/>
      <c r="AW1743" s="5"/>
      <c r="AX1743" s="5"/>
      <c r="AY1743" s="5"/>
      <c r="AZ1743" s="5"/>
      <c r="BA1743" s="5"/>
      <c r="CX1743" s="5"/>
      <c r="CY1743" s="5"/>
      <c r="CZ1743" s="5"/>
    </row>
    <row r="1744" spans="4:104" x14ac:dyDescent="0.3">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5"/>
      <c r="AB1744" s="5"/>
      <c r="AE1744" s="5"/>
      <c r="AF1744" s="5"/>
      <c r="AG1744" s="5"/>
      <c r="AH1744" s="5"/>
      <c r="AI1744" s="5"/>
      <c r="AJ1744" s="5"/>
      <c r="AM1744" s="9"/>
      <c r="AN1744" s="9"/>
      <c r="AO1744" s="9"/>
      <c r="AP1744" s="9"/>
      <c r="AQ1744" s="9"/>
      <c r="AR1744" s="9"/>
      <c r="AS1744" s="9"/>
      <c r="AT1744" s="9"/>
      <c r="AU1744" s="5"/>
      <c r="AV1744" s="5"/>
      <c r="AW1744" s="5"/>
      <c r="AX1744" s="5"/>
      <c r="AY1744" s="5"/>
      <c r="AZ1744" s="5"/>
      <c r="BA1744" s="5"/>
      <c r="CX1744" s="5"/>
      <c r="CY1744" s="5"/>
      <c r="CZ1744" s="5"/>
    </row>
    <row r="1745" spans="4:104" x14ac:dyDescent="0.3">
      <c r="D1745" s="5"/>
      <c r="E1745" s="5"/>
      <c r="F1745" s="5"/>
      <c r="G1745" s="5"/>
      <c r="H1745" s="5"/>
      <c r="I1745" s="5"/>
      <c r="J1745" s="5"/>
      <c r="K1745" s="5"/>
      <c r="L1745" s="5"/>
      <c r="M1745" s="5"/>
      <c r="N1745" s="5"/>
      <c r="O1745" s="5"/>
      <c r="P1745" s="5"/>
      <c r="Q1745" s="5"/>
      <c r="R1745" s="5"/>
      <c r="S1745" s="5"/>
      <c r="T1745" s="5"/>
      <c r="U1745" s="5"/>
      <c r="V1745" s="5"/>
      <c r="W1745" s="5"/>
      <c r="X1745" s="5"/>
      <c r="Y1745" s="5"/>
      <c r="Z1745" s="5"/>
      <c r="AA1745" s="5"/>
      <c r="AB1745" s="5"/>
      <c r="AE1745" s="5"/>
      <c r="AF1745" s="5"/>
      <c r="AG1745" s="5"/>
      <c r="AH1745" s="5"/>
      <c r="AI1745" s="5"/>
      <c r="AJ1745" s="5"/>
      <c r="AM1745" s="9"/>
      <c r="AN1745" s="9"/>
      <c r="AO1745" s="9"/>
      <c r="AP1745" s="9"/>
      <c r="AQ1745" s="9"/>
      <c r="AR1745" s="9"/>
      <c r="AS1745" s="9"/>
      <c r="AT1745" s="9"/>
      <c r="AU1745" s="5"/>
      <c r="AV1745" s="5"/>
      <c r="AW1745" s="5"/>
      <c r="AX1745" s="5"/>
      <c r="AY1745" s="5"/>
      <c r="AZ1745" s="5"/>
      <c r="BA1745" s="5"/>
      <c r="CX1745" s="5"/>
      <c r="CY1745" s="5"/>
      <c r="CZ1745" s="5"/>
    </row>
    <row r="1746" spans="4:104" x14ac:dyDescent="0.3">
      <c r="D1746" s="5"/>
      <c r="E1746" s="5"/>
      <c r="F1746" s="5"/>
      <c r="G1746" s="5"/>
      <c r="H1746" s="5"/>
      <c r="I1746" s="5"/>
      <c r="J1746" s="5"/>
      <c r="K1746" s="5"/>
      <c r="L1746" s="5"/>
      <c r="M1746" s="5"/>
      <c r="N1746" s="5"/>
      <c r="O1746" s="5"/>
      <c r="P1746" s="5"/>
      <c r="Q1746" s="5"/>
      <c r="R1746" s="5"/>
      <c r="S1746" s="5"/>
      <c r="T1746" s="5"/>
      <c r="U1746" s="5"/>
      <c r="V1746" s="5"/>
      <c r="W1746" s="5"/>
      <c r="X1746" s="5"/>
      <c r="Y1746" s="5"/>
      <c r="Z1746" s="5"/>
      <c r="AA1746" s="5"/>
      <c r="AB1746" s="5"/>
      <c r="AE1746" s="5"/>
      <c r="AF1746" s="5"/>
      <c r="AG1746" s="5"/>
      <c r="AH1746" s="5"/>
      <c r="AI1746" s="5"/>
      <c r="AJ1746" s="5"/>
      <c r="AM1746" s="9"/>
      <c r="AN1746" s="9"/>
      <c r="AO1746" s="9"/>
      <c r="AP1746" s="9"/>
      <c r="AQ1746" s="9"/>
      <c r="AR1746" s="9"/>
      <c r="AS1746" s="9"/>
      <c r="AT1746" s="9"/>
      <c r="AU1746" s="5"/>
      <c r="AV1746" s="5"/>
      <c r="AW1746" s="5"/>
      <c r="AX1746" s="5"/>
      <c r="AY1746" s="5"/>
      <c r="AZ1746" s="5"/>
      <c r="BA1746" s="5"/>
      <c r="CX1746" s="5"/>
      <c r="CY1746" s="5"/>
      <c r="CZ1746" s="5"/>
    </row>
    <row r="1747" spans="4:104" x14ac:dyDescent="0.3">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5"/>
      <c r="AB1747" s="5"/>
      <c r="AE1747" s="5"/>
      <c r="AF1747" s="5"/>
      <c r="AG1747" s="5"/>
      <c r="AH1747" s="5"/>
      <c r="AI1747" s="5"/>
      <c r="AJ1747" s="5"/>
      <c r="AM1747" s="9"/>
      <c r="AN1747" s="9"/>
      <c r="AO1747" s="9"/>
      <c r="AP1747" s="9"/>
      <c r="AQ1747" s="9"/>
      <c r="AR1747" s="9"/>
      <c r="AS1747" s="9"/>
      <c r="AT1747" s="9"/>
      <c r="AU1747" s="5"/>
      <c r="AV1747" s="5"/>
      <c r="AW1747" s="5"/>
      <c r="AX1747" s="5"/>
      <c r="AY1747" s="5"/>
      <c r="AZ1747" s="5"/>
      <c r="BA1747" s="5"/>
      <c r="CX1747" s="5"/>
      <c r="CY1747" s="5"/>
      <c r="CZ1747" s="5"/>
    </row>
    <row r="1748" spans="4:104" x14ac:dyDescent="0.3">
      <c r="D1748" s="5"/>
      <c r="E1748" s="5"/>
      <c r="F1748" s="5"/>
      <c r="G1748" s="5"/>
      <c r="H1748" s="5"/>
      <c r="I1748" s="5"/>
      <c r="J1748" s="5"/>
      <c r="K1748" s="5"/>
      <c r="L1748" s="5"/>
      <c r="M1748" s="5"/>
      <c r="N1748" s="5"/>
      <c r="O1748" s="5"/>
      <c r="P1748" s="5"/>
      <c r="Q1748" s="5"/>
      <c r="R1748" s="5"/>
      <c r="S1748" s="5"/>
      <c r="T1748" s="5"/>
      <c r="U1748" s="5"/>
      <c r="V1748" s="5"/>
      <c r="W1748" s="5"/>
      <c r="X1748" s="5"/>
      <c r="Y1748" s="5"/>
      <c r="Z1748" s="5"/>
      <c r="AA1748" s="5"/>
      <c r="AB1748" s="5"/>
      <c r="AE1748" s="5"/>
      <c r="AF1748" s="5"/>
      <c r="AG1748" s="5"/>
      <c r="AH1748" s="5"/>
      <c r="AI1748" s="5"/>
      <c r="AJ1748" s="5"/>
      <c r="AM1748" s="9"/>
      <c r="AN1748" s="9"/>
      <c r="AO1748" s="9"/>
      <c r="AP1748" s="9"/>
      <c r="AQ1748" s="9"/>
      <c r="AR1748" s="9"/>
      <c r="AS1748" s="9"/>
      <c r="AT1748" s="9"/>
      <c r="AU1748" s="5"/>
      <c r="AV1748" s="5"/>
      <c r="AW1748" s="5"/>
      <c r="AX1748" s="5"/>
      <c r="AY1748" s="5"/>
      <c r="AZ1748" s="5"/>
      <c r="BA1748" s="5"/>
      <c r="CX1748" s="5"/>
      <c r="CY1748" s="5"/>
      <c r="CZ1748" s="5"/>
    </row>
    <row r="1749" spans="4:104" x14ac:dyDescent="0.3">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5"/>
      <c r="AB1749" s="5"/>
      <c r="AE1749" s="5"/>
      <c r="AF1749" s="5"/>
      <c r="AG1749" s="5"/>
      <c r="AH1749" s="5"/>
      <c r="AI1749" s="5"/>
      <c r="AJ1749" s="5"/>
      <c r="AM1749" s="9"/>
      <c r="AN1749" s="9"/>
      <c r="AO1749" s="9"/>
      <c r="AP1749" s="9"/>
      <c r="AQ1749" s="9"/>
      <c r="AR1749" s="9"/>
      <c r="AS1749" s="9"/>
      <c r="AT1749" s="9"/>
      <c r="AU1749" s="5"/>
      <c r="AV1749" s="5"/>
      <c r="AW1749" s="5"/>
      <c r="AX1749" s="5"/>
      <c r="AY1749" s="5"/>
      <c r="AZ1749" s="5"/>
      <c r="BA1749" s="5"/>
      <c r="CX1749" s="5"/>
      <c r="CY1749" s="5"/>
      <c r="CZ1749" s="5"/>
    </row>
    <row r="1750" spans="4:104" x14ac:dyDescent="0.3">
      <c r="D1750" s="5"/>
      <c r="E1750" s="5"/>
      <c r="F1750" s="5"/>
      <c r="G1750" s="5"/>
      <c r="H1750" s="5"/>
      <c r="I1750" s="5"/>
      <c r="J1750" s="5"/>
      <c r="K1750" s="5"/>
      <c r="L1750" s="5"/>
      <c r="M1750" s="5"/>
      <c r="N1750" s="5"/>
      <c r="O1750" s="5"/>
      <c r="P1750" s="5"/>
      <c r="Q1750" s="5"/>
      <c r="R1750" s="5"/>
      <c r="S1750" s="5"/>
      <c r="T1750" s="5"/>
      <c r="U1750" s="5"/>
      <c r="V1750" s="5"/>
      <c r="W1750" s="5"/>
      <c r="X1750" s="5"/>
      <c r="Y1750" s="5"/>
      <c r="Z1750" s="5"/>
      <c r="AA1750" s="5"/>
      <c r="AB1750" s="5"/>
      <c r="AE1750" s="5"/>
      <c r="AF1750" s="5"/>
      <c r="AG1750" s="5"/>
      <c r="AH1750" s="5"/>
      <c r="AI1750" s="5"/>
      <c r="AJ1750" s="5"/>
      <c r="AM1750" s="9"/>
      <c r="AN1750" s="9"/>
      <c r="AO1750" s="9"/>
      <c r="AP1750" s="9"/>
      <c r="AQ1750" s="9"/>
      <c r="AR1750" s="9"/>
      <c r="AS1750" s="9"/>
      <c r="AT1750" s="9"/>
      <c r="AU1750" s="5"/>
      <c r="AV1750" s="5"/>
      <c r="AW1750" s="5"/>
      <c r="AX1750" s="5"/>
      <c r="AY1750" s="5"/>
      <c r="AZ1750" s="5"/>
      <c r="BA1750" s="5"/>
      <c r="CX1750" s="5"/>
      <c r="CY1750" s="5"/>
      <c r="CZ1750" s="5"/>
    </row>
    <row r="1751" spans="4:104" x14ac:dyDescent="0.3">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5"/>
      <c r="AB1751" s="5"/>
      <c r="AE1751" s="5"/>
      <c r="AF1751" s="5"/>
      <c r="AG1751" s="5"/>
      <c r="AH1751" s="5"/>
      <c r="AI1751" s="5"/>
      <c r="AJ1751" s="5"/>
      <c r="AM1751" s="9"/>
      <c r="AN1751" s="9"/>
      <c r="AO1751" s="9"/>
      <c r="AP1751" s="9"/>
      <c r="AQ1751" s="9"/>
      <c r="AR1751" s="9"/>
      <c r="AS1751" s="9"/>
      <c r="AT1751" s="9"/>
      <c r="AU1751" s="5"/>
      <c r="AV1751" s="5"/>
      <c r="AW1751" s="5"/>
      <c r="AX1751" s="5"/>
      <c r="AY1751" s="5"/>
      <c r="AZ1751" s="5"/>
      <c r="BA1751" s="5"/>
      <c r="CX1751" s="5"/>
      <c r="CY1751" s="5"/>
      <c r="CZ1751" s="5"/>
    </row>
    <row r="1752" spans="4:104" x14ac:dyDescent="0.3">
      <c r="D1752" s="5"/>
      <c r="E1752" s="5"/>
      <c r="F1752" s="5"/>
      <c r="G1752" s="5"/>
      <c r="H1752" s="5"/>
      <c r="I1752" s="5"/>
      <c r="J1752" s="5"/>
      <c r="K1752" s="5"/>
      <c r="L1752" s="5"/>
      <c r="M1752" s="5"/>
      <c r="N1752" s="5"/>
      <c r="O1752" s="5"/>
      <c r="P1752" s="5"/>
      <c r="Q1752" s="5"/>
      <c r="R1752" s="5"/>
      <c r="S1752" s="5"/>
      <c r="T1752" s="5"/>
      <c r="U1752" s="5"/>
      <c r="V1752" s="5"/>
      <c r="W1752" s="5"/>
      <c r="X1752" s="5"/>
      <c r="Y1752" s="5"/>
      <c r="Z1752" s="5"/>
      <c r="AA1752" s="5"/>
      <c r="AB1752" s="5"/>
      <c r="AE1752" s="5"/>
      <c r="AF1752" s="5"/>
      <c r="AG1752" s="5"/>
      <c r="AH1752" s="5"/>
      <c r="AI1752" s="5"/>
      <c r="AJ1752" s="5"/>
      <c r="AM1752" s="9"/>
      <c r="AN1752" s="9"/>
      <c r="AO1752" s="9"/>
      <c r="AP1752" s="9"/>
      <c r="AQ1752" s="9"/>
      <c r="AR1752" s="9"/>
      <c r="AS1752" s="9"/>
      <c r="AT1752" s="9"/>
      <c r="AU1752" s="5"/>
      <c r="AV1752" s="5"/>
      <c r="AW1752" s="5"/>
      <c r="AX1752" s="5"/>
      <c r="AY1752" s="5"/>
      <c r="AZ1752" s="5"/>
      <c r="BA1752" s="5"/>
      <c r="CX1752" s="5"/>
      <c r="CY1752" s="5"/>
      <c r="CZ1752" s="5"/>
    </row>
    <row r="1753" spans="4:104" x14ac:dyDescent="0.3">
      <c r="D1753" s="5"/>
      <c r="E1753" s="5"/>
      <c r="F1753" s="5"/>
      <c r="G1753" s="5"/>
      <c r="H1753" s="5"/>
      <c r="I1753" s="5"/>
      <c r="J1753" s="5"/>
      <c r="K1753" s="5"/>
      <c r="L1753" s="5"/>
      <c r="M1753" s="5"/>
      <c r="N1753" s="5"/>
      <c r="O1753" s="5"/>
      <c r="P1753" s="5"/>
      <c r="Q1753" s="5"/>
      <c r="R1753" s="5"/>
      <c r="S1753" s="5"/>
      <c r="T1753" s="5"/>
      <c r="U1753" s="5"/>
      <c r="V1753" s="5"/>
      <c r="W1753" s="5"/>
      <c r="X1753" s="5"/>
      <c r="Y1753" s="5"/>
      <c r="Z1753" s="5"/>
      <c r="AA1753" s="5"/>
      <c r="AB1753" s="5"/>
      <c r="AE1753" s="5"/>
      <c r="AF1753" s="5"/>
      <c r="AG1753" s="5"/>
      <c r="AH1753" s="5"/>
      <c r="AI1753" s="5"/>
      <c r="AJ1753" s="5"/>
      <c r="AM1753" s="9"/>
      <c r="AN1753" s="9"/>
      <c r="AO1753" s="9"/>
      <c r="AP1753" s="9"/>
      <c r="AQ1753" s="9"/>
      <c r="AR1753" s="9"/>
      <c r="AS1753" s="9"/>
      <c r="AT1753" s="9"/>
      <c r="AU1753" s="5"/>
      <c r="AV1753" s="5"/>
      <c r="AW1753" s="5"/>
      <c r="AX1753" s="5"/>
      <c r="AY1753" s="5"/>
      <c r="AZ1753" s="5"/>
      <c r="BA1753" s="5"/>
      <c r="CX1753" s="5"/>
      <c r="CY1753" s="5"/>
      <c r="CZ1753" s="5"/>
    </row>
    <row r="1754" spans="4:104" x14ac:dyDescent="0.3">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5"/>
      <c r="AB1754" s="5"/>
      <c r="AE1754" s="5"/>
      <c r="AF1754" s="5"/>
      <c r="AG1754" s="5"/>
      <c r="AH1754" s="5"/>
      <c r="AI1754" s="5"/>
      <c r="AJ1754" s="5"/>
      <c r="AM1754" s="9"/>
      <c r="AN1754" s="9"/>
      <c r="AO1754" s="9"/>
      <c r="AP1754" s="9"/>
      <c r="AQ1754" s="9"/>
      <c r="AR1754" s="9"/>
      <c r="AS1754" s="9"/>
      <c r="AT1754" s="9"/>
      <c r="AU1754" s="5"/>
      <c r="AV1754" s="5"/>
      <c r="AW1754" s="5"/>
      <c r="AX1754" s="5"/>
      <c r="AY1754" s="5"/>
      <c r="AZ1754" s="5"/>
      <c r="BA1754" s="5"/>
      <c r="CX1754" s="5"/>
      <c r="CY1754" s="5"/>
      <c r="CZ1754" s="5"/>
    </row>
    <row r="1755" spans="4:104" x14ac:dyDescent="0.3">
      <c r="D1755" s="5"/>
      <c r="E1755" s="5"/>
      <c r="F1755" s="5"/>
      <c r="G1755" s="5"/>
      <c r="H1755" s="5"/>
      <c r="I1755" s="5"/>
      <c r="J1755" s="5"/>
      <c r="K1755" s="5"/>
      <c r="L1755" s="5"/>
      <c r="M1755" s="5"/>
      <c r="N1755" s="5"/>
      <c r="O1755" s="5"/>
      <c r="P1755" s="5"/>
      <c r="Q1755" s="5"/>
      <c r="R1755" s="5"/>
      <c r="S1755" s="5"/>
      <c r="T1755" s="5"/>
      <c r="U1755" s="5"/>
      <c r="V1755" s="5"/>
      <c r="W1755" s="5"/>
      <c r="X1755" s="5"/>
      <c r="Y1755" s="5"/>
      <c r="Z1755" s="5"/>
      <c r="AA1755" s="5"/>
      <c r="AB1755" s="5"/>
      <c r="AE1755" s="5"/>
      <c r="AF1755" s="5"/>
      <c r="AG1755" s="5"/>
      <c r="AH1755" s="5"/>
      <c r="AI1755" s="5"/>
      <c r="AJ1755" s="5"/>
      <c r="AM1755" s="9"/>
      <c r="AN1755" s="9"/>
      <c r="AO1755" s="9"/>
      <c r="AP1755" s="9"/>
      <c r="AQ1755" s="9"/>
      <c r="AR1755" s="9"/>
      <c r="AS1755" s="9"/>
      <c r="AT1755" s="9"/>
      <c r="AU1755" s="5"/>
      <c r="AV1755" s="5"/>
      <c r="AW1755" s="5"/>
      <c r="AX1755" s="5"/>
      <c r="AY1755" s="5"/>
      <c r="AZ1755" s="5"/>
      <c r="BA1755" s="5"/>
      <c r="CX1755" s="5"/>
      <c r="CY1755" s="5"/>
      <c r="CZ1755" s="5"/>
    </row>
    <row r="1756" spans="4:104" x14ac:dyDescent="0.3">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B1756" s="5"/>
      <c r="AE1756" s="5"/>
      <c r="AF1756" s="5"/>
      <c r="AG1756" s="5"/>
      <c r="AH1756" s="5"/>
      <c r="AI1756" s="5"/>
      <c r="AJ1756" s="5"/>
      <c r="AM1756" s="9"/>
      <c r="AN1756" s="9"/>
      <c r="AO1756" s="9"/>
      <c r="AP1756" s="9"/>
      <c r="AQ1756" s="9"/>
      <c r="AR1756" s="9"/>
      <c r="AS1756" s="9"/>
      <c r="AT1756" s="9"/>
      <c r="AU1756" s="5"/>
      <c r="AV1756" s="5"/>
      <c r="AW1756" s="5"/>
      <c r="AX1756" s="5"/>
      <c r="AY1756" s="5"/>
      <c r="AZ1756" s="5"/>
      <c r="BA1756" s="5"/>
      <c r="CX1756" s="5"/>
      <c r="CY1756" s="5"/>
      <c r="CZ1756" s="5"/>
    </row>
    <row r="1757" spans="4:104" x14ac:dyDescent="0.3">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B1757" s="5"/>
      <c r="AE1757" s="5"/>
      <c r="AF1757" s="5"/>
      <c r="AG1757" s="5"/>
      <c r="AH1757" s="5"/>
      <c r="AI1757" s="5"/>
      <c r="AJ1757" s="5"/>
      <c r="AM1757" s="9"/>
      <c r="AN1757" s="9"/>
      <c r="AO1757" s="9"/>
      <c r="AP1757" s="9"/>
      <c r="AQ1757" s="9"/>
      <c r="AR1757" s="9"/>
      <c r="AS1757" s="9"/>
      <c r="AT1757" s="9"/>
      <c r="AU1757" s="5"/>
      <c r="AV1757" s="5"/>
      <c r="AW1757" s="5"/>
      <c r="AX1757" s="5"/>
      <c r="AY1757" s="5"/>
      <c r="AZ1757" s="5"/>
      <c r="BA1757" s="5"/>
      <c r="CX1757" s="5"/>
      <c r="CY1757" s="5"/>
      <c r="CZ1757" s="5"/>
    </row>
    <row r="1758" spans="4:104" x14ac:dyDescent="0.3">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5"/>
      <c r="AB1758" s="5"/>
      <c r="AE1758" s="5"/>
      <c r="AF1758" s="5"/>
      <c r="AG1758" s="5"/>
      <c r="AH1758" s="5"/>
      <c r="AI1758" s="5"/>
      <c r="AJ1758" s="5"/>
      <c r="AM1758" s="9"/>
      <c r="AN1758" s="9"/>
      <c r="AO1758" s="9"/>
      <c r="AP1758" s="9"/>
      <c r="AQ1758" s="9"/>
      <c r="AR1758" s="9"/>
      <c r="AS1758" s="9"/>
      <c r="AT1758" s="9"/>
      <c r="AU1758" s="5"/>
      <c r="AV1758" s="5"/>
      <c r="AW1758" s="5"/>
      <c r="AX1758" s="5"/>
      <c r="AY1758" s="5"/>
      <c r="AZ1758" s="5"/>
      <c r="BA1758" s="5"/>
      <c r="CX1758" s="5"/>
      <c r="CY1758" s="5"/>
      <c r="CZ1758" s="5"/>
    </row>
    <row r="1759" spans="4:104" x14ac:dyDescent="0.3">
      <c r="D1759" s="5"/>
      <c r="E1759" s="5"/>
      <c r="F1759" s="5"/>
      <c r="G1759" s="5"/>
      <c r="H1759" s="5"/>
      <c r="I1759" s="5"/>
      <c r="J1759" s="5"/>
      <c r="K1759" s="5"/>
      <c r="L1759" s="5"/>
      <c r="M1759" s="5"/>
      <c r="N1759" s="5"/>
      <c r="O1759" s="5"/>
      <c r="P1759" s="5"/>
      <c r="Q1759" s="5"/>
      <c r="R1759" s="5"/>
      <c r="S1759" s="5"/>
      <c r="T1759" s="5"/>
      <c r="U1759" s="5"/>
      <c r="V1759" s="5"/>
      <c r="W1759" s="5"/>
      <c r="X1759" s="5"/>
      <c r="Y1759" s="5"/>
      <c r="Z1759" s="5"/>
      <c r="AA1759" s="5"/>
      <c r="AB1759" s="5"/>
      <c r="AE1759" s="5"/>
      <c r="AF1759" s="5"/>
      <c r="AG1759" s="5"/>
      <c r="AH1759" s="5"/>
      <c r="AI1759" s="5"/>
      <c r="AJ1759" s="5"/>
      <c r="AM1759" s="9"/>
      <c r="AN1759" s="9"/>
      <c r="AO1759" s="9"/>
      <c r="AP1759" s="9"/>
      <c r="AQ1759" s="9"/>
      <c r="AR1759" s="9"/>
      <c r="AS1759" s="9"/>
      <c r="AT1759" s="9"/>
      <c r="AU1759" s="5"/>
      <c r="AV1759" s="5"/>
      <c r="AW1759" s="5"/>
      <c r="AX1759" s="5"/>
      <c r="AY1759" s="5"/>
      <c r="AZ1759" s="5"/>
      <c r="BA1759" s="5"/>
      <c r="CX1759" s="5"/>
      <c r="CY1759" s="5"/>
      <c r="CZ1759" s="5"/>
    </row>
    <row r="1760" spans="4:104" x14ac:dyDescent="0.3">
      <c r="D1760" s="5"/>
      <c r="E1760" s="5"/>
      <c r="F1760" s="5"/>
      <c r="G1760" s="5"/>
      <c r="H1760" s="5"/>
      <c r="I1760" s="5"/>
      <c r="J1760" s="5"/>
      <c r="K1760" s="5"/>
      <c r="L1760" s="5"/>
      <c r="M1760" s="5"/>
      <c r="N1760" s="5"/>
      <c r="O1760" s="5"/>
      <c r="P1760" s="5"/>
      <c r="Q1760" s="5"/>
      <c r="R1760" s="5"/>
      <c r="S1760" s="5"/>
      <c r="T1760" s="5"/>
      <c r="U1760" s="5"/>
      <c r="V1760" s="5"/>
      <c r="W1760" s="5"/>
      <c r="X1760" s="5"/>
      <c r="Y1760" s="5"/>
      <c r="Z1760" s="5"/>
      <c r="AA1760" s="5"/>
      <c r="AB1760" s="5"/>
      <c r="AE1760" s="5"/>
      <c r="AF1760" s="5"/>
      <c r="AG1760" s="5"/>
      <c r="AH1760" s="5"/>
      <c r="AI1760" s="5"/>
      <c r="AJ1760" s="5"/>
      <c r="AM1760" s="9"/>
      <c r="AN1760" s="9"/>
      <c r="AO1760" s="9"/>
      <c r="AP1760" s="9"/>
      <c r="AQ1760" s="9"/>
      <c r="AR1760" s="9"/>
      <c r="AS1760" s="9"/>
      <c r="AT1760" s="9"/>
      <c r="AU1760" s="5"/>
      <c r="AV1760" s="5"/>
      <c r="AW1760" s="5"/>
      <c r="AX1760" s="5"/>
      <c r="AY1760" s="5"/>
      <c r="AZ1760" s="5"/>
      <c r="BA1760" s="5"/>
      <c r="CX1760" s="5"/>
      <c r="CY1760" s="5"/>
      <c r="CZ1760" s="5"/>
    </row>
    <row r="1761" spans="4:104" x14ac:dyDescent="0.3">
      <c r="D1761" s="5"/>
      <c r="E1761" s="5"/>
      <c r="F1761" s="5"/>
      <c r="G1761" s="5"/>
      <c r="H1761" s="5"/>
      <c r="I1761" s="5"/>
      <c r="J1761" s="5"/>
      <c r="K1761" s="5"/>
      <c r="L1761" s="5"/>
      <c r="M1761" s="5"/>
      <c r="N1761" s="5"/>
      <c r="O1761" s="5"/>
      <c r="P1761" s="5"/>
      <c r="Q1761" s="5"/>
      <c r="R1761" s="5"/>
      <c r="S1761" s="5"/>
      <c r="T1761" s="5"/>
      <c r="U1761" s="5"/>
      <c r="V1761" s="5"/>
      <c r="W1761" s="5"/>
      <c r="X1761" s="5"/>
      <c r="Y1761" s="5"/>
      <c r="Z1761" s="5"/>
      <c r="AA1761" s="5"/>
      <c r="AB1761" s="5"/>
      <c r="AE1761" s="5"/>
      <c r="AF1761" s="5"/>
      <c r="AG1761" s="5"/>
      <c r="AH1761" s="5"/>
      <c r="AI1761" s="5"/>
      <c r="AJ1761" s="5"/>
      <c r="AM1761" s="9"/>
      <c r="AN1761" s="9"/>
      <c r="AO1761" s="9"/>
      <c r="AP1761" s="9"/>
      <c r="AQ1761" s="9"/>
      <c r="AR1761" s="9"/>
      <c r="AS1761" s="9"/>
      <c r="AT1761" s="9"/>
      <c r="AU1761" s="5"/>
      <c r="AV1761" s="5"/>
      <c r="AW1761" s="5"/>
      <c r="AX1761" s="5"/>
      <c r="AY1761" s="5"/>
      <c r="AZ1761" s="5"/>
      <c r="BA1761" s="5"/>
      <c r="CX1761" s="5"/>
      <c r="CY1761" s="5"/>
      <c r="CZ1761" s="5"/>
    </row>
    <row r="1762" spans="4:104" x14ac:dyDescent="0.3">
      <c r="D1762" s="5"/>
      <c r="E1762" s="5"/>
      <c r="F1762" s="5"/>
      <c r="G1762" s="5"/>
      <c r="H1762" s="5"/>
      <c r="I1762" s="5"/>
      <c r="J1762" s="5"/>
      <c r="K1762" s="5"/>
      <c r="L1762" s="5"/>
      <c r="M1762" s="5"/>
      <c r="N1762" s="5"/>
      <c r="O1762" s="5"/>
      <c r="P1762" s="5"/>
      <c r="Q1762" s="5"/>
      <c r="R1762" s="5"/>
      <c r="S1762" s="5"/>
      <c r="T1762" s="5"/>
      <c r="U1762" s="5"/>
      <c r="V1762" s="5"/>
      <c r="W1762" s="5"/>
      <c r="X1762" s="5"/>
      <c r="Y1762" s="5"/>
      <c r="Z1762" s="5"/>
      <c r="AA1762" s="5"/>
      <c r="AB1762" s="5"/>
      <c r="AE1762" s="5"/>
      <c r="AF1762" s="5"/>
      <c r="AG1762" s="5"/>
      <c r="AH1762" s="5"/>
      <c r="AI1762" s="5"/>
      <c r="AJ1762" s="5"/>
      <c r="AM1762" s="9"/>
      <c r="AN1762" s="9"/>
      <c r="AO1762" s="9"/>
      <c r="AP1762" s="9"/>
      <c r="AQ1762" s="9"/>
      <c r="AR1762" s="9"/>
      <c r="AS1762" s="9"/>
      <c r="AT1762" s="9"/>
      <c r="AU1762" s="5"/>
      <c r="AV1762" s="5"/>
      <c r="AW1762" s="5"/>
      <c r="AX1762" s="5"/>
      <c r="AY1762" s="5"/>
      <c r="AZ1762" s="5"/>
      <c r="BA1762" s="5"/>
      <c r="CX1762" s="5"/>
      <c r="CY1762" s="5"/>
      <c r="CZ1762" s="5"/>
    </row>
    <row r="1763" spans="4:104" x14ac:dyDescent="0.3">
      <c r="D1763" s="5"/>
      <c r="E1763" s="5"/>
      <c r="F1763" s="5"/>
      <c r="G1763" s="5"/>
      <c r="H1763" s="5"/>
      <c r="I1763" s="5"/>
      <c r="J1763" s="5"/>
      <c r="K1763" s="5"/>
      <c r="L1763" s="5"/>
      <c r="M1763" s="5"/>
      <c r="N1763" s="5"/>
      <c r="O1763" s="5"/>
      <c r="P1763" s="5"/>
      <c r="Q1763" s="5"/>
      <c r="R1763" s="5"/>
      <c r="S1763" s="5"/>
      <c r="T1763" s="5"/>
      <c r="U1763" s="5"/>
      <c r="V1763" s="5"/>
      <c r="W1763" s="5"/>
      <c r="X1763" s="5"/>
      <c r="Y1763" s="5"/>
      <c r="Z1763" s="5"/>
      <c r="AA1763" s="5"/>
      <c r="AB1763" s="5"/>
      <c r="AE1763" s="5"/>
      <c r="AF1763" s="5"/>
      <c r="AG1763" s="5"/>
      <c r="AH1763" s="5"/>
      <c r="AI1763" s="5"/>
      <c r="AJ1763" s="5"/>
      <c r="AM1763" s="9"/>
      <c r="AN1763" s="9"/>
      <c r="AO1763" s="9"/>
      <c r="AP1763" s="9"/>
      <c r="AQ1763" s="9"/>
      <c r="AR1763" s="9"/>
      <c r="AS1763" s="9"/>
      <c r="AT1763" s="9"/>
      <c r="AU1763" s="5"/>
      <c r="AV1763" s="5"/>
      <c r="AW1763" s="5"/>
      <c r="AX1763" s="5"/>
      <c r="AY1763" s="5"/>
      <c r="AZ1763" s="5"/>
      <c r="BA1763" s="5"/>
      <c r="CX1763" s="5"/>
      <c r="CY1763" s="5"/>
      <c r="CZ1763" s="5"/>
    </row>
    <row r="1764" spans="4:104" x14ac:dyDescent="0.3">
      <c r="D1764" s="5"/>
      <c r="E1764" s="5"/>
      <c r="F1764" s="5"/>
      <c r="G1764" s="5"/>
      <c r="H1764" s="5"/>
      <c r="I1764" s="5"/>
      <c r="J1764" s="5"/>
      <c r="K1764" s="5"/>
      <c r="L1764" s="5"/>
      <c r="M1764" s="5"/>
      <c r="N1764" s="5"/>
      <c r="O1764" s="5"/>
      <c r="P1764" s="5"/>
      <c r="Q1764" s="5"/>
      <c r="R1764" s="5"/>
      <c r="S1764" s="5"/>
      <c r="T1764" s="5"/>
      <c r="U1764" s="5"/>
      <c r="V1764" s="5"/>
      <c r="W1764" s="5"/>
      <c r="X1764" s="5"/>
      <c r="Y1764" s="5"/>
      <c r="Z1764" s="5"/>
      <c r="AA1764" s="5"/>
      <c r="AB1764" s="5"/>
      <c r="AE1764" s="5"/>
      <c r="AF1764" s="5"/>
      <c r="AG1764" s="5"/>
      <c r="AH1764" s="5"/>
      <c r="AI1764" s="5"/>
      <c r="AJ1764" s="5"/>
      <c r="AM1764" s="9"/>
      <c r="AN1764" s="9"/>
      <c r="AO1764" s="9"/>
      <c r="AP1764" s="9"/>
      <c r="AQ1764" s="9"/>
      <c r="AR1764" s="9"/>
      <c r="AS1764" s="9"/>
      <c r="AT1764" s="9"/>
      <c r="AU1764" s="5"/>
      <c r="AV1764" s="5"/>
      <c r="AW1764" s="5"/>
      <c r="AX1764" s="5"/>
      <c r="AY1764" s="5"/>
      <c r="AZ1764" s="5"/>
      <c r="BA1764" s="5"/>
      <c r="CX1764" s="5"/>
      <c r="CY1764" s="5"/>
      <c r="CZ1764" s="5"/>
    </row>
    <row r="1765" spans="4:104" x14ac:dyDescent="0.3">
      <c r="D1765" s="5"/>
      <c r="E1765" s="5"/>
      <c r="F1765" s="5"/>
      <c r="G1765" s="5"/>
      <c r="H1765" s="5"/>
      <c r="I1765" s="5"/>
      <c r="J1765" s="5"/>
      <c r="K1765" s="5"/>
      <c r="L1765" s="5"/>
      <c r="M1765" s="5"/>
      <c r="N1765" s="5"/>
      <c r="O1765" s="5"/>
      <c r="P1765" s="5"/>
      <c r="Q1765" s="5"/>
      <c r="R1765" s="5"/>
      <c r="S1765" s="5"/>
      <c r="T1765" s="5"/>
      <c r="U1765" s="5"/>
      <c r="V1765" s="5"/>
      <c r="W1765" s="5"/>
      <c r="X1765" s="5"/>
      <c r="Y1765" s="5"/>
      <c r="Z1765" s="5"/>
      <c r="AA1765" s="5"/>
      <c r="AB1765" s="5"/>
      <c r="AE1765" s="5"/>
      <c r="AF1765" s="5"/>
      <c r="AG1765" s="5"/>
      <c r="AH1765" s="5"/>
      <c r="AI1765" s="5"/>
      <c r="AJ1765" s="5"/>
      <c r="AM1765" s="9"/>
      <c r="AN1765" s="9"/>
      <c r="AO1765" s="9"/>
      <c r="AP1765" s="9"/>
      <c r="AQ1765" s="9"/>
      <c r="AR1765" s="9"/>
      <c r="AS1765" s="9"/>
      <c r="AT1765" s="9"/>
      <c r="AU1765" s="5"/>
      <c r="AV1765" s="5"/>
      <c r="AW1765" s="5"/>
      <c r="AX1765" s="5"/>
      <c r="AY1765" s="5"/>
      <c r="AZ1765" s="5"/>
      <c r="BA1765" s="5"/>
      <c r="CX1765" s="5"/>
      <c r="CY1765" s="5"/>
      <c r="CZ1765" s="5"/>
    </row>
    <row r="1766" spans="4:104" x14ac:dyDescent="0.3">
      <c r="D1766" s="5"/>
      <c r="E1766" s="5"/>
      <c r="F1766" s="5"/>
      <c r="G1766" s="5"/>
      <c r="H1766" s="5"/>
      <c r="I1766" s="5"/>
      <c r="J1766" s="5"/>
      <c r="K1766" s="5"/>
      <c r="L1766" s="5"/>
      <c r="M1766" s="5"/>
      <c r="N1766" s="5"/>
      <c r="O1766" s="5"/>
      <c r="P1766" s="5"/>
      <c r="Q1766" s="5"/>
      <c r="R1766" s="5"/>
      <c r="S1766" s="5"/>
      <c r="T1766" s="5"/>
      <c r="U1766" s="5"/>
      <c r="V1766" s="5"/>
      <c r="W1766" s="5"/>
      <c r="X1766" s="5"/>
      <c r="Y1766" s="5"/>
      <c r="Z1766" s="5"/>
      <c r="AA1766" s="5"/>
      <c r="AB1766" s="5"/>
      <c r="AE1766" s="5"/>
      <c r="AF1766" s="5"/>
      <c r="AG1766" s="5"/>
      <c r="AH1766" s="5"/>
      <c r="AI1766" s="5"/>
      <c r="AJ1766" s="5"/>
      <c r="AM1766" s="9"/>
      <c r="AN1766" s="9"/>
      <c r="AO1766" s="9"/>
      <c r="AP1766" s="9"/>
      <c r="AQ1766" s="9"/>
      <c r="AR1766" s="9"/>
      <c r="AS1766" s="9"/>
      <c r="AT1766" s="9"/>
      <c r="AU1766" s="5"/>
      <c r="AV1766" s="5"/>
      <c r="AW1766" s="5"/>
      <c r="AX1766" s="5"/>
      <c r="AY1766" s="5"/>
      <c r="AZ1766" s="5"/>
      <c r="BA1766" s="5"/>
      <c r="CX1766" s="5"/>
      <c r="CY1766" s="5"/>
      <c r="CZ1766" s="5"/>
    </row>
    <row r="1767" spans="4:104" x14ac:dyDescent="0.3">
      <c r="D1767" s="5"/>
      <c r="E1767" s="5"/>
      <c r="F1767" s="5"/>
      <c r="G1767" s="5"/>
      <c r="H1767" s="5"/>
      <c r="I1767" s="5"/>
      <c r="J1767" s="5"/>
      <c r="K1767" s="5"/>
      <c r="L1767" s="5"/>
      <c r="M1767" s="5"/>
      <c r="N1767" s="5"/>
      <c r="O1767" s="5"/>
      <c r="P1767" s="5"/>
      <c r="Q1767" s="5"/>
      <c r="R1767" s="5"/>
      <c r="S1767" s="5"/>
      <c r="T1767" s="5"/>
      <c r="U1767" s="5"/>
      <c r="V1767" s="5"/>
      <c r="W1767" s="5"/>
      <c r="X1767" s="5"/>
      <c r="Y1767" s="5"/>
      <c r="Z1767" s="5"/>
      <c r="AA1767" s="5"/>
      <c r="AB1767" s="5"/>
      <c r="AE1767" s="5"/>
      <c r="AF1767" s="5"/>
      <c r="AG1767" s="5"/>
      <c r="AH1767" s="5"/>
      <c r="AI1767" s="5"/>
      <c r="AJ1767" s="5"/>
      <c r="AM1767" s="9"/>
      <c r="AN1767" s="9"/>
      <c r="AO1767" s="9"/>
      <c r="AP1767" s="9"/>
      <c r="AQ1767" s="9"/>
      <c r="AR1767" s="9"/>
      <c r="AS1767" s="9"/>
      <c r="AT1767" s="9"/>
      <c r="AU1767" s="5"/>
      <c r="AV1767" s="5"/>
      <c r="AW1767" s="5"/>
      <c r="AX1767" s="5"/>
      <c r="AY1767" s="5"/>
      <c r="AZ1767" s="5"/>
      <c r="BA1767" s="5"/>
      <c r="CX1767" s="5"/>
      <c r="CY1767" s="5"/>
      <c r="CZ1767" s="5"/>
    </row>
    <row r="1768" spans="4:104" x14ac:dyDescent="0.3">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5"/>
      <c r="AB1768" s="5"/>
      <c r="AE1768" s="5"/>
      <c r="AF1768" s="5"/>
      <c r="AG1768" s="5"/>
      <c r="AH1768" s="5"/>
      <c r="AI1768" s="5"/>
      <c r="AJ1768" s="5"/>
      <c r="AM1768" s="9"/>
      <c r="AN1768" s="9"/>
      <c r="AO1768" s="9"/>
      <c r="AP1768" s="9"/>
      <c r="AQ1768" s="9"/>
      <c r="AR1768" s="9"/>
      <c r="AS1768" s="9"/>
      <c r="AT1768" s="9"/>
      <c r="AU1768" s="5"/>
      <c r="AV1768" s="5"/>
      <c r="AW1768" s="5"/>
      <c r="AX1768" s="5"/>
      <c r="AY1768" s="5"/>
      <c r="AZ1768" s="5"/>
      <c r="BA1768" s="5"/>
      <c r="CX1768" s="5"/>
      <c r="CY1768" s="5"/>
      <c r="CZ1768" s="5"/>
    </row>
    <row r="1769" spans="4:104" x14ac:dyDescent="0.3">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5"/>
      <c r="AB1769" s="5"/>
      <c r="AE1769" s="5"/>
      <c r="AF1769" s="5"/>
      <c r="AG1769" s="5"/>
      <c r="AH1769" s="5"/>
      <c r="AI1769" s="5"/>
      <c r="AJ1769" s="5"/>
      <c r="AM1769" s="9"/>
      <c r="AN1769" s="9"/>
      <c r="AO1769" s="9"/>
      <c r="AP1769" s="9"/>
      <c r="AQ1769" s="9"/>
      <c r="AR1769" s="9"/>
      <c r="AS1769" s="9"/>
      <c r="AT1769" s="9"/>
      <c r="AU1769" s="5"/>
      <c r="AV1769" s="5"/>
      <c r="AW1769" s="5"/>
      <c r="AX1769" s="5"/>
      <c r="AY1769" s="5"/>
      <c r="AZ1769" s="5"/>
      <c r="BA1769" s="5"/>
      <c r="CX1769" s="5"/>
      <c r="CY1769" s="5"/>
      <c r="CZ1769" s="5"/>
    </row>
    <row r="1770" spans="4:104" x14ac:dyDescent="0.3">
      <c r="D1770" s="5"/>
      <c r="E1770" s="5"/>
      <c r="F1770" s="5"/>
      <c r="G1770" s="5"/>
      <c r="H1770" s="5"/>
      <c r="I1770" s="5"/>
      <c r="J1770" s="5"/>
      <c r="K1770" s="5"/>
      <c r="L1770" s="5"/>
      <c r="M1770" s="5"/>
      <c r="N1770" s="5"/>
      <c r="O1770" s="5"/>
      <c r="P1770" s="5"/>
      <c r="Q1770" s="5"/>
      <c r="R1770" s="5"/>
      <c r="S1770" s="5"/>
      <c r="T1770" s="5"/>
      <c r="U1770" s="5"/>
      <c r="V1770" s="5"/>
      <c r="W1770" s="5"/>
      <c r="X1770" s="5"/>
      <c r="Y1770" s="5"/>
      <c r="Z1770" s="5"/>
      <c r="AA1770" s="5"/>
      <c r="AB1770" s="5"/>
      <c r="AE1770" s="5"/>
      <c r="AF1770" s="5"/>
      <c r="AG1770" s="5"/>
      <c r="AH1770" s="5"/>
      <c r="AI1770" s="5"/>
      <c r="AJ1770" s="5"/>
      <c r="AM1770" s="9"/>
      <c r="AN1770" s="9"/>
      <c r="AO1770" s="9"/>
      <c r="AP1770" s="9"/>
      <c r="AQ1770" s="9"/>
      <c r="AR1770" s="9"/>
      <c r="AS1770" s="9"/>
      <c r="AT1770" s="9"/>
      <c r="AU1770" s="5"/>
      <c r="AV1770" s="5"/>
      <c r="AW1770" s="5"/>
      <c r="AX1770" s="5"/>
      <c r="AY1770" s="5"/>
      <c r="AZ1770" s="5"/>
      <c r="BA1770" s="5"/>
      <c r="CX1770" s="5"/>
      <c r="CY1770" s="5"/>
      <c r="CZ1770" s="5"/>
    </row>
    <row r="1771" spans="4:104" x14ac:dyDescent="0.3">
      <c r="D1771" s="5"/>
      <c r="E1771" s="5"/>
      <c r="F1771" s="5"/>
      <c r="G1771" s="5"/>
      <c r="H1771" s="5"/>
      <c r="I1771" s="5"/>
      <c r="J1771" s="5"/>
      <c r="K1771" s="5"/>
      <c r="L1771" s="5"/>
      <c r="M1771" s="5"/>
      <c r="N1771" s="5"/>
      <c r="O1771" s="5"/>
      <c r="P1771" s="5"/>
      <c r="Q1771" s="5"/>
      <c r="R1771" s="5"/>
      <c r="S1771" s="5"/>
      <c r="T1771" s="5"/>
      <c r="U1771" s="5"/>
      <c r="V1771" s="5"/>
      <c r="W1771" s="5"/>
      <c r="X1771" s="5"/>
      <c r="Y1771" s="5"/>
      <c r="Z1771" s="5"/>
      <c r="AA1771" s="5"/>
      <c r="AB1771" s="5"/>
      <c r="AE1771" s="5"/>
      <c r="AF1771" s="5"/>
      <c r="AG1771" s="5"/>
      <c r="AH1771" s="5"/>
      <c r="AI1771" s="5"/>
      <c r="AJ1771" s="5"/>
      <c r="AM1771" s="9"/>
      <c r="AN1771" s="9"/>
      <c r="AO1771" s="9"/>
      <c r="AP1771" s="9"/>
      <c r="AQ1771" s="9"/>
      <c r="AR1771" s="9"/>
      <c r="AS1771" s="9"/>
      <c r="AT1771" s="9"/>
      <c r="AU1771" s="5"/>
      <c r="AV1771" s="5"/>
      <c r="AW1771" s="5"/>
      <c r="AX1771" s="5"/>
      <c r="AY1771" s="5"/>
      <c r="AZ1771" s="5"/>
      <c r="BA1771" s="5"/>
      <c r="CX1771" s="5"/>
      <c r="CY1771" s="5"/>
      <c r="CZ1771" s="5"/>
    </row>
    <row r="1772" spans="4:104" x14ac:dyDescent="0.3">
      <c r="D1772" s="5"/>
      <c r="E1772" s="5"/>
      <c r="F1772" s="5"/>
      <c r="G1772" s="5"/>
      <c r="H1772" s="5"/>
      <c r="I1772" s="5"/>
      <c r="J1772" s="5"/>
      <c r="K1772" s="5"/>
      <c r="L1772" s="5"/>
      <c r="M1772" s="5"/>
      <c r="N1772" s="5"/>
      <c r="O1772" s="5"/>
      <c r="P1772" s="5"/>
      <c r="Q1772" s="5"/>
      <c r="R1772" s="5"/>
      <c r="S1772" s="5"/>
      <c r="T1772" s="5"/>
      <c r="U1772" s="5"/>
      <c r="V1772" s="5"/>
      <c r="W1772" s="5"/>
      <c r="X1772" s="5"/>
      <c r="Y1772" s="5"/>
      <c r="Z1772" s="5"/>
      <c r="AA1772" s="5"/>
      <c r="AB1772" s="5"/>
      <c r="AE1772" s="5"/>
      <c r="AF1772" s="5"/>
      <c r="AG1772" s="5"/>
      <c r="AH1772" s="5"/>
      <c r="AI1772" s="5"/>
      <c r="AJ1772" s="5"/>
      <c r="AM1772" s="9"/>
      <c r="AN1772" s="9"/>
      <c r="AO1772" s="9"/>
      <c r="AP1772" s="9"/>
      <c r="AQ1772" s="9"/>
      <c r="AR1772" s="9"/>
      <c r="AS1772" s="9"/>
      <c r="AT1772" s="9"/>
      <c r="AU1772" s="5"/>
      <c r="AV1772" s="5"/>
      <c r="AW1772" s="5"/>
      <c r="AX1772" s="5"/>
      <c r="AY1772" s="5"/>
      <c r="AZ1772" s="5"/>
      <c r="BA1772" s="5"/>
      <c r="CX1772" s="5"/>
      <c r="CY1772" s="5"/>
      <c r="CZ1772" s="5"/>
    </row>
    <row r="1773" spans="4:104" x14ac:dyDescent="0.3">
      <c r="D1773" s="5"/>
      <c r="E1773" s="5"/>
      <c r="F1773" s="5"/>
      <c r="G1773" s="5"/>
      <c r="H1773" s="5"/>
      <c r="I1773" s="5"/>
      <c r="J1773" s="5"/>
      <c r="K1773" s="5"/>
      <c r="L1773" s="5"/>
      <c r="M1773" s="5"/>
      <c r="N1773" s="5"/>
      <c r="O1773" s="5"/>
      <c r="P1773" s="5"/>
      <c r="Q1773" s="5"/>
      <c r="R1773" s="5"/>
      <c r="S1773" s="5"/>
      <c r="T1773" s="5"/>
      <c r="U1773" s="5"/>
      <c r="V1773" s="5"/>
      <c r="W1773" s="5"/>
      <c r="X1773" s="5"/>
      <c r="Y1773" s="5"/>
      <c r="Z1773" s="5"/>
      <c r="AA1773" s="5"/>
      <c r="AB1773" s="5"/>
      <c r="AE1773" s="5"/>
      <c r="AF1773" s="5"/>
      <c r="AG1773" s="5"/>
      <c r="AH1773" s="5"/>
      <c r="AI1773" s="5"/>
      <c r="AJ1773" s="5"/>
      <c r="AM1773" s="9"/>
      <c r="AN1773" s="9"/>
      <c r="AO1773" s="9"/>
      <c r="AP1773" s="9"/>
      <c r="AQ1773" s="9"/>
      <c r="AR1773" s="9"/>
      <c r="AS1773" s="9"/>
      <c r="AT1773" s="9"/>
      <c r="AU1773" s="5"/>
      <c r="AV1773" s="5"/>
      <c r="AW1773" s="5"/>
      <c r="AX1773" s="5"/>
      <c r="AY1773" s="5"/>
      <c r="AZ1773" s="5"/>
      <c r="BA1773" s="5"/>
      <c r="CX1773" s="5"/>
      <c r="CY1773" s="5"/>
      <c r="CZ1773" s="5"/>
    </row>
    <row r="1774" spans="4:104" x14ac:dyDescent="0.3">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5"/>
      <c r="AB1774" s="5"/>
      <c r="AE1774" s="5"/>
      <c r="AF1774" s="5"/>
      <c r="AG1774" s="5"/>
      <c r="AH1774" s="5"/>
      <c r="AI1774" s="5"/>
      <c r="AJ1774" s="5"/>
      <c r="AM1774" s="9"/>
      <c r="AN1774" s="9"/>
      <c r="AO1774" s="9"/>
      <c r="AP1774" s="9"/>
      <c r="AQ1774" s="9"/>
      <c r="AR1774" s="9"/>
      <c r="AS1774" s="9"/>
      <c r="AT1774" s="9"/>
      <c r="AU1774" s="5"/>
      <c r="AV1774" s="5"/>
      <c r="AW1774" s="5"/>
      <c r="AX1774" s="5"/>
      <c r="AY1774" s="5"/>
      <c r="AZ1774" s="5"/>
      <c r="BA1774" s="5"/>
      <c r="CX1774" s="5"/>
      <c r="CY1774" s="5"/>
      <c r="CZ1774" s="5"/>
    </row>
    <row r="1775" spans="4:104" x14ac:dyDescent="0.3">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5"/>
      <c r="AB1775" s="5"/>
      <c r="AE1775" s="5"/>
      <c r="AF1775" s="5"/>
      <c r="AG1775" s="5"/>
      <c r="AH1775" s="5"/>
      <c r="AI1775" s="5"/>
      <c r="AJ1775" s="5"/>
      <c r="AM1775" s="9"/>
      <c r="AN1775" s="9"/>
      <c r="AO1775" s="9"/>
      <c r="AP1775" s="9"/>
      <c r="AQ1775" s="9"/>
      <c r="AR1775" s="9"/>
      <c r="AS1775" s="9"/>
      <c r="AT1775" s="9"/>
      <c r="AU1775" s="5"/>
      <c r="AV1775" s="5"/>
      <c r="AW1775" s="5"/>
      <c r="AX1775" s="5"/>
      <c r="AY1775" s="5"/>
      <c r="AZ1775" s="5"/>
      <c r="BA1775" s="5"/>
      <c r="CX1775" s="5"/>
      <c r="CY1775" s="5"/>
      <c r="CZ1775" s="5"/>
    </row>
    <row r="1776" spans="4:104" x14ac:dyDescent="0.3">
      <c r="D1776" s="5"/>
      <c r="E1776" s="5"/>
      <c r="F1776" s="5"/>
      <c r="G1776" s="5"/>
      <c r="H1776" s="5"/>
      <c r="I1776" s="5"/>
      <c r="J1776" s="5"/>
      <c r="K1776" s="5"/>
      <c r="L1776" s="5"/>
      <c r="M1776" s="5"/>
      <c r="N1776" s="5"/>
      <c r="O1776" s="5"/>
      <c r="P1776" s="5"/>
      <c r="Q1776" s="5"/>
      <c r="R1776" s="5"/>
      <c r="S1776" s="5"/>
      <c r="T1776" s="5"/>
      <c r="U1776" s="5"/>
      <c r="V1776" s="5"/>
      <c r="W1776" s="5"/>
      <c r="X1776" s="5"/>
      <c r="Y1776" s="5"/>
      <c r="Z1776" s="5"/>
      <c r="AA1776" s="5"/>
      <c r="AB1776" s="5"/>
      <c r="AE1776" s="5"/>
      <c r="AF1776" s="5"/>
      <c r="AG1776" s="5"/>
      <c r="AH1776" s="5"/>
      <c r="AI1776" s="5"/>
      <c r="AJ1776" s="5"/>
      <c r="AM1776" s="9"/>
      <c r="AN1776" s="9"/>
      <c r="AO1776" s="9"/>
      <c r="AP1776" s="9"/>
      <c r="AQ1776" s="9"/>
      <c r="AR1776" s="9"/>
      <c r="AS1776" s="9"/>
      <c r="AT1776" s="9"/>
      <c r="AU1776" s="5"/>
      <c r="AV1776" s="5"/>
      <c r="AW1776" s="5"/>
      <c r="AX1776" s="5"/>
      <c r="AY1776" s="5"/>
      <c r="AZ1776" s="5"/>
      <c r="BA1776" s="5"/>
      <c r="CX1776" s="5"/>
      <c r="CY1776" s="5"/>
      <c r="CZ1776" s="5"/>
    </row>
    <row r="1777" spans="4:104" x14ac:dyDescent="0.3">
      <c r="D1777" s="5"/>
      <c r="E1777" s="5"/>
      <c r="F1777" s="5"/>
      <c r="G1777" s="5"/>
      <c r="H1777" s="5"/>
      <c r="I1777" s="5"/>
      <c r="J1777" s="5"/>
      <c r="K1777" s="5"/>
      <c r="L1777" s="5"/>
      <c r="M1777" s="5"/>
      <c r="N1777" s="5"/>
      <c r="O1777" s="5"/>
      <c r="P1777" s="5"/>
      <c r="Q1777" s="5"/>
      <c r="R1777" s="5"/>
      <c r="S1777" s="5"/>
      <c r="T1777" s="5"/>
      <c r="U1777" s="5"/>
      <c r="V1777" s="5"/>
      <c r="W1777" s="5"/>
      <c r="X1777" s="5"/>
      <c r="Y1777" s="5"/>
      <c r="Z1777" s="5"/>
      <c r="AA1777" s="5"/>
      <c r="AB1777" s="5"/>
      <c r="AE1777" s="5"/>
      <c r="AF1777" s="5"/>
      <c r="AG1777" s="5"/>
      <c r="AH1777" s="5"/>
      <c r="AI1777" s="5"/>
      <c r="AJ1777" s="5"/>
      <c r="AM1777" s="9"/>
      <c r="AN1777" s="9"/>
      <c r="AO1777" s="9"/>
      <c r="AP1777" s="9"/>
      <c r="AQ1777" s="9"/>
      <c r="AR1777" s="9"/>
      <c r="AS1777" s="9"/>
      <c r="AT1777" s="9"/>
      <c r="AU1777" s="5"/>
      <c r="AV1777" s="5"/>
      <c r="AW1777" s="5"/>
      <c r="AX1777" s="5"/>
      <c r="AY1777" s="5"/>
      <c r="AZ1777" s="5"/>
      <c r="BA1777" s="5"/>
      <c r="CX1777" s="5"/>
      <c r="CY1777" s="5"/>
      <c r="CZ1777" s="5"/>
    </row>
    <row r="1778" spans="4:104" x14ac:dyDescent="0.3">
      <c r="D1778" s="5"/>
      <c r="E1778" s="5"/>
      <c r="F1778" s="5"/>
      <c r="G1778" s="5"/>
      <c r="H1778" s="5"/>
      <c r="I1778" s="5"/>
      <c r="J1778" s="5"/>
      <c r="K1778" s="5"/>
      <c r="L1778" s="5"/>
      <c r="M1778" s="5"/>
      <c r="N1778" s="5"/>
      <c r="O1778" s="5"/>
      <c r="P1778" s="5"/>
      <c r="Q1778" s="5"/>
      <c r="R1778" s="5"/>
      <c r="S1778" s="5"/>
      <c r="T1778" s="5"/>
      <c r="U1778" s="5"/>
      <c r="V1778" s="5"/>
      <c r="W1778" s="5"/>
      <c r="X1778" s="5"/>
      <c r="Y1778" s="5"/>
      <c r="Z1778" s="5"/>
      <c r="AA1778" s="5"/>
      <c r="AB1778" s="5"/>
      <c r="AE1778" s="5"/>
      <c r="AF1778" s="5"/>
      <c r="AG1778" s="5"/>
      <c r="AH1778" s="5"/>
      <c r="AI1778" s="5"/>
      <c r="AJ1778" s="5"/>
      <c r="AM1778" s="9"/>
      <c r="AN1778" s="9"/>
      <c r="AO1778" s="9"/>
      <c r="AP1778" s="9"/>
      <c r="AQ1778" s="9"/>
      <c r="AR1778" s="9"/>
      <c r="AS1778" s="9"/>
      <c r="AT1778" s="9"/>
      <c r="AU1778" s="5"/>
      <c r="AV1778" s="5"/>
      <c r="AW1778" s="5"/>
      <c r="AX1778" s="5"/>
      <c r="AY1778" s="5"/>
      <c r="AZ1778" s="5"/>
      <c r="BA1778" s="5"/>
      <c r="CX1778" s="5"/>
      <c r="CY1778" s="5"/>
      <c r="CZ1778" s="5"/>
    </row>
    <row r="1779" spans="4:104" x14ac:dyDescent="0.3">
      <c r="D1779" s="5"/>
      <c r="E1779" s="5"/>
      <c r="F1779" s="5"/>
      <c r="G1779" s="5"/>
      <c r="H1779" s="5"/>
      <c r="I1779" s="5"/>
      <c r="J1779" s="5"/>
      <c r="K1779" s="5"/>
      <c r="L1779" s="5"/>
      <c r="M1779" s="5"/>
      <c r="N1779" s="5"/>
      <c r="O1779" s="5"/>
      <c r="P1779" s="5"/>
      <c r="Q1779" s="5"/>
      <c r="R1779" s="5"/>
      <c r="S1779" s="5"/>
      <c r="T1779" s="5"/>
      <c r="U1779" s="5"/>
      <c r="V1779" s="5"/>
      <c r="W1779" s="5"/>
      <c r="X1779" s="5"/>
      <c r="Y1779" s="5"/>
      <c r="Z1779" s="5"/>
      <c r="AA1779" s="5"/>
      <c r="AB1779" s="5"/>
      <c r="AE1779" s="5"/>
      <c r="AF1779" s="5"/>
      <c r="AG1779" s="5"/>
      <c r="AH1779" s="5"/>
      <c r="AI1779" s="5"/>
      <c r="AJ1779" s="5"/>
      <c r="AM1779" s="9"/>
      <c r="AN1779" s="9"/>
      <c r="AO1779" s="9"/>
      <c r="AP1779" s="9"/>
      <c r="AQ1779" s="9"/>
      <c r="AR1779" s="9"/>
      <c r="AS1779" s="9"/>
      <c r="AT1779" s="9"/>
      <c r="AU1779" s="5"/>
      <c r="AV1779" s="5"/>
      <c r="AW1779" s="5"/>
      <c r="AX1779" s="5"/>
      <c r="AY1779" s="5"/>
      <c r="AZ1779" s="5"/>
      <c r="BA1779" s="5"/>
      <c r="CX1779" s="5"/>
      <c r="CY1779" s="5"/>
      <c r="CZ1779" s="5"/>
    </row>
    <row r="1780" spans="4:104" x14ac:dyDescent="0.3">
      <c r="D1780" s="5"/>
      <c r="E1780" s="5"/>
      <c r="F1780" s="5"/>
      <c r="G1780" s="5"/>
      <c r="H1780" s="5"/>
      <c r="I1780" s="5"/>
      <c r="J1780" s="5"/>
      <c r="K1780" s="5"/>
      <c r="L1780" s="5"/>
      <c r="M1780" s="5"/>
      <c r="N1780" s="5"/>
      <c r="O1780" s="5"/>
      <c r="P1780" s="5"/>
      <c r="Q1780" s="5"/>
      <c r="R1780" s="5"/>
      <c r="S1780" s="5"/>
      <c r="T1780" s="5"/>
      <c r="U1780" s="5"/>
      <c r="V1780" s="5"/>
      <c r="W1780" s="5"/>
      <c r="X1780" s="5"/>
      <c r="Y1780" s="5"/>
      <c r="Z1780" s="5"/>
      <c r="AA1780" s="5"/>
      <c r="AB1780" s="5"/>
      <c r="AE1780" s="5"/>
      <c r="AF1780" s="5"/>
      <c r="AG1780" s="5"/>
      <c r="AH1780" s="5"/>
      <c r="AI1780" s="5"/>
      <c r="AJ1780" s="5"/>
      <c r="AM1780" s="9"/>
      <c r="AN1780" s="9"/>
      <c r="AO1780" s="9"/>
      <c r="AP1780" s="9"/>
      <c r="AQ1780" s="9"/>
      <c r="AR1780" s="9"/>
      <c r="AS1780" s="9"/>
      <c r="AT1780" s="9"/>
      <c r="AU1780" s="5"/>
      <c r="AV1780" s="5"/>
      <c r="AW1780" s="5"/>
      <c r="AX1780" s="5"/>
      <c r="AY1780" s="5"/>
      <c r="AZ1780" s="5"/>
      <c r="BA1780" s="5"/>
      <c r="CX1780" s="5"/>
      <c r="CY1780" s="5"/>
      <c r="CZ1780" s="5"/>
    </row>
    <row r="1781" spans="4:104" x14ac:dyDescent="0.3">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5"/>
      <c r="AB1781" s="5"/>
      <c r="AE1781" s="5"/>
      <c r="AF1781" s="5"/>
      <c r="AG1781" s="5"/>
      <c r="AH1781" s="5"/>
      <c r="AI1781" s="5"/>
      <c r="AJ1781" s="5"/>
      <c r="AM1781" s="9"/>
      <c r="AN1781" s="9"/>
      <c r="AO1781" s="9"/>
      <c r="AP1781" s="9"/>
      <c r="AQ1781" s="9"/>
      <c r="AR1781" s="9"/>
      <c r="AS1781" s="9"/>
      <c r="AT1781" s="9"/>
      <c r="AU1781" s="5"/>
      <c r="AV1781" s="5"/>
      <c r="AW1781" s="5"/>
      <c r="AX1781" s="5"/>
      <c r="AY1781" s="5"/>
      <c r="AZ1781" s="5"/>
      <c r="BA1781" s="5"/>
      <c r="CX1781" s="5"/>
      <c r="CY1781" s="5"/>
      <c r="CZ1781" s="5"/>
    </row>
    <row r="1782" spans="4:104" x14ac:dyDescent="0.3">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5"/>
      <c r="AB1782" s="5"/>
      <c r="AE1782" s="5"/>
      <c r="AF1782" s="5"/>
      <c r="AG1782" s="5"/>
      <c r="AH1782" s="5"/>
      <c r="AI1782" s="5"/>
      <c r="AJ1782" s="5"/>
      <c r="AM1782" s="9"/>
      <c r="AN1782" s="9"/>
      <c r="AO1782" s="9"/>
      <c r="AP1782" s="9"/>
      <c r="AQ1782" s="9"/>
      <c r="AR1782" s="9"/>
      <c r="AS1782" s="9"/>
      <c r="AT1782" s="9"/>
      <c r="AU1782" s="5"/>
      <c r="AV1782" s="5"/>
      <c r="AW1782" s="5"/>
      <c r="AX1782" s="5"/>
      <c r="AY1782" s="5"/>
      <c r="AZ1782" s="5"/>
      <c r="BA1782" s="5"/>
      <c r="CX1782" s="5"/>
      <c r="CY1782" s="5"/>
      <c r="CZ1782" s="5"/>
    </row>
    <row r="1783" spans="4:104" x14ac:dyDescent="0.3">
      <c r="D1783" s="5"/>
      <c r="E1783" s="5"/>
      <c r="F1783" s="5"/>
      <c r="G1783" s="5"/>
      <c r="H1783" s="5"/>
      <c r="I1783" s="5"/>
      <c r="J1783" s="5"/>
      <c r="K1783" s="5"/>
      <c r="L1783" s="5"/>
      <c r="M1783" s="5"/>
      <c r="N1783" s="5"/>
      <c r="O1783" s="5"/>
      <c r="P1783" s="5"/>
      <c r="Q1783" s="5"/>
      <c r="R1783" s="5"/>
      <c r="S1783" s="5"/>
      <c r="T1783" s="5"/>
      <c r="U1783" s="5"/>
      <c r="V1783" s="5"/>
      <c r="W1783" s="5"/>
      <c r="X1783" s="5"/>
      <c r="Y1783" s="5"/>
      <c r="Z1783" s="5"/>
      <c r="AA1783" s="5"/>
      <c r="AB1783" s="5"/>
      <c r="AE1783" s="5"/>
      <c r="AF1783" s="5"/>
      <c r="AG1783" s="5"/>
      <c r="AH1783" s="5"/>
      <c r="AI1783" s="5"/>
      <c r="AJ1783" s="5"/>
      <c r="AM1783" s="9"/>
      <c r="AN1783" s="9"/>
      <c r="AO1783" s="9"/>
      <c r="AP1783" s="9"/>
      <c r="AQ1783" s="9"/>
      <c r="AR1783" s="9"/>
      <c r="AS1783" s="9"/>
      <c r="AT1783" s="9"/>
      <c r="AU1783" s="5"/>
      <c r="AV1783" s="5"/>
      <c r="AW1783" s="5"/>
      <c r="AX1783" s="5"/>
      <c r="AY1783" s="5"/>
      <c r="AZ1783" s="5"/>
      <c r="BA1783" s="5"/>
      <c r="CX1783" s="5"/>
      <c r="CY1783" s="5"/>
      <c r="CZ1783" s="5"/>
    </row>
    <row r="1784" spans="4:104" x14ac:dyDescent="0.3">
      <c r="D1784" s="5"/>
      <c r="E1784" s="5"/>
      <c r="F1784" s="5"/>
      <c r="G1784" s="5"/>
      <c r="H1784" s="5"/>
      <c r="I1784" s="5"/>
      <c r="J1784" s="5"/>
      <c r="K1784" s="5"/>
      <c r="L1784" s="5"/>
      <c r="M1784" s="5"/>
      <c r="N1784" s="5"/>
      <c r="O1784" s="5"/>
      <c r="P1784" s="5"/>
      <c r="Q1784" s="5"/>
      <c r="R1784" s="5"/>
      <c r="S1784" s="5"/>
      <c r="T1784" s="5"/>
      <c r="U1784" s="5"/>
      <c r="V1784" s="5"/>
      <c r="W1784" s="5"/>
      <c r="X1784" s="5"/>
      <c r="Y1784" s="5"/>
      <c r="Z1784" s="5"/>
      <c r="AA1784" s="5"/>
      <c r="AB1784" s="5"/>
      <c r="AE1784" s="5"/>
      <c r="AF1784" s="5"/>
      <c r="AG1784" s="5"/>
      <c r="AH1784" s="5"/>
      <c r="AI1784" s="5"/>
      <c r="AJ1784" s="5"/>
      <c r="AM1784" s="9"/>
      <c r="AN1784" s="9"/>
      <c r="AO1784" s="9"/>
      <c r="AP1784" s="9"/>
      <c r="AQ1784" s="9"/>
      <c r="AR1784" s="9"/>
      <c r="AS1784" s="9"/>
      <c r="AT1784" s="9"/>
      <c r="AU1784" s="5"/>
      <c r="AV1784" s="5"/>
      <c r="AW1784" s="5"/>
      <c r="AX1784" s="5"/>
      <c r="AY1784" s="5"/>
      <c r="AZ1784" s="5"/>
      <c r="BA1784" s="5"/>
      <c r="CX1784" s="5"/>
      <c r="CY1784" s="5"/>
      <c r="CZ1784" s="5"/>
    </row>
    <row r="1785" spans="4:104" x14ac:dyDescent="0.3">
      <c r="D1785" s="5"/>
      <c r="E1785" s="5"/>
      <c r="F1785" s="5"/>
      <c r="G1785" s="5"/>
      <c r="H1785" s="5"/>
      <c r="I1785" s="5"/>
      <c r="J1785" s="5"/>
      <c r="K1785" s="5"/>
      <c r="L1785" s="5"/>
      <c r="M1785" s="5"/>
      <c r="N1785" s="5"/>
      <c r="O1785" s="5"/>
      <c r="P1785" s="5"/>
      <c r="Q1785" s="5"/>
      <c r="R1785" s="5"/>
      <c r="S1785" s="5"/>
      <c r="T1785" s="5"/>
      <c r="U1785" s="5"/>
      <c r="V1785" s="5"/>
      <c r="W1785" s="5"/>
      <c r="X1785" s="5"/>
      <c r="Y1785" s="5"/>
      <c r="Z1785" s="5"/>
      <c r="AA1785" s="5"/>
      <c r="AB1785" s="5"/>
      <c r="AE1785" s="5"/>
      <c r="AF1785" s="5"/>
      <c r="AG1785" s="5"/>
      <c r="AH1785" s="5"/>
      <c r="AI1785" s="5"/>
      <c r="AJ1785" s="5"/>
      <c r="AM1785" s="9"/>
      <c r="AN1785" s="9"/>
      <c r="AO1785" s="9"/>
      <c r="AP1785" s="9"/>
      <c r="AQ1785" s="9"/>
      <c r="AR1785" s="9"/>
      <c r="AS1785" s="9"/>
      <c r="AT1785" s="9"/>
      <c r="AU1785" s="5"/>
      <c r="AV1785" s="5"/>
      <c r="AW1785" s="5"/>
      <c r="AX1785" s="5"/>
      <c r="AY1785" s="5"/>
      <c r="AZ1785" s="5"/>
      <c r="BA1785" s="5"/>
      <c r="CX1785" s="5"/>
      <c r="CY1785" s="5"/>
      <c r="CZ1785" s="5"/>
    </row>
    <row r="1786" spans="4:104" x14ac:dyDescent="0.3">
      <c r="D1786" s="5"/>
      <c r="E1786" s="5"/>
      <c r="F1786" s="5"/>
      <c r="G1786" s="5"/>
      <c r="H1786" s="5"/>
      <c r="I1786" s="5"/>
      <c r="J1786" s="5"/>
      <c r="K1786" s="5"/>
      <c r="L1786" s="5"/>
      <c r="M1786" s="5"/>
      <c r="N1786" s="5"/>
      <c r="O1786" s="5"/>
      <c r="P1786" s="5"/>
      <c r="Q1786" s="5"/>
      <c r="R1786" s="5"/>
      <c r="S1786" s="5"/>
      <c r="T1786" s="5"/>
      <c r="U1786" s="5"/>
      <c r="V1786" s="5"/>
      <c r="W1786" s="5"/>
      <c r="X1786" s="5"/>
      <c r="Y1786" s="5"/>
      <c r="Z1786" s="5"/>
      <c r="AA1786" s="5"/>
      <c r="AB1786" s="5"/>
      <c r="AE1786" s="5"/>
      <c r="AF1786" s="5"/>
      <c r="AG1786" s="5"/>
      <c r="AH1786" s="5"/>
      <c r="AI1786" s="5"/>
      <c r="AJ1786" s="5"/>
      <c r="AM1786" s="9"/>
      <c r="AN1786" s="9"/>
      <c r="AO1786" s="9"/>
      <c r="AP1786" s="9"/>
      <c r="AQ1786" s="9"/>
      <c r="AR1786" s="9"/>
      <c r="AS1786" s="9"/>
      <c r="AT1786" s="9"/>
      <c r="AU1786" s="5"/>
      <c r="AV1786" s="5"/>
      <c r="AW1786" s="5"/>
      <c r="AX1786" s="5"/>
      <c r="AY1786" s="5"/>
      <c r="AZ1786" s="5"/>
      <c r="BA1786" s="5"/>
      <c r="CX1786" s="5"/>
      <c r="CY1786" s="5"/>
      <c r="CZ1786" s="5"/>
    </row>
    <row r="1787" spans="4:104" x14ac:dyDescent="0.3">
      <c r="D1787" s="5"/>
      <c r="E1787" s="5"/>
      <c r="F1787" s="5"/>
      <c r="G1787" s="5"/>
      <c r="H1787" s="5"/>
      <c r="I1787" s="5"/>
      <c r="J1787" s="5"/>
      <c r="K1787" s="5"/>
      <c r="L1787" s="5"/>
      <c r="M1787" s="5"/>
      <c r="N1787" s="5"/>
      <c r="O1787" s="5"/>
      <c r="P1787" s="5"/>
      <c r="Q1787" s="5"/>
      <c r="R1787" s="5"/>
      <c r="S1787" s="5"/>
      <c r="T1787" s="5"/>
      <c r="U1787" s="5"/>
      <c r="V1787" s="5"/>
      <c r="W1787" s="5"/>
      <c r="X1787" s="5"/>
      <c r="Y1787" s="5"/>
      <c r="Z1787" s="5"/>
      <c r="AA1787" s="5"/>
      <c r="AB1787" s="5"/>
      <c r="AE1787" s="5"/>
      <c r="AF1787" s="5"/>
      <c r="AG1787" s="5"/>
      <c r="AH1787" s="5"/>
      <c r="AI1787" s="5"/>
      <c r="AJ1787" s="5"/>
      <c r="AM1787" s="9"/>
      <c r="AN1787" s="9"/>
      <c r="AO1787" s="9"/>
      <c r="AP1787" s="9"/>
      <c r="AQ1787" s="9"/>
      <c r="AR1787" s="9"/>
      <c r="AS1787" s="9"/>
      <c r="AT1787" s="9"/>
      <c r="AU1787" s="5"/>
      <c r="AV1787" s="5"/>
      <c r="AW1787" s="5"/>
      <c r="AX1787" s="5"/>
      <c r="AY1787" s="5"/>
      <c r="AZ1787" s="5"/>
      <c r="BA1787" s="5"/>
      <c r="CX1787" s="5"/>
      <c r="CY1787" s="5"/>
      <c r="CZ1787" s="5"/>
    </row>
    <row r="1788" spans="4:104" x14ac:dyDescent="0.3">
      <c r="D1788" s="5"/>
      <c r="E1788" s="5"/>
      <c r="F1788" s="5"/>
      <c r="G1788" s="5"/>
      <c r="H1788" s="5"/>
      <c r="I1788" s="5"/>
      <c r="J1788" s="5"/>
      <c r="K1788" s="5"/>
      <c r="L1788" s="5"/>
      <c r="M1788" s="5"/>
      <c r="N1788" s="5"/>
      <c r="O1788" s="5"/>
      <c r="P1788" s="5"/>
      <c r="Q1788" s="5"/>
      <c r="R1788" s="5"/>
      <c r="S1788" s="5"/>
      <c r="T1788" s="5"/>
      <c r="U1788" s="5"/>
      <c r="V1788" s="5"/>
      <c r="W1788" s="5"/>
      <c r="X1788" s="5"/>
      <c r="Y1788" s="5"/>
      <c r="Z1788" s="5"/>
      <c r="AA1788" s="5"/>
      <c r="AB1788" s="5"/>
      <c r="AE1788" s="5"/>
      <c r="AF1788" s="5"/>
      <c r="AG1788" s="5"/>
      <c r="AH1788" s="5"/>
      <c r="AI1788" s="5"/>
      <c r="AJ1788" s="5"/>
      <c r="AM1788" s="9"/>
      <c r="AN1788" s="9"/>
      <c r="AO1788" s="9"/>
      <c r="AP1788" s="9"/>
      <c r="AQ1788" s="9"/>
      <c r="AR1788" s="9"/>
      <c r="AS1788" s="9"/>
      <c r="AT1788" s="9"/>
      <c r="AU1788" s="5"/>
      <c r="AV1788" s="5"/>
      <c r="AW1788" s="5"/>
      <c r="AX1788" s="5"/>
      <c r="AY1788" s="5"/>
      <c r="AZ1788" s="5"/>
      <c r="BA1788" s="5"/>
      <c r="CX1788" s="5"/>
      <c r="CY1788" s="5"/>
      <c r="CZ1788" s="5"/>
    </row>
    <row r="1789" spans="4:104" x14ac:dyDescent="0.3">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E1789" s="5"/>
      <c r="AF1789" s="5"/>
      <c r="AG1789" s="5"/>
      <c r="AH1789" s="5"/>
      <c r="AI1789" s="5"/>
      <c r="AJ1789" s="5"/>
      <c r="AM1789" s="9"/>
      <c r="AN1789" s="9"/>
      <c r="AO1789" s="9"/>
      <c r="AP1789" s="9"/>
      <c r="AQ1789" s="9"/>
      <c r="AR1789" s="9"/>
      <c r="AS1789" s="9"/>
      <c r="AT1789" s="9"/>
      <c r="AU1789" s="5"/>
      <c r="AV1789" s="5"/>
      <c r="AW1789" s="5"/>
      <c r="AX1789" s="5"/>
      <c r="AY1789" s="5"/>
      <c r="AZ1789" s="5"/>
      <c r="BA1789" s="5"/>
      <c r="CX1789" s="5"/>
      <c r="CY1789" s="5"/>
      <c r="CZ1789" s="5"/>
    </row>
    <row r="1790" spans="4:104" x14ac:dyDescent="0.3">
      <c r="D1790" s="5"/>
      <c r="E1790" s="5"/>
      <c r="F1790" s="5"/>
      <c r="G1790" s="5"/>
      <c r="H1790" s="5"/>
      <c r="I1790" s="5"/>
      <c r="J1790" s="5"/>
      <c r="K1790" s="5"/>
      <c r="L1790" s="5"/>
      <c r="M1790" s="5"/>
      <c r="N1790" s="5"/>
      <c r="O1790" s="5"/>
      <c r="P1790" s="5"/>
      <c r="Q1790" s="5"/>
      <c r="R1790" s="5"/>
      <c r="S1790" s="5"/>
      <c r="T1790" s="5"/>
      <c r="U1790" s="5"/>
      <c r="V1790" s="5"/>
      <c r="W1790" s="5"/>
      <c r="X1790" s="5"/>
      <c r="Y1790" s="5"/>
      <c r="Z1790" s="5"/>
      <c r="AA1790" s="5"/>
      <c r="AB1790" s="5"/>
      <c r="AE1790" s="5"/>
      <c r="AF1790" s="5"/>
      <c r="AG1790" s="5"/>
      <c r="AH1790" s="5"/>
      <c r="AI1790" s="5"/>
      <c r="AJ1790" s="5"/>
      <c r="AM1790" s="9"/>
      <c r="AN1790" s="9"/>
      <c r="AO1790" s="9"/>
      <c r="AP1790" s="9"/>
      <c r="AQ1790" s="9"/>
      <c r="AR1790" s="9"/>
      <c r="AS1790" s="9"/>
      <c r="AT1790" s="9"/>
      <c r="AU1790" s="5"/>
      <c r="AV1790" s="5"/>
      <c r="AW1790" s="5"/>
      <c r="AX1790" s="5"/>
      <c r="AY1790" s="5"/>
      <c r="AZ1790" s="5"/>
      <c r="BA1790" s="5"/>
      <c r="CX1790" s="5"/>
      <c r="CY1790" s="5"/>
      <c r="CZ1790" s="5"/>
    </row>
    <row r="1791" spans="4:104" x14ac:dyDescent="0.3">
      <c r="D1791" s="5"/>
      <c r="E1791" s="5"/>
      <c r="F1791" s="5"/>
      <c r="G1791" s="5"/>
      <c r="H1791" s="5"/>
      <c r="I1791" s="5"/>
      <c r="J1791" s="5"/>
      <c r="K1791" s="5"/>
      <c r="L1791" s="5"/>
      <c r="M1791" s="5"/>
      <c r="N1791" s="5"/>
      <c r="O1791" s="5"/>
      <c r="P1791" s="5"/>
      <c r="Q1791" s="5"/>
      <c r="R1791" s="5"/>
      <c r="S1791" s="5"/>
      <c r="T1791" s="5"/>
      <c r="U1791" s="5"/>
      <c r="V1791" s="5"/>
      <c r="W1791" s="5"/>
      <c r="X1791" s="5"/>
      <c r="Y1791" s="5"/>
      <c r="Z1791" s="5"/>
      <c r="AA1791" s="5"/>
      <c r="AB1791" s="5"/>
      <c r="AE1791" s="5"/>
      <c r="AF1791" s="5"/>
      <c r="AG1791" s="5"/>
      <c r="AH1791" s="5"/>
      <c r="AI1791" s="5"/>
      <c r="AJ1791" s="5"/>
      <c r="AM1791" s="9"/>
      <c r="AN1791" s="9"/>
      <c r="AO1791" s="9"/>
      <c r="AP1791" s="9"/>
      <c r="AQ1791" s="9"/>
      <c r="AR1791" s="9"/>
      <c r="AS1791" s="9"/>
      <c r="AT1791" s="9"/>
      <c r="AU1791" s="5"/>
      <c r="AV1791" s="5"/>
      <c r="AW1791" s="5"/>
      <c r="AX1791" s="5"/>
      <c r="AY1791" s="5"/>
      <c r="AZ1791" s="5"/>
      <c r="BA1791" s="5"/>
      <c r="CX1791" s="5"/>
      <c r="CY1791" s="5"/>
      <c r="CZ1791" s="5"/>
    </row>
    <row r="1792" spans="4:104" x14ac:dyDescent="0.3">
      <c r="D1792" s="5"/>
      <c r="E1792" s="5"/>
      <c r="F1792" s="5"/>
      <c r="G1792" s="5"/>
      <c r="H1792" s="5"/>
      <c r="I1792" s="5"/>
      <c r="J1792" s="5"/>
      <c r="K1792" s="5"/>
      <c r="L1792" s="5"/>
      <c r="M1792" s="5"/>
      <c r="N1792" s="5"/>
      <c r="O1792" s="5"/>
      <c r="P1792" s="5"/>
      <c r="Q1792" s="5"/>
      <c r="R1792" s="5"/>
      <c r="S1792" s="5"/>
      <c r="T1792" s="5"/>
      <c r="U1792" s="5"/>
      <c r="V1792" s="5"/>
      <c r="W1792" s="5"/>
      <c r="X1792" s="5"/>
      <c r="Y1792" s="5"/>
      <c r="Z1792" s="5"/>
      <c r="AA1792" s="5"/>
      <c r="AB1792" s="5"/>
      <c r="AE1792" s="5"/>
      <c r="AF1792" s="5"/>
      <c r="AG1792" s="5"/>
      <c r="AH1792" s="5"/>
      <c r="AI1792" s="5"/>
      <c r="AJ1792" s="5"/>
      <c r="AM1792" s="9"/>
      <c r="AN1792" s="9"/>
      <c r="AO1792" s="9"/>
      <c r="AP1792" s="9"/>
      <c r="AQ1792" s="9"/>
      <c r="AR1792" s="9"/>
      <c r="AS1792" s="9"/>
      <c r="AT1792" s="9"/>
      <c r="AU1792" s="5"/>
      <c r="AV1792" s="5"/>
      <c r="AW1792" s="5"/>
      <c r="AX1792" s="5"/>
      <c r="AY1792" s="5"/>
      <c r="AZ1792" s="5"/>
      <c r="BA1792" s="5"/>
      <c r="CX1792" s="5"/>
      <c r="CY1792" s="5"/>
      <c r="CZ1792" s="5"/>
    </row>
    <row r="1793" spans="4:104" x14ac:dyDescent="0.3">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5"/>
      <c r="AB1793" s="5"/>
      <c r="AE1793" s="5"/>
      <c r="AF1793" s="5"/>
      <c r="AG1793" s="5"/>
      <c r="AH1793" s="5"/>
      <c r="AI1793" s="5"/>
      <c r="AJ1793" s="5"/>
      <c r="AM1793" s="9"/>
      <c r="AN1793" s="9"/>
      <c r="AO1793" s="9"/>
      <c r="AP1793" s="9"/>
      <c r="AQ1793" s="9"/>
      <c r="AR1793" s="9"/>
      <c r="AS1793" s="9"/>
      <c r="AT1793" s="9"/>
      <c r="AU1793" s="5"/>
      <c r="AV1793" s="5"/>
      <c r="AW1793" s="5"/>
      <c r="AX1793" s="5"/>
      <c r="AY1793" s="5"/>
      <c r="AZ1793" s="5"/>
      <c r="BA1793" s="5"/>
      <c r="CX1793" s="5"/>
      <c r="CY1793" s="5"/>
      <c r="CZ1793" s="5"/>
    </row>
    <row r="1794" spans="4:104" x14ac:dyDescent="0.3">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5"/>
      <c r="AB1794" s="5"/>
      <c r="AE1794" s="5"/>
      <c r="AF1794" s="5"/>
      <c r="AG1794" s="5"/>
      <c r="AH1794" s="5"/>
      <c r="AI1794" s="5"/>
      <c r="AJ1794" s="5"/>
      <c r="AM1794" s="9"/>
      <c r="AN1794" s="9"/>
      <c r="AO1794" s="9"/>
      <c r="AP1794" s="9"/>
      <c r="AQ1794" s="9"/>
      <c r="AR1794" s="9"/>
      <c r="AS1794" s="9"/>
      <c r="AT1794" s="9"/>
      <c r="AU1794" s="5"/>
      <c r="AV1794" s="5"/>
      <c r="AW1794" s="5"/>
      <c r="AX1794" s="5"/>
      <c r="AY1794" s="5"/>
      <c r="AZ1794" s="5"/>
      <c r="BA1794" s="5"/>
      <c r="CX1794" s="5"/>
      <c r="CY1794" s="5"/>
      <c r="CZ1794" s="5"/>
    </row>
    <row r="1795" spans="4:104" x14ac:dyDescent="0.3">
      <c r="D1795" s="5"/>
      <c r="E1795" s="5"/>
      <c r="F1795" s="5"/>
      <c r="G1795" s="5"/>
      <c r="H1795" s="5"/>
      <c r="I1795" s="5"/>
      <c r="J1795" s="5"/>
      <c r="K1795" s="5"/>
      <c r="L1795" s="5"/>
      <c r="M1795" s="5"/>
      <c r="N1795" s="5"/>
      <c r="O1795" s="5"/>
      <c r="P1795" s="5"/>
      <c r="Q1795" s="5"/>
      <c r="R1795" s="5"/>
      <c r="S1795" s="5"/>
      <c r="T1795" s="5"/>
      <c r="U1795" s="5"/>
      <c r="V1795" s="5"/>
      <c r="W1795" s="5"/>
      <c r="X1795" s="5"/>
      <c r="Y1795" s="5"/>
      <c r="Z1795" s="5"/>
      <c r="AA1795" s="5"/>
      <c r="AB1795" s="5"/>
      <c r="AE1795" s="5"/>
      <c r="AF1795" s="5"/>
      <c r="AG1795" s="5"/>
      <c r="AH1795" s="5"/>
      <c r="AI1795" s="5"/>
      <c r="AJ1795" s="5"/>
      <c r="AM1795" s="9"/>
      <c r="AN1795" s="9"/>
      <c r="AO1795" s="9"/>
      <c r="AP1795" s="9"/>
      <c r="AQ1795" s="9"/>
      <c r="AR1795" s="9"/>
      <c r="AS1795" s="9"/>
      <c r="AT1795" s="9"/>
      <c r="AU1795" s="5"/>
      <c r="AV1795" s="5"/>
      <c r="AW1795" s="5"/>
      <c r="AX1795" s="5"/>
      <c r="AY1795" s="5"/>
      <c r="AZ1795" s="5"/>
      <c r="BA1795" s="5"/>
      <c r="CX1795" s="5"/>
      <c r="CY1795" s="5"/>
      <c r="CZ1795" s="5"/>
    </row>
    <row r="1796" spans="4:104" x14ac:dyDescent="0.3">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5"/>
      <c r="AB1796" s="5"/>
      <c r="AE1796" s="5"/>
      <c r="AF1796" s="5"/>
      <c r="AG1796" s="5"/>
      <c r="AH1796" s="5"/>
      <c r="AI1796" s="5"/>
      <c r="AJ1796" s="5"/>
      <c r="AM1796" s="9"/>
      <c r="AN1796" s="9"/>
      <c r="AO1796" s="9"/>
      <c r="AP1796" s="9"/>
      <c r="AQ1796" s="9"/>
      <c r="AR1796" s="9"/>
      <c r="AS1796" s="9"/>
      <c r="AT1796" s="9"/>
      <c r="AU1796" s="5"/>
      <c r="AV1796" s="5"/>
      <c r="AW1796" s="5"/>
      <c r="AX1796" s="5"/>
      <c r="AY1796" s="5"/>
      <c r="AZ1796" s="5"/>
      <c r="BA1796" s="5"/>
      <c r="CX1796" s="5"/>
      <c r="CY1796" s="5"/>
      <c r="CZ1796" s="5"/>
    </row>
    <row r="1797" spans="4:104" x14ac:dyDescent="0.3">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5"/>
      <c r="AB1797" s="5"/>
      <c r="AE1797" s="5"/>
      <c r="AF1797" s="5"/>
      <c r="AG1797" s="5"/>
      <c r="AH1797" s="5"/>
      <c r="AI1797" s="5"/>
      <c r="AJ1797" s="5"/>
      <c r="AM1797" s="9"/>
      <c r="AN1797" s="9"/>
      <c r="AO1797" s="9"/>
      <c r="AP1797" s="9"/>
      <c r="AQ1797" s="9"/>
      <c r="AR1797" s="9"/>
      <c r="AS1797" s="9"/>
      <c r="AT1797" s="9"/>
      <c r="AU1797" s="5"/>
      <c r="AV1797" s="5"/>
      <c r="AW1797" s="5"/>
      <c r="AX1797" s="5"/>
      <c r="AY1797" s="5"/>
      <c r="AZ1797" s="5"/>
      <c r="BA1797" s="5"/>
      <c r="CX1797" s="5"/>
      <c r="CY1797" s="5"/>
      <c r="CZ1797" s="5"/>
    </row>
    <row r="1798" spans="4:104" x14ac:dyDescent="0.3">
      <c r="D1798" s="5"/>
      <c r="E1798" s="5"/>
      <c r="F1798" s="5"/>
      <c r="G1798" s="5"/>
      <c r="H1798" s="5"/>
      <c r="I1798" s="5"/>
      <c r="J1798" s="5"/>
      <c r="K1798" s="5"/>
      <c r="L1798" s="5"/>
      <c r="M1798" s="5"/>
      <c r="N1798" s="5"/>
      <c r="O1798" s="5"/>
      <c r="P1798" s="5"/>
      <c r="Q1798" s="5"/>
      <c r="R1798" s="5"/>
      <c r="S1798" s="5"/>
      <c r="T1798" s="5"/>
      <c r="U1798" s="5"/>
      <c r="V1798" s="5"/>
      <c r="W1798" s="5"/>
      <c r="X1798" s="5"/>
      <c r="Y1798" s="5"/>
      <c r="Z1798" s="5"/>
      <c r="AA1798" s="5"/>
      <c r="AB1798" s="5"/>
      <c r="AE1798" s="5"/>
      <c r="AF1798" s="5"/>
      <c r="AG1798" s="5"/>
      <c r="AH1798" s="5"/>
      <c r="AI1798" s="5"/>
      <c r="AJ1798" s="5"/>
      <c r="AM1798" s="9"/>
      <c r="AN1798" s="9"/>
      <c r="AO1798" s="9"/>
      <c r="AP1798" s="9"/>
      <c r="AQ1798" s="9"/>
      <c r="AR1798" s="9"/>
      <c r="AS1798" s="9"/>
      <c r="AT1798" s="9"/>
      <c r="AU1798" s="5"/>
      <c r="AV1798" s="5"/>
      <c r="AW1798" s="5"/>
      <c r="AX1798" s="5"/>
      <c r="AY1798" s="5"/>
      <c r="AZ1798" s="5"/>
      <c r="BA1798" s="5"/>
      <c r="CX1798" s="5"/>
      <c r="CY1798" s="5"/>
      <c r="CZ1798" s="5"/>
    </row>
    <row r="1799" spans="4:104" x14ac:dyDescent="0.3">
      <c r="D1799" s="5"/>
      <c r="E1799" s="5"/>
      <c r="F1799" s="5"/>
      <c r="G1799" s="5"/>
      <c r="H1799" s="5"/>
      <c r="I1799" s="5"/>
      <c r="J1799" s="5"/>
      <c r="K1799" s="5"/>
      <c r="L1799" s="5"/>
      <c r="M1799" s="5"/>
      <c r="N1799" s="5"/>
      <c r="O1799" s="5"/>
      <c r="P1799" s="5"/>
      <c r="Q1799" s="5"/>
      <c r="R1799" s="5"/>
      <c r="S1799" s="5"/>
      <c r="T1799" s="5"/>
      <c r="U1799" s="5"/>
      <c r="V1799" s="5"/>
      <c r="W1799" s="5"/>
      <c r="X1799" s="5"/>
      <c r="Y1799" s="5"/>
      <c r="Z1799" s="5"/>
      <c r="AA1799" s="5"/>
      <c r="AB1799" s="5"/>
      <c r="AE1799" s="5"/>
      <c r="AF1799" s="5"/>
      <c r="AG1799" s="5"/>
      <c r="AH1799" s="5"/>
      <c r="AI1799" s="5"/>
      <c r="AJ1799" s="5"/>
      <c r="AM1799" s="9"/>
      <c r="AN1799" s="9"/>
      <c r="AO1799" s="9"/>
      <c r="AP1799" s="9"/>
      <c r="AQ1799" s="9"/>
      <c r="AR1799" s="9"/>
      <c r="AS1799" s="9"/>
      <c r="AT1799" s="9"/>
      <c r="AU1799" s="5"/>
      <c r="AV1799" s="5"/>
      <c r="AW1799" s="5"/>
      <c r="AX1799" s="5"/>
      <c r="AY1799" s="5"/>
      <c r="AZ1799" s="5"/>
      <c r="BA1799" s="5"/>
      <c r="CX1799" s="5"/>
      <c r="CY1799" s="5"/>
      <c r="CZ1799" s="5"/>
    </row>
    <row r="1800" spans="4:104" x14ac:dyDescent="0.3">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5"/>
      <c r="AB1800" s="5"/>
      <c r="AE1800" s="5"/>
      <c r="AF1800" s="5"/>
      <c r="AG1800" s="5"/>
      <c r="AH1800" s="5"/>
      <c r="AI1800" s="5"/>
      <c r="AJ1800" s="5"/>
      <c r="AM1800" s="9"/>
      <c r="AN1800" s="9"/>
      <c r="AO1800" s="9"/>
      <c r="AP1800" s="9"/>
      <c r="AQ1800" s="9"/>
      <c r="AR1800" s="9"/>
      <c r="AS1800" s="9"/>
      <c r="AT1800" s="9"/>
      <c r="AU1800" s="5"/>
      <c r="AV1800" s="5"/>
      <c r="AW1800" s="5"/>
      <c r="AX1800" s="5"/>
      <c r="AY1800" s="5"/>
      <c r="AZ1800" s="5"/>
      <c r="BA1800" s="5"/>
      <c r="CX1800" s="5"/>
      <c r="CY1800" s="5"/>
      <c r="CZ1800" s="5"/>
    </row>
    <row r="1801" spans="4:104" x14ac:dyDescent="0.3">
      <c r="D1801" s="5"/>
      <c r="E1801" s="5"/>
      <c r="F1801" s="5"/>
      <c r="G1801" s="5"/>
      <c r="H1801" s="5"/>
      <c r="I1801" s="5"/>
      <c r="J1801" s="5"/>
      <c r="K1801" s="5"/>
      <c r="L1801" s="5"/>
      <c r="M1801" s="5"/>
      <c r="N1801" s="5"/>
      <c r="O1801" s="5"/>
      <c r="P1801" s="5"/>
      <c r="Q1801" s="5"/>
      <c r="R1801" s="5"/>
      <c r="S1801" s="5"/>
      <c r="T1801" s="5"/>
      <c r="U1801" s="5"/>
      <c r="V1801" s="5"/>
      <c r="W1801" s="5"/>
      <c r="X1801" s="5"/>
      <c r="Y1801" s="5"/>
      <c r="Z1801" s="5"/>
      <c r="AA1801" s="5"/>
      <c r="AB1801" s="5"/>
      <c r="AE1801" s="5"/>
      <c r="AF1801" s="5"/>
      <c r="AG1801" s="5"/>
      <c r="AH1801" s="5"/>
      <c r="AI1801" s="5"/>
      <c r="AJ1801" s="5"/>
      <c r="AM1801" s="9"/>
      <c r="AN1801" s="9"/>
      <c r="AO1801" s="9"/>
      <c r="AP1801" s="9"/>
      <c r="AQ1801" s="9"/>
      <c r="AR1801" s="9"/>
      <c r="AS1801" s="9"/>
      <c r="AT1801" s="9"/>
      <c r="AU1801" s="5"/>
      <c r="AV1801" s="5"/>
      <c r="AW1801" s="5"/>
      <c r="AX1801" s="5"/>
      <c r="AY1801" s="5"/>
      <c r="AZ1801" s="5"/>
      <c r="BA1801" s="5"/>
      <c r="CX1801" s="5"/>
      <c r="CY1801" s="5"/>
      <c r="CZ1801" s="5"/>
    </row>
    <row r="1802" spans="4:104" x14ac:dyDescent="0.3">
      <c r="D1802" s="5"/>
      <c r="E1802" s="5"/>
      <c r="F1802" s="5"/>
      <c r="G1802" s="5"/>
      <c r="H1802" s="5"/>
      <c r="I1802" s="5"/>
      <c r="J1802" s="5"/>
      <c r="K1802" s="5"/>
      <c r="L1802" s="5"/>
      <c r="M1802" s="5"/>
      <c r="N1802" s="5"/>
      <c r="O1802" s="5"/>
      <c r="P1802" s="5"/>
      <c r="Q1802" s="5"/>
      <c r="R1802" s="5"/>
      <c r="S1802" s="5"/>
      <c r="T1802" s="5"/>
      <c r="U1802" s="5"/>
      <c r="V1802" s="5"/>
      <c r="W1802" s="5"/>
      <c r="X1802" s="5"/>
      <c r="Y1802" s="5"/>
      <c r="Z1802" s="5"/>
      <c r="AA1802" s="5"/>
      <c r="AB1802" s="5"/>
      <c r="AE1802" s="5"/>
      <c r="AF1802" s="5"/>
      <c r="AG1802" s="5"/>
      <c r="AH1802" s="5"/>
      <c r="AI1802" s="5"/>
      <c r="AJ1802" s="5"/>
      <c r="AM1802" s="9"/>
      <c r="AN1802" s="9"/>
      <c r="AO1802" s="9"/>
      <c r="AP1802" s="9"/>
      <c r="AQ1802" s="9"/>
      <c r="AR1802" s="9"/>
      <c r="AS1802" s="9"/>
      <c r="AT1802" s="9"/>
      <c r="AU1802" s="5"/>
      <c r="AV1802" s="5"/>
      <c r="AW1802" s="5"/>
      <c r="AX1802" s="5"/>
      <c r="AY1802" s="5"/>
      <c r="AZ1802" s="5"/>
      <c r="BA1802" s="5"/>
      <c r="CX1802" s="5"/>
      <c r="CY1802" s="5"/>
      <c r="CZ1802" s="5"/>
    </row>
    <row r="1803" spans="4:104" x14ac:dyDescent="0.3">
      <c r="D1803" s="5"/>
      <c r="E1803" s="5"/>
      <c r="F1803" s="5"/>
      <c r="G1803" s="5"/>
      <c r="H1803" s="5"/>
      <c r="I1803" s="5"/>
      <c r="J1803" s="5"/>
      <c r="K1803" s="5"/>
      <c r="L1803" s="5"/>
      <c r="M1803" s="5"/>
      <c r="N1803" s="5"/>
      <c r="O1803" s="5"/>
      <c r="P1803" s="5"/>
      <c r="Q1803" s="5"/>
      <c r="R1803" s="5"/>
      <c r="S1803" s="5"/>
      <c r="T1803" s="5"/>
      <c r="U1803" s="5"/>
      <c r="V1803" s="5"/>
      <c r="W1803" s="5"/>
      <c r="X1803" s="5"/>
      <c r="Y1803" s="5"/>
      <c r="Z1803" s="5"/>
      <c r="AA1803" s="5"/>
      <c r="AB1803" s="5"/>
      <c r="AE1803" s="5"/>
      <c r="AF1803" s="5"/>
      <c r="AG1803" s="5"/>
      <c r="AH1803" s="5"/>
      <c r="AI1803" s="5"/>
      <c r="AJ1803" s="5"/>
      <c r="AM1803" s="9"/>
      <c r="AN1803" s="9"/>
      <c r="AO1803" s="9"/>
      <c r="AP1803" s="9"/>
      <c r="AQ1803" s="9"/>
      <c r="AR1803" s="9"/>
      <c r="AS1803" s="9"/>
      <c r="AT1803" s="9"/>
      <c r="AU1803" s="5"/>
      <c r="AV1803" s="5"/>
      <c r="AW1803" s="5"/>
      <c r="AX1803" s="5"/>
      <c r="AY1803" s="5"/>
      <c r="AZ1803" s="5"/>
      <c r="BA1803" s="5"/>
      <c r="CX1803" s="5"/>
      <c r="CY1803" s="5"/>
      <c r="CZ1803" s="5"/>
    </row>
    <row r="1804" spans="4:104" x14ac:dyDescent="0.3">
      <c r="D1804" s="5"/>
      <c r="E1804" s="5"/>
      <c r="F1804" s="5"/>
      <c r="G1804" s="5"/>
      <c r="H1804" s="5"/>
      <c r="I1804" s="5"/>
      <c r="J1804" s="5"/>
      <c r="K1804" s="5"/>
      <c r="L1804" s="5"/>
      <c r="M1804" s="5"/>
      <c r="N1804" s="5"/>
      <c r="O1804" s="5"/>
      <c r="P1804" s="5"/>
      <c r="Q1804" s="5"/>
      <c r="R1804" s="5"/>
      <c r="S1804" s="5"/>
      <c r="T1804" s="5"/>
      <c r="U1804" s="5"/>
      <c r="V1804" s="5"/>
      <c r="W1804" s="5"/>
      <c r="X1804" s="5"/>
      <c r="Y1804" s="5"/>
      <c r="Z1804" s="5"/>
      <c r="AA1804" s="5"/>
      <c r="AB1804" s="5"/>
      <c r="AE1804" s="5"/>
      <c r="AF1804" s="5"/>
      <c r="AG1804" s="5"/>
      <c r="AH1804" s="5"/>
      <c r="AI1804" s="5"/>
      <c r="AJ1804" s="5"/>
      <c r="AM1804" s="9"/>
      <c r="AN1804" s="9"/>
      <c r="AO1804" s="9"/>
      <c r="AP1804" s="9"/>
      <c r="AQ1804" s="9"/>
      <c r="AR1804" s="9"/>
      <c r="AS1804" s="9"/>
      <c r="AT1804" s="9"/>
      <c r="AU1804" s="5"/>
      <c r="AV1804" s="5"/>
      <c r="AW1804" s="5"/>
      <c r="AX1804" s="5"/>
      <c r="AY1804" s="5"/>
      <c r="AZ1804" s="5"/>
      <c r="BA1804" s="5"/>
      <c r="CX1804" s="5"/>
      <c r="CY1804" s="5"/>
      <c r="CZ1804" s="5"/>
    </row>
    <row r="1805" spans="4:104" x14ac:dyDescent="0.3">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5"/>
      <c r="AB1805" s="5"/>
      <c r="AE1805" s="5"/>
      <c r="AF1805" s="5"/>
      <c r="AG1805" s="5"/>
      <c r="AH1805" s="5"/>
      <c r="AI1805" s="5"/>
      <c r="AJ1805" s="5"/>
      <c r="AM1805" s="9"/>
      <c r="AN1805" s="9"/>
      <c r="AO1805" s="9"/>
      <c r="AP1805" s="9"/>
      <c r="AQ1805" s="9"/>
      <c r="AR1805" s="9"/>
      <c r="AS1805" s="9"/>
      <c r="AT1805" s="9"/>
      <c r="AU1805" s="5"/>
      <c r="AV1805" s="5"/>
      <c r="AW1805" s="5"/>
      <c r="AX1805" s="5"/>
      <c r="AY1805" s="5"/>
      <c r="AZ1805" s="5"/>
      <c r="BA1805" s="5"/>
      <c r="CX1805" s="5"/>
      <c r="CY1805" s="5"/>
      <c r="CZ1805" s="5"/>
    </row>
    <row r="1806" spans="4:104" x14ac:dyDescent="0.3">
      <c r="D1806" s="5"/>
      <c r="E1806" s="5"/>
      <c r="F1806" s="5"/>
      <c r="G1806" s="5"/>
      <c r="H1806" s="5"/>
      <c r="I1806" s="5"/>
      <c r="J1806" s="5"/>
      <c r="K1806" s="5"/>
      <c r="L1806" s="5"/>
      <c r="M1806" s="5"/>
      <c r="N1806" s="5"/>
      <c r="O1806" s="5"/>
      <c r="P1806" s="5"/>
      <c r="Q1806" s="5"/>
      <c r="R1806" s="5"/>
      <c r="S1806" s="5"/>
      <c r="T1806" s="5"/>
      <c r="U1806" s="5"/>
      <c r="V1806" s="5"/>
      <c r="W1806" s="5"/>
      <c r="X1806" s="5"/>
      <c r="Y1806" s="5"/>
      <c r="Z1806" s="5"/>
      <c r="AA1806" s="5"/>
      <c r="AB1806" s="5"/>
      <c r="AE1806" s="5"/>
      <c r="AF1806" s="5"/>
      <c r="AG1806" s="5"/>
      <c r="AH1806" s="5"/>
      <c r="AI1806" s="5"/>
      <c r="AJ1806" s="5"/>
      <c r="AM1806" s="9"/>
      <c r="AN1806" s="9"/>
      <c r="AO1806" s="9"/>
      <c r="AP1806" s="9"/>
      <c r="AQ1806" s="9"/>
      <c r="AR1806" s="9"/>
      <c r="AS1806" s="9"/>
      <c r="AT1806" s="9"/>
      <c r="AU1806" s="5"/>
      <c r="AV1806" s="5"/>
      <c r="AW1806" s="5"/>
      <c r="AX1806" s="5"/>
      <c r="AY1806" s="5"/>
      <c r="AZ1806" s="5"/>
      <c r="BA1806" s="5"/>
      <c r="CX1806" s="5"/>
      <c r="CY1806" s="5"/>
      <c r="CZ1806" s="5"/>
    </row>
    <row r="1807" spans="4:104" x14ac:dyDescent="0.3">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5"/>
      <c r="AB1807" s="5"/>
      <c r="AE1807" s="5"/>
      <c r="AF1807" s="5"/>
      <c r="AG1807" s="5"/>
      <c r="AH1807" s="5"/>
      <c r="AI1807" s="5"/>
      <c r="AJ1807" s="5"/>
      <c r="AM1807" s="9"/>
      <c r="AN1807" s="9"/>
      <c r="AO1807" s="9"/>
      <c r="AP1807" s="9"/>
      <c r="AQ1807" s="9"/>
      <c r="AR1807" s="9"/>
      <c r="AS1807" s="9"/>
      <c r="AT1807" s="9"/>
      <c r="AU1807" s="5"/>
      <c r="AV1807" s="5"/>
      <c r="AW1807" s="5"/>
      <c r="AX1807" s="5"/>
      <c r="AY1807" s="5"/>
      <c r="AZ1807" s="5"/>
      <c r="BA1807" s="5"/>
      <c r="CX1807" s="5"/>
      <c r="CY1807" s="5"/>
      <c r="CZ1807" s="5"/>
    </row>
    <row r="1808" spans="4:104" x14ac:dyDescent="0.3">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5"/>
      <c r="AB1808" s="5"/>
      <c r="AE1808" s="5"/>
      <c r="AF1808" s="5"/>
      <c r="AG1808" s="5"/>
      <c r="AH1808" s="5"/>
      <c r="AI1808" s="5"/>
      <c r="AJ1808" s="5"/>
      <c r="AM1808" s="9"/>
      <c r="AN1808" s="9"/>
      <c r="AO1808" s="9"/>
      <c r="AP1808" s="9"/>
      <c r="AQ1808" s="9"/>
      <c r="AR1808" s="9"/>
      <c r="AS1808" s="9"/>
      <c r="AT1808" s="9"/>
      <c r="AU1808" s="5"/>
      <c r="AV1808" s="5"/>
      <c r="AW1808" s="5"/>
      <c r="AX1808" s="5"/>
      <c r="AY1808" s="5"/>
      <c r="AZ1808" s="5"/>
      <c r="BA1808" s="5"/>
      <c r="CX1808" s="5"/>
      <c r="CY1808" s="5"/>
      <c r="CZ1808" s="5"/>
    </row>
    <row r="1809" spans="4:104" x14ac:dyDescent="0.3">
      <c r="D1809" s="5"/>
      <c r="E1809" s="5"/>
      <c r="F1809" s="5"/>
      <c r="G1809" s="5"/>
      <c r="H1809" s="5"/>
      <c r="I1809" s="5"/>
      <c r="J1809" s="5"/>
      <c r="K1809" s="5"/>
      <c r="L1809" s="5"/>
      <c r="M1809" s="5"/>
      <c r="N1809" s="5"/>
      <c r="O1809" s="5"/>
      <c r="P1809" s="5"/>
      <c r="Q1809" s="5"/>
      <c r="R1809" s="5"/>
      <c r="S1809" s="5"/>
      <c r="T1809" s="5"/>
      <c r="U1809" s="5"/>
      <c r="V1809" s="5"/>
      <c r="W1809" s="5"/>
      <c r="X1809" s="5"/>
      <c r="Y1809" s="5"/>
      <c r="Z1809" s="5"/>
      <c r="AA1809" s="5"/>
      <c r="AB1809" s="5"/>
      <c r="AE1809" s="5"/>
      <c r="AF1809" s="5"/>
      <c r="AG1809" s="5"/>
      <c r="AH1809" s="5"/>
      <c r="AI1809" s="5"/>
      <c r="AJ1809" s="5"/>
      <c r="AM1809" s="9"/>
      <c r="AN1809" s="9"/>
      <c r="AO1809" s="9"/>
      <c r="AP1809" s="9"/>
      <c r="AQ1809" s="9"/>
      <c r="AR1809" s="9"/>
      <c r="AS1809" s="9"/>
      <c r="AT1809" s="9"/>
      <c r="AU1809" s="5"/>
      <c r="AV1809" s="5"/>
      <c r="AW1809" s="5"/>
      <c r="AX1809" s="5"/>
      <c r="AY1809" s="5"/>
      <c r="AZ1809" s="5"/>
      <c r="BA1809" s="5"/>
      <c r="CX1809" s="5"/>
      <c r="CY1809" s="5"/>
      <c r="CZ1809" s="5"/>
    </row>
    <row r="1810" spans="4:104" x14ac:dyDescent="0.3">
      <c r="D1810" s="5"/>
      <c r="E1810" s="5"/>
      <c r="F1810" s="5"/>
      <c r="G1810" s="5"/>
      <c r="H1810" s="5"/>
      <c r="I1810" s="5"/>
      <c r="J1810" s="5"/>
      <c r="K1810" s="5"/>
      <c r="L1810" s="5"/>
      <c r="M1810" s="5"/>
      <c r="N1810" s="5"/>
      <c r="O1810" s="5"/>
      <c r="P1810" s="5"/>
      <c r="Q1810" s="5"/>
      <c r="R1810" s="5"/>
      <c r="S1810" s="5"/>
      <c r="T1810" s="5"/>
      <c r="U1810" s="5"/>
      <c r="V1810" s="5"/>
      <c r="W1810" s="5"/>
      <c r="X1810" s="5"/>
      <c r="Y1810" s="5"/>
      <c r="Z1810" s="5"/>
      <c r="AA1810" s="5"/>
      <c r="AB1810" s="5"/>
      <c r="AE1810" s="5"/>
      <c r="AF1810" s="5"/>
      <c r="AG1810" s="5"/>
      <c r="AH1810" s="5"/>
      <c r="AI1810" s="5"/>
      <c r="AJ1810" s="5"/>
      <c r="AM1810" s="9"/>
      <c r="AN1810" s="9"/>
      <c r="AO1810" s="9"/>
      <c r="AP1810" s="9"/>
      <c r="AQ1810" s="9"/>
      <c r="AR1810" s="9"/>
      <c r="AS1810" s="9"/>
      <c r="AT1810" s="9"/>
      <c r="AU1810" s="5"/>
      <c r="AV1810" s="5"/>
      <c r="AW1810" s="5"/>
      <c r="AX1810" s="5"/>
      <c r="AY1810" s="5"/>
      <c r="AZ1810" s="5"/>
      <c r="BA1810" s="5"/>
      <c r="CX1810" s="5"/>
      <c r="CY1810" s="5"/>
      <c r="CZ1810" s="5"/>
    </row>
    <row r="1811" spans="4:104" x14ac:dyDescent="0.3">
      <c r="D1811" s="5"/>
      <c r="E1811" s="5"/>
      <c r="F1811" s="5"/>
      <c r="G1811" s="5"/>
      <c r="H1811" s="5"/>
      <c r="I1811" s="5"/>
      <c r="J1811" s="5"/>
      <c r="K1811" s="5"/>
      <c r="L1811" s="5"/>
      <c r="M1811" s="5"/>
      <c r="N1811" s="5"/>
      <c r="O1811" s="5"/>
      <c r="P1811" s="5"/>
      <c r="Q1811" s="5"/>
      <c r="R1811" s="5"/>
      <c r="S1811" s="5"/>
      <c r="T1811" s="5"/>
      <c r="U1811" s="5"/>
      <c r="V1811" s="5"/>
      <c r="W1811" s="5"/>
      <c r="X1811" s="5"/>
      <c r="Y1811" s="5"/>
      <c r="Z1811" s="5"/>
      <c r="AA1811" s="5"/>
      <c r="AB1811" s="5"/>
      <c r="AE1811" s="5"/>
      <c r="AF1811" s="5"/>
      <c r="AG1811" s="5"/>
      <c r="AH1811" s="5"/>
      <c r="AI1811" s="5"/>
      <c r="AJ1811" s="5"/>
      <c r="AM1811" s="9"/>
      <c r="AN1811" s="9"/>
      <c r="AO1811" s="9"/>
      <c r="AP1811" s="9"/>
      <c r="AQ1811" s="9"/>
      <c r="AR1811" s="9"/>
      <c r="AS1811" s="9"/>
      <c r="AT1811" s="9"/>
      <c r="AU1811" s="5"/>
      <c r="AV1811" s="5"/>
      <c r="AW1811" s="5"/>
      <c r="AX1811" s="5"/>
      <c r="AY1811" s="5"/>
      <c r="AZ1811" s="5"/>
      <c r="BA1811" s="5"/>
      <c r="CX1811" s="5"/>
      <c r="CY1811" s="5"/>
      <c r="CZ1811" s="5"/>
    </row>
    <row r="1812" spans="4:104" x14ac:dyDescent="0.3">
      <c r="D1812" s="5"/>
      <c r="E1812" s="5"/>
      <c r="F1812" s="5"/>
      <c r="G1812" s="5"/>
      <c r="H1812" s="5"/>
      <c r="I1812" s="5"/>
      <c r="J1812" s="5"/>
      <c r="K1812" s="5"/>
      <c r="L1812" s="5"/>
      <c r="M1812" s="5"/>
      <c r="N1812" s="5"/>
      <c r="O1812" s="5"/>
      <c r="P1812" s="5"/>
      <c r="Q1812" s="5"/>
      <c r="R1812" s="5"/>
      <c r="S1812" s="5"/>
      <c r="T1812" s="5"/>
      <c r="U1812" s="5"/>
      <c r="V1812" s="5"/>
      <c r="W1812" s="5"/>
      <c r="X1812" s="5"/>
      <c r="Y1812" s="5"/>
      <c r="Z1812" s="5"/>
      <c r="AA1812" s="5"/>
      <c r="AB1812" s="5"/>
      <c r="AE1812" s="5"/>
      <c r="AF1812" s="5"/>
      <c r="AG1812" s="5"/>
      <c r="AH1812" s="5"/>
      <c r="AI1812" s="5"/>
      <c r="AJ1812" s="5"/>
      <c r="AM1812" s="9"/>
      <c r="AN1812" s="9"/>
      <c r="AO1812" s="9"/>
      <c r="AP1812" s="9"/>
      <c r="AQ1812" s="9"/>
      <c r="AR1812" s="9"/>
      <c r="AS1812" s="9"/>
      <c r="AT1812" s="9"/>
      <c r="AU1812" s="5"/>
      <c r="AV1812" s="5"/>
      <c r="AW1812" s="5"/>
      <c r="AX1812" s="5"/>
      <c r="AY1812" s="5"/>
      <c r="AZ1812" s="5"/>
      <c r="BA1812" s="5"/>
      <c r="CX1812" s="5"/>
      <c r="CY1812" s="5"/>
      <c r="CZ1812" s="5"/>
    </row>
    <row r="1813" spans="4:104" x14ac:dyDescent="0.3">
      <c r="D1813" s="5"/>
      <c r="E1813" s="5"/>
      <c r="F1813" s="5"/>
      <c r="G1813" s="5"/>
      <c r="H1813" s="5"/>
      <c r="I1813" s="5"/>
      <c r="J1813" s="5"/>
      <c r="K1813" s="5"/>
      <c r="L1813" s="5"/>
      <c r="M1813" s="5"/>
      <c r="N1813" s="5"/>
      <c r="O1813" s="5"/>
      <c r="P1813" s="5"/>
      <c r="Q1813" s="5"/>
      <c r="R1813" s="5"/>
      <c r="S1813" s="5"/>
      <c r="T1813" s="5"/>
      <c r="U1813" s="5"/>
      <c r="V1813" s="5"/>
      <c r="W1813" s="5"/>
      <c r="X1813" s="5"/>
      <c r="Y1813" s="5"/>
      <c r="Z1813" s="5"/>
      <c r="AA1813" s="5"/>
      <c r="AB1813" s="5"/>
      <c r="AE1813" s="5"/>
      <c r="AF1813" s="5"/>
      <c r="AG1813" s="5"/>
      <c r="AH1813" s="5"/>
      <c r="AI1813" s="5"/>
      <c r="AJ1813" s="5"/>
      <c r="AM1813" s="9"/>
      <c r="AN1813" s="9"/>
      <c r="AO1813" s="9"/>
      <c r="AP1813" s="9"/>
      <c r="AQ1813" s="9"/>
      <c r="AR1813" s="9"/>
      <c r="AS1813" s="9"/>
      <c r="AT1813" s="9"/>
      <c r="AU1813" s="5"/>
      <c r="AV1813" s="5"/>
      <c r="AW1813" s="5"/>
      <c r="AX1813" s="5"/>
      <c r="AY1813" s="5"/>
      <c r="AZ1813" s="5"/>
      <c r="BA1813" s="5"/>
      <c r="CX1813" s="5"/>
      <c r="CY1813" s="5"/>
      <c r="CZ1813" s="5"/>
    </row>
    <row r="1814" spans="4:104" x14ac:dyDescent="0.3">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5"/>
      <c r="AB1814" s="5"/>
      <c r="AE1814" s="5"/>
      <c r="AF1814" s="5"/>
      <c r="AG1814" s="5"/>
      <c r="AH1814" s="5"/>
      <c r="AI1814" s="5"/>
      <c r="AJ1814" s="5"/>
      <c r="AM1814" s="9"/>
      <c r="AN1814" s="9"/>
      <c r="AO1814" s="9"/>
      <c r="AP1814" s="9"/>
      <c r="AQ1814" s="9"/>
      <c r="AR1814" s="9"/>
      <c r="AS1814" s="9"/>
      <c r="AT1814" s="9"/>
      <c r="AU1814" s="5"/>
      <c r="AV1814" s="5"/>
      <c r="AW1814" s="5"/>
      <c r="AX1814" s="5"/>
      <c r="AY1814" s="5"/>
      <c r="AZ1814" s="5"/>
      <c r="BA1814" s="5"/>
      <c r="CX1814" s="5"/>
      <c r="CY1814" s="5"/>
      <c r="CZ1814" s="5"/>
    </row>
    <row r="1815" spans="4:104" x14ac:dyDescent="0.3">
      <c r="D1815" s="5"/>
      <c r="E1815" s="5"/>
      <c r="F1815" s="5"/>
      <c r="G1815" s="5"/>
      <c r="H1815" s="5"/>
      <c r="I1815" s="5"/>
      <c r="J1815" s="5"/>
      <c r="K1815" s="5"/>
      <c r="L1815" s="5"/>
      <c r="M1815" s="5"/>
      <c r="N1815" s="5"/>
      <c r="O1815" s="5"/>
      <c r="P1815" s="5"/>
      <c r="Q1815" s="5"/>
      <c r="R1815" s="5"/>
      <c r="S1815" s="5"/>
      <c r="T1815" s="5"/>
      <c r="U1815" s="5"/>
      <c r="V1815" s="5"/>
      <c r="W1815" s="5"/>
      <c r="X1815" s="5"/>
      <c r="Y1815" s="5"/>
      <c r="Z1815" s="5"/>
      <c r="AA1815" s="5"/>
      <c r="AB1815" s="5"/>
      <c r="AE1815" s="5"/>
      <c r="AF1815" s="5"/>
      <c r="AG1815" s="5"/>
      <c r="AH1815" s="5"/>
      <c r="AI1815" s="5"/>
      <c r="AJ1815" s="5"/>
      <c r="AM1815" s="9"/>
      <c r="AN1815" s="9"/>
      <c r="AO1815" s="9"/>
      <c r="AP1815" s="9"/>
      <c r="AQ1815" s="9"/>
      <c r="AR1815" s="9"/>
      <c r="AS1815" s="9"/>
      <c r="AT1815" s="9"/>
      <c r="AU1815" s="5"/>
      <c r="AV1815" s="5"/>
      <c r="AW1815" s="5"/>
      <c r="AX1815" s="5"/>
      <c r="AY1815" s="5"/>
      <c r="AZ1815" s="5"/>
      <c r="BA1815" s="5"/>
      <c r="CX1815" s="5"/>
      <c r="CY1815" s="5"/>
      <c r="CZ1815" s="5"/>
    </row>
    <row r="1816" spans="4:104" x14ac:dyDescent="0.3">
      <c r="D1816" s="5"/>
      <c r="E1816" s="5"/>
      <c r="F1816" s="5"/>
      <c r="G1816" s="5"/>
      <c r="H1816" s="5"/>
      <c r="I1816" s="5"/>
      <c r="J1816" s="5"/>
      <c r="K1816" s="5"/>
      <c r="L1816" s="5"/>
      <c r="M1816" s="5"/>
      <c r="N1816" s="5"/>
      <c r="O1816" s="5"/>
      <c r="P1816" s="5"/>
      <c r="Q1816" s="5"/>
      <c r="R1816" s="5"/>
      <c r="S1816" s="5"/>
      <c r="T1816" s="5"/>
      <c r="U1816" s="5"/>
      <c r="V1816" s="5"/>
      <c r="W1816" s="5"/>
      <c r="X1816" s="5"/>
      <c r="Y1816" s="5"/>
      <c r="Z1816" s="5"/>
      <c r="AA1816" s="5"/>
      <c r="AB1816" s="5"/>
      <c r="AE1816" s="5"/>
      <c r="AF1816" s="5"/>
      <c r="AG1816" s="5"/>
      <c r="AH1816" s="5"/>
      <c r="AI1816" s="5"/>
      <c r="AJ1816" s="5"/>
      <c r="AM1816" s="9"/>
      <c r="AN1816" s="9"/>
      <c r="AO1816" s="9"/>
      <c r="AP1816" s="9"/>
      <c r="AQ1816" s="9"/>
      <c r="AR1816" s="9"/>
      <c r="AS1816" s="9"/>
      <c r="AT1816" s="9"/>
      <c r="AU1816" s="5"/>
      <c r="AV1816" s="5"/>
      <c r="AW1816" s="5"/>
      <c r="AX1816" s="5"/>
      <c r="AY1816" s="5"/>
      <c r="AZ1816" s="5"/>
      <c r="BA1816" s="5"/>
      <c r="CX1816" s="5"/>
      <c r="CY1816" s="5"/>
      <c r="CZ1816" s="5"/>
    </row>
    <row r="1817" spans="4:104" x14ac:dyDescent="0.3">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B1817" s="5"/>
      <c r="AE1817" s="5"/>
      <c r="AF1817" s="5"/>
      <c r="AG1817" s="5"/>
      <c r="AH1817" s="5"/>
      <c r="AI1817" s="5"/>
      <c r="AJ1817" s="5"/>
      <c r="AM1817" s="9"/>
      <c r="AN1817" s="9"/>
      <c r="AO1817" s="9"/>
      <c r="AP1817" s="9"/>
      <c r="AQ1817" s="9"/>
      <c r="AR1817" s="9"/>
      <c r="AS1817" s="9"/>
      <c r="AT1817" s="9"/>
      <c r="AU1817" s="5"/>
      <c r="AV1817" s="5"/>
      <c r="AW1817" s="5"/>
      <c r="AX1817" s="5"/>
      <c r="AY1817" s="5"/>
      <c r="AZ1817" s="5"/>
      <c r="BA1817" s="5"/>
      <c r="CX1817" s="5"/>
      <c r="CY1817" s="5"/>
      <c r="CZ1817" s="5"/>
    </row>
    <row r="1818" spans="4:104" x14ac:dyDescent="0.3">
      <c r="D1818" s="5"/>
      <c r="E1818" s="5"/>
      <c r="F1818" s="5"/>
      <c r="G1818" s="5"/>
      <c r="H1818" s="5"/>
      <c r="I1818" s="5"/>
      <c r="J1818" s="5"/>
      <c r="K1818" s="5"/>
      <c r="L1818" s="5"/>
      <c r="M1818" s="5"/>
      <c r="N1818" s="5"/>
      <c r="O1818" s="5"/>
      <c r="P1818" s="5"/>
      <c r="Q1818" s="5"/>
      <c r="R1818" s="5"/>
      <c r="S1818" s="5"/>
      <c r="T1818" s="5"/>
      <c r="U1818" s="5"/>
      <c r="V1818" s="5"/>
      <c r="W1818" s="5"/>
      <c r="X1818" s="5"/>
      <c r="Y1818" s="5"/>
      <c r="Z1818" s="5"/>
      <c r="AA1818" s="5"/>
      <c r="AB1818" s="5"/>
      <c r="AE1818" s="5"/>
      <c r="AF1818" s="5"/>
      <c r="AG1818" s="5"/>
      <c r="AH1818" s="5"/>
      <c r="AI1818" s="5"/>
      <c r="AJ1818" s="5"/>
      <c r="AM1818" s="9"/>
      <c r="AN1818" s="9"/>
      <c r="AO1818" s="9"/>
      <c r="AP1818" s="9"/>
      <c r="AQ1818" s="9"/>
      <c r="AR1818" s="9"/>
      <c r="AS1818" s="9"/>
      <c r="AT1818" s="9"/>
      <c r="AU1818" s="5"/>
      <c r="AV1818" s="5"/>
      <c r="AW1818" s="5"/>
      <c r="AX1818" s="5"/>
      <c r="AY1818" s="5"/>
      <c r="AZ1818" s="5"/>
      <c r="BA1818" s="5"/>
      <c r="CX1818" s="5"/>
      <c r="CY1818" s="5"/>
      <c r="CZ1818" s="5"/>
    </row>
    <row r="1819" spans="4:104" x14ac:dyDescent="0.3">
      <c r="D1819" s="5"/>
      <c r="E1819" s="5"/>
      <c r="F1819" s="5"/>
      <c r="G1819" s="5"/>
      <c r="H1819" s="5"/>
      <c r="I1819" s="5"/>
      <c r="J1819" s="5"/>
      <c r="K1819" s="5"/>
      <c r="L1819" s="5"/>
      <c r="M1819" s="5"/>
      <c r="N1819" s="5"/>
      <c r="O1819" s="5"/>
      <c r="P1819" s="5"/>
      <c r="Q1819" s="5"/>
      <c r="R1819" s="5"/>
      <c r="S1819" s="5"/>
      <c r="T1819" s="5"/>
      <c r="U1819" s="5"/>
      <c r="V1819" s="5"/>
      <c r="W1819" s="5"/>
      <c r="X1819" s="5"/>
      <c r="Y1819" s="5"/>
      <c r="Z1819" s="5"/>
      <c r="AA1819" s="5"/>
      <c r="AB1819" s="5"/>
      <c r="AE1819" s="5"/>
      <c r="AF1819" s="5"/>
      <c r="AG1819" s="5"/>
      <c r="AH1819" s="5"/>
      <c r="AI1819" s="5"/>
      <c r="AJ1819" s="5"/>
      <c r="AM1819" s="9"/>
      <c r="AN1819" s="9"/>
      <c r="AO1819" s="9"/>
      <c r="AP1819" s="9"/>
      <c r="AQ1819" s="9"/>
      <c r="AR1819" s="9"/>
      <c r="AS1819" s="9"/>
      <c r="AT1819" s="9"/>
      <c r="AU1819" s="5"/>
      <c r="AV1819" s="5"/>
      <c r="AW1819" s="5"/>
      <c r="AX1819" s="5"/>
      <c r="AY1819" s="5"/>
      <c r="AZ1819" s="5"/>
      <c r="BA1819" s="5"/>
      <c r="CX1819" s="5"/>
      <c r="CY1819" s="5"/>
      <c r="CZ1819" s="5"/>
    </row>
    <row r="1820" spans="4:104" x14ac:dyDescent="0.3">
      <c r="D1820" s="5"/>
      <c r="E1820" s="5"/>
      <c r="F1820" s="5"/>
      <c r="G1820" s="5"/>
      <c r="H1820" s="5"/>
      <c r="I1820" s="5"/>
      <c r="J1820" s="5"/>
      <c r="K1820" s="5"/>
      <c r="L1820" s="5"/>
      <c r="M1820" s="5"/>
      <c r="N1820" s="5"/>
      <c r="O1820" s="5"/>
      <c r="P1820" s="5"/>
      <c r="Q1820" s="5"/>
      <c r="R1820" s="5"/>
      <c r="S1820" s="5"/>
      <c r="T1820" s="5"/>
      <c r="U1820" s="5"/>
      <c r="V1820" s="5"/>
      <c r="W1820" s="5"/>
      <c r="X1820" s="5"/>
      <c r="Y1820" s="5"/>
      <c r="Z1820" s="5"/>
      <c r="AA1820" s="5"/>
      <c r="AB1820" s="5"/>
      <c r="AE1820" s="5"/>
      <c r="AF1820" s="5"/>
      <c r="AG1820" s="5"/>
      <c r="AH1820" s="5"/>
      <c r="AI1820" s="5"/>
      <c r="AJ1820" s="5"/>
      <c r="AM1820" s="9"/>
      <c r="AN1820" s="9"/>
      <c r="AO1820" s="9"/>
      <c r="AP1820" s="9"/>
      <c r="AQ1820" s="9"/>
      <c r="AR1820" s="9"/>
      <c r="AS1820" s="9"/>
      <c r="AT1820" s="9"/>
      <c r="AU1820" s="5"/>
      <c r="AV1820" s="5"/>
      <c r="AW1820" s="5"/>
      <c r="AX1820" s="5"/>
      <c r="AY1820" s="5"/>
      <c r="AZ1820" s="5"/>
      <c r="BA1820" s="5"/>
      <c r="CX1820" s="5"/>
      <c r="CY1820" s="5"/>
      <c r="CZ1820" s="5"/>
    </row>
    <row r="1821" spans="4:104" x14ac:dyDescent="0.3">
      <c r="D1821" s="5"/>
      <c r="E1821" s="5"/>
      <c r="F1821" s="5"/>
      <c r="G1821" s="5"/>
      <c r="H1821" s="5"/>
      <c r="I1821" s="5"/>
      <c r="J1821" s="5"/>
      <c r="K1821" s="5"/>
      <c r="L1821" s="5"/>
      <c r="M1821" s="5"/>
      <c r="N1821" s="5"/>
      <c r="O1821" s="5"/>
      <c r="P1821" s="5"/>
      <c r="Q1821" s="5"/>
      <c r="R1821" s="5"/>
      <c r="S1821" s="5"/>
      <c r="T1821" s="5"/>
      <c r="U1821" s="5"/>
      <c r="V1821" s="5"/>
      <c r="W1821" s="5"/>
      <c r="X1821" s="5"/>
      <c r="Y1821" s="5"/>
      <c r="Z1821" s="5"/>
      <c r="AA1821" s="5"/>
      <c r="AB1821" s="5"/>
      <c r="AE1821" s="5"/>
      <c r="AF1821" s="5"/>
      <c r="AG1821" s="5"/>
      <c r="AH1821" s="5"/>
      <c r="AI1821" s="5"/>
      <c r="AJ1821" s="5"/>
      <c r="AM1821" s="9"/>
      <c r="AN1821" s="9"/>
      <c r="AO1821" s="9"/>
      <c r="AP1821" s="9"/>
      <c r="AQ1821" s="9"/>
      <c r="AR1821" s="9"/>
      <c r="AS1821" s="9"/>
      <c r="AT1821" s="9"/>
      <c r="AU1821" s="5"/>
      <c r="AV1821" s="5"/>
      <c r="AW1821" s="5"/>
      <c r="AX1821" s="5"/>
      <c r="AY1821" s="5"/>
      <c r="AZ1821" s="5"/>
      <c r="BA1821" s="5"/>
      <c r="CX1821" s="5"/>
      <c r="CY1821" s="5"/>
      <c r="CZ1821" s="5"/>
    </row>
    <row r="1822" spans="4:104" x14ac:dyDescent="0.3">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5"/>
      <c r="AB1822" s="5"/>
      <c r="AE1822" s="5"/>
      <c r="AF1822" s="5"/>
      <c r="AG1822" s="5"/>
      <c r="AH1822" s="5"/>
      <c r="AI1822" s="5"/>
      <c r="AJ1822" s="5"/>
      <c r="AM1822" s="9"/>
      <c r="AN1822" s="9"/>
      <c r="AO1822" s="9"/>
      <c r="AP1822" s="9"/>
      <c r="AQ1822" s="9"/>
      <c r="AR1822" s="9"/>
      <c r="AS1822" s="9"/>
      <c r="AT1822" s="9"/>
      <c r="AU1822" s="5"/>
      <c r="AV1822" s="5"/>
      <c r="AW1822" s="5"/>
      <c r="AX1822" s="5"/>
      <c r="AY1822" s="5"/>
      <c r="AZ1822" s="5"/>
      <c r="BA1822" s="5"/>
      <c r="CX1822" s="5"/>
      <c r="CY1822" s="5"/>
      <c r="CZ1822" s="5"/>
    </row>
    <row r="1823" spans="4:104" x14ac:dyDescent="0.3">
      <c r="D1823" s="5"/>
      <c r="E1823" s="5"/>
      <c r="F1823" s="5"/>
      <c r="G1823" s="5"/>
      <c r="H1823" s="5"/>
      <c r="I1823" s="5"/>
      <c r="J1823" s="5"/>
      <c r="K1823" s="5"/>
      <c r="L1823" s="5"/>
      <c r="M1823" s="5"/>
      <c r="N1823" s="5"/>
      <c r="O1823" s="5"/>
      <c r="P1823" s="5"/>
      <c r="Q1823" s="5"/>
      <c r="R1823" s="5"/>
      <c r="S1823" s="5"/>
      <c r="T1823" s="5"/>
      <c r="U1823" s="5"/>
      <c r="V1823" s="5"/>
      <c r="W1823" s="5"/>
      <c r="X1823" s="5"/>
      <c r="Y1823" s="5"/>
      <c r="Z1823" s="5"/>
      <c r="AA1823" s="5"/>
      <c r="AB1823" s="5"/>
      <c r="AE1823" s="5"/>
      <c r="AF1823" s="5"/>
      <c r="AG1823" s="5"/>
      <c r="AH1823" s="5"/>
      <c r="AI1823" s="5"/>
      <c r="AJ1823" s="5"/>
      <c r="AM1823" s="9"/>
      <c r="AN1823" s="9"/>
      <c r="AO1823" s="9"/>
      <c r="AP1823" s="9"/>
      <c r="AQ1823" s="9"/>
      <c r="AR1823" s="9"/>
      <c r="AS1823" s="9"/>
      <c r="AT1823" s="9"/>
      <c r="AU1823" s="5"/>
      <c r="AV1823" s="5"/>
      <c r="AW1823" s="5"/>
      <c r="AX1823" s="5"/>
      <c r="AY1823" s="5"/>
      <c r="AZ1823" s="5"/>
      <c r="BA1823" s="5"/>
      <c r="CX1823" s="5"/>
      <c r="CY1823" s="5"/>
      <c r="CZ1823" s="5"/>
    </row>
    <row r="1824" spans="4:104" x14ac:dyDescent="0.3">
      <c r="D1824" s="5"/>
      <c r="E1824" s="5"/>
      <c r="F1824" s="5"/>
      <c r="G1824" s="5"/>
      <c r="H1824" s="5"/>
      <c r="I1824" s="5"/>
      <c r="J1824" s="5"/>
      <c r="K1824" s="5"/>
      <c r="L1824" s="5"/>
      <c r="M1824" s="5"/>
      <c r="N1824" s="5"/>
      <c r="O1824" s="5"/>
      <c r="P1824" s="5"/>
      <c r="Q1824" s="5"/>
      <c r="R1824" s="5"/>
      <c r="S1824" s="5"/>
      <c r="T1824" s="5"/>
      <c r="U1824" s="5"/>
      <c r="V1824" s="5"/>
      <c r="W1824" s="5"/>
      <c r="X1824" s="5"/>
      <c r="Y1824" s="5"/>
      <c r="Z1824" s="5"/>
      <c r="AA1824" s="5"/>
      <c r="AB1824" s="5"/>
      <c r="AE1824" s="5"/>
      <c r="AF1824" s="5"/>
      <c r="AG1824" s="5"/>
      <c r="AH1824" s="5"/>
      <c r="AI1824" s="5"/>
      <c r="AJ1824" s="5"/>
      <c r="AM1824" s="9"/>
      <c r="AN1824" s="9"/>
      <c r="AO1824" s="9"/>
      <c r="AP1824" s="9"/>
      <c r="AQ1824" s="9"/>
      <c r="AR1824" s="9"/>
      <c r="AS1824" s="9"/>
      <c r="AT1824" s="9"/>
      <c r="AU1824" s="5"/>
      <c r="AV1824" s="5"/>
      <c r="AW1824" s="5"/>
      <c r="AX1824" s="5"/>
      <c r="AY1824" s="5"/>
      <c r="AZ1824" s="5"/>
      <c r="BA1824" s="5"/>
      <c r="CX1824" s="5"/>
      <c r="CY1824" s="5"/>
      <c r="CZ1824" s="5"/>
    </row>
    <row r="1825" spans="4:104" x14ac:dyDescent="0.3">
      <c r="D1825" s="5"/>
      <c r="E1825" s="5"/>
      <c r="F1825" s="5"/>
      <c r="G1825" s="5"/>
      <c r="H1825" s="5"/>
      <c r="I1825" s="5"/>
      <c r="J1825" s="5"/>
      <c r="K1825" s="5"/>
      <c r="L1825" s="5"/>
      <c r="M1825" s="5"/>
      <c r="N1825" s="5"/>
      <c r="O1825" s="5"/>
      <c r="P1825" s="5"/>
      <c r="Q1825" s="5"/>
      <c r="R1825" s="5"/>
      <c r="S1825" s="5"/>
      <c r="T1825" s="5"/>
      <c r="U1825" s="5"/>
      <c r="V1825" s="5"/>
      <c r="W1825" s="5"/>
      <c r="X1825" s="5"/>
      <c r="Y1825" s="5"/>
      <c r="Z1825" s="5"/>
      <c r="AA1825" s="5"/>
      <c r="AB1825" s="5"/>
      <c r="AE1825" s="5"/>
      <c r="AF1825" s="5"/>
      <c r="AG1825" s="5"/>
      <c r="AH1825" s="5"/>
      <c r="AI1825" s="5"/>
      <c r="AJ1825" s="5"/>
      <c r="AM1825" s="9"/>
      <c r="AN1825" s="9"/>
      <c r="AO1825" s="9"/>
      <c r="AP1825" s="9"/>
      <c r="AQ1825" s="9"/>
      <c r="AR1825" s="9"/>
      <c r="AS1825" s="9"/>
      <c r="AT1825" s="9"/>
      <c r="AU1825" s="5"/>
      <c r="AV1825" s="5"/>
      <c r="AW1825" s="5"/>
      <c r="AX1825" s="5"/>
      <c r="AY1825" s="5"/>
      <c r="AZ1825" s="5"/>
      <c r="BA1825" s="5"/>
      <c r="CX1825" s="5"/>
      <c r="CY1825" s="5"/>
      <c r="CZ1825" s="5"/>
    </row>
    <row r="1826" spans="4:104" x14ac:dyDescent="0.3">
      <c r="D1826" s="5"/>
      <c r="E1826" s="5"/>
      <c r="F1826" s="5"/>
      <c r="G1826" s="5"/>
      <c r="H1826" s="5"/>
      <c r="I1826" s="5"/>
      <c r="J1826" s="5"/>
      <c r="K1826" s="5"/>
      <c r="L1826" s="5"/>
      <c r="M1826" s="5"/>
      <c r="N1826" s="5"/>
      <c r="O1826" s="5"/>
      <c r="P1826" s="5"/>
      <c r="Q1826" s="5"/>
      <c r="R1826" s="5"/>
      <c r="S1826" s="5"/>
      <c r="T1826" s="5"/>
      <c r="U1826" s="5"/>
      <c r="V1826" s="5"/>
      <c r="W1826" s="5"/>
      <c r="X1826" s="5"/>
      <c r="Y1826" s="5"/>
      <c r="Z1826" s="5"/>
      <c r="AA1826" s="5"/>
      <c r="AB1826" s="5"/>
      <c r="AE1826" s="5"/>
      <c r="AF1826" s="5"/>
      <c r="AG1826" s="5"/>
      <c r="AH1826" s="5"/>
      <c r="AI1826" s="5"/>
      <c r="AJ1826" s="5"/>
      <c r="AM1826" s="9"/>
      <c r="AN1826" s="9"/>
      <c r="AO1826" s="9"/>
      <c r="AP1826" s="9"/>
      <c r="AQ1826" s="9"/>
      <c r="AR1826" s="9"/>
      <c r="AS1826" s="9"/>
      <c r="AT1826" s="9"/>
      <c r="AU1826" s="5"/>
      <c r="AV1826" s="5"/>
      <c r="AW1826" s="5"/>
      <c r="AX1826" s="5"/>
      <c r="AY1826" s="5"/>
      <c r="AZ1826" s="5"/>
      <c r="BA1826" s="5"/>
      <c r="CX1826" s="5"/>
      <c r="CY1826" s="5"/>
      <c r="CZ1826" s="5"/>
    </row>
    <row r="1827" spans="4:104" x14ac:dyDescent="0.3">
      <c r="D1827" s="5"/>
      <c r="E1827" s="5"/>
      <c r="F1827" s="5"/>
      <c r="G1827" s="5"/>
      <c r="H1827" s="5"/>
      <c r="I1827" s="5"/>
      <c r="J1827" s="5"/>
      <c r="K1827" s="5"/>
      <c r="L1827" s="5"/>
      <c r="M1827" s="5"/>
      <c r="N1827" s="5"/>
      <c r="O1827" s="5"/>
      <c r="P1827" s="5"/>
      <c r="Q1827" s="5"/>
      <c r="R1827" s="5"/>
      <c r="S1827" s="5"/>
      <c r="T1827" s="5"/>
      <c r="U1827" s="5"/>
      <c r="V1827" s="5"/>
      <c r="W1827" s="5"/>
      <c r="X1827" s="5"/>
      <c r="Y1827" s="5"/>
      <c r="Z1827" s="5"/>
      <c r="AA1827" s="5"/>
      <c r="AB1827" s="5"/>
      <c r="AE1827" s="5"/>
      <c r="AF1827" s="5"/>
      <c r="AG1827" s="5"/>
      <c r="AH1827" s="5"/>
      <c r="AI1827" s="5"/>
      <c r="AJ1827" s="5"/>
      <c r="AM1827" s="9"/>
      <c r="AN1827" s="9"/>
      <c r="AO1827" s="9"/>
      <c r="AP1827" s="9"/>
      <c r="AQ1827" s="9"/>
      <c r="AR1827" s="9"/>
      <c r="AS1827" s="9"/>
      <c r="AT1827" s="9"/>
      <c r="AU1827" s="5"/>
      <c r="AV1827" s="5"/>
      <c r="AW1827" s="5"/>
      <c r="AX1827" s="5"/>
      <c r="AY1827" s="5"/>
      <c r="AZ1827" s="5"/>
      <c r="BA1827" s="5"/>
      <c r="CX1827" s="5"/>
      <c r="CY1827" s="5"/>
      <c r="CZ1827" s="5"/>
    </row>
    <row r="1828" spans="4:104" x14ac:dyDescent="0.3">
      <c r="D1828" s="5"/>
      <c r="E1828" s="5"/>
      <c r="F1828" s="5"/>
      <c r="G1828" s="5"/>
      <c r="H1828" s="5"/>
      <c r="I1828" s="5"/>
      <c r="J1828" s="5"/>
      <c r="K1828" s="5"/>
      <c r="L1828" s="5"/>
      <c r="M1828" s="5"/>
      <c r="N1828" s="5"/>
      <c r="O1828" s="5"/>
      <c r="P1828" s="5"/>
      <c r="Q1828" s="5"/>
      <c r="R1828" s="5"/>
      <c r="S1828" s="5"/>
      <c r="T1828" s="5"/>
      <c r="U1828" s="5"/>
      <c r="V1828" s="5"/>
      <c r="W1828" s="5"/>
      <c r="X1828" s="5"/>
      <c r="Y1828" s="5"/>
      <c r="Z1828" s="5"/>
      <c r="AA1828" s="5"/>
      <c r="AB1828" s="5"/>
      <c r="AE1828" s="5"/>
      <c r="AF1828" s="5"/>
      <c r="AG1828" s="5"/>
      <c r="AH1828" s="5"/>
      <c r="AI1828" s="5"/>
      <c r="AJ1828" s="5"/>
      <c r="AM1828" s="9"/>
      <c r="AN1828" s="9"/>
      <c r="AO1828" s="9"/>
      <c r="AP1828" s="9"/>
      <c r="AQ1828" s="9"/>
      <c r="AR1828" s="9"/>
      <c r="AS1828" s="9"/>
      <c r="AT1828" s="9"/>
      <c r="AU1828" s="5"/>
      <c r="AV1828" s="5"/>
      <c r="AW1828" s="5"/>
      <c r="AX1828" s="5"/>
      <c r="AY1828" s="5"/>
      <c r="AZ1828" s="5"/>
      <c r="BA1828" s="5"/>
      <c r="CX1828" s="5"/>
      <c r="CY1828" s="5"/>
      <c r="CZ1828" s="5"/>
    </row>
    <row r="1829" spans="4:104" x14ac:dyDescent="0.3">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5"/>
      <c r="AB1829" s="5"/>
      <c r="AE1829" s="5"/>
      <c r="AF1829" s="5"/>
      <c r="AG1829" s="5"/>
      <c r="AH1829" s="5"/>
      <c r="AI1829" s="5"/>
      <c r="AJ1829" s="5"/>
      <c r="AM1829" s="9"/>
      <c r="AN1829" s="9"/>
      <c r="AO1829" s="9"/>
      <c r="AP1829" s="9"/>
      <c r="AQ1829" s="9"/>
      <c r="AR1829" s="9"/>
      <c r="AS1829" s="9"/>
      <c r="AT1829" s="9"/>
      <c r="AU1829" s="5"/>
      <c r="AV1829" s="5"/>
      <c r="AW1829" s="5"/>
      <c r="AX1829" s="5"/>
      <c r="AY1829" s="5"/>
      <c r="AZ1829" s="5"/>
      <c r="BA1829" s="5"/>
      <c r="CX1829" s="5"/>
      <c r="CY1829" s="5"/>
      <c r="CZ1829" s="5"/>
    </row>
    <row r="1830" spans="4:104" x14ac:dyDescent="0.3">
      <c r="D1830" s="5"/>
      <c r="E1830" s="5"/>
      <c r="F1830" s="5"/>
      <c r="G1830" s="5"/>
      <c r="H1830" s="5"/>
      <c r="I1830" s="5"/>
      <c r="J1830" s="5"/>
      <c r="K1830" s="5"/>
      <c r="L1830" s="5"/>
      <c r="M1830" s="5"/>
      <c r="N1830" s="5"/>
      <c r="O1830" s="5"/>
      <c r="P1830" s="5"/>
      <c r="Q1830" s="5"/>
      <c r="R1830" s="5"/>
      <c r="S1830" s="5"/>
      <c r="T1830" s="5"/>
      <c r="U1830" s="5"/>
      <c r="V1830" s="5"/>
      <c r="W1830" s="5"/>
      <c r="X1830" s="5"/>
      <c r="Y1830" s="5"/>
      <c r="Z1830" s="5"/>
      <c r="AA1830" s="5"/>
      <c r="AB1830" s="5"/>
      <c r="AE1830" s="5"/>
      <c r="AF1830" s="5"/>
      <c r="AG1830" s="5"/>
      <c r="AH1830" s="5"/>
      <c r="AI1830" s="5"/>
      <c r="AJ1830" s="5"/>
      <c r="AM1830" s="9"/>
      <c r="AN1830" s="9"/>
      <c r="AO1830" s="9"/>
      <c r="AP1830" s="9"/>
      <c r="AQ1830" s="9"/>
      <c r="AR1830" s="9"/>
      <c r="AS1830" s="9"/>
      <c r="AT1830" s="9"/>
      <c r="AU1830" s="5"/>
      <c r="AV1830" s="5"/>
      <c r="AW1830" s="5"/>
      <c r="AX1830" s="5"/>
      <c r="AY1830" s="5"/>
      <c r="AZ1830" s="5"/>
      <c r="BA1830" s="5"/>
      <c r="CX1830" s="5"/>
      <c r="CY1830" s="5"/>
      <c r="CZ1830" s="5"/>
    </row>
    <row r="1831" spans="4:104" x14ac:dyDescent="0.3">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5"/>
      <c r="AB1831" s="5"/>
      <c r="AE1831" s="5"/>
      <c r="AF1831" s="5"/>
      <c r="AG1831" s="5"/>
      <c r="AH1831" s="5"/>
      <c r="AI1831" s="5"/>
      <c r="AJ1831" s="5"/>
      <c r="AM1831" s="9"/>
      <c r="AN1831" s="9"/>
      <c r="AO1831" s="9"/>
      <c r="AP1831" s="9"/>
      <c r="AQ1831" s="9"/>
      <c r="AR1831" s="9"/>
      <c r="AS1831" s="9"/>
      <c r="AT1831" s="9"/>
      <c r="AU1831" s="5"/>
      <c r="AV1831" s="5"/>
      <c r="AW1831" s="5"/>
      <c r="AX1831" s="5"/>
      <c r="AY1831" s="5"/>
      <c r="AZ1831" s="5"/>
      <c r="BA1831" s="5"/>
      <c r="CX1831" s="5"/>
      <c r="CY1831" s="5"/>
      <c r="CZ1831" s="5"/>
    </row>
    <row r="1832" spans="4:104" x14ac:dyDescent="0.3">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5"/>
      <c r="AB1832" s="5"/>
      <c r="AE1832" s="5"/>
      <c r="AF1832" s="5"/>
      <c r="AG1832" s="5"/>
      <c r="AH1832" s="5"/>
      <c r="AI1832" s="5"/>
      <c r="AJ1832" s="5"/>
      <c r="AM1832" s="9"/>
      <c r="AN1832" s="9"/>
      <c r="AO1832" s="9"/>
      <c r="AP1832" s="9"/>
      <c r="AQ1832" s="9"/>
      <c r="AR1832" s="9"/>
      <c r="AS1832" s="9"/>
      <c r="AT1832" s="9"/>
      <c r="AU1832" s="5"/>
      <c r="AV1832" s="5"/>
      <c r="AW1832" s="5"/>
      <c r="AX1832" s="5"/>
      <c r="AY1832" s="5"/>
      <c r="AZ1832" s="5"/>
      <c r="BA1832" s="5"/>
      <c r="CX1832" s="5"/>
      <c r="CY1832" s="5"/>
      <c r="CZ1832" s="5"/>
    </row>
    <row r="1833" spans="4:104" x14ac:dyDescent="0.3">
      <c r="D1833" s="5"/>
      <c r="E1833" s="5"/>
      <c r="F1833" s="5"/>
      <c r="G1833" s="5"/>
      <c r="H1833" s="5"/>
      <c r="I1833" s="5"/>
      <c r="J1833" s="5"/>
      <c r="K1833" s="5"/>
      <c r="L1833" s="5"/>
      <c r="M1833" s="5"/>
      <c r="N1833" s="5"/>
      <c r="O1833" s="5"/>
      <c r="P1833" s="5"/>
      <c r="Q1833" s="5"/>
      <c r="R1833" s="5"/>
      <c r="S1833" s="5"/>
      <c r="T1833" s="5"/>
      <c r="U1833" s="5"/>
      <c r="V1833" s="5"/>
      <c r="W1833" s="5"/>
      <c r="X1833" s="5"/>
      <c r="Y1833" s="5"/>
      <c r="Z1833" s="5"/>
      <c r="AA1833" s="5"/>
      <c r="AB1833" s="5"/>
      <c r="AE1833" s="5"/>
      <c r="AF1833" s="5"/>
      <c r="AG1833" s="5"/>
      <c r="AH1833" s="5"/>
      <c r="AI1833" s="5"/>
      <c r="AJ1833" s="5"/>
      <c r="AM1833" s="9"/>
      <c r="AN1833" s="9"/>
      <c r="AO1833" s="9"/>
      <c r="AP1833" s="9"/>
      <c r="AQ1833" s="9"/>
      <c r="AR1833" s="9"/>
      <c r="AS1833" s="9"/>
      <c r="AT1833" s="9"/>
      <c r="AU1833" s="5"/>
      <c r="AV1833" s="5"/>
      <c r="AW1833" s="5"/>
      <c r="AX1833" s="5"/>
      <c r="AY1833" s="5"/>
      <c r="AZ1833" s="5"/>
      <c r="BA1833" s="5"/>
      <c r="CX1833" s="5"/>
      <c r="CY1833" s="5"/>
      <c r="CZ1833" s="5"/>
    </row>
    <row r="1834" spans="4:104" x14ac:dyDescent="0.3">
      <c r="D1834" s="5"/>
      <c r="E1834" s="5"/>
      <c r="F1834" s="5"/>
      <c r="G1834" s="5"/>
      <c r="H1834" s="5"/>
      <c r="I1834" s="5"/>
      <c r="J1834" s="5"/>
      <c r="K1834" s="5"/>
      <c r="L1834" s="5"/>
      <c r="M1834" s="5"/>
      <c r="N1834" s="5"/>
      <c r="O1834" s="5"/>
      <c r="P1834" s="5"/>
      <c r="Q1834" s="5"/>
      <c r="R1834" s="5"/>
      <c r="S1834" s="5"/>
      <c r="T1834" s="5"/>
      <c r="U1834" s="5"/>
      <c r="V1834" s="5"/>
      <c r="W1834" s="5"/>
      <c r="X1834" s="5"/>
      <c r="Y1834" s="5"/>
      <c r="Z1834" s="5"/>
      <c r="AA1834" s="5"/>
      <c r="AB1834" s="5"/>
      <c r="AE1834" s="5"/>
      <c r="AF1834" s="5"/>
      <c r="AG1834" s="5"/>
      <c r="AH1834" s="5"/>
      <c r="AI1834" s="5"/>
      <c r="AJ1834" s="5"/>
      <c r="AM1834" s="9"/>
      <c r="AN1834" s="9"/>
      <c r="AO1834" s="9"/>
      <c r="AP1834" s="9"/>
      <c r="AQ1834" s="9"/>
      <c r="AR1834" s="9"/>
      <c r="AS1834" s="9"/>
      <c r="AT1834" s="9"/>
      <c r="AU1834" s="5"/>
      <c r="AV1834" s="5"/>
      <c r="AW1834" s="5"/>
      <c r="AX1834" s="5"/>
      <c r="AY1834" s="5"/>
      <c r="AZ1834" s="5"/>
      <c r="BA1834" s="5"/>
      <c r="CX1834" s="5"/>
      <c r="CY1834" s="5"/>
      <c r="CZ1834" s="5"/>
    </row>
    <row r="1835" spans="4:104" x14ac:dyDescent="0.3">
      <c r="D1835" s="5"/>
      <c r="E1835" s="5"/>
      <c r="F1835" s="5"/>
      <c r="G1835" s="5"/>
      <c r="H1835" s="5"/>
      <c r="I1835" s="5"/>
      <c r="J1835" s="5"/>
      <c r="K1835" s="5"/>
      <c r="L1835" s="5"/>
      <c r="M1835" s="5"/>
      <c r="N1835" s="5"/>
      <c r="O1835" s="5"/>
      <c r="P1835" s="5"/>
      <c r="Q1835" s="5"/>
      <c r="R1835" s="5"/>
      <c r="S1835" s="5"/>
      <c r="T1835" s="5"/>
      <c r="U1835" s="5"/>
      <c r="V1835" s="5"/>
      <c r="W1835" s="5"/>
      <c r="X1835" s="5"/>
      <c r="Y1835" s="5"/>
      <c r="Z1835" s="5"/>
      <c r="AA1835" s="5"/>
      <c r="AB1835" s="5"/>
      <c r="AE1835" s="5"/>
      <c r="AF1835" s="5"/>
      <c r="AG1835" s="5"/>
      <c r="AH1835" s="5"/>
      <c r="AI1835" s="5"/>
      <c r="AJ1835" s="5"/>
      <c r="AM1835" s="9"/>
      <c r="AN1835" s="9"/>
      <c r="AO1835" s="9"/>
      <c r="AP1835" s="9"/>
      <c r="AQ1835" s="9"/>
      <c r="AR1835" s="9"/>
      <c r="AS1835" s="9"/>
      <c r="AT1835" s="9"/>
      <c r="AU1835" s="5"/>
      <c r="AV1835" s="5"/>
      <c r="AW1835" s="5"/>
      <c r="AX1835" s="5"/>
      <c r="AY1835" s="5"/>
      <c r="AZ1835" s="5"/>
      <c r="BA1835" s="5"/>
      <c r="CX1835" s="5"/>
      <c r="CY1835" s="5"/>
      <c r="CZ1835" s="5"/>
    </row>
    <row r="1836" spans="4:104" x14ac:dyDescent="0.3">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5"/>
      <c r="AB1836" s="5"/>
      <c r="AE1836" s="5"/>
      <c r="AF1836" s="5"/>
      <c r="AG1836" s="5"/>
      <c r="AH1836" s="5"/>
      <c r="AI1836" s="5"/>
      <c r="AJ1836" s="5"/>
      <c r="AM1836" s="9"/>
      <c r="AN1836" s="9"/>
      <c r="AO1836" s="9"/>
      <c r="AP1836" s="9"/>
      <c r="AQ1836" s="9"/>
      <c r="AR1836" s="9"/>
      <c r="AS1836" s="9"/>
      <c r="AT1836" s="9"/>
      <c r="AU1836" s="5"/>
      <c r="AV1836" s="5"/>
      <c r="AW1836" s="5"/>
      <c r="AX1836" s="5"/>
      <c r="AY1836" s="5"/>
      <c r="AZ1836" s="5"/>
      <c r="BA1836" s="5"/>
      <c r="CX1836" s="5"/>
      <c r="CY1836" s="5"/>
      <c r="CZ1836" s="5"/>
    </row>
    <row r="1837" spans="4:104" x14ac:dyDescent="0.3">
      <c r="D1837" s="5"/>
      <c r="E1837" s="5"/>
      <c r="F1837" s="5"/>
      <c r="G1837" s="5"/>
      <c r="H1837" s="5"/>
      <c r="I1837" s="5"/>
      <c r="J1837" s="5"/>
      <c r="K1837" s="5"/>
      <c r="L1837" s="5"/>
      <c r="M1837" s="5"/>
      <c r="N1837" s="5"/>
      <c r="O1837" s="5"/>
      <c r="P1837" s="5"/>
      <c r="Q1837" s="5"/>
      <c r="R1837" s="5"/>
      <c r="S1837" s="5"/>
      <c r="T1837" s="5"/>
      <c r="U1837" s="5"/>
      <c r="V1837" s="5"/>
      <c r="W1837" s="5"/>
      <c r="X1837" s="5"/>
      <c r="Y1837" s="5"/>
      <c r="Z1837" s="5"/>
      <c r="AA1837" s="5"/>
      <c r="AB1837" s="5"/>
      <c r="AE1837" s="5"/>
      <c r="AF1837" s="5"/>
      <c r="AG1837" s="5"/>
      <c r="AH1837" s="5"/>
      <c r="AI1837" s="5"/>
      <c r="AJ1837" s="5"/>
      <c r="AM1837" s="9"/>
      <c r="AN1837" s="9"/>
      <c r="AO1837" s="9"/>
      <c r="AP1837" s="9"/>
      <c r="AQ1837" s="9"/>
      <c r="AR1837" s="9"/>
      <c r="AS1837" s="9"/>
      <c r="AT1837" s="9"/>
      <c r="AU1837" s="5"/>
      <c r="AV1837" s="5"/>
      <c r="AW1837" s="5"/>
      <c r="AX1837" s="5"/>
      <c r="AY1837" s="5"/>
      <c r="AZ1837" s="5"/>
      <c r="BA1837" s="5"/>
      <c r="CX1837" s="5"/>
      <c r="CY1837" s="5"/>
      <c r="CZ1837" s="5"/>
    </row>
    <row r="1838" spans="4:104" x14ac:dyDescent="0.3">
      <c r="D1838" s="5"/>
      <c r="E1838" s="5"/>
      <c r="F1838" s="5"/>
      <c r="G1838" s="5"/>
      <c r="H1838" s="5"/>
      <c r="I1838" s="5"/>
      <c r="J1838" s="5"/>
      <c r="K1838" s="5"/>
      <c r="L1838" s="5"/>
      <c r="M1838" s="5"/>
      <c r="N1838" s="5"/>
      <c r="O1838" s="5"/>
      <c r="P1838" s="5"/>
      <c r="Q1838" s="5"/>
      <c r="R1838" s="5"/>
      <c r="S1838" s="5"/>
      <c r="T1838" s="5"/>
      <c r="U1838" s="5"/>
      <c r="V1838" s="5"/>
      <c r="W1838" s="5"/>
      <c r="X1838" s="5"/>
      <c r="Y1838" s="5"/>
      <c r="Z1838" s="5"/>
      <c r="AA1838" s="5"/>
      <c r="AB1838" s="5"/>
      <c r="AE1838" s="5"/>
      <c r="AF1838" s="5"/>
      <c r="AG1838" s="5"/>
      <c r="AH1838" s="5"/>
      <c r="AI1838" s="5"/>
      <c r="AJ1838" s="5"/>
      <c r="AM1838" s="9"/>
      <c r="AN1838" s="9"/>
      <c r="AO1838" s="9"/>
      <c r="AP1838" s="9"/>
      <c r="AQ1838" s="9"/>
      <c r="AR1838" s="9"/>
      <c r="AS1838" s="9"/>
      <c r="AT1838" s="9"/>
      <c r="AU1838" s="5"/>
      <c r="AV1838" s="5"/>
      <c r="AW1838" s="5"/>
      <c r="AX1838" s="5"/>
      <c r="AY1838" s="5"/>
      <c r="AZ1838" s="5"/>
      <c r="BA1838" s="5"/>
      <c r="CX1838" s="5"/>
      <c r="CY1838" s="5"/>
      <c r="CZ1838" s="5"/>
    </row>
    <row r="1839" spans="4:104" x14ac:dyDescent="0.3">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5"/>
      <c r="AB1839" s="5"/>
      <c r="AE1839" s="5"/>
      <c r="AF1839" s="5"/>
      <c r="AG1839" s="5"/>
      <c r="AH1839" s="5"/>
      <c r="AI1839" s="5"/>
      <c r="AJ1839" s="5"/>
      <c r="AM1839" s="9"/>
      <c r="AN1839" s="9"/>
      <c r="AO1839" s="9"/>
      <c r="AP1839" s="9"/>
      <c r="AQ1839" s="9"/>
      <c r="AR1839" s="9"/>
      <c r="AS1839" s="9"/>
      <c r="AT1839" s="9"/>
      <c r="AU1839" s="5"/>
      <c r="AV1839" s="5"/>
      <c r="AW1839" s="5"/>
      <c r="AX1839" s="5"/>
      <c r="AY1839" s="5"/>
      <c r="AZ1839" s="5"/>
      <c r="BA1839" s="5"/>
      <c r="CX1839" s="5"/>
      <c r="CY1839" s="5"/>
      <c r="CZ1839" s="5"/>
    </row>
    <row r="1840" spans="4:104" x14ac:dyDescent="0.3">
      <c r="D1840" s="5"/>
      <c r="E1840" s="5"/>
      <c r="F1840" s="5"/>
      <c r="G1840" s="5"/>
      <c r="H1840" s="5"/>
      <c r="I1840" s="5"/>
      <c r="J1840" s="5"/>
      <c r="K1840" s="5"/>
      <c r="L1840" s="5"/>
      <c r="M1840" s="5"/>
      <c r="N1840" s="5"/>
      <c r="O1840" s="5"/>
      <c r="P1840" s="5"/>
      <c r="Q1840" s="5"/>
      <c r="R1840" s="5"/>
      <c r="S1840" s="5"/>
      <c r="T1840" s="5"/>
      <c r="U1840" s="5"/>
      <c r="V1840" s="5"/>
      <c r="W1840" s="5"/>
      <c r="X1840" s="5"/>
      <c r="Y1840" s="5"/>
      <c r="Z1840" s="5"/>
      <c r="AA1840" s="5"/>
      <c r="AB1840" s="5"/>
      <c r="AE1840" s="5"/>
      <c r="AF1840" s="5"/>
      <c r="AG1840" s="5"/>
      <c r="AH1840" s="5"/>
      <c r="AI1840" s="5"/>
      <c r="AJ1840" s="5"/>
      <c r="AM1840" s="9"/>
      <c r="AN1840" s="9"/>
      <c r="AO1840" s="9"/>
      <c r="AP1840" s="9"/>
      <c r="AQ1840" s="9"/>
      <c r="AR1840" s="9"/>
      <c r="AS1840" s="9"/>
      <c r="AT1840" s="9"/>
      <c r="AU1840" s="5"/>
      <c r="AV1840" s="5"/>
      <c r="AW1840" s="5"/>
      <c r="AX1840" s="5"/>
      <c r="AY1840" s="5"/>
      <c r="AZ1840" s="5"/>
      <c r="BA1840" s="5"/>
      <c r="CX1840" s="5"/>
      <c r="CY1840" s="5"/>
      <c r="CZ1840" s="5"/>
    </row>
    <row r="1841" spans="4:104" x14ac:dyDescent="0.3">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5"/>
      <c r="AB1841" s="5"/>
      <c r="AE1841" s="5"/>
      <c r="AF1841" s="5"/>
      <c r="AG1841" s="5"/>
      <c r="AH1841" s="5"/>
      <c r="AI1841" s="5"/>
      <c r="AJ1841" s="5"/>
      <c r="AM1841" s="9"/>
      <c r="AN1841" s="9"/>
      <c r="AO1841" s="9"/>
      <c r="AP1841" s="9"/>
      <c r="AQ1841" s="9"/>
      <c r="AR1841" s="9"/>
      <c r="AS1841" s="9"/>
      <c r="AT1841" s="9"/>
      <c r="AU1841" s="5"/>
      <c r="AV1841" s="5"/>
      <c r="AW1841" s="5"/>
      <c r="AX1841" s="5"/>
      <c r="AY1841" s="5"/>
      <c r="AZ1841" s="5"/>
      <c r="BA1841" s="5"/>
      <c r="CX1841" s="5"/>
      <c r="CY1841" s="5"/>
      <c r="CZ1841" s="5"/>
    </row>
    <row r="1842" spans="4:104" x14ac:dyDescent="0.3">
      <c r="D1842" s="5"/>
      <c r="E1842" s="5"/>
      <c r="F1842" s="5"/>
      <c r="G1842" s="5"/>
      <c r="H1842" s="5"/>
      <c r="I1842" s="5"/>
      <c r="J1842" s="5"/>
      <c r="K1842" s="5"/>
      <c r="L1842" s="5"/>
      <c r="M1842" s="5"/>
      <c r="N1842" s="5"/>
      <c r="O1842" s="5"/>
      <c r="P1842" s="5"/>
      <c r="Q1842" s="5"/>
      <c r="R1842" s="5"/>
      <c r="S1842" s="5"/>
      <c r="T1842" s="5"/>
      <c r="U1842" s="5"/>
      <c r="V1842" s="5"/>
      <c r="W1842" s="5"/>
      <c r="X1842" s="5"/>
      <c r="Y1842" s="5"/>
      <c r="Z1842" s="5"/>
      <c r="AA1842" s="5"/>
      <c r="AB1842" s="5"/>
      <c r="AE1842" s="5"/>
      <c r="AF1842" s="5"/>
      <c r="AG1842" s="5"/>
      <c r="AH1842" s="5"/>
      <c r="AI1842" s="5"/>
      <c r="AJ1842" s="5"/>
      <c r="AM1842" s="9"/>
      <c r="AN1842" s="9"/>
      <c r="AO1842" s="9"/>
      <c r="AP1842" s="9"/>
      <c r="AQ1842" s="9"/>
      <c r="AR1842" s="9"/>
      <c r="AS1842" s="9"/>
      <c r="AT1842" s="9"/>
      <c r="AU1842" s="5"/>
      <c r="AV1842" s="5"/>
      <c r="AW1842" s="5"/>
      <c r="AX1842" s="5"/>
      <c r="AY1842" s="5"/>
      <c r="AZ1842" s="5"/>
      <c r="BA1842" s="5"/>
      <c r="CX1842" s="5"/>
      <c r="CY1842" s="5"/>
      <c r="CZ1842" s="5"/>
    </row>
    <row r="1843" spans="4:104" x14ac:dyDescent="0.3">
      <c r="D1843" s="5"/>
      <c r="E1843" s="5"/>
      <c r="F1843" s="5"/>
      <c r="G1843" s="5"/>
      <c r="H1843" s="5"/>
      <c r="I1843" s="5"/>
      <c r="J1843" s="5"/>
      <c r="K1843" s="5"/>
      <c r="L1843" s="5"/>
      <c r="M1843" s="5"/>
      <c r="N1843" s="5"/>
      <c r="O1843" s="5"/>
      <c r="P1843" s="5"/>
      <c r="Q1843" s="5"/>
      <c r="R1843" s="5"/>
      <c r="S1843" s="5"/>
      <c r="T1843" s="5"/>
      <c r="U1843" s="5"/>
      <c r="V1843" s="5"/>
      <c r="W1843" s="5"/>
      <c r="X1843" s="5"/>
      <c r="Y1843" s="5"/>
      <c r="Z1843" s="5"/>
      <c r="AA1843" s="5"/>
      <c r="AB1843" s="5"/>
      <c r="AE1843" s="5"/>
      <c r="AF1843" s="5"/>
      <c r="AG1843" s="5"/>
      <c r="AH1843" s="5"/>
      <c r="AI1843" s="5"/>
      <c r="AJ1843" s="5"/>
      <c r="AM1843" s="9"/>
      <c r="AN1843" s="9"/>
      <c r="AO1843" s="9"/>
      <c r="AP1843" s="9"/>
      <c r="AQ1843" s="9"/>
      <c r="AR1843" s="9"/>
      <c r="AS1843" s="9"/>
      <c r="AT1843" s="9"/>
      <c r="AU1843" s="5"/>
      <c r="AV1843" s="5"/>
      <c r="AW1843" s="5"/>
      <c r="AX1843" s="5"/>
      <c r="AY1843" s="5"/>
      <c r="AZ1843" s="5"/>
      <c r="BA1843" s="5"/>
      <c r="CX1843" s="5"/>
      <c r="CY1843" s="5"/>
      <c r="CZ1843" s="5"/>
    </row>
    <row r="1844" spans="4:104" x14ac:dyDescent="0.3">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5"/>
      <c r="AB1844" s="5"/>
      <c r="AE1844" s="5"/>
      <c r="AF1844" s="5"/>
      <c r="AG1844" s="5"/>
      <c r="AH1844" s="5"/>
      <c r="AI1844" s="5"/>
      <c r="AJ1844" s="5"/>
      <c r="AM1844" s="9"/>
      <c r="AN1844" s="9"/>
      <c r="AO1844" s="9"/>
      <c r="AP1844" s="9"/>
      <c r="AQ1844" s="9"/>
      <c r="AR1844" s="9"/>
      <c r="AS1844" s="9"/>
      <c r="AT1844" s="9"/>
      <c r="AU1844" s="5"/>
      <c r="AV1844" s="5"/>
      <c r="AW1844" s="5"/>
      <c r="AX1844" s="5"/>
      <c r="AY1844" s="5"/>
      <c r="AZ1844" s="5"/>
      <c r="BA1844" s="5"/>
      <c r="CX1844" s="5"/>
      <c r="CY1844" s="5"/>
      <c r="CZ1844" s="5"/>
    </row>
    <row r="1845" spans="4:104" x14ac:dyDescent="0.3">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E1845" s="5"/>
      <c r="AF1845" s="5"/>
      <c r="AG1845" s="5"/>
      <c r="AH1845" s="5"/>
      <c r="AI1845" s="5"/>
      <c r="AJ1845" s="5"/>
      <c r="AM1845" s="9"/>
      <c r="AN1845" s="9"/>
      <c r="AO1845" s="9"/>
      <c r="AP1845" s="9"/>
      <c r="AQ1845" s="9"/>
      <c r="AR1845" s="9"/>
      <c r="AS1845" s="9"/>
      <c r="AT1845" s="9"/>
      <c r="AU1845" s="5"/>
      <c r="AV1845" s="5"/>
      <c r="AW1845" s="5"/>
      <c r="AX1845" s="5"/>
      <c r="AY1845" s="5"/>
      <c r="AZ1845" s="5"/>
      <c r="BA1845" s="5"/>
      <c r="CX1845" s="5"/>
      <c r="CY1845" s="5"/>
      <c r="CZ1845" s="5"/>
    </row>
    <row r="1846" spans="4:104" x14ac:dyDescent="0.3">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E1846" s="5"/>
      <c r="AF1846" s="5"/>
      <c r="AG1846" s="5"/>
      <c r="AH1846" s="5"/>
      <c r="AI1846" s="5"/>
      <c r="AJ1846" s="5"/>
      <c r="AM1846" s="9"/>
      <c r="AN1846" s="9"/>
      <c r="AO1846" s="9"/>
      <c r="AP1846" s="9"/>
      <c r="AQ1846" s="9"/>
      <c r="AR1846" s="9"/>
      <c r="AS1846" s="9"/>
      <c r="AT1846" s="9"/>
      <c r="AU1846" s="5"/>
      <c r="AV1846" s="5"/>
      <c r="AW1846" s="5"/>
      <c r="AX1846" s="5"/>
      <c r="AY1846" s="5"/>
      <c r="AZ1846" s="5"/>
      <c r="BA1846" s="5"/>
      <c r="CX1846" s="5"/>
      <c r="CY1846" s="5"/>
      <c r="CZ1846" s="5"/>
    </row>
    <row r="1847" spans="4:104" x14ac:dyDescent="0.3">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E1847" s="5"/>
      <c r="AF1847" s="5"/>
      <c r="AG1847" s="5"/>
      <c r="AH1847" s="5"/>
      <c r="AI1847" s="5"/>
      <c r="AJ1847" s="5"/>
      <c r="AM1847" s="9"/>
      <c r="AN1847" s="9"/>
      <c r="AO1847" s="9"/>
      <c r="AP1847" s="9"/>
      <c r="AQ1847" s="9"/>
      <c r="AR1847" s="9"/>
      <c r="AS1847" s="9"/>
      <c r="AT1847" s="9"/>
      <c r="AU1847" s="5"/>
      <c r="AV1847" s="5"/>
      <c r="AW1847" s="5"/>
      <c r="AX1847" s="5"/>
      <c r="AY1847" s="5"/>
      <c r="AZ1847" s="5"/>
      <c r="BA1847" s="5"/>
      <c r="CX1847" s="5"/>
      <c r="CY1847" s="5"/>
      <c r="CZ1847" s="5"/>
    </row>
    <row r="1848" spans="4:104" x14ac:dyDescent="0.3">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E1848" s="5"/>
      <c r="AF1848" s="5"/>
      <c r="AG1848" s="5"/>
      <c r="AH1848" s="5"/>
      <c r="AI1848" s="5"/>
      <c r="AJ1848" s="5"/>
      <c r="AM1848" s="9"/>
      <c r="AN1848" s="9"/>
      <c r="AO1848" s="9"/>
      <c r="AP1848" s="9"/>
      <c r="AQ1848" s="9"/>
      <c r="AR1848" s="9"/>
      <c r="AS1848" s="9"/>
      <c r="AT1848" s="9"/>
      <c r="AU1848" s="5"/>
      <c r="AV1848" s="5"/>
      <c r="AW1848" s="5"/>
      <c r="AX1848" s="5"/>
      <c r="AY1848" s="5"/>
      <c r="AZ1848" s="5"/>
      <c r="BA1848" s="5"/>
      <c r="CX1848" s="5"/>
      <c r="CY1848" s="5"/>
      <c r="CZ1848" s="5"/>
    </row>
    <row r="1849" spans="4:104" x14ac:dyDescent="0.3">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E1849" s="5"/>
      <c r="AF1849" s="5"/>
      <c r="AG1849" s="5"/>
      <c r="AH1849" s="5"/>
      <c r="AI1849" s="5"/>
      <c r="AJ1849" s="5"/>
      <c r="AM1849" s="9"/>
      <c r="AN1849" s="9"/>
      <c r="AO1849" s="9"/>
      <c r="AP1849" s="9"/>
      <c r="AQ1849" s="9"/>
      <c r="AR1849" s="9"/>
      <c r="AS1849" s="9"/>
      <c r="AT1849" s="9"/>
      <c r="AU1849" s="5"/>
      <c r="AV1849" s="5"/>
      <c r="AW1849" s="5"/>
      <c r="AX1849" s="5"/>
      <c r="AY1849" s="5"/>
      <c r="AZ1849" s="5"/>
      <c r="BA1849" s="5"/>
      <c r="CX1849" s="5"/>
      <c r="CY1849" s="5"/>
      <c r="CZ1849" s="5"/>
    </row>
    <row r="1850" spans="4:104" x14ac:dyDescent="0.3">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E1850" s="5"/>
      <c r="AF1850" s="5"/>
      <c r="AG1850" s="5"/>
      <c r="AH1850" s="5"/>
      <c r="AI1850" s="5"/>
      <c r="AJ1850" s="5"/>
      <c r="AM1850" s="9"/>
      <c r="AN1850" s="9"/>
      <c r="AO1850" s="9"/>
      <c r="AP1850" s="9"/>
      <c r="AQ1850" s="9"/>
      <c r="AR1850" s="9"/>
      <c r="AS1850" s="9"/>
      <c r="AT1850" s="9"/>
      <c r="AU1850" s="5"/>
      <c r="AV1850" s="5"/>
      <c r="AW1850" s="5"/>
      <c r="AX1850" s="5"/>
      <c r="AY1850" s="5"/>
      <c r="AZ1850" s="5"/>
      <c r="BA1850" s="5"/>
      <c r="CX1850" s="5"/>
      <c r="CY1850" s="5"/>
      <c r="CZ1850" s="5"/>
    </row>
    <row r="1851" spans="4:104" x14ac:dyDescent="0.3">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E1851" s="5"/>
      <c r="AF1851" s="5"/>
      <c r="AG1851" s="5"/>
      <c r="AH1851" s="5"/>
      <c r="AI1851" s="5"/>
      <c r="AJ1851" s="5"/>
      <c r="AM1851" s="9"/>
      <c r="AN1851" s="9"/>
      <c r="AO1851" s="9"/>
      <c r="AP1851" s="9"/>
      <c r="AQ1851" s="9"/>
      <c r="AR1851" s="9"/>
      <c r="AS1851" s="9"/>
      <c r="AT1851" s="9"/>
      <c r="AU1851" s="5"/>
      <c r="AV1851" s="5"/>
      <c r="AW1851" s="5"/>
      <c r="AX1851" s="5"/>
      <c r="AY1851" s="5"/>
      <c r="AZ1851" s="5"/>
      <c r="BA1851" s="5"/>
      <c r="CX1851" s="5"/>
      <c r="CY1851" s="5"/>
      <c r="CZ1851" s="5"/>
    </row>
    <row r="1852" spans="4:104" x14ac:dyDescent="0.3">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E1852" s="5"/>
      <c r="AF1852" s="5"/>
      <c r="AG1852" s="5"/>
      <c r="AH1852" s="5"/>
      <c r="AI1852" s="5"/>
      <c r="AJ1852" s="5"/>
      <c r="AM1852" s="9"/>
      <c r="AN1852" s="9"/>
      <c r="AO1852" s="9"/>
      <c r="AP1852" s="9"/>
      <c r="AQ1852" s="9"/>
      <c r="AR1852" s="9"/>
      <c r="AS1852" s="9"/>
      <c r="AT1852" s="9"/>
      <c r="AU1852" s="5"/>
      <c r="AV1852" s="5"/>
      <c r="AW1852" s="5"/>
      <c r="AX1852" s="5"/>
      <c r="AY1852" s="5"/>
      <c r="AZ1852" s="5"/>
      <c r="BA1852" s="5"/>
      <c r="CX1852" s="5"/>
      <c r="CY1852" s="5"/>
      <c r="CZ1852" s="5"/>
    </row>
    <row r="1853" spans="4:104" x14ac:dyDescent="0.3">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E1853" s="5"/>
      <c r="AF1853" s="5"/>
      <c r="AG1853" s="5"/>
      <c r="AH1853" s="5"/>
      <c r="AI1853" s="5"/>
      <c r="AJ1853" s="5"/>
      <c r="AM1853" s="9"/>
      <c r="AN1853" s="9"/>
      <c r="AO1853" s="9"/>
      <c r="AP1853" s="9"/>
      <c r="AQ1853" s="9"/>
      <c r="AR1853" s="9"/>
      <c r="AS1853" s="9"/>
      <c r="AT1853" s="9"/>
      <c r="AU1853" s="5"/>
      <c r="AV1853" s="5"/>
      <c r="AW1853" s="5"/>
      <c r="AX1853" s="5"/>
      <c r="AY1853" s="5"/>
      <c r="AZ1853" s="5"/>
      <c r="BA1853" s="5"/>
      <c r="CX1853" s="5"/>
      <c r="CY1853" s="5"/>
      <c r="CZ1853" s="5"/>
    </row>
    <row r="1854" spans="4:104" x14ac:dyDescent="0.3">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E1854" s="5"/>
      <c r="AF1854" s="5"/>
      <c r="AG1854" s="5"/>
      <c r="AH1854" s="5"/>
      <c r="AI1854" s="5"/>
      <c r="AJ1854" s="5"/>
      <c r="AM1854" s="9"/>
      <c r="AN1854" s="9"/>
      <c r="AO1854" s="9"/>
      <c r="AP1854" s="9"/>
      <c r="AQ1854" s="9"/>
      <c r="AR1854" s="9"/>
      <c r="AS1854" s="9"/>
      <c r="AT1854" s="9"/>
      <c r="AU1854" s="5"/>
      <c r="AV1854" s="5"/>
      <c r="AW1854" s="5"/>
      <c r="AX1854" s="5"/>
      <c r="AY1854" s="5"/>
      <c r="AZ1854" s="5"/>
      <c r="BA1854" s="5"/>
      <c r="CX1854" s="5"/>
      <c r="CY1854" s="5"/>
      <c r="CZ1854" s="5"/>
    </row>
    <row r="1855" spans="4:104" x14ac:dyDescent="0.3">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E1855" s="5"/>
      <c r="AF1855" s="5"/>
      <c r="AG1855" s="5"/>
      <c r="AH1855" s="5"/>
      <c r="AI1855" s="5"/>
      <c r="AJ1855" s="5"/>
      <c r="AM1855" s="9"/>
      <c r="AN1855" s="9"/>
      <c r="AO1855" s="9"/>
      <c r="AP1855" s="9"/>
      <c r="AQ1855" s="9"/>
      <c r="AR1855" s="9"/>
      <c r="AS1855" s="9"/>
      <c r="AT1855" s="9"/>
      <c r="AU1855" s="5"/>
      <c r="AV1855" s="5"/>
      <c r="AW1855" s="5"/>
      <c r="AX1855" s="5"/>
      <c r="AY1855" s="5"/>
      <c r="AZ1855" s="5"/>
      <c r="BA1855" s="5"/>
      <c r="CX1855" s="5"/>
      <c r="CY1855" s="5"/>
      <c r="CZ1855" s="5"/>
    </row>
    <row r="1856" spans="4:104" x14ac:dyDescent="0.3">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E1856" s="5"/>
      <c r="AF1856" s="5"/>
      <c r="AG1856" s="5"/>
      <c r="AH1856" s="5"/>
      <c r="AI1856" s="5"/>
      <c r="AJ1856" s="5"/>
      <c r="AM1856" s="9"/>
      <c r="AN1856" s="9"/>
      <c r="AO1856" s="9"/>
      <c r="AP1856" s="9"/>
      <c r="AQ1856" s="9"/>
      <c r="AR1856" s="9"/>
      <c r="AS1856" s="9"/>
      <c r="AT1856" s="9"/>
      <c r="AU1856" s="5"/>
      <c r="AV1856" s="5"/>
      <c r="AW1856" s="5"/>
      <c r="AX1856" s="5"/>
      <c r="AY1856" s="5"/>
      <c r="AZ1856" s="5"/>
      <c r="BA1856" s="5"/>
      <c r="CX1856" s="5"/>
      <c r="CY1856" s="5"/>
      <c r="CZ1856" s="5"/>
    </row>
    <row r="1857" spans="4:104" x14ac:dyDescent="0.3">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E1857" s="5"/>
      <c r="AF1857" s="5"/>
      <c r="AG1857" s="5"/>
      <c r="AH1857" s="5"/>
      <c r="AI1857" s="5"/>
      <c r="AJ1857" s="5"/>
      <c r="AM1857" s="9"/>
      <c r="AN1857" s="9"/>
      <c r="AO1857" s="9"/>
      <c r="AP1857" s="9"/>
      <c r="AQ1857" s="9"/>
      <c r="AR1857" s="9"/>
      <c r="AS1857" s="9"/>
      <c r="AT1857" s="9"/>
      <c r="AU1857" s="5"/>
      <c r="AV1857" s="5"/>
      <c r="AW1857" s="5"/>
      <c r="AX1857" s="5"/>
      <c r="AY1857" s="5"/>
      <c r="AZ1857" s="5"/>
      <c r="BA1857" s="5"/>
      <c r="CX1857" s="5"/>
      <c r="CY1857" s="5"/>
      <c r="CZ1857" s="5"/>
    </row>
    <row r="1858" spans="4:104" x14ac:dyDescent="0.3">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E1858" s="5"/>
      <c r="AF1858" s="5"/>
      <c r="AG1858" s="5"/>
      <c r="AH1858" s="5"/>
      <c r="AI1858" s="5"/>
      <c r="AJ1858" s="5"/>
      <c r="AM1858" s="9"/>
      <c r="AN1858" s="9"/>
      <c r="AO1858" s="9"/>
      <c r="AP1858" s="9"/>
      <c r="AQ1858" s="9"/>
      <c r="AR1858" s="9"/>
      <c r="AS1858" s="9"/>
      <c r="AT1858" s="9"/>
      <c r="AU1858" s="5"/>
      <c r="AV1858" s="5"/>
      <c r="AW1858" s="5"/>
      <c r="AX1858" s="5"/>
      <c r="AY1858" s="5"/>
      <c r="AZ1858" s="5"/>
      <c r="BA1858" s="5"/>
      <c r="CX1858" s="5"/>
      <c r="CY1858" s="5"/>
      <c r="CZ1858" s="5"/>
    </row>
    <row r="1859" spans="4:104" x14ac:dyDescent="0.3">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E1859" s="5"/>
      <c r="AF1859" s="5"/>
      <c r="AG1859" s="5"/>
      <c r="AH1859" s="5"/>
      <c r="AI1859" s="5"/>
      <c r="AJ1859" s="5"/>
      <c r="AM1859" s="9"/>
      <c r="AN1859" s="9"/>
      <c r="AO1859" s="9"/>
      <c r="AP1859" s="9"/>
      <c r="AQ1859" s="9"/>
      <c r="AR1859" s="9"/>
      <c r="AS1859" s="9"/>
      <c r="AT1859" s="9"/>
      <c r="AU1859" s="5"/>
      <c r="AV1859" s="5"/>
      <c r="AW1859" s="5"/>
      <c r="AX1859" s="5"/>
      <c r="AY1859" s="5"/>
      <c r="AZ1859" s="5"/>
      <c r="BA1859" s="5"/>
      <c r="CX1859" s="5"/>
      <c r="CY1859" s="5"/>
      <c r="CZ1859" s="5"/>
    </row>
    <row r="1860" spans="4:104" x14ac:dyDescent="0.3">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E1860" s="5"/>
      <c r="AF1860" s="5"/>
      <c r="AG1860" s="5"/>
      <c r="AH1860" s="5"/>
      <c r="AI1860" s="5"/>
      <c r="AJ1860" s="5"/>
      <c r="AM1860" s="9"/>
      <c r="AN1860" s="9"/>
      <c r="AO1860" s="9"/>
      <c r="AP1860" s="9"/>
      <c r="AQ1860" s="9"/>
      <c r="AR1860" s="9"/>
      <c r="AS1860" s="9"/>
      <c r="AT1860" s="9"/>
      <c r="AU1860" s="5"/>
      <c r="AV1860" s="5"/>
      <c r="AW1860" s="5"/>
      <c r="AX1860" s="5"/>
      <c r="AY1860" s="5"/>
      <c r="AZ1860" s="5"/>
      <c r="BA1860" s="5"/>
      <c r="CX1860" s="5"/>
      <c r="CY1860" s="5"/>
      <c r="CZ1860" s="5"/>
    </row>
    <row r="1861" spans="4:104" x14ac:dyDescent="0.3">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E1861" s="5"/>
      <c r="AF1861" s="5"/>
      <c r="AG1861" s="5"/>
      <c r="AH1861" s="5"/>
      <c r="AI1861" s="5"/>
      <c r="AJ1861" s="5"/>
      <c r="AM1861" s="9"/>
      <c r="AN1861" s="9"/>
      <c r="AO1861" s="9"/>
      <c r="AP1861" s="9"/>
      <c r="AQ1861" s="9"/>
      <c r="AR1861" s="9"/>
      <c r="AS1861" s="9"/>
      <c r="AT1861" s="9"/>
      <c r="AU1861" s="5"/>
      <c r="AV1861" s="5"/>
      <c r="AW1861" s="5"/>
      <c r="AX1861" s="5"/>
      <c r="AY1861" s="5"/>
      <c r="AZ1861" s="5"/>
      <c r="BA1861" s="5"/>
      <c r="CX1861" s="5"/>
      <c r="CY1861" s="5"/>
      <c r="CZ1861" s="5"/>
    </row>
    <row r="1862" spans="4:104" x14ac:dyDescent="0.3">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E1862" s="5"/>
      <c r="AF1862" s="5"/>
      <c r="AG1862" s="5"/>
      <c r="AH1862" s="5"/>
      <c r="AI1862" s="5"/>
      <c r="AJ1862" s="5"/>
      <c r="AM1862" s="9"/>
      <c r="AN1862" s="9"/>
      <c r="AO1862" s="9"/>
      <c r="AP1862" s="9"/>
      <c r="AQ1862" s="9"/>
      <c r="AR1862" s="9"/>
      <c r="AS1862" s="9"/>
      <c r="AT1862" s="9"/>
      <c r="AU1862" s="5"/>
      <c r="AV1862" s="5"/>
      <c r="AW1862" s="5"/>
      <c r="AX1862" s="5"/>
      <c r="AY1862" s="5"/>
      <c r="AZ1862" s="5"/>
      <c r="BA1862" s="5"/>
      <c r="CX1862" s="5"/>
      <c r="CY1862" s="5"/>
      <c r="CZ1862" s="5"/>
    </row>
    <row r="1863" spans="4:104" x14ac:dyDescent="0.3">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E1863" s="5"/>
      <c r="AF1863" s="5"/>
      <c r="AG1863" s="5"/>
      <c r="AH1863" s="5"/>
      <c r="AI1863" s="5"/>
      <c r="AJ1863" s="5"/>
      <c r="AM1863" s="9"/>
      <c r="AN1863" s="9"/>
      <c r="AO1863" s="9"/>
      <c r="AP1863" s="9"/>
      <c r="AQ1863" s="9"/>
      <c r="AR1863" s="9"/>
      <c r="AS1863" s="9"/>
      <c r="AT1863" s="9"/>
      <c r="AU1863" s="5"/>
      <c r="AV1863" s="5"/>
      <c r="AW1863" s="5"/>
      <c r="AX1863" s="5"/>
      <c r="AY1863" s="5"/>
      <c r="AZ1863" s="5"/>
      <c r="BA1863" s="5"/>
      <c r="CX1863" s="5"/>
      <c r="CY1863" s="5"/>
      <c r="CZ1863" s="5"/>
    </row>
    <row r="1864" spans="4:104" x14ac:dyDescent="0.3">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E1864" s="5"/>
      <c r="AF1864" s="5"/>
      <c r="AG1864" s="5"/>
      <c r="AH1864" s="5"/>
      <c r="AI1864" s="5"/>
      <c r="AJ1864" s="5"/>
      <c r="AM1864" s="9"/>
      <c r="AN1864" s="9"/>
      <c r="AO1864" s="9"/>
      <c r="AP1864" s="9"/>
      <c r="AQ1864" s="9"/>
      <c r="AR1864" s="9"/>
      <c r="AS1864" s="9"/>
      <c r="AT1864" s="9"/>
      <c r="AU1864" s="5"/>
      <c r="AV1864" s="5"/>
      <c r="AW1864" s="5"/>
      <c r="AX1864" s="5"/>
      <c r="AY1864" s="5"/>
      <c r="AZ1864" s="5"/>
      <c r="BA1864" s="5"/>
      <c r="CX1864" s="5"/>
      <c r="CY1864" s="5"/>
      <c r="CZ1864" s="5"/>
    </row>
    <row r="1865" spans="4:104" x14ac:dyDescent="0.3">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E1865" s="5"/>
      <c r="AF1865" s="5"/>
      <c r="AG1865" s="5"/>
      <c r="AH1865" s="5"/>
      <c r="AI1865" s="5"/>
      <c r="AJ1865" s="5"/>
      <c r="AM1865" s="9"/>
      <c r="AN1865" s="9"/>
      <c r="AO1865" s="9"/>
      <c r="AP1865" s="9"/>
      <c r="AQ1865" s="9"/>
      <c r="AR1865" s="9"/>
      <c r="AS1865" s="9"/>
      <c r="AT1865" s="9"/>
      <c r="AU1865" s="5"/>
      <c r="AV1865" s="5"/>
      <c r="AW1865" s="5"/>
      <c r="AX1865" s="5"/>
      <c r="AY1865" s="5"/>
      <c r="AZ1865" s="5"/>
      <c r="BA1865" s="5"/>
      <c r="CX1865" s="5"/>
      <c r="CY1865" s="5"/>
      <c r="CZ1865" s="5"/>
    </row>
    <row r="1866" spans="4:104" x14ac:dyDescent="0.3">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E1866" s="5"/>
      <c r="AF1866" s="5"/>
      <c r="AG1866" s="5"/>
      <c r="AH1866" s="5"/>
      <c r="AI1866" s="5"/>
      <c r="AJ1866" s="5"/>
      <c r="AM1866" s="9"/>
      <c r="AN1866" s="9"/>
      <c r="AO1866" s="9"/>
      <c r="AP1866" s="9"/>
      <c r="AQ1866" s="9"/>
      <c r="AR1866" s="9"/>
      <c r="AS1866" s="9"/>
      <c r="AT1866" s="9"/>
      <c r="AU1866" s="5"/>
      <c r="AV1866" s="5"/>
      <c r="AW1866" s="5"/>
      <c r="AX1866" s="5"/>
      <c r="AY1866" s="5"/>
      <c r="AZ1866" s="5"/>
      <c r="BA1866" s="5"/>
      <c r="CX1866" s="5"/>
      <c r="CY1866" s="5"/>
      <c r="CZ1866" s="5"/>
    </row>
    <row r="1867" spans="4:104" x14ac:dyDescent="0.3">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E1867" s="5"/>
      <c r="AF1867" s="5"/>
      <c r="AG1867" s="5"/>
      <c r="AH1867" s="5"/>
      <c r="AI1867" s="5"/>
      <c r="AJ1867" s="5"/>
      <c r="AM1867" s="9"/>
      <c r="AN1867" s="9"/>
      <c r="AO1867" s="9"/>
      <c r="AP1867" s="9"/>
      <c r="AQ1867" s="9"/>
      <c r="AR1867" s="9"/>
      <c r="AS1867" s="9"/>
      <c r="AT1867" s="9"/>
      <c r="AU1867" s="5"/>
      <c r="AV1867" s="5"/>
      <c r="AW1867" s="5"/>
      <c r="AX1867" s="5"/>
      <c r="AY1867" s="5"/>
      <c r="AZ1867" s="5"/>
      <c r="BA1867" s="5"/>
      <c r="CX1867" s="5"/>
      <c r="CY1867" s="5"/>
      <c r="CZ1867" s="5"/>
    </row>
    <row r="1868" spans="4:104" x14ac:dyDescent="0.3">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E1868" s="5"/>
      <c r="AF1868" s="5"/>
      <c r="AG1868" s="5"/>
      <c r="AH1868" s="5"/>
      <c r="AI1868" s="5"/>
      <c r="AJ1868" s="5"/>
      <c r="AM1868" s="9"/>
      <c r="AN1868" s="9"/>
      <c r="AO1868" s="9"/>
      <c r="AP1868" s="9"/>
      <c r="AQ1868" s="9"/>
      <c r="AR1868" s="9"/>
      <c r="AS1868" s="9"/>
      <c r="AT1868" s="9"/>
      <c r="AU1868" s="5"/>
      <c r="AV1868" s="5"/>
      <c r="AW1868" s="5"/>
      <c r="AX1868" s="5"/>
      <c r="AY1868" s="5"/>
      <c r="AZ1868" s="5"/>
      <c r="BA1868" s="5"/>
      <c r="CX1868" s="5"/>
      <c r="CY1868" s="5"/>
      <c r="CZ1868" s="5"/>
    </row>
    <row r="1869" spans="4:104" x14ac:dyDescent="0.3">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E1869" s="5"/>
      <c r="AF1869" s="5"/>
      <c r="AG1869" s="5"/>
      <c r="AH1869" s="5"/>
      <c r="AI1869" s="5"/>
      <c r="AJ1869" s="5"/>
      <c r="AM1869" s="9"/>
      <c r="AN1869" s="9"/>
      <c r="AO1869" s="9"/>
      <c r="AP1869" s="9"/>
      <c r="AQ1869" s="9"/>
      <c r="AR1869" s="9"/>
      <c r="AS1869" s="9"/>
      <c r="AT1869" s="9"/>
      <c r="AU1869" s="5"/>
      <c r="AV1869" s="5"/>
      <c r="AW1869" s="5"/>
      <c r="AX1869" s="5"/>
      <c r="AY1869" s="5"/>
      <c r="AZ1869" s="5"/>
      <c r="BA1869" s="5"/>
      <c r="CX1869" s="5"/>
      <c r="CY1869" s="5"/>
      <c r="CZ1869" s="5"/>
    </row>
    <row r="1870" spans="4:104" x14ac:dyDescent="0.3">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E1870" s="5"/>
      <c r="AF1870" s="5"/>
      <c r="AG1870" s="5"/>
      <c r="AH1870" s="5"/>
      <c r="AI1870" s="5"/>
      <c r="AJ1870" s="5"/>
      <c r="AM1870" s="9"/>
      <c r="AN1870" s="9"/>
      <c r="AO1870" s="9"/>
      <c r="AP1870" s="9"/>
      <c r="AQ1870" s="9"/>
      <c r="AR1870" s="9"/>
      <c r="AS1870" s="9"/>
      <c r="AT1870" s="9"/>
      <c r="AU1870" s="5"/>
      <c r="AV1870" s="5"/>
      <c r="AW1870" s="5"/>
      <c r="AX1870" s="5"/>
      <c r="AY1870" s="5"/>
      <c r="AZ1870" s="5"/>
      <c r="BA1870" s="5"/>
      <c r="CX1870" s="5"/>
      <c r="CY1870" s="5"/>
      <c r="CZ1870" s="5"/>
    </row>
    <row r="1871" spans="4:104" x14ac:dyDescent="0.3">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E1871" s="5"/>
      <c r="AF1871" s="5"/>
      <c r="AG1871" s="5"/>
      <c r="AH1871" s="5"/>
      <c r="AI1871" s="5"/>
      <c r="AJ1871" s="5"/>
      <c r="AM1871" s="9"/>
      <c r="AN1871" s="9"/>
      <c r="AO1871" s="9"/>
      <c r="AP1871" s="9"/>
      <c r="AQ1871" s="9"/>
      <c r="AR1871" s="9"/>
      <c r="AS1871" s="9"/>
      <c r="AT1871" s="9"/>
      <c r="AU1871" s="5"/>
      <c r="AV1871" s="5"/>
      <c r="AW1871" s="5"/>
      <c r="AX1871" s="5"/>
      <c r="AY1871" s="5"/>
      <c r="AZ1871" s="5"/>
      <c r="BA1871" s="5"/>
      <c r="CX1871" s="5"/>
      <c r="CY1871" s="5"/>
      <c r="CZ1871" s="5"/>
    </row>
    <row r="1872" spans="4:104" x14ac:dyDescent="0.3">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E1872" s="5"/>
      <c r="AF1872" s="5"/>
      <c r="AG1872" s="5"/>
      <c r="AH1872" s="5"/>
      <c r="AI1872" s="5"/>
      <c r="AJ1872" s="5"/>
      <c r="AM1872" s="9"/>
      <c r="AN1872" s="9"/>
      <c r="AO1872" s="9"/>
      <c r="AP1872" s="9"/>
      <c r="AQ1872" s="9"/>
      <c r="AR1872" s="9"/>
      <c r="AS1872" s="9"/>
      <c r="AT1872" s="9"/>
      <c r="AU1872" s="5"/>
      <c r="AV1872" s="5"/>
      <c r="AW1872" s="5"/>
      <c r="AX1872" s="5"/>
      <c r="AY1872" s="5"/>
      <c r="AZ1872" s="5"/>
      <c r="BA1872" s="5"/>
      <c r="CX1872" s="5"/>
      <c r="CY1872" s="5"/>
      <c r="CZ1872" s="5"/>
    </row>
    <row r="1873" spans="4:104" x14ac:dyDescent="0.3">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E1873" s="5"/>
      <c r="AF1873" s="5"/>
      <c r="AG1873" s="5"/>
      <c r="AH1873" s="5"/>
      <c r="AI1873" s="5"/>
      <c r="AJ1873" s="5"/>
      <c r="AM1873" s="9"/>
      <c r="AN1873" s="9"/>
      <c r="AO1873" s="9"/>
      <c r="AP1873" s="9"/>
      <c r="AQ1873" s="9"/>
      <c r="AR1873" s="9"/>
      <c r="AS1873" s="9"/>
      <c r="AT1873" s="9"/>
      <c r="AU1873" s="5"/>
      <c r="AV1873" s="5"/>
      <c r="AW1873" s="5"/>
      <c r="AX1873" s="5"/>
      <c r="AY1873" s="5"/>
      <c r="AZ1873" s="5"/>
      <c r="BA1873" s="5"/>
      <c r="CX1873" s="5"/>
      <c r="CY1873" s="5"/>
      <c r="CZ1873" s="5"/>
    </row>
    <row r="1874" spans="4:104" x14ac:dyDescent="0.3">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E1874" s="5"/>
      <c r="AF1874" s="5"/>
      <c r="AG1874" s="5"/>
      <c r="AH1874" s="5"/>
      <c r="AI1874" s="5"/>
      <c r="AJ1874" s="5"/>
      <c r="AM1874" s="9"/>
      <c r="AN1874" s="9"/>
      <c r="AO1874" s="9"/>
      <c r="AP1874" s="9"/>
      <c r="AQ1874" s="9"/>
      <c r="AR1874" s="9"/>
      <c r="AS1874" s="9"/>
      <c r="AT1874" s="9"/>
      <c r="AU1874" s="5"/>
      <c r="AV1874" s="5"/>
      <c r="AW1874" s="5"/>
      <c r="AX1874" s="5"/>
      <c r="AY1874" s="5"/>
      <c r="AZ1874" s="5"/>
      <c r="BA1874" s="5"/>
      <c r="CX1874" s="5"/>
      <c r="CY1874" s="5"/>
      <c r="CZ1874" s="5"/>
    </row>
    <row r="1875" spans="4:104" x14ac:dyDescent="0.3">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E1875" s="5"/>
      <c r="AF1875" s="5"/>
      <c r="AG1875" s="5"/>
      <c r="AH1875" s="5"/>
      <c r="AI1875" s="5"/>
      <c r="AJ1875" s="5"/>
      <c r="AM1875" s="9"/>
      <c r="AN1875" s="9"/>
      <c r="AO1875" s="9"/>
      <c r="AP1875" s="9"/>
      <c r="AQ1875" s="9"/>
      <c r="AR1875" s="9"/>
      <c r="AS1875" s="9"/>
      <c r="AT1875" s="9"/>
      <c r="AU1875" s="5"/>
      <c r="AV1875" s="5"/>
      <c r="AW1875" s="5"/>
      <c r="AX1875" s="5"/>
      <c r="AY1875" s="5"/>
      <c r="AZ1875" s="5"/>
      <c r="BA1875" s="5"/>
      <c r="CX1875" s="5"/>
      <c r="CY1875" s="5"/>
      <c r="CZ1875" s="5"/>
    </row>
    <row r="1876" spans="4:104" x14ac:dyDescent="0.3">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E1876" s="5"/>
      <c r="AF1876" s="5"/>
      <c r="AG1876" s="5"/>
      <c r="AH1876" s="5"/>
      <c r="AI1876" s="5"/>
      <c r="AJ1876" s="5"/>
      <c r="AM1876" s="9"/>
      <c r="AN1876" s="9"/>
      <c r="AO1876" s="9"/>
      <c r="AP1876" s="9"/>
      <c r="AQ1876" s="9"/>
      <c r="AR1876" s="9"/>
      <c r="AS1876" s="9"/>
      <c r="AT1876" s="9"/>
      <c r="AU1876" s="5"/>
      <c r="AV1876" s="5"/>
      <c r="AW1876" s="5"/>
      <c r="AX1876" s="5"/>
      <c r="AY1876" s="5"/>
      <c r="AZ1876" s="5"/>
      <c r="BA1876" s="5"/>
      <c r="CX1876" s="5"/>
      <c r="CY1876" s="5"/>
      <c r="CZ1876" s="5"/>
    </row>
    <row r="1877" spans="4:104" x14ac:dyDescent="0.3">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E1877" s="5"/>
      <c r="AF1877" s="5"/>
      <c r="AG1877" s="5"/>
      <c r="AH1877" s="5"/>
      <c r="AI1877" s="5"/>
      <c r="AJ1877" s="5"/>
      <c r="AM1877" s="9"/>
      <c r="AN1877" s="9"/>
      <c r="AO1877" s="9"/>
      <c r="AP1877" s="9"/>
      <c r="AQ1877" s="9"/>
      <c r="AR1877" s="9"/>
      <c r="AS1877" s="9"/>
      <c r="AT1877" s="9"/>
      <c r="AU1877" s="5"/>
      <c r="AV1877" s="5"/>
      <c r="AW1877" s="5"/>
      <c r="AX1877" s="5"/>
      <c r="AY1877" s="5"/>
      <c r="AZ1877" s="5"/>
      <c r="BA1877" s="5"/>
      <c r="CX1877" s="5"/>
      <c r="CY1877" s="5"/>
      <c r="CZ1877" s="5"/>
    </row>
    <row r="1878" spans="4:104" x14ac:dyDescent="0.3">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E1878" s="5"/>
      <c r="AF1878" s="5"/>
      <c r="AG1878" s="5"/>
      <c r="AH1878" s="5"/>
      <c r="AI1878" s="5"/>
      <c r="AJ1878" s="5"/>
      <c r="AM1878" s="9"/>
      <c r="AN1878" s="9"/>
      <c r="AO1878" s="9"/>
      <c r="AP1878" s="9"/>
      <c r="AQ1878" s="9"/>
      <c r="AR1878" s="9"/>
      <c r="AS1878" s="9"/>
      <c r="AT1878" s="9"/>
      <c r="AU1878" s="5"/>
      <c r="AV1878" s="5"/>
      <c r="AW1878" s="5"/>
      <c r="AX1878" s="5"/>
      <c r="AY1878" s="5"/>
      <c r="AZ1878" s="5"/>
      <c r="BA1878" s="5"/>
      <c r="CX1878" s="5"/>
      <c r="CY1878" s="5"/>
      <c r="CZ1878" s="5"/>
    </row>
    <row r="1879" spans="4:104" x14ac:dyDescent="0.3">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E1879" s="5"/>
      <c r="AF1879" s="5"/>
      <c r="AG1879" s="5"/>
      <c r="AH1879" s="5"/>
      <c r="AI1879" s="5"/>
      <c r="AJ1879" s="5"/>
      <c r="AM1879" s="9"/>
      <c r="AN1879" s="9"/>
      <c r="AO1879" s="9"/>
      <c r="AP1879" s="9"/>
      <c r="AQ1879" s="9"/>
      <c r="AR1879" s="9"/>
      <c r="AS1879" s="9"/>
      <c r="AT1879" s="9"/>
      <c r="AU1879" s="5"/>
      <c r="AV1879" s="5"/>
      <c r="AW1879" s="5"/>
      <c r="AX1879" s="5"/>
      <c r="AY1879" s="5"/>
      <c r="AZ1879" s="5"/>
      <c r="BA1879" s="5"/>
      <c r="CX1879" s="5"/>
      <c r="CY1879" s="5"/>
      <c r="CZ1879" s="5"/>
    </row>
    <row r="1880" spans="4:104" x14ac:dyDescent="0.3">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E1880" s="5"/>
      <c r="AF1880" s="5"/>
      <c r="AG1880" s="5"/>
      <c r="AH1880" s="5"/>
      <c r="AI1880" s="5"/>
      <c r="AJ1880" s="5"/>
      <c r="AM1880" s="9"/>
      <c r="AN1880" s="9"/>
      <c r="AO1880" s="9"/>
      <c r="AP1880" s="9"/>
      <c r="AQ1880" s="9"/>
      <c r="AR1880" s="9"/>
      <c r="AS1880" s="9"/>
      <c r="AT1880" s="9"/>
      <c r="AU1880" s="5"/>
      <c r="AV1880" s="5"/>
      <c r="AW1880" s="5"/>
      <c r="AX1880" s="5"/>
      <c r="AY1880" s="5"/>
      <c r="AZ1880" s="5"/>
      <c r="BA1880" s="5"/>
      <c r="CX1880" s="5"/>
      <c r="CY1880" s="5"/>
      <c r="CZ1880" s="5"/>
    </row>
    <row r="1881" spans="4:104" x14ac:dyDescent="0.3">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E1881" s="5"/>
      <c r="AF1881" s="5"/>
      <c r="AG1881" s="5"/>
      <c r="AH1881" s="5"/>
      <c r="AI1881" s="5"/>
      <c r="AJ1881" s="5"/>
      <c r="AM1881" s="9"/>
      <c r="AN1881" s="9"/>
      <c r="AO1881" s="9"/>
      <c r="AP1881" s="9"/>
      <c r="AQ1881" s="9"/>
      <c r="AR1881" s="9"/>
      <c r="AS1881" s="9"/>
      <c r="AT1881" s="9"/>
      <c r="AU1881" s="5"/>
      <c r="AV1881" s="5"/>
      <c r="AW1881" s="5"/>
      <c r="AX1881" s="5"/>
      <c r="AY1881" s="5"/>
      <c r="AZ1881" s="5"/>
      <c r="BA1881" s="5"/>
      <c r="CX1881" s="5"/>
      <c r="CY1881" s="5"/>
      <c r="CZ1881" s="5"/>
    </row>
    <row r="1882" spans="4:104" x14ac:dyDescent="0.3">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E1882" s="5"/>
      <c r="AF1882" s="5"/>
      <c r="AG1882" s="5"/>
      <c r="AH1882" s="5"/>
      <c r="AI1882" s="5"/>
      <c r="AJ1882" s="5"/>
      <c r="AM1882" s="9"/>
      <c r="AN1882" s="9"/>
      <c r="AO1882" s="9"/>
      <c r="AP1882" s="9"/>
      <c r="AQ1882" s="9"/>
      <c r="AR1882" s="9"/>
      <c r="AS1882" s="9"/>
      <c r="AT1882" s="9"/>
      <c r="AU1882" s="5"/>
      <c r="AV1882" s="5"/>
      <c r="AW1882" s="5"/>
      <c r="AX1882" s="5"/>
      <c r="AY1882" s="5"/>
      <c r="AZ1882" s="5"/>
      <c r="BA1882" s="5"/>
      <c r="CX1882" s="5"/>
      <c r="CY1882" s="5"/>
      <c r="CZ1882" s="5"/>
    </row>
    <row r="1883" spans="4:104" x14ac:dyDescent="0.3">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E1883" s="5"/>
      <c r="AF1883" s="5"/>
      <c r="AG1883" s="5"/>
      <c r="AH1883" s="5"/>
      <c r="AI1883" s="5"/>
      <c r="AJ1883" s="5"/>
      <c r="AM1883" s="9"/>
      <c r="AN1883" s="9"/>
      <c r="AO1883" s="9"/>
      <c r="AP1883" s="9"/>
      <c r="AQ1883" s="9"/>
      <c r="AR1883" s="9"/>
      <c r="AS1883" s="9"/>
      <c r="AT1883" s="9"/>
      <c r="AU1883" s="5"/>
      <c r="AV1883" s="5"/>
      <c r="AW1883" s="5"/>
      <c r="AX1883" s="5"/>
      <c r="AY1883" s="5"/>
      <c r="AZ1883" s="5"/>
      <c r="BA1883" s="5"/>
      <c r="CX1883" s="5"/>
      <c r="CY1883" s="5"/>
      <c r="CZ1883" s="5"/>
    </row>
    <row r="1884" spans="4:104" x14ac:dyDescent="0.3">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E1884" s="5"/>
      <c r="AF1884" s="5"/>
      <c r="AG1884" s="5"/>
      <c r="AH1884" s="5"/>
      <c r="AI1884" s="5"/>
      <c r="AJ1884" s="5"/>
      <c r="AM1884" s="9"/>
      <c r="AN1884" s="9"/>
      <c r="AO1884" s="9"/>
      <c r="AP1884" s="9"/>
      <c r="AQ1884" s="9"/>
      <c r="AR1884" s="9"/>
      <c r="AS1884" s="9"/>
      <c r="AT1884" s="9"/>
      <c r="AU1884" s="5"/>
      <c r="AV1884" s="5"/>
      <c r="AW1884" s="5"/>
      <c r="AX1884" s="5"/>
      <c r="AY1884" s="5"/>
      <c r="AZ1884" s="5"/>
      <c r="BA1884" s="5"/>
      <c r="CX1884" s="5"/>
      <c r="CY1884" s="5"/>
      <c r="CZ1884" s="5"/>
    </row>
    <row r="1885" spans="4:104" x14ac:dyDescent="0.3">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E1885" s="5"/>
      <c r="AF1885" s="5"/>
      <c r="AG1885" s="5"/>
      <c r="AH1885" s="5"/>
      <c r="AI1885" s="5"/>
      <c r="AJ1885" s="5"/>
      <c r="AM1885" s="9"/>
      <c r="AN1885" s="9"/>
      <c r="AO1885" s="9"/>
      <c r="AP1885" s="9"/>
      <c r="AQ1885" s="9"/>
      <c r="AR1885" s="9"/>
      <c r="AS1885" s="9"/>
      <c r="AT1885" s="9"/>
      <c r="AU1885" s="5"/>
      <c r="AV1885" s="5"/>
      <c r="AW1885" s="5"/>
      <c r="AX1885" s="5"/>
      <c r="AY1885" s="5"/>
      <c r="AZ1885" s="5"/>
      <c r="BA1885" s="5"/>
      <c r="CX1885" s="5"/>
      <c r="CY1885" s="5"/>
      <c r="CZ1885" s="5"/>
    </row>
    <row r="1886" spans="4:104" x14ac:dyDescent="0.3">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E1886" s="5"/>
      <c r="AF1886" s="5"/>
      <c r="AG1886" s="5"/>
      <c r="AH1886" s="5"/>
      <c r="AI1886" s="5"/>
      <c r="AJ1886" s="5"/>
      <c r="AM1886" s="9"/>
      <c r="AN1886" s="9"/>
      <c r="AO1886" s="9"/>
      <c r="AP1886" s="9"/>
      <c r="AQ1886" s="9"/>
      <c r="AR1886" s="9"/>
      <c r="AS1886" s="9"/>
      <c r="AT1886" s="9"/>
      <c r="AU1886" s="5"/>
      <c r="AV1886" s="5"/>
      <c r="AW1886" s="5"/>
      <c r="AX1886" s="5"/>
      <c r="AY1886" s="5"/>
      <c r="AZ1886" s="5"/>
      <c r="BA1886" s="5"/>
      <c r="CX1886" s="5"/>
      <c r="CY1886" s="5"/>
      <c r="CZ1886" s="5"/>
    </row>
    <row r="1887" spans="4:104" x14ac:dyDescent="0.3">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E1887" s="5"/>
      <c r="AF1887" s="5"/>
      <c r="AG1887" s="5"/>
      <c r="AH1887" s="5"/>
      <c r="AI1887" s="5"/>
      <c r="AJ1887" s="5"/>
      <c r="AM1887" s="9"/>
      <c r="AN1887" s="9"/>
      <c r="AO1887" s="9"/>
      <c r="AP1887" s="9"/>
      <c r="AQ1887" s="9"/>
      <c r="AR1887" s="9"/>
      <c r="AS1887" s="9"/>
      <c r="AT1887" s="9"/>
      <c r="AU1887" s="5"/>
      <c r="AV1887" s="5"/>
      <c r="AW1887" s="5"/>
      <c r="AX1887" s="5"/>
      <c r="AY1887" s="5"/>
      <c r="AZ1887" s="5"/>
      <c r="BA1887" s="5"/>
      <c r="CX1887" s="5"/>
      <c r="CY1887" s="5"/>
      <c r="CZ1887" s="5"/>
    </row>
    <row r="1888" spans="4:104" x14ac:dyDescent="0.3">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E1888" s="5"/>
      <c r="AF1888" s="5"/>
      <c r="AG1888" s="5"/>
      <c r="AH1888" s="5"/>
      <c r="AI1888" s="5"/>
      <c r="AJ1888" s="5"/>
      <c r="AM1888" s="9"/>
      <c r="AN1888" s="9"/>
      <c r="AO1888" s="9"/>
      <c r="AP1888" s="9"/>
      <c r="AQ1888" s="9"/>
      <c r="AR1888" s="9"/>
      <c r="AS1888" s="9"/>
      <c r="AT1888" s="9"/>
      <c r="AU1888" s="5"/>
      <c r="AV1888" s="5"/>
      <c r="AW1888" s="5"/>
      <c r="AX1888" s="5"/>
      <c r="AY1888" s="5"/>
      <c r="AZ1888" s="5"/>
      <c r="BA1888" s="5"/>
      <c r="CX1888" s="5"/>
      <c r="CY1888" s="5"/>
      <c r="CZ1888" s="5"/>
    </row>
    <row r="1889" spans="4:104" x14ac:dyDescent="0.3">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E1889" s="5"/>
      <c r="AF1889" s="5"/>
      <c r="AG1889" s="5"/>
      <c r="AH1889" s="5"/>
      <c r="AI1889" s="5"/>
      <c r="AJ1889" s="5"/>
      <c r="AM1889" s="9"/>
      <c r="AN1889" s="9"/>
      <c r="AO1889" s="9"/>
      <c r="AP1889" s="9"/>
      <c r="AQ1889" s="9"/>
      <c r="AR1889" s="9"/>
      <c r="AS1889" s="9"/>
      <c r="AT1889" s="9"/>
      <c r="AU1889" s="5"/>
      <c r="AV1889" s="5"/>
      <c r="AW1889" s="5"/>
      <c r="AX1889" s="5"/>
      <c r="AY1889" s="5"/>
      <c r="AZ1889" s="5"/>
      <c r="BA1889" s="5"/>
      <c r="CX1889" s="5"/>
      <c r="CY1889" s="5"/>
      <c r="CZ1889" s="5"/>
    </row>
    <row r="1890" spans="4:104" x14ac:dyDescent="0.3">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E1890" s="5"/>
      <c r="AF1890" s="5"/>
      <c r="AG1890" s="5"/>
      <c r="AH1890" s="5"/>
      <c r="AI1890" s="5"/>
      <c r="AJ1890" s="5"/>
      <c r="AM1890" s="9"/>
      <c r="AN1890" s="9"/>
      <c r="AO1890" s="9"/>
      <c r="AP1890" s="9"/>
      <c r="AQ1890" s="9"/>
      <c r="AR1890" s="9"/>
      <c r="AS1890" s="9"/>
      <c r="AT1890" s="9"/>
      <c r="AU1890" s="5"/>
      <c r="AV1890" s="5"/>
      <c r="AW1890" s="5"/>
      <c r="AX1890" s="5"/>
      <c r="AY1890" s="5"/>
      <c r="AZ1890" s="5"/>
      <c r="BA1890" s="5"/>
      <c r="CX1890" s="5"/>
      <c r="CY1890" s="5"/>
      <c r="CZ1890" s="5"/>
    </row>
    <row r="1891" spans="4:104" x14ac:dyDescent="0.3">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E1891" s="5"/>
      <c r="AF1891" s="5"/>
      <c r="AG1891" s="5"/>
      <c r="AH1891" s="5"/>
      <c r="AI1891" s="5"/>
      <c r="AJ1891" s="5"/>
      <c r="AM1891" s="9"/>
      <c r="AN1891" s="9"/>
      <c r="AO1891" s="9"/>
      <c r="AP1891" s="9"/>
      <c r="AQ1891" s="9"/>
      <c r="AR1891" s="9"/>
      <c r="AS1891" s="9"/>
      <c r="AT1891" s="9"/>
      <c r="AU1891" s="5"/>
      <c r="AV1891" s="5"/>
      <c r="AW1891" s="5"/>
      <c r="AX1891" s="5"/>
      <c r="AY1891" s="5"/>
      <c r="AZ1891" s="5"/>
      <c r="BA1891" s="5"/>
      <c r="CX1891" s="5"/>
      <c r="CY1891" s="5"/>
      <c r="CZ1891" s="5"/>
    </row>
    <row r="1892" spans="4:104" x14ac:dyDescent="0.3">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E1892" s="5"/>
      <c r="AF1892" s="5"/>
      <c r="AG1892" s="5"/>
      <c r="AH1892" s="5"/>
      <c r="AI1892" s="5"/>
      <c r="AJ1892" s="5"/>
      <c r="AM1892" s="9"/>
      <c r="AN1892" s="9"/>
      <c r="AO1892" s="9"/>
      <c r="AP1892" s="9"/>
      <c r="AQ1892" s="9"/>
      <c r="AR1892" s="9"/>
      <c r="AS1892" s="9"/>
      <c r="AT1892" s="9"/>
      <c r="AU1892" s="5"/>
      <c r="AV1892" s="5"/>
      <c r="AW1892" s="5"/>
      <c r="AX1892" s="5"/>
      <c r="AY1892" s="5"/>
      <c r="AZ1892" s="5"/>
      <c r="BA1892" s="5"/>
      <c r="CX1892" s="5"/>
      <c r="CY1892" s="5"/>
      <c r="CZ1892" s="5"/>
    </row>
    <row r="1893" spans="4:104" x14ac:dyDescent="0.3">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E1893" s="5"/>
      <c r="AF1893" s="5"/>
      <c r="AG1893" s="5"/>
      <c r="AH1893" s="5"/>
      <c r="AI1893" s="5"/>
      <c r="AJ1893" s="5"/>
      <c r="AM1893" s="9"/>
      <c r="AN1893" s="9"/>
      <c r="AO1893" s="9"/>
      <c r="AP1893" s="9"/>
      <c r="AQ1893" s="9"/>
      <c r="AR1893" s="9"/>
      <c r="AS1893" s="9"/>
      <c r="AT1893" s="9"/>
      <c r="AU1893" s="5"/>
      <c r="AV1893" s="5"/>
      <c r="AW1893" s="5"/>
      <c r="AX1893" s="5"/>
      <c r="AY1893" s="5"/>
      <c r="AZ1893" s="5"/>
      <c r="BA1893" s="5"/>
      <c r="CX1893" s="5"/>
      <c r="CY1893" s="5"/>
      <c r="CZ1893" s="5"/>
    </row>
    <row r="1894" spans="4:104" x14ac:dyDescent="0.3">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E1894" s="5"/>
      <c r="AF1894" s="5"/>
      <c r="AG1894" s="5"/>
      <c r="AH1894" s="5"/>
      <c r="AI1894" s="5"/>
      <c r="AJ1894" s="5"/>
      <c r="AM1894" s="9"/>
      <c r="AN1894" s="9"/>
      <c r="AO1894" s="9"/>
      <c r="AP1894" s="9"/>
      <c r="AQ1894" s="9"/>
      <c r="AR1894" s="9"/>
      <c r="AS1894" s="9"/>
      <c r="AT1894" s="9"/>
      <c r="AU1894" s="5"/>
      <c r="AV1894" s="5"/>
      <c r="AW1894" s="5"/>
      <c r="AX1894" s="5"/>
      <c r="AY1894" s="5"/>
      <c r="AZ1894" s="5"/>
      <c r="BA1894" s="5"/>
      <c r="CX1894" s="5"/>
      <c r="CY1894" s="5"/>
      <c r="CZ1894" s="5"/>
    </row>
    <row r="1895" spans="4:104" x14ac:dyDescent="0.3">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E1895" s="5"/>
      <c r="AF1895" s="5"/>
      <c r="AG1895" s="5"/>
      <c r="AH1895" s="5"/>
      <c r="AI1895" s="5"/>
      <c r="AJ1895" s="5"/>
      <c r="AM1895" s="9"/>
      <c r="AN1895" s="9"/>
      <c r="AO1895" s="9"/>
      <c r="AP1895" s="9"/>
      <c r="AQ1895" s="9"/>
      <c r="AR1895" s="9"/>
      <c r="AS1895" s="9"/>
      <c r="AT1895" s="9"/>
      <c r="AU1895" s="5"/>
      <c r="AV1895" s="5"/>
      <c r="AW1895" s="5"/>
      <c r="AX1895" s="5"/>
      <c r="AY1895" s="5"/>
      <c r="AZ1895" s="5"/>
      <c r="BA1895" s="5"/>
      <c r="CX1895" s="5"/>
      <c r="CY1895" s="5"/>
      <c r="CZ1895" s="5"/>
    </row>
    <row r="1896" spans="4:104" x14ac:dyDescent="0.3">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E1896" s="5"/>
      <c r="AF1896" s="5"/>
      <c r="AG1896" s="5"/>
      <c r="AH1896" s="5"/>
      <c r="AI1896" s="5"/>
      <c r="AJ1896" s="5"/>
      <c r="AM1896" s="9"/>
      <c r="AN1896" s="9"/>
      <c r="AO1896" s="9"/>
      <c r="AP1896" s="9"/>
      <c r="AQ1896" s="9"/>
      <c r="AR1896" s="9"/>
      <c r="AS1896" s="9"/>
      <c r="AT1896" s="9"/>
      <c r="AU1896" s="5"/>
      <c r="AV1896" s="5"/>
      <c r="AW1896" s="5"/>
      <c r="AX1896" s="5"/>
      <c r="AY1896" s="5"/>
      <c r="AZ1896" s="5"/>
      <c r="BA1896" s="5"/>
      <c r="CX1896" s="5"/>
      <c r="CY1896" s="5"/>
      <c r="CZ1896" s="5"/>
    </row>
    <row r="1897" spans="4:104" x14ac:dyDescent="0.3">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E1897" s="5"/>
      <c r="AF1897" s="5"/>
      <c r="AG1897" s="5"/>
      <c r="AH1897" s="5"/>
      <c r="AI1897" s="5"/>
      <c r="AJ1897" s="5"/>
      <c r="AM1897" s="9"/>
      <c r="AN1897" s="9"/>
      <c r="AO1897" s="9"/>
      <c r="AP1897" s="9"/>
      <c r="AQ1897" s="9"/>
      <c r="AR1897" s="9"/>
      <c r="AS1897" s="9"/>
      <c r="AT1897" s="9"/>
      <c r="AU1897" s="5"/>
      <c r="AV1897" s="5"/>
      <c r="AW1897" s="5"/>
      <c r="AX1897" s="5"/>
      <c r="AY1897" s="5"/>
      <c r="AZ1897" s="5"/>
      <c r="BA1897" s="5"/>
      <c r="CX1897" s="5"/>
      <c r="CY1897" s="5"/>
      <c r="CZ1897" s="5"/>
    </row>
    <row r="1898" spans="4:104" x14ac:dyDescent="0.3">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E1898" s="5"/>
      <c r="AF1898" s="5"/>
      <c r="AG1898" s="5"/>
      <c r="AH1898" s="5"/>
      <c r="AI1898" s="5"/>
      <c r="AJ1898" s="5"/>
      <c r="AM1898" s="9"/>
      <c r="AN1898" s="9"/>
      <c r="AO1898" s="9"/>
      <c r="AP1898" s="9"/>
      <c r="AQ1898" s="9"/>
      <c r="AR1898" s="9"/>
      <c r="AS1898" s="9"/>
      <c r="AT1898" s="9"/>
      <c r="AU1898" s="5"/>
      <c r="AV1898" s="5"/>
      <c r="AW1898" s="5"/>
      <c r="AX1898" s="5"/>
      <c r="AY1898" s="5"/>
      <c r="AZ1898" s="5"/>
      <c r="BA1898" s="5"/>
      <c r="CX1898" s="5"/>
      <c r="CY1898" s="5"/>
      <c r="CZ1898" s="5"/>
    </row>
    <row r="1899" spans="4:104" x14ac:dyDescent="0.3">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E1899" s="5"/>
      <c r="AF1899" s="5"/>
      <c r="AG1899" s="5"/>
      <c r="AH1899" s="5"/>
      <c r="AI1899" s="5"/>
      <c r="AJ1899" s="5"/>
      <c r="AM1899" s="9"/>
      <c r="AN1899" s="9"/>
      <c r="AO1899" s="9"/>
      <c r="AP1899" s="9"/>
      <c r="AQ1899" s="9"/>
      <c r="AR1899" s="9"/>
      <c r="AS1899" s="9"/>
      <c r="AT1899" s="9"/>
      <c r="AU1899" s="5"/>
      <c r="AV1899" s="5"/>
      <c r="AW1899" s="5"/>
      <c r="AX1899" s="5"/>
      <c r="AY1899" s="5"/>
      <c r="AZ1899" s="5"/>
      <c r="BA1899" s="5"/>
      <c r="CX1899" s="5"/>
      <c r="CY1899" s="5"/>
      <c r="CZ1899" s="5"/>
    </row>
    <row r="1900" spans="4:104" x14ac:dyDescent="0.3">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E1900" s="5"/>
      <c r="AF1900" s="5"/>
      <c r="AG1900" s="5"/>
      <c r="AH1900" s="5"/>
      <c r="AI1900" s="5"/>
      <c r="AJ1900" s="5"/>
      <c r="AM1900" s="9"/>
      <c r="AN1900" s="9"/>
      <c r="AO1900" s="9"/>
      <c r="AP1900" s="9"/>
      <c r="AQ1900" s="9"/>
      <c r="AR1900" s="9"/>
      <c r="AS1900" s="9"/>
      <c r="AT1900" s="9"/>
      <c r="AU1900" s="5"/>
      <c r="AV1900" s="5"/>
      <c r="AW1900" s="5"/>
      <c r="AX1900" s="5"/>
      <c r="AY1900" s="5"/>
      <c r="AZ1900" s="5"/>
      <c r="BA1900" s="5"/>
      <c r="CX1900" s="5"/>
      <c r="CY1900" s="5"/>
      <c r="CZ1900" s="5"/>
    </row>
    <row r="1901" spans="4:104" x14ac:dyDescent="0.3">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E1901" s="5"/>
      <c r="AF1901" s="5"/>
      <c r="AG1901" s="5"/>
      <c r="AH1901" s="5"/>
      <c r="AI1901" s="5"/>
      <c r="AJ1901" s="5"/>
      <c r="AM1901" s="9"/>
      <c r="AN1901" s="9"/>
      <c r="AO1901" s="9"/>
      <c r="AP1901" s="9"/>
      <c r="AQ1901" s="9"/>
      <c r="AR1901" s="9"/>
      <c r="AS1901" s="9"/>
      <c r="AT1901" s="9"/>
      <c r="AU1901" s="5"/>
      <c r="AV1901" s="5"/>
      <c r="AW1901" s="5"/>
      <c r="AX1901" s="5"/>
      <c r="AY1901" s="5"/>
      <c r="AZ1901" s="5"/>
      <c r="BA1901" s="5"/>
      <c r="CX1901" s="5"/>
      <c r="CY1901" s="5"/>
      <c r="CZ1901" s="5"/>
    </row>
    <row r="1902" spans="4:104" x14ac:dyDescent="0.3">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E1902" s="5"/>
      <c r="AF1902" s="5"/>
      <c r="AG1902" s="5"/>
      <c r="AH1902" s="5"/>
      <c r="AI1902" s="5"/>
      <c r="AJ1902" s="5"/>
      <c r="AM1902" s="9"/>
      <c r="AN1902" s="9"/>
      <c r="AO1902" s="9"/>
      <c r="AP1902" s="9"/>
      <c r="AQ1902" s="9"/>
      <c r="AR1902" s="9"/>
      <c r="AS1902" s="9"/>
      <c r="AT1902" s="9"/>
      <c r="AU1902" s="5"/>
      <c r="AV1902" s="5"/>
      <c r="AW1902" s="5"/>
      <c r="AX1902" s="5"/>
      <c r="AY1902" s="5"/>
      <c r="AZ1902" s="5"/>
      <c r="BA1902" s="5"/>
      <c r="CX1902" s="5"/>
      <c r="CY1902" s="5"/>
      <c r="CZ1902" s="5"/>
    </row>
    <row r="1903" spans="4:104" x14ac:dyDescent="0.3">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E1903" s="5"/>
      <c r="AF1903" s="5"/>
      <c r="AG1903" s="5"/>
      <c r="AH1903" s="5"/>
      <c r="AI1903" s="5"/>
      <c r="AJ1903" s="5"/>
      <c r="AM1903" s="9"/>
      <c r="AN1903" s="9"/>
      <c r="AO1903" s="9"/>
      <c r="AP1903" s="9"/>
      <c r="AQ1903" s="9"/>
      <c r="AR1903" s="9"/>
      <c r="AS1903" s="9"/>
      <c r="AT1903" s="9"/>
      <c r="AU1903" s="5"/>
      <c r="AV1903" s="5"/>
      <c r="AW1903" s="5"/>
      <c r="AX1903" s="5"/>
      <c r="AY1903" s="5"/>
      <c r="AZ1903" s="5"/>
      <c r="BA1903" s="5"/>
      <c r="CX1903" s="5"/>
      <c r="CY1903" s="5"/>
      <c r="CZ1903" s="5"/>
    </row>
    <row r="1904" spans="4:104" x14ac:dyDescent="0.3">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E1904" s="5"/>
      <c r="AF1904" s="5"/>
      <c r="AG1904" s="5"/>
      <c r="AH1904" s="5"/>
      <c r="AI1904" s="5"/>
      <c r="AJ1904" s="5"/>
      <c r="AM1904" s="9"/>
      <c r="AN1904" s="9"/>
      <c r="AO1904" s="9"/>
      <c r="AP1904" s="9"/>
      <c r="AQ1904" s="9"/>
      <c r="AR1904" s="9"/>
      <c r="AS1904" s="9"/>
      <c r="AT1904" s="9"/>
      <c r="AU1904" s="5"/>
      <c r="AV1904" s="5"/>
      <c r="AW1904" s="5"/>
      <c r="AX1904" s="5"/>
      <c r="AY1904" s="5"/>
      <c r="AZ1904" s="5"/>
      <c r="BA1904" s="5"/>
      <c r="CX1904" s="5"/>
      <c r="CY1904" s="5"/>
      <c r="CZ1904" s="5"/>
    </row>
    <row r="1905" spans="4:104" x14ac:dyDescent="0.3">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E1905" s="5"/>
      <c r="AF1905" s="5"/>
      <c r="AG1905" s="5"/>
      <c r="AH1905" s="5"/>
      <c r="AI1905" s="5"/>
      <c r="AJ1905" s="5"/>
      <c r="AM1905" s="9"/>
      <c r="AN1905" s="9"/>
      <c r="AO1905" s="9"/>
      <c r="AP1905" s="9"/>
      <c r="AQ1905" s="9"/>
      <c r="AR1905" s="9"/>
      <c r="AS1905" s="9"/>
      <c r="AT1905" s="9"/>
      <c r="AU1905" s="5"/>
      <c r="AV1905" s="5"/>
      <c r="AW1905" s="5"/>
      <c r="AX1905" s="5"/>
      <c r="AY1905" s="5"/>
      <c r="AZ1905" s="5"/>
      <c r="BA1905" s="5"/>
      <c r="CX1905" s="5"/>
      <c r="CY1905" s="5"/>
      <c r="CZ1905" s="5"/>
    </row>
    <row r="1906" spans="4:104" x14ac:dyDescent="0.3">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E1906" s="5"/>
      <c r="AF1906" s="5"/>
      <c r="AG1906" s="5"/>
      <c r="AH1906" s="5"/>
      <c r="AI1906" s="5"/>
      <c r="AJ1906" s="5"/>
      <c r="AM1906" s="9"/>
      <c r="AN1906" s="9"/>
      <c r="AO1906" s="9"/>
      <c r="AP1906" s="9"/>
      <c r="AQ1906" s="9"/>
      <c r="AR1906" s="9"/>
      <c r="AS1906" s="9"/>
      <c r="AT1906" s="9"/>
      <c r="AU1906" s="5"/>
      <c r="AV1906" s="5"/>
      <c r="AW1906" s="5"/>
      <c r="AX1906" s="5"/>
      <c r="AY1906" s="5"/>
      <c r="AZ1906" s="5"/>
      <c r="BA1906" s="5"/>
      <c r="CX1906" s="5"/>
      <c r="CY1906" s="5"/>
      <c r="CZ1906" s="5"/>
    </row>
    <row r="1907" spans="4:104" x14ac:dyDescent="0.3">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E1907" s="5"/>
      <c r="AF1907" s="5"/>
      <c r="AG1907" s="5"/>
      <c r="AH1907" s="5"/>
      <c r="AI1907" s="5"/>
      <c r="AJ1907" s="5"/>
      <c r="AM1907" s="9"/>
      <c r="AN1907" s="9"/>
      <c r="AO1907" s="9"/>
      <c r="AP1907" s="9"/>
      <c r="AQ1907" s="9"/>
      <c r="AR1907" s="9"/>
      <c r="AS1907" s="9"/>
      <c r="AT1907" s="9"/>
      <c r="AU1907" s="5"/>
      <c r="AV1907" s="5"/>
      <c r="AW1907" s="5"/>
      <c r="AX1907" s="5"/>
      <c r="AY1907" s="5"/>
      <c r="AZ1907" s="5"/>
      <c r="BA1907" s="5"/>
      <c r="CX1907" s="5"/>
      <c r="CY1907" s="5"/>
      <c r="CZ1907" s="5"/>
    </row>
    <row r="1908" spans="4:104" x14ac:dyDescent="0.3">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E1908" s="5"/>
      <c r="AF1908" s="5"/>
      <c r="AG1908" s="5"/>
      <c r="AH1908" s="5"/>
      <c r="AI1908" s="5"/>
      <c r="AJ1908" s="5"/>
      <c r="AM1908" s="9"/>
      <c r="AN1908" s="9"/>
      <c r="AO1908" s="9"/>
      <c r="AP1908" s="9"/>
      <c r="AQ1908" s="9"/>
      <c r="AR1908" s="9"/>
      <c r="AS1908" s="9"/>
      <c r="AT1908" s="9"/>
      <c r="AU1908" s="5"/>
      <c r="AV1908" s="5"/>
      <c r="AW1908" s="5"/>
      <c r="AX1908" s="5"/>
      <c r="AY1908" s="5"/>
      <c r="AZ1908" s="5"/>
      <c r="BA1908" s="5"/>
      <c r="CX1908" s="5"/>
      <c r="CY1908" s="5"/>
      <c r="CZ1908" s="5"/>
    </row>
    <row r="1909" spans="4:104" x14ac:dyDescent="0.3">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E1909" s="5"/>
      <c r="AF1909" s="5"/>
      <c r="AG1909" s="5"/>
      <c r="AH1909" s="5"/>
      <c r="AI1909" s="5"/>
      <c r="AJ1909" s="5"/>
      <c r="AM1909" s="9"/>
      <c r="AN1909" s="9"/>
      <c r="AO1909" s="9"/>
      <c r="AP1909" s="9"/>
      <c r="AQ1909" s="9"/>
      <c r="AR1909" s="9"/>
      <c r="AS1909" s="9"/>
      <c r="AT1909" s="9"/>
      <c r="AU1909" s="5"/>
      <c r="AV1909" s="5"/>
      <c r="AW1909" s="5"/>
      <c r="AX1909" s="5"/>
      <c r="AY1909" s="5"/>
      <c r="AZ1909" s="5"/>
      <c r="BA1909" s="5"/>
      <c r="CX1909" s="5"/>
      <c r="CY1909" s="5"/>
      <c r="CZ1909" s="5"/>
    </row>
    <row r="1910" spans="4:104" x14ac:dyDescent="0.3">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E1910" s="5"/>
      <c r="AF1910" s="5"/>
      <c r="AG1910" s="5"/>
      <c r="AH1910" s="5"/>
      <c r="AI1910" s="5"/>
      <c r="AJ1910" s="5"/>
      <c r="AM1910" s="9"/>
      <c r="AN1910" s="9"/>
      <c r="AO1910" s="9"/>
      <c r="AP1910" s="9"/>
      <c r="AQ1910" s="9"/>
      <c r="AR1910" s="9"/>
      <c r="AS1910" s="9"/>
      <c r="AT1910" s="9"/>
      <c r="AU1910" s="5"/>
      <c r="AV1910" s="5"/>
      <c r="AW1910" s="5"/>
      <c r="AX1910" s="5"/>
      <c r="AY1910" s="5"/>
      <c r="AZ1910" s="5"/>
      <c r="BA1910" s="5"/>
      <c r="CX1910" s="5"/>
      <c r="CY1910" s="5"/>
      <c r="CZ1910" s="5"/>
    </row>
    <row r="1911" spans="4:104" x14ac:dyDescent="0.3">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E1911" s="5"/>
      <c r="AF1911" s="5"/>
      <c r="AG1911" s="5"/>
      <c r="AH1911" s="5"/>
      <c r="AI1911" s="5"/>
      <c r="AJ1911" s="5"/>
      <c r="AM1911" s="9"/>
      <c r="AN1911" s="9"/>
      <c r="AO1911" s="9"/>
      <c r="AP1911" s="9"/>
      <c r="AQ1911" s="9"/>
      <c r="AR1911" s="9"/>
      <c r="AS1911" s="9"/>
      <c r="AT1911" s="9"/>
      <c r="AU1911" s="5"/>
      <c r="AV1911" s="5"/>
      <c r="AW1911" s="5"/>
      <c r="AX1911" s="5"/>
      <c r="AY1911" s="5"/>
      <c r="AZ1911" s="5"/>
      <c r="BA1911" s="5"/>
      <c r="CX1911" s="5"/>
      <c r="CY1911" s="5"/>
      <c r="CZ1911" s="5"/>
    </row>
    <row r="1912" spans="4:104" x14ac:dyDescent="0.3">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E1912" s="5"/>
      <c r="AF1912" s="5"/>
      <c r="AG1912" s="5"/>
      <c r="AH1912" s="5"/>
      <c r="AI1912" s="5"/>
      <c r="AJ1912" s="5"/>
      <c r="AM1912" s="9"/>
      <c r="AN1912" s="9"/>
      <c r="AO1912" s="9"/>
      <c r="AP1912" s="9"/>
      <c r="AQ1912" s="9"/>
      <c r="AR1912" s="9"/>
      <c r="AS1912" s="9"/>
      <c r="AT1912" s="9"/>
      <c r="AU1912" s="5"/>
      <c r="AV1912" s="5"/>
      <c r="AW1912" s="5"/>
      <c r="AX1912" s="5"/>
      <c r="AY1912" s="5"/>
      <c r="AZ1912" s="5"/>
      <c r="BA1912" s="5"/>
      <c r="CX1912" s="5"/>
      <c r="CY1912" s="5"/>
      <c r="CZ1912" s="5"/>
    </row>
    <row r="1913" spans="4:104" x14ac:dyDescent="0.3">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E1913" s="5"/>
      <c r="AF1913" s="5"/>
      <c r="AG1913" s="5"/>
      <c r="AH1913" s="5"/>
      <c r="AI1913" s="5"/>
      <c r="AJ1913" s="5"/>
      <c r="AM1913" s="9"/>
      <c r="AN1913" s="9"/>
      <c r="AO1913" s="9"/>
      <c r="AP1913" s="9"/>
      <c r="AQ1913" s="9"/>
      <c r="AR1913" s="9"/>
      <c r="AS1913" s="9"/>
      <c r="AT1913" s="9"/>
      <c r="AU1913" s="5"/>
      <c r="AV1913" s="5"/>
      <c r="AW1913" s="5"/>
      <c r="AX1913" s="5"/>
      <c r="AY1913" s="5"/>
      <c r="AZ1913" s="5"/>
      <c r="BA1913" s="5"/>
      <c r="CX1913" s="5"/>
      <c r="CY1913" s="5"/>
      <c r="CZ1913" s="5"/>
    </row>
    <row r="1914" spans="4:104" x14ac:dyDescent="0.3">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E1914" s="5"/>
      <c r="AF1914" s="5"/>
      <c r="AG1914" s="5"/>
      <c r="AH1914" s="5"/>
      <c r="AI1914" s="5"/>
      <c r="AJ1914" s="5"/>
      <c r="AM1914" s="9"/>
      <c r="AN1914" s="9"/>
      <c r="AO1914" s="9"/>
      <c r="AP1914" s="9"/>
      <c r="AQ1914" s="9"/>
      <c r="AR1914" s="9"/>
      <c r="AS1914" s="9"/>
      <c r="AT1914" s="9"/>
      <c r="AU1914" s="5"/>
      <c r="AV1914" s="5"/>
      <c r="AW1914" s="5"/>
      <c r="AX1914" s="5"/>
      <c r="AY1914" s="5"/>
      <c r="AZ1914" s="5"/>
      <c r="BA1914" s="5"/>
      <c r="CX1914" s="5"/>
      <c r="CY1914" s="5"/>
      <c r="CZ1914" s="5"/>
    </row>
    <row r="1915" spans="4:104" x14ac:dyDescent="0.3">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E1915" s="5"/>
      <c r="AF1915" s="5"/>
      <c r="AG1915" s="5"/>
      <c r="AH1915" s="5"/>
      <c r="AI1915" s="5"/>
      <c r="AJ1915" s="5"/>
      <c r="AM1915" s="9"/>
      <c r="AN1915" s="9"/>
      <c r="AO1915" s="9"/>
      <c r="AP1915" s="9"/>
      <c r="AQ1915" s="9"/>
      <c r="AR1915" s="9"/>
      <c r="AS1915" s="9"/>
      <c r="AT1915" s="9"/>
      <c r="AU1915" s="5"/>
      <c r="AV1915" s="5"/>
      <c r="AW1915" s="5"/>
      <c r="AX1915" s="5"/>
      <c r="AY1915" s="5"/>
      <c r="AZ1915" s="5"/>
      <c r="BA1915" s="5"/>
      <c r="CX1915" s="5"/>
      <c r="CY1915" s="5"/>
      <c r="CZ1915" s="5"/>
    </row>
    <row r="1916" spans="4:104" x14ac:dyDescent="0.3">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E1916" s="5"/>
      <c r="AF1916" s="5"/>
      <c r="AG1916" s="5"/>
      <c r="AH1916" s="5"/>
      <c r="AI1916" s="5"/>
      <c r="AJ1916" s="5"/>
      <c r="AM1916" s="9"/>
      <c r="AN1916" s="9"/>
      <c r="AO1916" s="9"/>
      <c r="AP1916" s="9"/>
      <c r="AQ1916" s="9"/>
      <c r="AR1916" s="9"/>
      <c r="AS1916" s="9"/>
      <c r="AT1916" s="9"/>
      <c r="AU1916" s="5"/>
      <c r="AV1916" s="5"/>
      <c r="AW1916" s="5"/>
      <c r="AX1916" s="5"/>
      <c r="AY1916" s="5"/>
      <c r="AZ1916" s="5"/>
      <c r="BA1916" s="5"/>
      <c r="CX1916" s="5"/>
      <c r="CY1916" s="5"/>
      <c r="CZ1916" s="5"/>
    </row>
    <row r="1917" spans="4:104" x14ac:dyDescent="0.3">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E1917" s="5"/>
      <c r="AF1917" s="5"/>
      <c r="AG1917" s="5"/>
      <c r="AH1917" s="5"/>
      <c r="AI1917" s="5"/>
      <c r="AJ1917" s="5"/>
      <c r="AM1917" s="9"/>
      <c r="AN1917" s="9"/>
      <c r="AO1917" s="9"/>
      <c r="AP1917" s="9"/>
      <c r="AQ1917" s="9"/>
      <c r="AR1917" s="9"/>
      <c r="AS1917" s="9"/>
      <c r="AT1917" s="9"/>
      <c r="AU1917" s="5"/>
      <c r="AV1917" s="5"/>
      <c r="AW1917" s="5"/>
      <c r="AX1917" s="5"/>
      <c r="AY1917" s="5"/>
      <c r="AZ1917" s="5"/>
      <c r="BA1917" s="5"/>
      <c r="CX1917" s="5"/>
      <c r="CY1917" s="5"/>
      <c r="CZ1917" s="5"/>
    </row>
    <row r="1918" spans="4:104" x14ac:dyDescent="0.3">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E1918" s="5"/>
      <c r="AF1918" s="5"/>
      <c r="AG1918" s="5"/>
      <c r="AH1918" s="5"/>
      <c r="AI1918" s="5"/>
      <c r="AJ1918" s="5"/>
      <c r="AM1918" s="9"/>
      <c r="AN1918" s="9"/>
      <c r="AO1918" s="9"/>
      <c r="AP1918" s="9"/>
      <c r="AQ1918" s="9"/>
      <c r="AR1918" s="9"/>
      <c r="AS1918" s="9"/>
      <c r="AT1918" s="9"/>
      <c r="AU1918" s="5"/>
      <c r="AV1918" s="5"/>
      <c r="AW1918" s="5"/>
      <c r="AX1918" s="5"/>
      <c r="AY1918" s="5"/>
      <c r="AZ1918" s="5"/>
      <c r="BA1918" s="5"/>
      <c r="CX1918" s="5"/>
      <c r="CY1918" s="5"/>
      <c r="CZ1918" s="5"/>
    </row>
    <row r="1919" spans="4:104" x14ac:dyDescent="0.3">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E1919" s="5"/>
      <c r="AF1919" s="5"/>
      <c r="AG1919" s="5"/>
      <c r="AH1919" s="5"/>
      <c r="AI1919" s="5"/>
      <c r="AJ1919" s="5"/>
      <c r="AM1919" s="9"/>
      <c r="AN1919" s="9"/>
      <c r="AO1919" s="9"/>
      <c r="AP1919" s="9"/>
      <c r="AQ1919" s="9"/>
      <c r="AR1919" s="9"/>
      <c r="AS1919" s="9"/>
      <c r="AT1919" s="9"/>
      <c r="AU1919" s="5"/>
      <c r="AV1919" s="5"/>
      <c r="AW1919" s="5"/>
      <c r="AX1919" s="5"/>
      <c r="AY1919" s="5"/>
      <c r="AZ1919" s="5"/>
      <c r="BA1919" s="5"/>
      <c r="CX1919" s="5"/>
      <c r="CY1919" s="5"/>
      <c r="CZ1919" s="5"/>
    </row>
    <row r="1920" spans="4:104" x14ac:dyDescent="0.3">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E1920" s="5"/>
      <c r="AF1920" s="5"/>
      <c r="AG1920" s="5"/>
      <c r="AH1920" s="5"/>
      <c r="AI1920" s="5"/>
      <c r="AJ1920" s="5"/>
      <c r="AM1920" s="9"/>
      <c r="AN1920" s="9"/>
      <c r="AO1920" s="9"/>
      <c r="AP1920" s="9"/>
      <c r="AQ1920" s="9"/>
      <c r="AR1920" s="9"/>
      <c r="AS1920" s="9"/>
      <c r="AT1920" s="9"/>
      <c r="AU1920" s="5"/>
      <c r="AV1920" s="5"/>
      <c r="AW1920" s="5"/>
      <c r="AX1920" s="5"/>
      <c r="AY1920" s="5"/>
      <c r="AZ1920" s="5"/>
      <c r="BA1920" s="5"/>
      <c r="CX1920" s="5"/>
      <c r="CY1920" s="5"/>
      <c r="CZ1920" s="5"/>
    </row>
    <row r="1921" spans="4:104" x14ac:dyDescent="0.3">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E1921" s="5"/>
      <c r="AF1921" s="5"/>
      <c r="AG1921" s="5"/>
      <c r="AH1921" s="5"/>
      <c r="AI1921" s="5"/>
      <c r="AJ1921" s="5"/>
      <c r="AM1921" s="9"/>
      <c r="AN1921" s="9"/>
      <c r="AO1921" s="9"/>
      <c r="AP1921" s="9"/>
      <c r="AQ1921" s="9"/>
      <c r="AR1921" s="9"/>
      <c r="AS1921" s="9"/>
      <c r="AT1921" s="9"/>
      <c r="AU1921" s="5"/>
      <c r="AV1921" s="5"/>
      <c r="AW1921" s="5"/>
      <c r="AX1921" s="5"/>
      <c r="AY1921" s="5"/>
      <c r="AZ1921" s="5"/>
      <c r="BA1921" s="5"/>
      <c r="CX1921" s="5"/>
      <c r="CY1921" s="5"/>
      <c r="CZ1921" s="5"/>
    </row>
    <row r="1922" spans="4:104" x14ac:dyDescent="0.3">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E1922" s="5"/>
      <c r="AF1922" s="5"/>
      <c r="AG1922" s="5"/>
      <c r="AH1922" s="5"/>
      <c r="AI1922" s="5"/>
      <c r="AJ1922" s="5"/>
      <c r="AM1922" s="9"/>
      <c r="AN1922" s="9"/>
      <c r="AO1922" s="9"/>
      <c r="AP1922" s="9"/>
      <c r="AQ1922" s="9"/>
      <c r="AR1922" s="9"/>
      <c r="AS1922" s="9"/>
      <c r="AT1922" s="9"/>
      <c r="AU1922" s="5"/>
      <c r="AV1922" s="5"/>
      <c r="AW1922" s="5"/>
      <c r="AX1922" s="5"/>
      <c r="AY1922" s="5"/>
      <c r="AZ1922" s="5"/>
      <c r="BA1922" s="5"/>
      <c r="CX1922" s="5"/>
      <c r="CY1922" s="5"/>
      <c r="CZ1922" s="5"/>
    </row>
    <row r="1923" spans="4:104" x14ac:dyDescent="0.3">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E1923" s="5"/>
      <c r="AF1923" s="5"/>
      <c r="AG1923" s="5"/>
      <c r="AH1923" s="5"/>
      <c r="AI1923" s="5"/>
      <c r="AJ1923" s="5"/>
      <c r="AM1923" s="9"/>
      <c r="AN1923" s="9"/>
      <c r="AO1923" s="9"/>
      <c r="AP1923" s="9"/>
      <c r="AQ1923" s="9"/>
      <c r="AR1923" s="9"/>
      <c r="AS1923" s="9"/>
      <c r="AT1923" s="9"/>
      <c r="AU1923" s="5"/>
      <c r="AV1923" s="5"/>
      <c r="AW1923" s="5"/>
      <c r="AX1923" s="5"/>
      <c r="AY1923" s="5"/>
      <c r="AZ1923" s="5"/>
      <c r="BA1923" s="5"/>
      <c r="CX1923" s="5"/>
      <c r="CY1923" s="5"/>
      <c r="CZ1923" s="5"/>
    </row>
    <row r="1924" spans="4:104" x14ac:dyDescent="0.3">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E1924" s="5"/>
      <c r="AF1924" s="5"/>
      <c r="AG1924" s="5"/>
      <c r="AH1924" s="5"/>
      <c r="AI1924" s="5"/>
      <c r="AJ1924" s="5"/>
      <c r="AM1924" s="9"/>
      <c r="AN1924" s="9"/>
      <c r="AO1924" s="9"/>
      <c r="AP1924" s="9"/>
      <c r="AQ1924" s="9"/>
      <c r="AR1924" s="9"/>
      <c r="AS1924" s="9"/>
      <c r="AT1924" s="9"/>
      <c r="AU1924" s="5"/>
      <c r="AV1924" s="5"/>
      <c r="AW1924" s="5"/>
      <c r="AX1924" s="5"/>
      <c r="AY1924" s="5"/>
      <c r="AZ1924" s="5"/>
      <c r="BA1924" s="5"/>
      <c r="CX1924" s="5"/>
      <c r="CY1924" s="5"/>
      <c r="CZ1924" s="5"/>
    </row>
    <row r="1925" spans="4:104" x14ac:dyDescent="0.3">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E1925" s="5"/>
      <c r="AF1925" s="5"/>
      <c r="AG1925" s="5"/>
      <c r="AH1925" s="5"/>
      <c r="AI1925" s="5"/>
      <c r="AJ1925" s="5"/>
      <c r="AM1925" s="9"/>
      <c r="AN1925" s="9"/>
      <c r="AO1925" s="9"/>
      <c r="AP1925" s="9"/>
      <c r="AQ1925" s="9"/>
      <c r="AR1925" s="9"/>
      <c r="AS1925" s="9"/>
      <c r="AT1925" s="9"/>
      <c r="AU1925" s="5"/>
      <c r="AV1925" s="5"/>
      <c r="AW1925" s="5"/>
      <c r="AX1925" s="5"/>
      <c r="AY1925" s="5"/>
      <c r="AZ1925" s="5"/>
      <c r="BA1925" s="5"/>
      <c r="CX1925" s="5"/>
      <c r="CY1925" s="5"/>
      <c r="CZ1925" s="5"/>
    </row>
    <row r="1926" spans="4:104" x14ac:dyDescent="0.3">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E1926" s="5"/>
      <c r="AF1926" s="5"/>
      <c r="AG1926" s="5"/>
      <c r="AH1926" s="5"/>
      <c r="AI1926" s="5"/>
      <c r="AJ1926" s="5"/>
      <c r="AM1926" s="9"/>
      <c r="AN1926" s="9"/>
      <c r="AO1926" s="9"/>
      <c r="AP1926" s="9"/>
      <c r="AQ1926" s="9"/>
      <c r="AR1926" s="9"/>
      <c r="AS1926" s="9"/>
      <c r="AT1926" s="9"/>
      <c r="AU1926" s="5"/>
      <c r="AV1926" s="5"/>
      <c r="AW1926" s="5"/>
      <c r="AX1926" s="5"/>
      <c r="AY1926" s="5"/>
      <c r="AZ1926" s="5"/>
      <c r="BA1926" s="5"/>
      <c r="CX1926" s="5"/>
      <c r="CY1926" s="5"/>
      <c r="CZ1926" s="5"/>
    </row>
    <row r="1927" spans="4:104" x14ac:dyDescent="0.3">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E1927" s="5"/>
      <c r="AF1927" s="5"/>
      <c r="AG1927" s="5"/>
      <c r="AH1927" s="5"/>
      <c r="AI1927" s="5"/>
      <c r="AJ1927" s="5"/>
      <c r="AM1927" s="9"/>
      <c r="AN1927" s="9"/>
      <c r="AO1927" s="9"/>
      <c r="AP1927" s="9"/>
      <c r="AQ1927" s="9"/>
      <c r="AR1927" s="9"/>
      <c r="AS1927" s="9"/>
      <c r="AT1927" s="9"/>
      <c r="AU1927" s="5"/>
      <c r="AV1927" s="5"/>
      <c r="AW1927" s="5"/>
      <c r="AX1927" s="5"/>
      <c r="AY1927" s="5"/>
      <c r="AZ1927" s="5"/>
      <c r="BA1927" s="5"/>
      <c r="CX1927" s="5"/>
      <c r="CY1927" s="5"/>
      <c r="CZ1927" s="5"/>
    </row>
    <row r="1928" spans="4:104" x14ac:dyDescent="0.3">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E1928" s="5"/>
      <c r="AF1928" s="5"/>
      <c r="AG1928" s="5"/>
      <c r="AH1928" s="5"/>
      <c r="AI1928" s="5"/>
      <c r="AJ1928" s="5"/>
      <c r="AM1928" s="9"/>
      <c r="AN1928" s="9"/>
      <c r="AO1928" s="9"/>
      <c r="AP1928" s="9"/>
      <c r="AQ1928" s="9"/>
      <c r="AR1928" s="9"/>
      <c r="AS1928" s="9"/>
      <c r="AT1928" s="9"/>
      <c r="AU1928" s="5"/>
      <c r="AV1928" s="5"/>
      <c r="AW1928" s="5"/>
      <c r="AX1928" s="5"/>
      <c r="AY1928" s="5"/>
      <c r="AZ1928" s="5"/>
      <c r="BA1928" s="5"/>
      <c r="CX1928" s="5"/>
      <c r="CY1928" s="5"/>
      <c r="CZ1928" s="5"/>
    </row>
    <row r="1929" spans="4:104" x14ac:dyDescent="0.3">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E1929" s="5"/>
      <c r="AF1929" s="5"/>
      <c r="AG1929" s="5"/>
      <c r="AH1929" s="5"/>
      <c r="AI1929" s="5"/>
      <c r="AJ1929" s="5"/>
      <c r="AM1929" s="9"/>
      <c r="AN1929" s="9"/>
      <c r="AO1929" s="9"/>
      <c r="AP1929" s="9"/>
      <c r="AQ1929" s="9"/>
      <c r="AR1929" s="9"/>
      <c r="AS1929" s="9"/>
      <c r="AT1929" s="9"/>
      <c r="AU1929" s="5"/>
      <c r="AV1929" s="5"/>
      <c r="AW1929" s="5"/>
      <c r="AX1929" s="5"/>
      <c r="AY1929" s="5"/>
      <c r="AZ1929" s="5"/>
      <c r="BA1929" s="5"/>
      <c r="CX1929" s="5"/>
      <c r="CY1929" s="5"/>
      <c r="CZ1929" s="5"/>
    </row>
    <row r="1930" spans="4:104" x14ac:dyDescent="0.3">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E1930" s="5"/>
      <c r="AF1930" s="5"/>
      <c r="AG1930" s="5"/>
      <c r="AH1930" s="5"/>
      <c r="AI1930" s="5"/>
      <c r="AJ1930" s="5"/>
      <c r="AM1930" s="9"/>
      <c r="AN1930" s="9"/>
      <c r="AO1930" s="9"/>
      <c r="AP1930" s="9"/>
      <c r="AQ1930" s="9"/>
      <c r="AR1930" s="9"/>
      <c r="AS1930" s="9"/>
      <c r="AT1930" s="9"/>
      <c r="AU1930" s="5"/>
      <c r="AV1930" s="5"/>
      <c r="AW1930" s="5"/>
      <c r="AX1930" s="5"/>
      <c r="AY1930" s="5"/>
      <c r="AZ1930" s="5"/>
      <c r="BA1930" s="5"/>
      <c r="CX1930" s="5"/>
      <c r="CY1930" s="5"/>
      <c r="CZ1930" s="5"/>
    </row>
    <row r="1931" spans="4:104" x14ac:dyDescent="0.3">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E1931" s="5"/>
      <c r="AF1931" s="5"/>
      <c r="AG1931" s="5"/>
      <c r="AH1931" s="5"/>
      <c r="AI1931" s="5"/>
      <c r="AJ1931" s="5"/>
      <c r="AM1931" s="9"/>
      <c r="AN1931" s="9"/>
      <c r="AO1931" s="9"/>
      <c r="AP1931" s="9"/>
      <c r="AQ1931" s="9"/>
      <c r="AR1931" s="9"/>
      <c r="AS1931" s="9"/>
      <c r="AT1931" s="9"/>
      <c r="AU1931" s="5"/>
      <c r="AV1931" s="5"/>
      <c r="AW1931" s="5"/>
      <c r="AX1931" s="5"/>
      <c r="AY1931" s="5"/>
      <c r="AZ1931" s="5"/>
      <c r="BA1931" s="5"/>
      <c r="CX1931" s="5"/>
      <c r="CY1931" s="5"/>
      <c r="CZ1931" s="5"/>
    </row>
    <row r="1932" spans="4:104" x14ac:dyDescent="0.3">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E1932" s="5"/>
      <c r="AF1932" s="5"/>
      <c r="AG1932" s="5"/>
      <c r="AH1932" s="5"/>
      <c r="AI1932" s="5"/>
      <c r="AJ1932" s="5"/>
      <c r="AM1932" s="9"/>
      <c r="AN1932" s="9"/>
      <c r="AO1932" s="9"/>
      <c r="AP1932" s="9"/>
      <c r="AQ1932" s="9"/>
      <c r="AR1932" s="9"/>
      <c r="AS1932" s="9"/>
      <c r="AT1932" s="9"/>
      <c r="AU1932" s="5"/>
      <c r="AV1932" s="5"/>
      <c r="AW1932" s="5"/>
      <c r="AX1932" s="5"/>
      <c r="AY1932" s="5"/>
      <c r="AZ1932" s="5"/>
      <c r="BA1932" s="5"/>
      <c r="CX1932" s="5"/>
      <c r="CY1932" s="5"/>
      <c r="CZ1932" s="5"/>
    </row>
    <row r="1933" spans="4:104" x14ac:dyDescent="0.3">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E1933" s="5"/>
      <c r="AF1933" s="5"/>
      <c r="AG1933" s="5"/>
      <c r="AH1933" s="5"/>
      <c r="AI1933" s="5"/>
      <c r="AJ1933" s="5"/>
      <c r="AM1933" s="9"/>
      <c r="AN1933" s="9"/>
      <c r="AO1933" s="9"/>
      <c r="AP1933" s="9"/>
      <c r="AQ1933" s="9"/>
      <c r="AR1933" s="9"/>
      <c r="AS1933" s="9"/>
      <c r="AT1933" s="9"/>
      <c r="AU1933" s="5"/>
      <c r="AV1933" s="5"/>
      <c r="AW1933" s="5"/>
      <c r="AX1933" s="5"/>
      <c r="AY1933" s="5"/>
      <c r="AZ1933" s="5"/>
      <c r="BA1933" s="5"/>
      <c r="CX1933" s="5"/>
      <c r="CY1933" s="5"/>
      <c r="CZ1933" s="5"/>
    </row>
    <row r="1934" spans="4:104" x14ac:dyDescent="0.3">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E1934" s="5"/>
      <c r="AF1934" s="5"/>
      <c r="AG1934" s="5"/>
      <c r="AH1934" s="5"/>
      <c r="AI1934" s="5"/>
      <c r="AJ1934" s="5"/>
      <c r="AM1934" s="9"/>
      <c r="AN1934" s="9"/>
      <c r="AO1934" s="9"/>
      <c r="AP1934" s="9"/>
      <c r="AQ1934" s="9"/>
      <c r="AR1934" s="9"/>
      <c r="AS1934" s="9"/>
      <c r="AT1934" s="9"/>
      <c r="AU1934" s="5"/>
      <c r="AV1934" s="5"/>
      <c r="AW1934" s="5"/>
      <c r="AX1934" s="5"/>
      <c r="AY1934" s="5"/>
      <c r="AZ1934" s="5"/>
      <c r="BA1934" s="5"/>
      <c r="CX1934" s="5"/>
      <c r="CY1934" s="5"/>
      <c r="CZ1934" s="5"/>
    </row>
    <row r="1935" spans="4:104" x14ac:dyDescent="0.3">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E1935" s="5"/>
      <c r="AF1935" s="5"/>
      <c r="AG1935" s="5"/>
      <c r="AH1935" s="5"/>
      <c r="AI1935" s="5"/>
      <c r="AJ1935" s="5"/>
      <c r="AM1935" s="9"/>
      <c r="AN1935" s="9"/>
      <c r="AO1935" s="9"/>
      <c r="AP1935" s="9"/>
      <c r="AQ1935" s="9"/>
      <c r="AR1935" s="9"/>
      <c r="AS1935" s="9"/>
      <c r="AT1935" s="9"/>
      <c r="AU1935" s="5"/>
      <c r="AV1935" s="5"/>
      <c r="AW1935" s="5"/>
      <c r="AX1935" s="5"/>
      <c r="AY1935" s="5"/>
      <c r="AZ1935" s="5"/>
      <c r="BA1935" s="5"/>
      <c r="CX1935" s="5"/>
      <c r="CY1935" s="5"/>
      <c r="CZ1935" s="5"/>
    </row>
    <row r="1936" spans="4:104" x14ac:dyDescent="0.3">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E1936" s="5"/>
      <c r="AF1936" s="5"/>
      <c r="AG1936" s="5"/>
      <c r="AH1936" s="5"/>
      <c r="AI1936" s="5"/>
      <c r="AJ1936" s="5"/>
      <c r="AM1936" s="9"/>
      <c r="AN1936" s="9"/>
      <c r="AO1936" s="9"/>
      <c r="AP1936" s="9"/>
      <c r="AQ1936" s="9"/>
      <c r="AR1936" s="9"/>
      <c r="AS1936" s="9"/>
      <c r="AT1936" s="9"/>
      <c r="AU1936" s="5"/>
      <c r="AV1936" s="5"/>
      <c r="AW1936" s="5"/>
      <c r="AX1936" s="5"/>
      <c r="AY1936" s="5"/>
      <c r="AZ1936" s="5"/>
      <c r="BA1936" s="5"/>
      <c r="CX1936" s="5"/>
      <c r="CY1936" s="5"/>
      <c r="CZ1936" s="5"/>
    </row>
    <row r="1937" spans="4:104" x14ac:dyDescent="0.3">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E1937" s="5"/>
      <c r="AF1937" s="5"/>
      <c r="AG1937" s="5"/>
      <c r="AH1937" s="5"/>
      <c r="AI1937" s="5"/>
      <c r="AJ1937" s="5"/>
      <c r="AM1937" s="9"/>
      <c r="AN1937" s="9"/>
      <c r="AO1937" s="9"/>
      <c r="AP1937" s="9"/>
      <c r="AQ1937" s="9"/>
      <c r="AR1937" s="9"/>
      <c r="AS1937" s="9"/>
      <c r="AT1937" s="9"/>
      <c r="AU1937" s="5"/>
      <c r="AV1937" s="5"/>
      <c r="AW1937" s="5"/>
      <c r="AX1937" s="5"/>
      <c r="AY1937" s="5"/>
      <c r="AZ1937" s="5"/>
      <c r="BA1937" s="5"/>
      <c r="CX1937" s="5"/>
      <c r="CY1937" s="5"/>
      <c r="CZ1937" s="5"/>
    </row>
    <row r="1938" spans="4:104" x14ac:dyDescent="0.3">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E1938" s="5"/>
      <c r="AF1938" s="5"/>
      <c r="AG1938" s="5"/>
      <c r="AH1938" s="5"/>
      <c r="AI1938" s="5"/>
      <c r="AJ1938" s="5"/>
      <c r="AM1938" s="9"/>
      <c r="AN1938" s="9"/>
      <c r="AO1938" s="9"/>
      <c r="AP1938" s="9"/>
      <c r="AQ1938" s="9"/>
      <c r="AR1938" s="9"/>
      <c r="AS1938" s="9"/>
      <c r="AT1938" s="9"/>
      <c r="AU1938" s="5"/>
      <c r="AV1938" s="5"/>
      <c r="AW1938" s="5"/>
      <c r="AX1938" s="5"/>
      <c r="AY1938" s="5"/>
      <c r="AZ1938" s="5"/>
      <c r="BA1938" s="5"/>
      <c r="CX1938" s="5"/>
      <c r="CY1938" s="5"/>
      <c r="CZ1938" s="5"/>
    </row>
    <row r="1939" spans="4:104" x14ac:dyDescent="0.3">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E1939" s="5"/>
      <c r="AF1939" s="5"/>
      <c r="AG1939" s="5"/>
      <c r="AH1939" s="5"/>
      <c r="AI1939" s="5"/>
      <c r="AJ1939" s="5"/>
      <c r="AM1939" s="9"/>
      <c r="AN1939" s="9"/>
      <c r="AO1939" s="9"/>
      <c r="AP1939" s="9"/>
      <c r="AQ1939" s="9"/>
      <c r="AR1939" s="9"/>
      <c r="AS1939" s="9"/>
      <c r="AT1939" s="9"/>
      <c r="AU1939" s="5"/>
      <c r="AV1939" s="5"/>
      <c r="AW1939" s="5"/>
      <c r="AX1939" s="5"/>
      <c r="AY1939" s="5"/>
      <c r="AZ1939" s="5"/>
      <c r="BA1939" s="5"/>
      <c r="CX1939" s="5"/>
      <c r="CY1939" s="5"/>
      <c r="CZ1939" s="5"/>
    </row>
    <row r="1940" spans="4:104" x14ac:dyDescent="0.3">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E1940" s="5"/>
      <c r="AF1940" s="5"/>
      <c r="AG1940" s="5"/>
      <c r="AH1940" s="5"/>
      <c r="AI1940" s="5"/>
      <c r="AJ1940" s="5"/>
      <c r="AM1940" s="9"/>
      <c r="AN1940" s="9"/>
      <c r="AO1940" s="9"/>
      <c r="AP1940" s="9"/>
      <c r="AQ1940" s="9"/>
      <c r="AR1940" s="9"/>
      <c r="AS1940" s="9"/>
      <c r="AT1940" s="9"/>
      <c r="AU1940" s="5"/>
      <c r="AV1940" s="5"/>
      <c r="AW1940" s="5"/>
      <c r="AX1940" s="5"/>
      <c r="AY1940" s="5"/>
      <c r="AZ1940" s="5"/>
      <c r="BA1940" s="5"/>
      <c r="CX1940" s="5"/>
      <c r="CY1940" s="5"/>
      <c r="CZ1940" s="5"/>
    </row>
    <row r="1941" spans="4:104" x14ac:dyDescent="0.3">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E1941" s="5"/>
      <c r="AF1941" s="5"/>
      <c r="AG1941" s="5"/>
      <c r="AH1941" s="5"/>
      <c r="AI1941" s="5"/>
      <c r="AJ1941" s="5"/>
      <c r="AM1941" s="9"/>
      <c r="AN1941" s="9"/>
      <c r="AO1941" s="9"/>
      <c r="AP1941" s="9"/>
      <c r="AQ1941" s="9"/>
      <c r="AR1941" s="9"/>
      <c r="AS1941" s="9"/>
      <c r="AT1941" s="9"/>
      <c r="AU1941" s="5"/>
      <c r="AV1941" s="5"/>
      <c r="AW1941" s="5"/>
      <c r="AX1941" s="5"/>
      <c r="AY1941" s="5"/>
      <c r="AZ1941" s="5"/>
      <c r="BA1941" s="5"/>
      <c r="CX1941" s="5"/>
      <c r="CY1941" s="5"/>
      <c r="CZ1941" s="5"/>
    </row>
    <row r="1942" spans="4:104" x14ac:dyDescent="0.3">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E1942" s="5"/>
      <c r="AF1942" s="5"/>
      <c r="AG1942" s="5"/>
      <c r="AH1942" s="5"/>
      <c r="AI1942" s="5"/>
      <c r="AJ1942" s="5"/>
      <c r="AM1942" s="9"/>
      <c r="AN1942" s="9"/>
      <c r="AO1942" s="9"/>
      <c r="AP1942" s="9"/>
      <c r="AQ1942" s="9"/>
      <c r="AR1942" s="9"/>
      <c r="AS1942" s="9"/>
      <c r="AT1942" s="9"/>
      <c r="AU1942" s="5"/>
      <c r="AV1942" s="5"/>
      <c r="AW1942" s="5"/>
      <c r="AX1942" s="5"/>
      <c r="AY1942" s="5"/>
      <c r="AZ1942" s="5"/>
      <c r="BA1942" s="5"/>
      <c r="CX1942" s="5"/>
      <c r="CY1942" s="5"/>
      <c r="CZ1942" s="5"/>
    </row>
    <row r="1943" spans="4:104" x14ac:dyDescent="0.3">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E1943" s="5"/>
      <c r="AF1943" s="5"/>
      <c r="AG1943" s="5"/>
      <c r="AH1943" s="5"/>
      <c r="AI1943" s="5"/>
      <c r="AJ1943" s="5"/>
      <c r="AM1943" s="9"/>
      <c r="AN1943" s="9"/>
      <c r="AO1943" s="9"/>
      <c r="AP1943" s="9"/>
      <c r="AQ1943" s="9"/>
      <c r="AR1943" s="9"/>
      <c r="AS1943" s="9"/>
      <c r="AT1943" s="9"/>
      <c r="AU1943" s="5"/>
      <c r="AV1943" s="5"/>
      <c r="AW1943" s="5"/>
      <c r="AX1943" s="5"/>
      <c r="AY1943" s="5"/>
      <c r="AZ1943" s="5"/>
      <c r="BA1943" s="5"/>
      <c r="CX1943" s="5"/>
      <c r="CY1943" s="5"/>
      <c r="CZ1943" s="5"/>
    </row>
    <row r="1944" spans="4:104" x14ac:dyDescent="0.3">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E1944" s="5"/>
      <c r="AF1944" s="5"/>
      <c r="AG1944" s="5"/>
      <c r="AH1944" s="5"/>
      <c r="AI1944" s="5"/>
      <c r="AJ1944" s="5"/>
      <c r="AM1944" s="9"/>
      <c r="AN1944" s="9"/>
      <c r="AO1944" s="9"/>
      <c r="AP1944" s="9"/>
      <c r="AQ1944" s="9"/>
      <c r="AR1944" s="9"/>
      <c r="AS1944" s="9"/>
      <c r="AT1944" s="9"/>
      <c r="AU1944" s="5"/>
      <c r="AV1944" s="5"/>
      <c r="AW1944" s="5"/>
      <c r="AX1944" s="5"/>
      <c r="AY1944" s="5"/>
      <c r="AZ1944" s="5"/>
      <c r="BA1944" s="5"/>
      <c r="CX1944" s="5"/>
      <c r="CY1944" s="5"/>
      <c r="CZ1944" s="5"/>
    </row>
    <row r="1945" spans="4:104" x14ac:dyDescent="0.3">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E1945" s="5"/>
      <c r="AF1945" s="5"/>
      <c r="AG1945" s="5"/>
      <c r="AH1945" s="5"/>
      <c r="AI1945" s="5"/>
      <c r="AJ1945" s="5"/>
      <c r="AM1945" s="9"/>
      <c r="AN1945" s="9"/>
      <c r="AO1945" s="9"/>
      <c r="AP1945" s="9"/>
      <c r="AQ1945" s="9"/>
      <c r="AR1945" s="9"/>
      <c r="AS1945" s="9"/>
      <c r="AT1945" s="9"/>
      <c r="AU1945" s="5"/>
      <c r="AV1945" s="5"/>
      <c r="AW1945" s="5"/>
      <c r="AX1945" s="5"/>
      <c r="AY1945" s="5"/>
      <c r="AZ1945" s="5"/>
      <c r="BA1945" s="5"/>
      <c r="CX1945" s="5"/>
      <c r="CY1945" s="5"/>
      <c r="CZ1945" s="5"/>
    </row>
    <row r="1946" spans="4:104" x14ac:dyDescent="0.3">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E1946" s="5"/>
      <c r="AF1946" s="5"/>
      <c r="AG1946" s="5"/>
      <c r="AH1946" s="5"/>
      <c r="AI1946" s="5"/>
      <c r="AJ1946" s="5"/>
      <c r="AM1946" s="9"/>
      <c r="AN1946" s="9"/>
      <c r="AO1946" s="9"/>
      <c r="AP1946" s="9"/>
      <c r="AQ1946" s="9"/>
      <c r="AR1946" s="9"/>
      <c r="AS1946" s="9"/>
      <c r="AT1946" s="9"/>
      <c r="AU1946" s="5"/>
      <c r="AV1946" s="5"/>
      <c r="AW1946" s="5"/>
      <c r="AX1946" s="5"/>
      <c r="AY1946" s="5"/>
      <c r="AZ1946" s="5"/>
      <c r="BA1946" s="5"/>
      <c r="CX1946" s="5"/>
      <c r="CY1946" s="5"/>
      <c r="CZ1946" s="5"/>
    </row>
    <row r="1947" spans="4:104" x14ac:dyDescent="0.3">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E1947" s="5"/>
      <c r="AF1947" s="5"/>
      <c r="AG1947" s="5"/>
      <c r="AH1947" s="5"/>
      <c r="AI1947" s="5"/>
      <c r="AJ1947" s="5"/>
      <c r="AM1947" s="9"/>
      <c r="AN1947" s="9"/>
      <c r="AO1947" s="9"/>
      <c r="AP1947" s="9"/>
      <c r="AQ1947" s="9"/>
      <c r="AR1947" s="9"/>
      <c r="AS1947" s="9"/>
      <c r="AT1947" s="9"/>
      <c r="AU1947" s="5"/>
      <c r="AV1947" s="5"/>
      <c r="AW1947" s="5"/>
      <c r="AX1947" s="5"/>
      <c r="AY1947" s="5"/>
      <c r="AZ1947" s="5"/>
      <c r="BA1947" s="5"/>
      <c r="CX1947" s="5"/>
      <c r="CY1947" s="5"/>
      <c r="CZ1947" s="5"/>
    </row>
    <row r="1948" spans="4:104" x14ac:dyDescent="0.3">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E1948" s="5"/>
      <c r="AF1948" s="5"/>
      <c r="AG1948" s="5"/>
      <c r="AH1948" s="5"/>
      <c r="AI1948" s="5"/>
      <c r="AJ1948" s="5"/>
      <c r="AM1948" s="9"/>
      <c r="AN1948" s="9"/>
      <c r="AO1948" s="9"/>
      <c r="AP1948" s="9"/>
      <c r="AQ1948" s="9"/>
      <c r="AR1948" s="9"/>
      <c r="AS1948" s="9"/>
      <c r="AT1948" s="9"/>
      <c r="AU1948" s="5"/>
      <c r="AV1948" s="5"/>
      <c r="AW1948" s="5"/>
      <c r="AX1948" s="5"/>
      <c r="AY1948" s="5"/>
      <c r="AZ1948" s="5"/>
      <c r="BA1948" s="5"/>
      <c r="CX1948" s="5"/>
      <c r="CY1948" s="5"/>
      <c r="CZ1948" s="5"/>
    </row>
    <row r="1949" spans="4:104" x14ac:dyDescent="0.3">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E1949" s="5"/>
      <c r="AF1949" s="5"/>
      <c r="AG1949" s="5"/>
      <c r="AH1949" s="5"/>
      <c r="AI1949" s="5"/>
      <c r="AJ1949" s="5"/>
      <c r="AM1949" s="9"/>
      <c r="AN1949" s="9"/>
      <c r="AO1949" s="9"/>
      <c r="AP1949" s="9"/>
      <c r="AQ1949" s="9"/>
      <c r="AR1949" s="9"/>
      <c r="AS1949" s="9"/>
      <c r="AT1949" s="9"/>
      <c r="AU1949" s="5"/>
      <c r="AV1949" s="5"/>
      <c r="AW1949" s="5"/>
      <c r="AX1949" s="5"/>
      <c r="AY1949" s="5"/>
      <c r="AZ1949" s="5"/>
      <c r="BA1949" s="5"/>
      <c r="CX1949" s="5"/>
      <c r="CY1949" s="5"/>
      <c r="CZ1949" s="5"/>
    </row>
    <row r="1950" spans="4:104" x14ac:dyDescent="0.3">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E1950" s="5"/>
      <c r="AF1950" s="5"/>
      <c r="AG1950" s="5"/>
      <c r="AH1950" s="5"/>
      <c r="AI1950" s="5"/>
      <c r="AJ1950" s="5"/>
      <c r="AM1950" s="9"/>
      <c r="AN1950" s="9"/>
      <c r="AO1950" s="9"/>
      <c r="AP1950" s="9"/>
      <c r="AQ1950" s="9"/>
      <c r="AR1950" s="9"/>
      <c r="AS1950" s="9"/>
      <c r="AT1950" s="9"/>
      <c r="AU1950" s="5"/>
      <c r="AV1950" s="5"/>
      <c r="AW1950" s="5"/>
      <c r="AX1950" s="5"/>
      <c r="AY1950" s="5"/>
      <c r="AZ1950" s="5"/>
      <c r="BA1950" s="5"/>
      <c r="CX1950" s="5"/>
      <c r="CY1950" s="5"/>
      <c r="CZ1950" s="5"/>
    </row>
    <row r="1951" spans="4:104" x14ac:dyDescent="0.3">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E1951" s="5"/>
      <c r="AF1951" s="5"/>
      <c r="AG1951" s="5"/>
      <c r="AH1951" s="5"/>
      <c r="AI1951" s="5"/>
      <c r="AJ1951" s="5"/>
      <c r="AM1951" s="9"/>
      <c r="AN1951" s="9"/>
      <c r="AO1951" s="9"/>
      <c r="AP1951" s="9"/>
      <c r="AQ1951" s="9"/>
      <c r="AR1951" s="9"/>
      <c r="AS1951" s="9"/>
      <c r="AT1951" s="9"/>
      <c r="AU1951" s="5"/>
      <c r="AV1951" s="5"/>
      <c r="AW1951" s="5"/>
      <c r="AX1951" s="5"/>
      <c r="AY1951" s="5"/>
      <c r="AZ1951" s="5"/>
      <c r="BA1951" s="5"/>
      <c r="CX1951" s="5"/>
      <c r="CY1951" s="5"/>
      <c r="CZ1951" s="5"/>
    </row>
    <row r="1952" spans="4:104" x14ac:dyDescent="0.3">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E1952" s="5"/>
      <c r="AF1952" s="5"/>
      <c r="AG1952" s="5"/>
      <c r="AH1952" s="5"/>
      <c r="AI1952" s="5"/>
      <c r="AJ1952" s="5"/>
      <c r="AM1952" s="9"/>
      <c r="AN1952" s="9"/>
      <c r="AO1952" s="9"/>
      <c r="AP1952" s="9"/>
      <c r="AQ1952" s="9"/>
      <c r="AR1952" s="9"/>
      <c r="AS1952" s="9"/>
      <c r="AT1952" s="9"/>
      <c r="AU1952" s="5"/>
      <c r="AV1952" s="5"/>
      <c r="AW1952" s="5"/>
      <c r="AX1952" s="5"/>
      <c r="AY1952" s="5"/>
      <c r="AZ1952" s="5"/>
      <c r="BA1952" s="5"/>
      <c r="CX1952" s="5"/>
      <c r="CY1952" s="5"/>
      <c r="CZ1952" s="5"/>
    </row>
    <row r="1953" spans="4:104" x14ac:dyDescent="0.3">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E1953" s="5"/>
      <c r="AF1953" s="5"/>
      <c r="AG1953" s="5"/>
      <c r="AH1953" s="5"/>
      <c r="AI1953" s="5"/>
      <c r="AJ1953" s="5"/>
      <c r="AM1953" s="9"/>
      <c r="AN1953" s="9"/>
      <c r="AO1953" s="9"/>
      <c r="AP1953" s="9"/>
      <c r="AQ1953" s="9"/>
      <c r="AR1953" s="9"/>
      <c r="AS1953" s="9"/>
      <c r="AT1953" s="9"/>
      <c r="AU1953" s="5"/>
      <c r="AV1953" s="5"/>
      <c r="AW1953" s="5"/>
      <c r="AX1953" s="5"/>
      <c r="AY1953" s="5"/>
      <c r="AZ1953" s="5"/>
      <c r="BA1953" s="5"/>
      <c r="CX1953" s="5"/>
      <c r="CY1953" s="5"/>
      <c r="CZ1953" s="5"/>
    </row>
    <row r="1954" spans="4:104" x14ac:dyDescent="0.3">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E1954" s="5"/>
      <c r="AF1954" s="5"/>
      <c r="AG1954" s="5"/>
      <c r="AH1954" s="5"/>
      <c r="AI1954" s="5"/>
      <c r="AJ1954" s="5"/>
      <c r="AM1954" s="9"/>
      <c r="AN1954" s="9"/>
      <c r="AO1954" s="9"/>
      <c r="AP1954" s="9"/>
      <c r="AQ1954" s="9"/>
      <c r="AR1954" s="9"/>
      <c r="AS1954" s="9"/>
      <c r="AT1954" s="9"/>
      <c r="AU1954" s="5"/>
      <c r="AV1954" s="5"/>
      <c r="AW1954" s="5"/>
      <c r="AX1954" s="5"/>
      <c r="AY1954" s="5"/>
      <c r="AZ1954" s="5"/>
      <c r="BA1954" s="5"/>
      <c r="CX1954" s="5"/>
      <c r="CY1954" s="5"/>
      <c r="CZ1954" s="5"/>
    </row>
    <row r="1955" spans="4:104" x14ac:dyDescent="0.3">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E1955" s="5"/>
      <c r="AF1955" s="5"/>
      <c r="AG1955" s="5"/>
      <c r="AH1955" s="5"/>
      <c r="AI1955" s="5"/>
      <c r="AJ1955" s="5"/>
      <c r="AM1955" s="9"/>
      <c r="AN1955" s="9"/>
      <c r="AO1955" s="9"/>
      <c r="AP1955" s="9"/>
      <c r="AQ1955" s="9"/>
      <c r="AR1955" s="9"/>
      <c r="AS1955" s="9"/>
      <c r="AT1955" s="9"/>
      <c r="AU1955" s="5"/>
      <c r="AV1955" s="5"/>
      <c r="AW1955" s="5"/>
      <c r="AX1955" s="5"/>
      <c r="AY1955" s="5"/>
      <c r="AZ1955" s="5"/>
      <c r="BA1955" s="5"/>
      <c r="CX1955" s="5"/>
      <c r="CY1955" s="5"/>
      <c r="CZ1955" s="5"/>
    </row>
    <row r="1956" spans="4:104" x14ac:dyDescent="0.3">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E1956" s="5"/>
      <c r="AF1956" s="5"/>
      <c r="AG1956" s="5"/>
      <c r="AH1956" s="5"/>
      <c r="AI1956" s="5"/>
      <c r="AJ1956" s="5"/>
      <c r="AM1956" s="9"/>
      <c r="AN1956" s="9"/>
      <c r="AO1956" s="9"/>
      <c r="AP1956" s="9"/>
      <c r="AQ1956" s="9"/>
      <c r="AR1956" s="9"/>
      <c r="AS1956" s="9"/>
      <c r="AT1956" s="9"/>
      <c r="AU1956" s="5"/>
      <c r="AV1956" s="5"/>
      <c r="AW1956" s="5"/>
      <c r="AX1956" s="5"/>
      <c r="AY1956" s="5"/>
      <c r="AZ1956" s="5"/>
      <c r="BA1956" s="5"/>
      <c r="CX1956" s="5"/>
      <c r="CY1956" s="5"/>
      <c r="CZ1956" s="5"/>
    </row>
    <row r="1957" spans="4:104" x14ac:dyDescent="0.3">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E1957" s="5"/>
      <c r="AF1957" s="5"/>
      <c r="AG1957" s="5"/>
      <c r="AH1957" s="5"/>
      <c r="AI1957" s="5"/>
      <c r="AJ1957" s="5"/>
      <c r="AM1957" s="9"/>
      <c r="AN1957" s="9"/>
      <c r="AO1957" s="9"/>
      <c r="AP1957" s="9"/>
      <c r="AQ1957" s="9"/>
      <c r="AR1957" s="9"/>
      <c r="AS1957" s="9"/>
      <c r="AT1957" s="9"/>
      <c r="AU1957" s="5"/>
      <c r="AV1957" s="5"/>
      <c r="AW1957" s="5"/>
      <c r="AX1957" s="5"/>
      <c r="AY1957" s="5"/>
      <c r="AZ1957" s="5"/>
      <c r="BA1957" s="5"/>
      <c r="CX1957" s="5"/>
      <c r="CY1957" s="5"/>
      <c r="CZ1957" s="5"/>
    </row>
    <row r="1958" spans="4:104" x14ac:dyDescent="0.3">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E1958" s="5"/>
      <c r="AF1958" s="5"/>
      <c r="AG1958" s="5"/>
      <c r="AH1958" s="5"/>
      <c r="AI1958" s="5"/>
      <c r="AJ1958" s="5"/>
      <c r="AM1958" s="9"/>
      <c r="AN1958" s="9"/>
      <c r="AO1958" s="9"/>
      <c r="AP1958" s="9"/>
      <c r="AQ1958" s="9"/>
      <c r="AR1958" s="9"/>
      <c r="AS1958" s="9"/>
      <c r="AT1958" s="9"/>
      <c r="AU1958" s="5"/>
      <c r="AV1958" s="5"/>
      <c r="AW1958" s="5"/>
      <c r="AX1958" s="5"/>
      <c r="AY1958" s="5"/>
      <c r="AZ1958" s="5"/>
      <c r="BA1958" s="5"/>
      <c r="CX1958" s="5"/>
      <c r="CY1958" s="5"/>
      <c r="CZ1958" s="5"/>
    </row>
    <row r="1959" spans="4:104" x14ac:dyDescent="0.3">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E1959" s="5"/>
      <c r="AF1959" s="5"/>
      <c r="AG1959" s="5"/>
      <c r="AH1959" s="5"/>
      <c r="AI1959" s="5"/>
      <c r="AJ1959" s="5"/>
      <c r="AM1959" s="9"/>
      <c r="AN1959" s="9"/>
      <c r="AO1959" s="9"/>
      <c r="AP1959" s="9"/>
      <c r="AQ1959" s="9"/>
      <c r="AR1959" s="9"/>
      <c r="AS1959" s="9"/>
      <c r="AT1959" s="9"/>
      <c r="AU1959" s="5"/>
      <c r="AV1959" s="5"/>
      <c r="AW1959" s="5"/>
      <c r="AX1959" s="5"/>
      <c r="AY1959" s="5"/>
      <c r="AZ1959" s="5"/>
      <c r="BA1959" s="5"/>
      <c r="CX1959" s="5"/>
      <c r="CY1959" s="5"/>
      <c r="CZ1959" s="5"/>
    </row>
    <row r="1960" spans="4:104" x14ac:dyDescent="0.3">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E1960" s="5"/>
      <c r="AF1960" s="5"/>
      <c r="AG1960" s="5"/>
      <c r="AH1960" s="5"/>
      <c r="AI1960" s="5"/>
      <c r="AJ1960" s="5"/>
      <c r="AM1960" s="9"/>
      <c r="AN1960" s="9"/>
      <c r="AO1960" s="9"/>
      <c r="AP1960" s="9"/>
      <c r="AQ1960" s="9"/>
      <c r="AR1960" s="9"/>
      <c r="AS1960" s="9"/>
      <c r="AT1960" s="9"/>
      <c r="AU1960" s="5"/>
      <c r="AV1960" s="5"/>
      <c r="AW1960" s="5"/>
      <c r="AX1960" s="5"/>
      <c r="AY1960" s="5"/>
      <c r="AZ1960" s="5"/>
      <c r="BA1960" s="5"/>
      <c r="CX1960" s="5"/>
      <c r="CY1960" s="5"/>
      <c r="CZ1960" s="5"/>
    </row>
    <row r="1961" spans="4:104" x14ac:dyDescent="0.3">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E1961" s="5"/>
      <c r="AF1961" s="5"/>
      <c r="AG1961" s="5"/>
      <c r="AH1961" s="5"/>
      <c r="AI1961" s="5"/>
      <c r="AJ1961" s="5"/>
      <c r="AM1961" s="9"/>
      <c r="AN1961" s="9"/>
      <c r="AO1961" s="9"/>
      <c r="AP1961" s="9"/>
      <c r="AQ1961" s="9"/>
      <c r="AR1961" s="9"/>
      <c r="AS1961" s="9"/>
      <c r="AT1961" s="9"/>
      <c r="AU1961" s="5"/>
      <c r="AV1961" s="5"/>
      <c r="AW1961" s="5"/>
      <c r="AX1961" s="5"/>
      <c r="AY1961" s="5"/>
      <c r="AZ1961" s="5"/>
      <c r="BA1961" s="5"/>
      <c r="CX1961" s="5"/>
      <c r="CY1961" s="5"/>
      <c r="CZ1961" s="5"/>
    </row>
    <row r="1962" spans="4:104" x14ac:dyDescent="0.3">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E1962" s="5"/>
      <c r="AF1962" s="5"/>
      <c r="AG1962" s="5"/>
      <c r="AH1962" s="5"/>
      <c r="AI1962" s="5"/>
      <c r="AJ1962" s="5"/>
      <c r="AM1962" s="9"/>
      <c r="AN1962" s="9"/>
      <c r="AO1962" s="9"/>
      <c r="AP1962" s="9"/>
      <c r="AQ1962" s="9"/>
      <c r="AR1962" s="9"/>
      <c r="AS1962" s="9"/>
      <c r="AT1962" s="9"/>
      <c r="AU1962" s="5"/>
      <c r="AV1962" s="5"/>
      <c r="AW1962" s="5"/>
      <c r="AX1962" s="5"/>
      <c r="AY1962" s="5"/>
      <c r="AZ1962" s="5"/>
      <c r="BA1962" s="5"/>
      <c r="CX1962" s="5"/>
      <c r="CY1962" s="5"/>
      <c r="CZ1962" s="5"/>
    </row>
    <row r="1963" spans="4:104" x14ac:dyDescent="0.3">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E1963" s="5"/>
      <c r="AF1963" s="5"/>
      <c r="AG1963" s="5"/>
      <c r="AH1963" s="5"/>
      <c r="AI1963" s="5"/>
      <c r="AJ1963" s="5"/>
      <c r="AM1963" s="9"/>
      <c r="AN1963" s="9"/>
      <c r="AO1963" s="9"/>
      <c r="AP1963" s="9"/>
      <c r="AQ1963" s="9"/>
      <c r="AR1963" s="9"/>
      <c r="AS1963" s="9"/>
      <c r="AT1963" s="9"/>
      <c r="AU1963" s="5"/>
      <c r="AV1963" s="5"/>
      <c r="AW1963" s="5"/>
      <c r="AX1963" s="5"/>
      <c r="AY1963" s="5"/>
      <c r="AZ1963" s="5"/>
      <c r="BA1963" s="5"/>
      <c r="CX1963" s="5"/>
      <c r="CY1963" s="5"/>
      <c r="CZ1963" s="5"/>
    </row>
    <row r="1964" spans="4:104" x14ac:dyDescent="0.3">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E1964" s="5"/>
      <c r="AF1964" s="5"/>
      <c r="AG1964" s="5"/>
      <c r="AH1964" s="5"/>
      <c r="AI1964" s="5"/>
      <c r="AJ1964" s="5"/>
      <c r="AM1964" s="9"/>
      <c r="AN1964" s="9"/>
      <c r="AO1964" s="9"/>
      <c r="AP1964" s="9"/>
      <c r="AQ1964" s="9"/>
      <c r="AR1964" s="9"/>
      <c r="AS1964" s="9"/>
      <c r="AT1964" s="9"/>
      <c r="AU1964" s="5"/>
      <c r="AV1964" s="5"/>
      <c r="AW1964" s="5"/>
      <c r="AX1964" s="5"/>
      <c r="AY1964" s="5"/>
      <c r="AZ1964" s="5"/>
      <c r="BA1964" s="5"/>
      <c r="CX1964" s="5"/>
      <c r="CY1964" s="5"/>
      <c r="CZ1964" s="5"/>
    </row>
    <row r="1965" spans="4:104" x14ac:dyDescent="0.3">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E1965" s="5"/>
      <c r="AF1965" s="5"/>
      <c r="AG1965" s="5"/>
      <c r="AH1965" s="5"/>
      <c r="AI1965" s="5"/>
      <c r="AJ1965" s="5"/>
      <c r="AM1965" s="9"/>
      <c r="AN1965" s="9"/>
      <c r="AO1965" s="9"/>
      <c r="AP1965" s="9"/>
      <c r="AQ1965" s="9"/>
      <c r="AR1965" s="9"/>
      <c r="AS1965" s="9"/>
      <c r="AT1965" s="9"/>
      <c r="AU1965" s="5"/>
      <c r="AV1965" s="5"/>
      <c r="AW1965" s="5"/>
      <c r="AX1965" s="5"/>
      <c r="AY1965" s="5"/>
      <c r="AZ1965" s="5"/>
      <c r="BA1965" s="5"/>
      <c r="CX1965" s="5"/>
      <c r="CY1965" s="5"/>
      <c r="CZ1965" s="5"/>
    </row>
    <row r="1966" spans="4:104" x14ac:dyDescent="0.3">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E1966" s="5"/>
      <c r="AF1966" s="5"/>
      <c r="AG1966" s="5"/>
      <c r="AH1966" s="5"/>
      <c r="AI1966" s="5"/>
      <c r="AJ1966" s="5"/>
      <c r="AM1966" s="9"/>
      <c r="AN1966" s="9"/>
      <c r="AO1966" s="9"/>
      <c r="AP1966" s="9"/>
      <c r="AQ1966" s="9"/>
      <c r="AR1966" s="9"/>
      <c r="AS1966" s="9"/>
      <c r="AT1966" s="9"/>
      <c r="AU1966" s="5"/>
      <c r="AV1966" s="5"/>
      <c r="AW1966" s="5"/>
      <c r="AX1966" s="5"/>
      <c r="AY1966" s="5"/>
      <c r="AZ1966" s="5"/>
      <c r="BA1966" s="5"/>
      <c r="CX1966" s="5"/>
      <c r="CY1966" s="5"/>
      <c r="CZ1966" s="5"/>
    </row>
    <row r="1967" spans="4:104" x14ac:dyDescent="0.3">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E1967" s="5"/>
      <c r="AF1967" s="5"/>
      <c r="AG1967" s="5"/>
      <c r="AH1967" s="5"/>
      <c r="AI1967" s="5"/>
      <c r="AJ1967" s="5"/>
      <c r="AM1967" s="9"/>
      <c r="AN1967" s="9"/>
      <c r="AO1967" s="9"/>
      <c r="AP1967" s="9"/>
      <c r="AQ1967" s="9"/>
      <c r="AR1967" s="9"/>
      <c r="AS1967" s="9"/>
      <c r="AT1967" s="9"/>
      <c r="AU1967" s="5"/>
      <c r="AV1967" s="5"/>
      <c r="AW1967" s="5"/>
      <c r="AX1967" s="5"/>
      <c r="AY1967" s="5"/>
      <c r="AZ1967" s="5"/>
      <c r="BA1967" s="5"/>
      <c r="CX1967" s="5"/>
      <c r="CY1967" s="5"/>
      <c r="CZ1967" s="5"/>
    </row>
    <row r="1968" spans="4:104" x14ac:dyDescent="0.3">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E1968" s="5"/>
      <c r="AF1968" s="5"/>
      <c r="AG1968" s="5"/>
      <c r="AH1968" s="5"/>
      <c r="AI1968" s="5"/>
      <c r="AJ1968" s="5"/>
      <c r="AM1968" s="9"/>
      <c r="AN1968" s="9"/>
      <c r="AO1968" s="9"/>
      <c r="AP1968" s="9"/>
      <c r="AQ1968" s="9"/>
      <c r="AR1968" s="9"/>
      <c r="AS1968" s="9"/>
      <c r="AT1968" s="9"/>
      <c r="AU1968" s="5"/>
      <c r="AV1968" s="5"/>
      <c r="AW1968" s="5"/>
      <c r="AX1968" s="5"/>
      <c r="AY1968" s="5"/>
      <c r="AZ1968" s="5"/>
      <c r="BA1968" s="5"/>
      <c r="CX1968" s="5"/>
      <c r="CY1968" s="5"/>
      <c r="CZ1968" s="5"/>
    </row>
    <row r="1969" spans="4:104" x14ac:dyDescent="0.3">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E1969" s="5"/>
      <c r="AF1969" s="5"/>
      <c r="AG1969" s="5"/>
      <c r="AH1969" s="5"/>
      <c r="AI1969" s="5"/>
      <c r="AJ1969" s="5"/>
      <c r="AM1969" s="9"/>
      <c r="AN1969" s="9"/>
      <c r="AO1969" s="9"/>
      <c r="AP1969" s="9"/>
      <c r="AQ1969" s="9"/>
      <c r="AR1969" s="9"/>
      <c r="AS1969" s="9"/>
      <c r="AT1969" s="9"/>
      <c r="AU1969" s="5"/>
      <c r="AV1969" s="5"/>
      <c r="AW1969" s="5"/>
      <c r="AX1969" s="5"/>
      <c r="AY1969" s="5"/>
      <c r="AZ1969" s="5"/>
      <c r="BA1969" s="5"/>
      <c r="CX1969" s="5"/>
      <c r="CY1969" s="5"/>
      <c r="CZ1969" s="5"/>
    </row>
    <row r="1970" spans="4:104" x14ac:dyDescent="0.3">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E1970" s="5"/>
      <c r="AF1970" s="5"/>
      <c r="AG1970" s="5"/>
      <c r="AH1970" s="5"/>
      <c r="AI1970" s="5"/>
      <c r="AJ1970" s="5"/>
      <c r="AM1970" s="9"/>
      <c r="AN1970" s="9"/>
      <c r="AO1970" s="9"/>
      <c r="AP1970" s="9"/>
      <c r="AQ1970" s="9"/>
      <c r="AR1970" s="9"/>
      <c r="AS1970" s="9"/>
      <c r="AT1970" s="9"/>
      <c r="AU1970" s="5"/>
      <c r="AV1970" s="5"/>
      <c r="AW1970" s="5"/>
      <c r="AX1970" s="5"/>
      <c r="AY1970" s="5"/>
      <c r="AZ1970" s="5"/>
      <c r="BA1970" s="5"/>
      <c r="CX1970" s="5"/>
      <c r="CY1970" s="5"/>
      <c r="CZ1970" s="5"/>
    </row>
    <row r="1971" spans="4:104" x14ac:dyDescent="0.3">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E1971" s="5"/>
      <c r="AF1971" s="5"/>
      <c r="AG1971" s="5"/>
      <c r="AH1971" s="5"/>
      <c r="AI1971" s="5"/>
      <c r="AJ1971" s="5"/>
      <c r="AM1971" s="9"/>
      <c r="AN1971" s="9"/>
      <c r="AO1971" s="9"/>
      <c r="AP1971" s="9"/>
      <c r="AQ1971" s="9"/>
      <c r="AR1971" s="9"/>
      <c r="AS1971" s="9"/>
      <c r="AT1971" s="9"/>
      <c r="AU1971" s="5"/>
      <c r="AV1971" s="5"/>
      <c r="AW1971" s="5"/>
      <c r="AX1971" s="5"/>
      <c r="AY1971" s="5"/>
      <c r="AZ1971" s="5"/>
      <c r="BA1971" s="5"/>
      <c r="CX1971" s="5"/>
      <c r="CY1971" s="5"/>
      <c r="CZ1971" s="5"/>
    </row>
    <row r="1972" spans="4:104" x14ac:dyDescent="0.3">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E1972" s="5"/>
      <c r="AF1972" s="5"/>
      <c r="AG1972" s="5"/>
      <c r="AH1972" s="5"/>
      <c r="AI1972" s="5"/>
      <c r="AJ1972" s="5"/>
      <c r="AM1972" s="9"/>
      <c r="AN1972" s="9"/>
      <c r="AO1972" s="9"/>
      <c r="AP1972" s="9"/>
      <c r="AQ1972" s="9"/>
      <c r="AR1972" s="9"/>
      <c r="AS1972" s="9"/>
      <c r="AT1972" s="9"/>
      <c r="AU1972" s="5"/>
      <c r="AV1972" s="5"/>
      <c r="AW1972" s="5"/>
      <c r="AX1972" s="5"/>
      <c r="AY1972" s="5"/>
      <c r="AZ1972" s="5"/>
      <c r="BA1972" s="5"/>
      <c r="CX1972" s="5"/>
      <c r="CY1972" s="5"/>
      <c r="CZ1972" s="5"/>
    </row>
    <row r="1973" spans="4:104" x14ac:dyDescent="0.3">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E1973" s="5"/>
      <c r="AF1973" s="5"/>
      <c r="AG1973" s="5"/>
      <c r="AH1973" s="5"/>
      <c r="AI1973" s="5"/>
      <c r="AJ1973" s="5"/>
      <c r="AM1973" s="9"/>
      <c r="AN1973" s="9"/>
      <c r="AO1973" s="9"/>
      <c r="AP1973" s="9"/>
      <c r="AQ1973" s="9"/>
      <c r="AR1973" s="9"/>
      <c r="AS1973" s="9"/>
      <c r="AT1973" s="9"/>
      <c r="AU1973" s="5"/>
      <c r="AV1973" s="5"/>
      <c r="AW1973" s="5"/>
      <c r="AX1973" s="5"/>
      <c r="AY1973" s="5"/>
      <c r="AZ1973" s="5"/>
      <c r="BA1973" s="5"/>
      <c r="CX1973" s="5"/>
      <c r="CY1973" s="5"/>
      <c r="CZ1973" s="5"/>
    </row>
    <row r="1974" spans="4:104" x14ac:dyDescent="0.3">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E1974" s="5"/>
      <c r="AF1974" s="5"/>
      <c r="AG1974" s="5"/>
      <c r="AH1974" s="5"/>
      <c r="AI1974" s="5"/>
      <c r="AJ1974" s="5"/>
      <c r="AM1974" s="9"/>
      <c r="AN1974" s="9"/>
      <c r="AO1974" s="9"/>
      <c r="AP1974" s="9"/>
      <c r="AQ1974" s="9"/>
      <c r="AR1974" s="9"/>
      <c r="AS1974" s="9"/>
      <c r="AT1974" s="9"/>
      <c r="AU1974" s="5"/>
      <c r="AV1974" s="5"/>
      <c r="AW1974" s="5"/>
      <c r="AX1974" s="5"/>
      <c r="AY1974" s="5"/>
      <c r="AZ1974" s="5"/>
      <c r="BA1974" s="5"/>
      <c r="CX1974" s="5"/>
      <c r="CY1974" s="5"/>
      <c r="CZ1974" s="5"/>
    </row>
    <row r="1975" spans="4:104" x14ac:dyDescent="0.3">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E1975" s="5"/>
      <c r="AF1975" s="5"/>
      <c r="AG1975" s="5"/>
      <c r="AH1975" s="5"/>
      <c r="AI1975" s="5"/>
      <c r="AJ1975" s="5"/>
      <c r="AM1975" s="9"/>
      <c r="AN1975" s="9"/>
      <c r="AO1975" s="9"/>
      <c r="AP1975" s="9"/>
      <c r="AQ1975" s="9"/>
      <c r="AR1975" s="9"/>
      <c r="AS1975" s="9"/>
      <c r="AT1975" s="9"/>
      <c r="AU1975" s="5"/>
      <c r="AV1975" s="5"/>
      <c r="AW1975" s="5"/>
      <c r="AX1975" s="5"/>
      <c r="AY1975" s="5"/>
      <c r="AZ1975" s="5"/>
      <c r="BA1975" s="5"/>
      <c r="CX1975" s="5"/>
      <c r="CY1975" s="5"/>
      <c r="CZ1975" s="5"/>
    </row>
    <row r="1976" spans="4:104" x14ac:dyDescent="0.3">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E1976" s="5"/>
      <c r="AF1976" s="5"/>
      <c r="AG1976" s="5"/>
      <c r="AH1976" s="5"/>
      <c r="AI1976" s="5"/>
      <c r="AJ1976" s="5"/>
      <c r="AM1976" s="9"/>
      <c r="AN1976" s="9"/>
      <c r="AO1976" s="9"/>
      <c r="AP1976" s="9"/>
      <c r="AQ1976" s="9"/>
      <c r="AR1976" s="9"/>
      <c r="AS1976" s="9"/>
      <c r="AT1976" s="9"/>
      <c r="AU1976" s="5"/>
      <c r="AV1976" s="5"/>
      <c r="AW1976" s="5"/>
      <c r="AX1976" s="5"/>
      <c r="AY1976" s="5"/>
      <c r="AZ1976" s="5"/>
      <c r="BA1976" s="5"/>
      <c r="CX1976" s="5"/>
      <c r="CY1976" s="5"/>
      <c r="CZ1976" s="5"/>
    </row>
    <row r="1977" spans="4:104" x14ac:dyDescent="0.3">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E1977" s="5"/>
      <c r="AF1977" s="5"/>
      <c r="AG1977" s="5"/>
      <c r="AH1977" s="5"/>
      <c r="AI1977" s="5"/>
      <c r="AJ1977" s="5"/>
      <c r="AM1977" s="9"/>
      <c r="AN1977" s="9"/>
      <c r="AO1977" s="9"/>
      <c r="AP1977" s="9"/>
      <c r="AQ1977" s="9"/>
      <c r="AR1977" s="9"/>
      <c r="AS1977" s="9"/>
      <c r="AT1977" s="9"/>
      <c r="AU1977" s="5"/>
      <c r="AV1977" s="5"/>
      <c r="AW1977" s="5"/>
      <c r="AX1977" s="5"/>
      <c r="AY1977" s="5"/>
      <c r="AZ1977" s="5"/>
      <c r="BA1977" s="5"/>
      <c r="CX1977" s="5"/>
      <c r="CY1977" s="5"/>
      <c r="CZ1977" s="5"/>
    </row>
    <row r="1978" spans="4:104" x14ac:dyDescent="0.3">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E1978" s="5"/>
      <c r="AF1978" s="5"/>
      <c r="AG1978" s="5"/>
      <c r="AH1978" s="5"/>
      <c r="AI1978" s="5"/>
      <c r="AJ1978" s="5"/>
      <c r="AM1978" s="9"/>
      <c r="AN1978" s="9"/>
      <c r="AO1978" s="9"/>
      <c r="AP1978" s="9"/>
      <c r="AQ1978" s="9"/>
      <c r="AR1978" s="9"/>
      <c r="AS1978" s="9"/>
      <c r="AT1978" s="9"/>
      <c r="AU1978" s="5"/>
      <c r="AV1978" s="5"/>
      <c r="AW1978" s="5"/>
      <c r="AX1978" s="5"/>
      <c r="AY1978" s="5"/>
      <c r="AZ1978" s="5"/>
      <c r="BA1978" s="5"/>
      <c r="CX1978" s="5"/>
      <c r="CY1978" s="5"/>
      <c r="CZ1978" s="5"/>
    </row>
    <row r="1979" spans="4:104" x14ac:dyDescent="0.3">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E1979" s="5"/>
      <c r="AF1979" s="5"/>
      <c r="AG1979" s="5"/>
      <c r="AH1979" s="5"/>
      <c r="AI1979" s="5"/>
      <c r="AJ1979" s="5"/>
      <c r="AM1979" s="9"/>
      <c r="AN1979" s="9"/>
      <c r="AO1979" s="9"/>
      <c r="AP1979" s="9"/>
      <c r="AQ1979" s="9"/>
      <c r="AR1979" s="9"/>
      <c r="AS1979" s="9"/>
      <c r="AT1979" s="9"/>
      <c r="AU1979" s="5"/>
      <c r="AV1979" s="5"/>
      <c r="AW1979" s="5"/>
      <c r="AX1979" s="5"/>
      <c r="AY1979" s="5"/>
      <c r="AZ1979" s="5"/>
      <c r="BA1979" s="5"/>
      <c r="CX1979" s="5"/>
      <c r="CY1979" s="5"/>
      <c r="CZ1979" s="5"/>
    </row>
    <row r="1980" spans="4:104" x14ac:dyDescent="0.3">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E1980" s="5"/>
      <c r="AF1980" s="5"/>
      <c r="AG1980" s="5"/>
      <c r="AH1980" s="5"/>
      <c r="AI1980" s="5"/>
      <c r="AJ1980" s="5"/>
      <c r="AM1980" s="9"/>
      <c r="AN1980" s="9"/>
      <c r="AO1980" s="9"/>
      <c r="AP1980" s="9"/>
      <c r="AQ1980" s="9"/>
      <c r="AR1980" s="9"/>
      <c r="AS1980" s="9"/>
      <c r="AT1980" s="9"/>
      <c r="AU1980" s="5"/>
      <c r="AV1980" s="5"/>
      <c r="AW1980" s="5"/>
      <c r="AX1980" s="5"/>
      <c r="AY1980" s="5"/>
      <c r="AZ1980" s="5"/>
      <c r="BA1980" s="5"/>
      <c r="CX1980" s="5"/>
      <c r="CY1980" s="5"/>
      <c r="CZ1980" s="5"/>
    </row>
    <row r="1981" spans="4:104" x14ac:dyDescent="0.3">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E1981" s="5"/>
      <c r="AF1981" s="5"/>
      <c r="AG1981" s="5"/>
      <c r="AH1981" s="5"/>
      <c r="AI1981" s="5"/>
      <c r="AJ1981" s="5"/>
      <c r="AM1981" s="9"/>
      <c r="AN1981" s="9"/>
      <c r="AO1981" s="9"/>
      <c r="AP1981" s="9"/>
      <c r="AQ1981" s="9"/>
      <c r="AR1981" s="9"/>
      <c r="AS1981" s="9"/>
      <c r="AT1981" s="9"/>
      <c r="AU1981" s="5"/>
      <c r="AV1981" s="5"/>
      <c r="AW1981" s="5"/>
      <c r="AX1981" s="5"/>
      <c r="AY1981" s="5"/>
      <c r="AZ1981" s="5"/>
      <c r="BA1981" s="5"/>
      <c r="CX1981" s="5"/>
      <c r="CY1981" s="5"/>
      <c r="CZ1981" s="5"/>
    </row>
    <row r="1982" spans="4:104" x14ac:dyDescent="0.3">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E1982" s="5"/>
      <c r="AF1982" s="5"/>
      <c r="AG1982" s="5"/>
      <c r="AH1982" s="5"/>
      <c r="AI1982" s="5"/>
      <c r="AJ1982" s="5"/>
      <c r="AM1982" s="9"/>
      <c r="AN1982" s="9"/>
      <c r="AO1982" s="9"/>
      <c r="AP1982" s="9"/>
      <c r="AQ1982" s="9"/>
      <c r="AR1982" s="9"/>
      <c r="AS1982" s="9"/>
      <c r="AT1982" s="9"/>
      <c r="AU1982" s="5"/>
      <c r="AV1982" s="5"/>
      <c r="AW1982" s="5"/>
      <c r="AX1982" s="5"/>
      <c r="AY1982" s="5"/>
      <c r="AZ1982" s="5"/>
      <c r="BA1982" s="5"/>
      <c r="CX1982" s="5"/>
      <c r="CY1982" s="5"/>
      <c r="CZ1982" s="5"/>
    </row>
    <row r="1983" spans="4:104" x14ac:dyDescent="0.3">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E1983" s="5"/>
      <c r="AF1983" s="5"/>
      <c r="AG1983" s="5"/>
      <c r="AH1983" s="5"/>
      <c r="AI1983" s="5"/>
      <c r="AJ1983" s="5"/>
      <c r="AM1983" s="9"/>
      <c r="AN1983" s="9"/>
      <c r="AO1983" s="9"/>
      <c r="AP1983" s="9"/>
      <c r="AQ1983" s="9"/>
      <c r="AR1983" s="9"/>
      <c r="AS1983" s="9"/>
      <c r="AT1983" s="9"/>
      <c r="AU1983" s="5"/>
      <c r="AV1983" s="5"/>
      <c r="AW1983" s="5"/>
      <c r="AX1983" s="5"/>
      <c r="AY1983" s="5"/>
      <c r="AZ1983" s="5"/>
      <c r="BA1983" s="5"/>
      <c r="CX1983" s="5"/>
      <c r="CY1983" s="5"/>
      <c r="CZ1983" s="5"/>
    </row>
    <row r="1984" spans="4:104" x14ac:dyDescent="0.3">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E1984" s="5"/>
      <c r="AF1984" s="5"/>
      <c r="AG1984" s="5"/>
      <c r="AH1984" s="5"/>
      <c r="AI1984" s="5"/>
      <c r="AJ1984" s="5"/>
      <c r="AM1984" s="9"/>
      <c r="AN1984" s="9"/>
      <c r="AO1984" s="9"/>
      <c r="AP1984" s="9"/>
      <c r="AQ1984" s="9"/>
      <c r="AR1984" s="9"/>
      <c r="AS1984" s="9"/>
      <c r="AT1984" s="9"/>
      <c r="AU1984" s="5"/>
      <c r="AV1984" s="5"/>
      <c r="AW1984" s="5"/>
      <c r="AX1984" s="5"/>
      <c r="AY1984" s="5"/>
      <c r="AZ1984" s="5"/>
      <c r="BA1984" s="5"/>
      <c r="CX1984" s="5"/>
      <c r="CY1984" s="5"/>
      <c r="CZ1984" s="5"/>
    </row>
    <row r="1985" spans="4:104" x14ac:dyDescent="0.3">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E1985" s="5"/>
      <c r="AF1985" s="5"/>
      <c r="AG1985" s="5"/>
      <c r="AH1985" s="5"/>
      <c r="AI1985" s="5"/>
      <c r="AJ1985" s="5"/>
      <c r="AM1985" s="9"/>
      <c r="AN1985" s="9"/>
      <c r="AO1985" s="9"/>
      <c r="AP1985" s="9"/>
      <c r="AQ1985" s="9"/>
      <c r="AR1985" s="9"/>
      <c r="AS1985" s="9"/>
      <c r="AT1985" s="9"/>
      <c r="AU1985" s="5"/>
      <c r="AV1985" s="5"/>
      <c r="AW1985" s="5"/>
      <c r="AX1985" s="5"/>
      <c r="AY1985" s="5"/>
      <c r="AZ1985" s="5"/>
      <c r="BA1985" s="5"/>
      <c r="CX1985" s="5"/>
      <c r="CY1985" s="5"/>
      <c r="CZ1985" s="5"/>
    </row>
    <row r="1986" spans="4:104" x14ac:dyDescent="0.3">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E1986" s="5"/>
      <c r="AF1986" s="5"/>
      <c r="AG1986" s="5"/>
      <c r="AH1986" s="5"/>
      <c r="AI1986" s="5"/>
      <c r="AJ1986" s="5"/>
      <c r="AM1986" s="9"/>
      <c r="AN1986" s="9"/>
      <c r="AO1986" s="9"/>
      <c r="AP1986" s="9"/>
      <c r="AQ1986" s="9"/>
      <c r="AR1986" s="9"/>
      <c r="AS1986" s="9"/>
      <c r="AT1986" s="9"/>
      <c r="AU1986" s="5"/>
      <c r="AV1986" s="5"/>
      <c r="AW1986" s="5"/>
      <c r="AX1986" s="5"/>
      <c r="AY1986" s="5"/>
      <c r="AZ1986" s="5"/>
      <c r="BA1986" s="5"/>
      <c r="CX1986" s="5"/>
      <c r="CY1986" s="5"/>
      <c r="CZ1986" s="5"/>
    </row>
    <row r="1987" spans="4:104" x14ac:dyDescent="0.3">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E1987" s="5"/>
      <c r="AF1987" s="5"/>
      <c r="AG1987" s="5"/>
      <c r="AH1987" s="5"/>
      <c r="AI1987" s="5"/>
      <c r="AJ1987" s="5"/>
      <c r="AM1987" s="9"/>
      <c r="AN1987" s="9"/>
      <c r="AO1987" s="9"/>
      <c r="AP1987" s="9"/>
      <c r="AQ1987" s="9"/>
      <c r="AR1987" s="9"/>
      <c r="AS1987" s="9"/>
      <c r="AT1987" s="9"/>
      <c r="AU1987" s="5"/>
      <c r="AV1987" s="5"/>
      <c r="AW1987" s="5"/>
      <c r="AX1987" s="5"/>
      <c r="AY1987" s="5"/>
      <c r="AZ1987" s="5"/>
      <c r="BA1987" s="5"/>
      <c r="CX1987" s="5"/>
      <c r="CY1987" s="5"/>
      <c r="CZ1987" s="5"/>
    </row>
    <row r="1988" spans="4:104" x14ac:dyDescent="0.3">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E1988" s="5"/>
      <c r="AF1988" s="5"/>
      <c r="AG1988" s="5"/>
      <c r="AH1988" s="5"/>
      <c r="AI1988" s="5"/>
      <c r="AJ1988" s="5"/>
      <c r="AM1988" s="9"/>
      <c r="AN1988" s="9"/>
      <c r="AO1988" s="9"/>
      <c r="AP1988" s="9"/>
      <c r="AQ1988" s="9"/>
      <c r="AR1988" s="9"/>
      <c r="AS1988" s="9"/>
      <c r="AT1988" s="9"/>
      <c r="AU1988" s="5"/>
      <c r="AV1988" s="5"/>
      <c r="AW1988" s="5"/>
      <c r="AX1988" s="5"/>
      <c r="AY1988" s="5"/>
      <c r="AZ1988" s="5"/>
      <c r="BA1988" s="5"/>
      <c r="CX1988" s="5"/>
      <c r="CY1988" s="5"/>
      <c r="CZ1988" s="5"/>
    </row>
    <row r="1989" spans="4:104" x14ac:dyDescent="0.3">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E1989" s="5"/>
      <c r="AF1989" s="5"/>
      <c r="AG1989" s="5"/>
      <c r="AH1989" s="5"/>
      <c r="AI1989" s="5"/>
      <c r="AJ1989" s="5"/>
      <c r="AM1989" s="9"/>
      <c r="AN1989" s="9"/>
      <c r="AO1989" s="9"/>
      <c r="AP1989" s="9"/>
      <c r="AQ1989" s="9"/>
      <c r="AR1989" s="9"/>
      <c r="AS1989" s="9"/>
      <c r="AT1989" s="9"/>
      <c r="AU1989" s="5"/>
      <c r="AV1989" s="5"/>
      <c r="AW1989" s="5"/>
      <c r="AX1989" s="5"/>
      <c r="AY1989" s="5"/>
      <c r="AZ1989" s="5"/>
      <c r="BA1989" s="5"/>
      <c r="CX1989" s="5"/>
      <c r="CY1989" s="5"/>
      <c r="CZ1989" s="5"/>
    </row>
    <row r="1990" spans="4:104" x14ac:dyDescent="0.3">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E1990" s="5"/>
      <c r="AF1990" s="5"/>
      <c r="AG1990" s="5"/>
      <c r="AH1990" s="5"/>
      <c r="AI1990" s="5"/>
      <c r="AJ1990" s="5"/>
      <c r="AM1990" s="9"/>
      <c r="AN1990" s="9"/>
      <c r="AO1990" s="9"/>
      <c r="AP1990" s="9"/>
      <c r="AQ1990" s="9"/>
      <c r="AR1990" s="9"/>
      <c r="AS1990" s="9"/>
      <c r="AT1990" s="9"/>
      <c r="AU1990" s="5"/>
      <c r="AV1990" s="5"/>
      <c r="AW1990" s="5"/>
      <c r="AX1990" s="5"/>
      <c r="AY1990" s="5"/>
      <c r="AZ1990" s="5"/>
      <c r="BA1990" s="5"/>
      <c r="CX1990" s="5"/>
      <c r="CY1990" s="5"/>
      <c r="CZ1990" s="5"/>
    </row>
    <row r="1991" spans="4:104" x14ac:dyDescent="0.3">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E1991" s="5"/>
      <c r="AF1991" s="5"/>
      <c r="AG1991" s="5"/>
      <c r="AH1991" s="5"/>
      <c r="AI1991" s="5"/>
      <c r="AJ1991" s="5"/>
      <c r="AM1991" s="9"/>
      <c r="AN1991" s="9"/>
      <c r="AO1991" s="9"/>
      <c r="AP1991" s="9"/>
      <c r="AQ1991" s="9"/>
      <c r="AR1991" s="9"/>
      <c r="AS1991" s="9"/>
      <c r="AT1991" s="9"/>
      <c r="AU1991" s="5"/>
      <c r="AV1991" s="5"/>
      <c r="AW1991" s="5"/>
      <c r="AX1991" s="5"/>
      <c r="AY1991" s="5"/>
      <c r="AZ1991" s="5"/>
      <c r="BA1991" s="5"/>
      <c r="CX1991" s="5"/>
      <c r="CY1991" s="5"/>
      <c r="CZ1991" s="5"/>
    </row>
    <row r="1992" spans="4:104" x14ac:dyDescent="0.3">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E1992" s="5"/>
      <c r="AF1992" s="5"/>
      <c r="AG1992" s="5"/>
      <c r="AH1992" s="5"/>
      <c r="AI1992" s="5"/>
      <c r="AJ1992" s="5"/>
      <c r="AM1992" s="9"/>
      <c r="AN1992" s="9"/>
      <c r="AO1992" s="9"/>
      <c r="AP1992" s="9"/>
      <c r="AQ1992" s="9"/>
      <c r="AR1992" s="9"/>
      <c r="AS1992" s="9"/>
      <c r="AT1992" s="9"/>
      <c r="AU1992" s="5"/>
      <c r="AV1992" s="5"/>
      <c r="AW1992" s="5"/>
      <c r="AX1992" s="5"/>
      <c r="AY1992" s="5"/>
      <c r="AZ1992" s="5"/>
      <c r="BA1992" s="5"/>
      <c r="CX1992" s="5"/>
      <c r="CY1992" s="5"/>
      <c r="CZ1992" s="5"/>
    </row>
    <row r="1993" spans="4:104" x14ac:dyDescent="0.3">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E1993" s="5"/>
      <c r="AF1993" s="5"/>
      <c r="AG1993" s="5"/>
      <c r="AH1993" s="5"/>
      <c r="AI1993" s="5"/>
      <c r="AJ1993" s="5"/>
      <c r="AM1993" s="9"/>
      <c r="AN1993" s="9"/>
      <c r="AO1993" s="9"/>
      <c r="AP1993" s="9"/>
      <c r="AQ1993" s="9"/>
      <c r="AR1993" s="9"/>
      <c r="AS1993" s="9"/>
      <c r="AT1993" s="9"/>
      <c r="AU1993" s="5"/>
      <c r="AV1993" s="5"/>
      <c r="AW1993" s="5"/>
      <c r="AX1993" s="5"/>
      <c r="AY1993" s="5"/>
      <c r="AZ1993" s="5"/>
      <c r="BA1993" s="5"/>
      <c r="CX1993" s="5"/>
      <c r="CY1993" s="5"/>
      <c r="CZ1993" s="5"/>
    </row>
    <row r="1994" spans="4:104" x14ac:dyDescent="0.3">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E1994" s="5"/>
      <c r="AF1994" s="5"/>
      <c r="AG1994" s="5"/>
      <c r="AH1994" s="5"/>
      <c r="AI1994" s="5"/>
      <c r="AJ1994" s="5"/>
      <c r="AM1994" s="9"/>
      <c r="AN1994" s="9"/>
      <c r="AO1994" s="9"/>
      <c r="AP1994" s="9"/>
      <c r="AQ1994" s="9"/>
      <c r="AR1994" s="9"/>
      <c r="AS1994" s="9"/>
      <c r="AT1994" s="9"/>
      <c r="AU1994" s="5"/>
      <c r="AV1994" s="5"/>
      <c r="AW1994" s="5"/>
      <c r="AX1994" s="5"/>
      <c r="AY1994" s="5"/>
      <c r="AZ1994" s="5"/>
      <c r="BA1994" s="5"/>
      <c r="CX1994" s="5"/>
      <c r="CY1994" s="5"/>
      <c r="CZ1994" s="5"/>
    </row>
    <row r="1995" spans="4:104" x14ac:dyDescent="0.3">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E1995" s="5"/>
      <c r="AF1995" s="5"/>
      <c r="AG1995" s="5"/>
      <c r="AH1995" s="5"/>
      <c r="AI1995" s="5"/>
      <c r="AJ1995" s="5"/>
      <c r="AM1995" s="9"/>
      <c r="AN1995" s="9"/>
      <c r="AO1995" s="9"/>
      <c r="AP1995" s="9"/>
      <c r="AQ1995" s="9"/>
      <c r="AR1995" s="9"/>
      <c r="AS1995" s="9"/>
      <c r="AT1995" s="9"/>
      <c r="AU1995" s="5"/>
      <c r="AV1995" s="5"/>
      <c r="AW1995" s="5"/>
      <c r="AX1995" s="5"/>
      <c r="AY1995" s="5"/>
      <c r="AZ1995" s="5"/>
      <c r="BA1995" s="5"/>
      <c r="CX1995" s="5"/>
      <c r="CY1995" s="5"/>
      <c r="CZ1995" s="5"/>
    </row>
    <row r="1996" spans="4:104" x14ac:dyDescent="0.3">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E1996" s="5"/>
      <c r="AF1996" s="5"/>
      <c r="AG1996" s="5"/>
      <c r="AH1996" s="5"/>
      <c r="AI1996" s="5"/>
      <c r="AJ1996" s="5"/>
      <c r="AM1996" s="9"/>
      <c r="AN1996" s="9"/>
      <c r="AO1996" s="9"/>
      <c r="AP1996" s="9"/>
      <c r="AQ1996" s="9"/>
      <c r="AR1996" s="9"/>
      <c r="AS1996" s="9"/>
      <c r="AT1996" s="9"/>
      <c r="AU1996" s="5"/>
      <c r="AV1996" s="5"/>
      <c r="AW1996" s="5"/>
      <c r="AX1996" s="5"/>
      <c r="AY1996" s="5"/>
      <c r="AZ1996" s="5"/>
      <c r="BA1996" s="5"/>
      <c r="CX1996" s="5"/>
      <c r="CY1996" s="5"/>
      <c r="CZ1996" s="5"/>
    </row>
    <row r="1997" spans="4:104" x14ac:dyDescent="0.3">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E1997" s="5"/>
      <c r="AF1997" s="5"/>
      <c r="AG1997" s="5"/>
      <c r="AH1997" s="5"/>
      <c r="AI1997" s="5"/>
      <c r="AJ1997" s="5"/>
      <c r="AM1997" s="9"/>
      <c r="AN1997" s="9"/>
      <c r="AO1997" s="9"/>
      <c r="AP1997" s="9"/>
      <c r="AQ1997" s="9"/>
      <c r="AR1997" s="9"/>
      <c r="AS1997" s="9"/>
      <c r="AT1997" s="9"/>
      <c r="AU1997" s="5"/>
      <c r="AV1997" s="5"/>
      <c r="AW1997" s="5"/>
      <c r="AX1997" s="5"/>
      <c r="AY1997" s="5"/>
      <c r="AZ1997" s="5"/>
      <c r="BA1997" s="5"/>
      <c r="CX1997" s="5"/>
      <c r="CY1997" s="5"/>
      <c r="CZ1997" s="5"/>
    </row>
    <row r="1998" spans="4:104" x14ac:dyDescent="0.3">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E1998" s="5"/>
      <c r="AF1998" s="5"/>
      <c r="AG1998" s="5"/>
      <c r="AH1998" s="5"/>
      <c r="AI1998" s="5"/>
      <c r="AJ1998" s="5"/>
      <c r="AM1998" s="9"/>
      <c r="AN1998" s="9"/>
      <c r="AO1998" s="9"/>
      <c r="AP1998" s="9"/>
      <c r="AQ1998" s="9"/>
      <c r="AR1998" s="9"/>
      <c r="AS1998" s="9"/>
      <c r="AT1998" s="9"/>
      <c r="AU1998" s="5"/>
      <c r="AV1998" s="5"/>
      <c r="AW1998" s="5"/>
      <c r="AX1998" s="5"/>
      <c r="AY1998" s="5"/>
      <c r="AZ1998" s="5"/>
      <c r="BA1998" s="5"/>
      <c r="CX1998" s="5"/>
      <c r="CY1998" s="5"/>
      <c r="CZ1998" s="5"/>
    </row>
    <row r="1999" spans="4:104" x14ac:dyDescent="0.3">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E1999" s="5"/>
      <c r="AF1999" s="5"/>
      <c r="AG1999" s="5"/>
      <c r="AH1999" s="5"/>
      <c r="AI1999" s="5"/>
      <c r="AJ1999" s="5"/>
      <c r="AM1999" s="9"/>
      <c r="AN1999" s="9"/>
      <c r="AO1999" s="9"/>
      <c r="AP1999" s="9"/>
      <c r="AQ1999" s="9"/>
      <c r="AR1999" s="9"/>
      <c r="AS1999" s="9"/>
      <c r="AT1999" s="9"/>
      <c r="AU1999" s="5"/>
      <c r="AV1999" s="5"/>
      <c r="AW1999" s="5"/>
      <c r="AX1999" s="5"/>
      <c r="AY1999" s="5"/>
      <c r="AZ1999" s="5"/>
      <c r="BA1999" s="5"/>
      <c r="CX1999" s="5"/>
      <c r="CY1999" s="5"/>
      <c r="CZ1999" s="5"/>
    </row>
    <row r="2000" spans="4:104" x14ac:dyDescent="0.3">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E2000" s="5"/>
      <c r="AF2000" s="5"/>
      <c r="AG2000" s="5"/>
      <c r="AH2000" s="5"/>
      <c r="AI2000" s="5"/>
      <c r="AJ2000" s="5"/>
      <c r="AM2000" s="9"/>
      <c r="AN2000" s="9"/>
      <c r="AO2000" s="9"/>
      <c r="AP2000" s="9"/>
      <c r="AQ2000" s="9"/>
      <c r="AR2000" s="9"/>
      <c r="AS2000" s="9"/>
      <c r="AT2000" s="9"/>
      <c r="AU2000" s="5"/>
      <c r="AV2000" s="5"/>
      <c r="AW2000" s="5"/>
      <c r="AX2000" s="5"/>
      <c r="AY2000" s="5"/>
      <c r="AZ2000" s="5"/>
      <c r="BA2000" s="5"/>
      <c r="CX2000" s="5"/>
      <c r="CY2000" s="5"/>
      <c r="CZ2000" s="5"/>
    </row>
    <row r="2001" spans="4:104" x14ac:dyDescent="0.3">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E2001" s="5"/>
      <c r="AF2001" s="5"/>
      <c r="AG2001" s="5"/>
      <c r="AH2001" s="5"/>
      <c r="AI2001" s="5"/>
      <c r="AJ2001" s="5"/>
      <c r="AM2001" s="9"/>
      <c r="AN2001" s="9"/>
      <c r="AO2001" s="9"/>
      <c r="AP2001" s="9"/>
      <c r="AQ2001" s="9"/>
      <c r="AR2001" s="9"/>
      <c r="AS2001" s="9"/>
      <c r="AT2001" s="9"/>
      <c r="AU2001" s="5"/>
      <c r="AV2001" s="5"/>
      <c r="AW2001" s="5"/>
      <c r="AX2001" s="5"/>
      <c r="AY2001" s="5"/>
      <c r="AZ2001" s="5"/>
      <c r="BA2001" s="5"/>
      <c r="CX2001" s="5"/>
      <c r="CY2001" s="5"/>
      <c r="CZ2001" s="5"/>
    </row>
    <row r="2002" spans="4:104" x14ac:dyDescent="0.3">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E2002" s="5"/>
      <c r="AF2002" s="5"/>
      <c r="AG2002" s="5"/>
      <c r="AH2002" s="5"/>
      <c r="AI2002" s="5"/>
      <c r="AJ2002" s="5"/>
      <c r="AM2002" s="9"/>
      <c r="AN2002" s="9"/>
      <c r="AO2002" s="9"/>
      <c r="AP2002" s="9"/>
      <c r="AQ2002" s="9"/>
      <c r="AR2002" s="9"/>
      <c r="AS2002" s="9"/>
      <c r="AT2002" s="9"/>
      <c r="AU2002" s="5"/>
      <c r="AV2002" s="5"/>
      <c r="AW2002" s="5"/>
      <c r="AX2002" s="5"/>
      <c r="AY2002" s="5"/>
      <c r="AZ2002" s="5"/>
      <c r="BA2002" s="5"/>
      <c r="CX2002" s="5"/>
      <c r="CY2002" s="5"/>
      <c r="CZ2002" s="5"/>
    </row>
    <row r="2003" spans="4:104" x14ac:dyDescent="0.3">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E2003" s="5"/>
      <c r="AF2003" s="5"/>
      <c r="AG2003" s="5"/>
      <c r="AH2003" s="5"/>
      <c r="AI2003" s="5"/>
      <c r="AJ2003" s="5"/>
      <c r="AM2003" s="9"/>
      <c r="AN2003" s="9"/>
      <c r="AO2003" s="9"/>
      <c r="AP2003" s="9"/>
      <c r="AQ2003" s="9"/>
      <c r="AR2003" s="9"/>
      <c r="AS2003" s="9"/>
      <c r="AT2003" s="9"/>
      <c r="AU2003" s="5"/>
      <c r="AV2003" s="5"/>
      <c r="AW2003" s="5"/>
      <c r="AX2003" s="5"/>
      <c r="AY2003" s="5"/>
      <c r="AZ2003" s="5"/>
      <c r="BA2003" s="5"/>
      <c r="CX2003" s="5"/>
      <c r="CY2003" s="5"/>
      <c r="CZ2003" s="5"/>
    </row>
    <row r="2004" spans="4:104" x14ac:dyDescent="0.3">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E2004" s="5"/>
      <c r="AF2004" s="5"/>
      <c r="AG2004" s="5"/>
      <c r="AH2004" s="5"/>
      <c r="AI2004" s="5"/>
      <c r="AJ2004" s="5"/>
      <c r="AM2004" s="9"/>
      <c r="AN2004" s="9"/>
      <c r="AO2004" s="9"/>
      <c r="AP2004" s="9"/>
      <c r="AQ2004" s="9"/>
      <c r="AR2004" s="9"/>
      <c r="AS2004" s="9"/>
      <c r="AT2004" s="9"/>
      <c r="AU2004" s="5"/>
      <c r="AV2004" s="5"/>
      <c r="AW2004" s="5"/>
      <c r="AX2004" s="5"/>
      <c r="AY2004" s="5"/>
      <c r="AZ2004" s="5"/>
      <c r="BA2004" s="5"/>
      <c r="CX2004" s="5"/>
      <c r="CY2004" s="5"/>
      <c r="CZ2004" s="5"/>
    </row>
    <row r="2005" spans="4:104" x14ac:dyDescent="0.3">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E2005" s="5"/>
      <c r="AF2005" s="5"/>
      <c r="AG2005" s="5"/>
      <c r="AH2005" s="5"/>
      <c r="AI2005" s="5"/>
      <c r="AJ2005" s="5"/>
      <c r="AM2005" s="9"/>
      <c r="AN2005" s="9"/>
      <c r="AO2005" s="9"/>
      <c r="AP2005" s="9"/>
      <c r="AQ2005" s="9"/>
      <c r="AR2005" s="9"/>
      <c r="AS2005" s="9"/>
      <c r="AT2005" s="9"/>
      <c r="AU2005" s="5"/>
      <c r="AV2005" s="5"/>
      <c r="AW2005" s="5"/>
      <c r="AX2005" s="5"/>
      <c r="AY2005" s="5"/>
      <c r="AZ2005" s="5"/>
      <c r="BA2005" s="5"/>
      <c r="CX2005" s="5"/>
      <c r="CY2005" s="5"/>
      <c r="CZ2005" s="5"/>
    </row>
    <row r="2006" spans="4:104" x14ac:dyDescent="0.3">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E2006" s="5"/>
      <c r="AF2006" s="5"/>
      <c r="AG2006" s="5"/>
      <c r="AH2006" s="5"/>
      <c r="AI2006" s="5"/>
      <c r="AJ2006" s="5"/>
      <c r="AM2006" s="9"/>
      <c r="AN2006" s="9"/>
      <c r="AO2006" s="9"/>
      <c r="AP2006" s="9"/>
      <c r="AQ2006" s="9"/>
      <c r="AR2006" s="9"/>
      <c r="AS2006" s="9"/>
      <c r="AT2006" s="9"/>
      <c r="AU2006" s="5"/>
      <c r="AV2006" s="5"/>
      <c r="AW2006" s="5"/>
      <c r="AX2006" s="5"/>
      <c r="AY2006" s="5"/>
      <c r="AZ2006" s="5"/>
      <c r="BA2006" s="5"/>
      <c r="CX2006" s="5"/>
      <c r="CY2006" s="5"/>
      <c r="CZ2006" s="5"/>
    </row>
    <row r="2007" spans="4:104" x14ac:dyDescent="0.3">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E2007" s="5"/>
      <c r="AF2007" s="5"/>
      <c r="AG2007" s="5"/>
      <c r="AH2007" s="5"/>
      <c r="AI2007" s="5"/>
      <c r="AJ2007" s="5"/>
      <c r="AM2007" s="9"/>
      <c r="AN2007" s="9"/>
      <c r="AO2007" s="9"/>
      <c r="AP2007" s="9"/>
      <c r="AQ2007" s="9"/>
      <c r="AR2007" s="9"/>
      <c r="AS2007" s="9"/>
      <c r="AT2007" s="9"/>
      <c r="AU2007" s="5"/>
      <c r="AV2007" s="5"/>
      <c r="AW2007" s="5"/>
      <c r="AX2007" s="5"/>
      <c r="AY2007" s="5"/>
      <c r="AZ2007" s="5"/>
      <c r="BA2007" s="5"/>
      <c r="CX2007" s="5"/>
      <c r="CY2007" s="5"/>
      <c r="CZ2007" s="5"/>
    </row>
    <row r="2008" spans="4:104" x14ac:dyDescent="0.3">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E2008" s="5"/>
      <c r="AF2008" s="5"/>
      <c r="AG2008" s="5"/>
      <c r="AH2008" s="5"/>
      <c r="AI2008" s="5"/>
      <c r="AJ2008" s="5"/>
      <c r="AM2008" s="9"/>
      <c r="AN2008" s="9"/>
      <c r="AO2008" s="9"/>
      <c r="AP2008" s="9"/>
      <c r="AQ2008" s="9"/>
      <c r="AR2008" s="9"/>
      <c r="AS2008" s="9"/>
      <c r="AT2008" s="9"/>
      <c r="AU2008" s="5"/>
      <c r="AV2008" s="5"/>
      <c r="AW2008" s="5"/>
      <c r="AX2008" s="5"/>
      <c r="AY2008" s="5"/>
      <c r="AZ2008" s="5"/>
      <c r="BA2008" s="5"/>
      <c r="CX2008" s="5"/>
      <c r="CY2008" s="5"/>
      <c r="CZ2008" s="5"/>
    </row>
    <row r="2009" spans="4:104" x14ac:dyDescent="0.3">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E2009" s="5"/>
      <c r="AF2009" s="5"/>
      <c r="AG2009" s="5"/>
      <c r="AH2009" s="5"/>
      <c r="AI2009" s="5"/>
      <c r="AJ2009" s="5"/>
      <c r="AM2009" s="9"/>
      <c r="AN2009" s="9"/>
      <c r="AO2009" s="9"/>
      <c r="AP2009" s="9"/>
      <c r="AQ2009" s="9"/>
      <c r="AR2009" s="9"/>
      <c r="AS2009" s="9"/>
      <c r="AT2009" s="9"/>
      <c r="AU2009" s="5"/>
      <c r="AV2009" s="5"/>
      <c r="AW2009" s="5"/>
      <c r="AX2009" s="5"/>
      <c r="AY2009" s="5"/>
      <c r="AZ2009" s="5"/>
      <c r="BA2009" s="5"/>
      <c r="CX2009" s="5"/>
      <c r="CY2009" s="5"/>
      <c r="CZ2009" s="5"/>
    </row>
    <row r="2010" spans="4:104" x14ac:dyDescent="0.3">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E2010" s="5"/>
      <c r="AF2010" s="5"/>
      <c r="AG2010" s="5"/>
      <c r="AH2010" s="5"/>
      <c r="AI2010" s="5"/>
      <c r="AJ2010" s="5"/>
      <c r="AM2010" s="9"/>
      <c r="AN2010" s="9"/>
      <c r="AO2010" s="9"/>
      <c r="AP2010" s="9"/>
      <c r="AQ2010" s="9"/>
      <c r="AR2010" s="9"/>
      <c r="AS2010" s="9"/>
      <c r="AT2010" s="9"/>
      <c r="AU2010" s="5"/>
      <c r="AV2010" s="5"/>
      <c r="AW2010" s="5"/>
      <c r="AX2010" s="5"/>
      <c r="AY2010" s="5"/>
      <c r="AZ2010" s="5"/>
      <c r="BA2010" s="5"/>
      <c r="CX2010" s="5"/>
      <c r="CY2010" s="5"/>
      <c r="CZ2010" s="5"/>
    </row>
    <row r="2011" spans="4:104" x14ac:dyDescent="0.3">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E2011" s="5"/>
      <c r="AF2011" s="5"/>
      <c r="AG2011" s="5"/>
      <c r="AH2011" s="5"/>
      <c r="AI2011" s="5"/>
      <c r="AJ2011" s="5"/>
      <c r="AM2011" s="9"/>
      <c r="AN2011" s="9"/>
      <c r="AO2011" s="9"/>
      <c r="AP2011" s="9"/>
      <c r="AQ2011" s="9"/>
      <c r="AR2011" s="9"/>
      <c r="AS2011" s="9"/>
      <c r="AT2011" s="9"/>
      <c r="AU2011" s="5"/>
      <c r="AV2011" s="5"/>
      <c r="AW2011" s="5"/>
      <c r="AX2011" s="5"/>
      <c r="AY2011" s="5"/>
      <c r="AZ2011" s="5"/>
      <c r="BA2011" s="5"/>
      <c r="CX2011" s="5"/>
      <c r="CY2011" s="5"/>
      <c r="CZ2011" s="5"/>
    </row>
    <row r="2012" spans="4:104" x14ac:dyDescent="0.3">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E2012" s="5"/>
      <c r="AF2012" s="5"/>
      <c r="AG2012" s="5"/>
      <c r="AH2012" s="5"/>
      <c r="AI2012" s="5"/>
      <c r="AJ2012" s="5"/>
      <c r="AM2012" s="9"/>
      <c r="AN2012" s="9"/>
      <c r="AO2012" s="9"/>
      <c r="AP2012" s="9"/>
      <c r="AQ2012" s="9"/>
      <c r="AR2012" s="9"/>
      <c r="AS2012" s="9"/>
      <c r="AT2012" s="9"/>
      <c r="AU2012" s="5"/>
      <c r="AV2012" s="5"/>
      <c r="AW2012" s="5"/>
      <c r="AX2012" s="5"/>
      <c r="AY2012" s="5"/>
      <c r="AZ2012" s="5"/>
      <c r="BA2012" s="5"/>
      <c r="CX2012" s="5"/>
      <c r="CY2012" s="5"/>
      <c r="CZ2012" s="5"/>
    </row>
    <row r="2013" spans="4:104" x14ac:dyDescent="0.3">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E2013" s="5"/>
      <c r="AF2013" s="5"/>
      <c r="AG2013" s="5"/>
      <c r="AH2013" s="5"/>
      <c r="AI2013" s="5"/>
      <c r="AJ2013" s="5"/>
      <c r="AM2013" s="9"/>
      <c r="AN2013" s="9"/>
      <c r="AO2013" s="9"/>
      <c r="AP2013" s="9"/>
      <c r="AQ2013" s="9"/>
      <c r="AR2013" s="9"/>
      <c r="AS2013" s="9"/>
      <c r="AT2013" s="9"/>
      <c r="AU2013" s="5"/>
      <c r="AV2013" s="5"/>
      <c r="AW2013" s="5"/>
      <c r="AX2013" s="5"/>
      <c r="AY2013" s="5"/>
      <c r="AZ2013" s="5"/>
      <c r="BA2013" s="5"/>
      <c r="CX2013" s="5"/>
      <c r="CY2013" s="5"/>
      <c r="CZ2013" s="5"/>
    </row>
    <row r="2014" spans="4:104" x14ac:dyDescent="0.3">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E2014" s="5"/>
      <c r="AF2014" s="5"/>
      <c r="AG2014" s="5"/>
      <c r="AH2014" s="5"/>
      <c r="AI2014" s="5"/>
      <c r="AJ2014" s="5"/>
      <c r="AM2014" s="9"/>
      <c r="AN2014" s="9"/>
      <c r="AO2014" s="9"/>
      <c r="AP2014" s="9"/>
      <c r="AQ2014" s="9"/>
      <c r="AR2014" s="9"/>
      <c r="AS2014" s="9"/>
      <c r="AT2014" s="9"/>
      <c r="AU2014" s="5"/>
      <c r="AV2014" s="5"/>
      <c r="AW2014" s="5"/>
      <c r="AX2014" s="5"/>
      <c r="AY2014" s="5"/>
      <c r="AZ2014" s="5"/>
      <c r="BA2014" s="5"/>
      <c r="CX2014" s="5"/>
      <c r="CY2014" s="5"/>
      <c r="CZ2014" s="5"/>
    </row>
    <row r="2015" spans="4:104" x14ac:dyDescent="0.3">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E2015" s="5"/>
      <c r="AF2015" s="5"/>
      <c r="AG2015" s="5"/>
      <c r="AH2015" s="5"/>
      <c r="AI2015" s="5"/>
      <c r="AJ2015" s="5"/>
      <c r="AM2015" s="9"/>
      <c r="AN2015" s="9"/>
      <c r="AO2015" s="9"/>
      <c r="AP2015" s="9"/>
      <c r="AQ2015" s="9"/>
      <c r="AR2015" s="9"/>
      <c r="AS2015" s="9"/>
      <c r="AT2015" s="9"/>
      <c r="AU2015" s="5"/>
      <c r="AV2015" s="5"/>
      <c r="AW2015" s="5"/>
      <c r="AX2015" s="5"/>
      <c r="AY2015" s="5"/>
      <c r="AZ2015" s="5"/>
      <c r="BA2015" s="5"/>
      <c r="CX2015" s="5"/>
      <c r="CY2015" s="5"/>
      <c r="CZ2015" s="5"/>
    </row>
    <row r="2016" spans="4:104" x14ac:dyDescent="0.3">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E2016" s="5"/>
      <c r="AF2016" s="5"/>
      <c r="AG2016" s="5"/>
      <c r="AH2016" s="5"/>
      <c r="AI2016" s="5"/>
      <c r="AJ2016" s="5"/>
      <c r="AM2016" s="9"/>
      <c r="AN2016" s="9"/>
      <c r="AO2016" s="9"/>
      <c r="AP2016" s="9"/>
      <c r="AQ2016" s="9"/>
      <c r="AR2016" s="9"/>
      <c r="AS2016" s="9"/>
      <c r="AT2016" s="9"/>
      <c r="AU2016" s="5"/>
      <c r="AV2016" s="5"/>
      <c r="AW2016" s="5"/>
      <c r="AX2016" s="5"/>
      <c r="AY2016" s="5"/>
      <c r="AZ2016" s="5"/>
      <c r="BA2016" s="5"/>
      <c r="CX2016" s="5"/>
      <c r="CY2016" s="5"/>
      <c r="CZ2016" s="5"/>
    </row>
    <row r="2017" spans="4:104" x14ac:dyDescent="0.3">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E2017" s="5"/>
      <c r="AF2017" s="5"/>
      <c r="AG2017" s="5"/>
      <c r="AH2017" s="5"/>
      <c r="AI2017" s="5"/>
      <c r="AJ2017" s="5"/>
      <c r="AM2017" s="9"/>
      <c r="AN2017" s="9"/>
      <c r="AO2017" s="9"/>
      <c r="AP2017" s="9"/>
      <c r="AQ2017" s="9"/>
      <c r="AR2017" s="9"/>
      <c r="AS2017" s="9"/>
      <c r="AT2017" s="9"/>
      <c r="AU2017" s="5"/>
      <c r="AV2017" s="5"/>
      <c r="AW2017" s="5"/>
      <c r="AX2017" s="5"/>
      <c r="AY2017" s="5"/>
      <c r="AZ2017" s="5"/>
      <c r="BA2017" s="5"/>
      <c r="CX2017" s="5"/>
      <c r="CY2017" s="5"/>
      <c r="CZ2017" s="5"/>
    </row>
    <row r="2018" spans="4:104" x14ac:dyDescent="0.3">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E2018" s="5"/>
      <c r="AF2018" s="5"/>
      <c r="AG2018" s="5"/>
      <c r="AH2018" s="5"/>
      <c r="AI2018" s="5"/>
      <c r="AJ2018" s="5"/>
      <c r="AM2018" s="9"/>
      <c r="AN2018" s="9"/>
      <c r="AO2018" s="9"/>
      <c r="AP2018" s="9"/>
      <c r="AQ2018" s="9"/>
      <c r="AR2018" s="9"/>
      <c r="AS2018" s="9"/>
      <c r="AT2018" s="9"/>
      <c r="AU2018" s="5"/>
      <c r="AV2018" s="5"/>
      <c r="AW2018" s="5"/>
      <c r="AX2018" s="5"/>
      <c r="AY2018" s="5"/>
      <c r="AZ2018" s="5"/>
      <c r="BA2018" s="5"/>
      <c r="CX2018" s="5"/>
      <c r="CY2018" s="5"/>
      <c r="CZ2018" s="5"/>
    </row>
    <row r="2019" spans="4:104" x14ac:dyDescent="0.3">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E2019" s="5"/>
      <c r="AF2019" s="5"/>
      <c r="AG2019" s="5"/>
      <c r="AH2019" s="5"/>
      <c r="AI2019" s="5"/>
      <c r="AJ2019" s="5"/>
      <c r="AM2019" s="9"/>
      <c r="AN2019" s="9"/>
      <c r="AO2019" s="9"/>
      <c r="AP2019" s="9"/>
      <c r="AQ2019" s="9"/>
      <c r="AR2019" s="9"/>
      <c r="AS2019" s="9"/>
      <c r="AT2019" s="9"/>
      <c r="AU2019" s="5"/>
      <c r="AV2019" s="5"/>
      <c r="AW2019" s="5"/>
      <c r="AX2019" s="5"/>
      <c r="AY2019" s="5"/>
      <c r="AZ2019" s="5"/>
      <c r="BA2019" s="5"/>
      <c r="CX2019" s="5"/>
      <c r="CY2019" s="5"/>
      <c r="CZ2019" s="5"/>
    </row>
    <row r="2020" spans="4:104" x14ac:dyDescent="0.3">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E2020" s="5"/>
      <c r="AF2020" s="5"/>
      <c r="AG2020" s="5"/>
      <c r="AH2020" s="5"/>
      <c r="AI2020" s="5"/>
      <c r="AJ2020" s="5"/>
      <c r="AM2020" s="9"/>
      <c r="AN2020" s="9"/>
      <c r="AO2020" s="9"/>
      <c r="AP2020" s="9"/>
      <c r="AQ2020" s="9"/>
      <c r="AR2020" s="9"/>
      <c r="AS2020" s="9"/>
      <c r="AT2020" s="9"/>
      <c r="AU2020" s="5"/>
      <c r="AV2020" s="5"/>
      <c r="AW2020" s="5"/>
      <c r="AX2020" s="5"/>
      <c r="AY2020" s="5"/>
      <c r="AZ2020" s="5"/>
      <c r="BA2020" s="5"/>
      <c r="CX2020" s="5"/>
      <c r="CY2020" s="5"/>
      <c r="CZ2020" s="5"/>
    </row>
    <row r="2021" spans="4:104" x14ac:dyDescent="0.3">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E2021" s="5"/>
      <c r="AF2021" s="5"/>
      <c r="AG2021" s="5"/>
      <c r="AH2021" s="5"/>
      <c r="AI2021" s="5"/>
      <c r="AJ2021" s="5"/>
      <c r="AM2021" s="9"/>
      <c r="AN2021" s="9"/>
      <c r="AO2021" s="9"/>
      <c r="AP2021" s="9"/>
      <c r="AQ2021" s="9"/>
      <c r="AR2021" s="9"/>
      <c r="AS2021" s="9"/>
      <c r="AT2021" s="9"/>
      <c r="AU2021" s="5"/>
      <c r="AV2021" s="5"/>
      <c r="AW2021" s="5"/>
      <c r="AX2021" s="5"/>
      <c r="AY2021" s="5"/>
      <c r="AZ2021" s="5"/>
      <c r="BA2021" s="5"/>
      <c r="CX2021" s="5"/>
      <c r="CY2021" s="5"/>
      <c r="CZ2021" s="5"/>
    </row>
    <row r="2022" spans="4:104" x14ac:dyDescent="0.3">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E2022" s="5"/>
      <c r="AF2022" s="5"/>
      <c r="AG2022" s="5"/>
      <c r="AH2022" s="5"/>
      <c r="AI2022" s="5"/>
      <c r="AJ2022" s="5"/>
      <c r="AM2022" s="9"/>
      <c r="AN2022" s="9"/>
      <c r="AO2022" s="9"/>
      <c r="AP2022" s="9"/>
      <c r="AQ2022" s="9"/>
      <c r="AR2022" s="9"/>
      <c r="AS2022" s="9"/>
      <c r="AT2022" s="9"/>
      <c r="AU2022" s="5"/>
      <c r="AV2022" s="5"/>
      <c r="AW2022" s="5"/>
      <c r="AX2022" s="5"/>
      <c r="AY2022" s="5"/>
      <c r="AZ2022" s="5"/>
      <c r="BA2022" s="5"/>
      <c r="CX2022" s="5"/>
      <c r="CY2022" s="5"/>
      <c r="CZ2022" s="5"/>
    </row>
    <row r="2023" spans="4:104" x14ac:dyDescent="0.3">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E2023" s="5"/>
      <c r="AF2023" s="5"/>
      <c r="AG2023" s="5"/>
      <c r="AH2023" s="5"/>
      <c r="AI2023" s="5"/>
      <c r="AJ2023" s="5"/>
      <c r="AM2023" s="9"/>
      <c r="AN2023" s="9"/>
      <c r="AO2023" s="9"/>
      <c r="AP2023" s="9"/>
      <c r="AQ2023" s="9"/>
      <c r="AR2023" s="9"/>
      <c r="AS2023" s="9"/>
      <c r="AT2023" s="9"/>
      <c r="AU2023" s="5"/>
      <c r="AV2023" s="5"/>
      <c r="AW2023" s="5"/>
      <c r="AX2023" s="5"/>
      <c r="AY2023" s="5"/>
      <c r="AZ2023" s="5"/>
      <c r="BA2023" s="5"/>
      <c r="CX2023" s="5"/>
      <c r="CY2023" s="5"/>
      <c r="CZ2023" s="5"/>
    </row>
    <row r="2024" spans="4:104" x14ac:dyDescent="0.3">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E2024" s="5"/>
      <c r="AF2024" s="5"/>
      <c r="AG2024" s="5"/>
      <c r="AH2024" s="5"/>
      <c r="AI2024" s="5"/>
      <c r="AJ2024" s="5"/>
      <c r="AM2024" s="9"/>
      <c r="AN2024" s="9"/>
      <c r="AO2024" s="9"/>
      <c r="AP2024" s="9"/>
      <c r="AQ2024" s="9"/>
      <c r="AR2024" s="9"/>
      <c r="AS2024" s="9"/>
      <c r="AT2024" s="9"/>
      <c r="AU2024" s="5"/>
      <c r="AV2024" s="5"/>
      <c r="AW2024" s="5"/>
      <c r="AX2024" s="5"/>
      <c r="AY2024" s="5"/>
      <c r="AZ2024" s="5"/>
      <c r="BA2024" s="5"/>
      <c r="CX2024" s="5"/>
      <c r="CY2024" s="5"/>
      <c r="CZ2024" s="5"/>
    </row>
    <row r="2025" spans="4:104" x14ac:dyDescent="0.3">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E2025" s="5"/>
      <c r="AF2025" s="5"/>
      <c r="AG2025" s="5"/>
      <c r="AH2025" s="5"/>
      <c r="AI2025" s="5"/>
      <c r="AJ2025" s="5"/>
      <c r="AM2025" s="9"/>
      <c r="AN2025" s="9"/>
      <c r="AO2025" s="9"/>
      <c r="AP2025" s="9"/>
      <c r="AQ2025" s="9"/>
      <c r="AR2025" s="9"/>
      <c r="AS2025" s="9"/>
      <c r="AT2025" s="9"/>
      <c r="AU2025" s="5"/>
      <c r="AV2025" s="5"/>
      <c r="AW2025" s="5"/>
      <c r="AX2025" s="5"/>
      <c r="AY2025" s="5"/>
      <c r="AZ2025" s="5"/>
      <c r="BA2025" s="5"/>
      <c r="CX2025" s="5"/>
      <c r="CY2025" s="5"/>
      <c r="CZ2025" s="5"/>
    </row>
    <row r="2026" spans="4:104" x14ac:dyDescent="0.3">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E2026" s="5"/>
      <c r="AF2026" s="5"/>
      <c r="AG2026" s="5"/>
      <c r="AH2026" s="5"/>
      <c r="AI2026" s="5"/>
      <c r="AJ2026" s="5"/>
      <c r="AM2026" s="9"/>
      <c r="AN2026" s="9"/>
      <c r="AO2026" s="9"/>
      <c r="AP2026" s="9"/>
      <c r="AQ2026" s="9"/>
      <c r="AR2026" s="9"/>
      <c r="AS2026" s="9"/>
      <c r="AT2026" s="9"/>
      <c r="AU2026" s="5"/>
      <c r="AV2026" s="5"/>
      <c r="AW2026" s="5"/>
      <c r="AX2026" s="5"/>
      <c r="AY2026" s="5"/>
      <c r="AZ2026" s="5"/>
      <c r="BA2026" s="5"/>
      <c r="CX2026" s="5"/>
      <c r="CY2026" s="5"/>
      <c r="CZ2026" s="5"/>
    </row>
    <row r="2027" spans="4:104" x14ac:dyDescent="0.3">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E2027" s="5"/>
      <c r="AF2027" s="5"/>
      <c r="AG2027" s="5"/>
      <c r="AH2027" s="5"/>
      <c r="AI2027" s="5"/>
      <c r="AJ2027" s="5"/>
      <c r="AM2027" s="9"/>
      <c r="AN2027" s="9"/>
      <c r="AO2027" s="9"/>
      <c r="AP2027" s="9"/>
      <c r="AQ2027" s="9"/>
      <c r="AR2027" s="9"/>
      <c r="AS2027" s="9"/>
      <c r="AT2027" s="9"/>
      <c r="AU2027" s="5"/>
      <c r="AV2027" s="5"/>
      <c r="AW2027" s="5"/>
      <c r="AX2027" s="5"/>
      <c r="AY2027" s="5"/>
      <c r="AZ2027" s="5"/>
      <c r="BA2027" s="5"/>
      <c r="CX2027" s="5"/>
      <c r="CY2027" s="5"/>
      <c r="CZ2027" s="5"/>
    </row>
    <row r="2028" spans="4:104" x14ac:dyDescent="0.3">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E2028" s="5"/>
      <c r="AF2028" s="5"/>
      <c r="AG2028" s="5"/>
      <c r="AH2028" s="5"/>
      <c r="AI2028" s="5"/>
      <c r="AJ2028" s="5"/>
      <c r="AM2028" s="9"/>
      <c r="AN2028" s="9"/>
      <c r="AO2028" s="9"/>
      <c r="AP2028" s="9"/>
      <c r="AQ2028" s="9"/>
      <c r="AR2028" s="9"/>
      <c r="AS2028" s="9"/>
      <c r="AT2028" s="9"/>
      <c r="AU2028" s="5"/>
      <c r="AV2028" s="5"/>
      <c r="AW2028" s="5"/>
      <c r="AX2028" s="5"/>
      <c r="AY2028" s="5"/>
      <c r="AZ2028" s="5"/>
      <c r="BA2028" s="5"/>
      <c r="CX2028" s="5"/>
      <c r="CY2028" s="5"/>
      <c r="CZ2028" s="5"/>
    </row>
    <row r="2029" spans="4:104" x14ac:dyDescent="0.3">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E2029" s="5"/>
      <c r="AF2029" s="5"/>
      <c r="AG2029" s="5"/>
      <c r="AH2029" s="5"/>
      <c r="AI2029" s="5"/>
      <c r="AJ2029" s="5"/>
      <c r="AM2029" s="9"/>
      <c r="AN2029" s="9"/>
      <c r="AO2029" s="9"/>
      <c r="AP2029" s="9"/>
      <c r="AQ2029" s="9"/>
      <c r="AR2029" s="9"/>
      <c r="AS2029" s="9"/>
      <c r="AT2029" s="9"/>
      <c r="AU2029" s="5"/>
      <c r="AV2029" s="5"/>
      <c r="AW2029" s="5"/>
      <c r="AX2029" s="5"/>
      <c r="AY2029" s="5"/>
      <c r="AZ2029" s="5"/>
      <c r="BA2029" s="5"/>
      <c r="CX2029" s="5"/>
      <c r="CY2029" s="5"/>
      <c r="CZ2029" s="5"/>
    </row>
    <row r="2030" spans="4:104" x14ac:dyDescent="0.3">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E2030" s="5"/>
      <c r="AF2030" s="5"/>
      <c r="AG2030" s="5"/>
      <c r="AH2030" s="5"/>
      <c r="AI2030" s="5"/>
      <c r="AJ2030" s="5"/>
      <c r="AM2030" s="9"/>
      <c r="AN2030" s="9"/>
      <c r="AO2030" s="9"/>
      <c r="AP2030" s="9"/>
      <c r="AQ2030" s="9"/>
      <c r="AR2030" s="9"/>
      <c r="AS2030" s="9"/>
      <c r="AT2030" s="9"/>
      <c r="AU2030" s="5"/>
      <c r="AV2030" s="5"/>
      <c r="AW2030" s="5"/>
      <c r="AX2030" s="5"/>
      <c r="AY2030" s="5"/>
      <c r="AZ2030" s="5"/>
      <c r="BA2030" s="5"/>
      <c r="CX2030" s="5"/>
      <c r="CY2030" s="5"/>
      <c r="CZ2030" s="5"/>
    </row>
    <row r="2031" spans="4:104" x14ac:dyDescent="0.3">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E2031" s="5"/>
      <c r="AF2031" s="5"/>
      <c r="AG2031" s="5"/>
      <c r="AH2031" s="5"/>
      <c r="AI2031" s="5"/>
      <c r="AJ2031" s="5"/>
      <c r="AM2031" s="9"/>
      <c r="AN2031" s="9"/>
      <c r="AO2031" s="9"/>
      <c r="AP2031" s="9"/>
      <c r="AQ2031" s="9"/>
      <c r="AR2031" s="9"/>
      <c r="AS2031" s="9"/>
      <c r="AT2031" s="9"/>
      <c r="AU2031" s="5"/>
      <c r="AV2031" s="5"/>
      <c r="AW2031" s="5"/>
      <c r="AX2031" s="5"/>
      <c r="AY2031" s="5"/>
      <c r="AZ2031" s="5"/>
      <c r="BA2031" s="5"/>
      <c r="CX2031" s="5"/>
      <c r="CY2031" s="5"/>
      <c r="CZ2031" s="5"/>
    </row>
    <row r="2032" spans="4:104" x14ac:dyDescent="0.3">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E2032" s="5"/>
      <c r="AF2032" s="5"/>
      <c r="AG2032" s="5"/>
      <c r="AH2032" s="5"/>
      <c r="AI2032" s="5"/>
      <c r="AJ2032" s="5"/>
      <c r="AM2032" s="9"/>
      <c r="AN2032" s="9"/>
      <c r="AO2032" s="9"/>
      <c r="AP2032" s="9"/>
      <c r="AQ2032" s="9"/>
      <c r="AR2032" s="9"/>
      <c r="AS2032" s="9"/>
      <c r="AT2032" s="9"/>
      <c r="AU2032" s="5"/>
      <c r="AV2032" s="5"/>
      <c r="AW2032" s="5"/>
      <c r="AX2032" s="5"/>
      <c r="AY2032" s="5"/>
      <c r="AZ2032" s="5"/>
      <c r="BA2032" s="5"/>
      <c r="CX2032" s="5"/>
      <c r="CY2032" s="5"/>
      <c r="CZ2032" s="5"/>
    </row>
    <row r="2033" spans="4:104" x14ac:dyDescent="0.3">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E2033" s="5"/>
      <c r="AF2033" s="5"/>
      <c r="AG2033" s="5"/>
      <c r="AH2033" s="5"/>
      <c r="AI2033" s="5"/>
      <c r="AJ2033" s="5"/>
      <c r="AM2033" s="9"/>
      <c r="AN2033" s="9"/>
      <c r="AO2033" s="9"/>
      <c r="AP2033" s="9"/>
      <c r="AQ2033" s="9"/>
      <c r="AR2033" s="9"/>
      <c r="AS2033" s="9"/>
      <c r="AT2033" s="9"/>
      <c r="AU2033" s="5"/>
      <c r="AV2033" s="5"/>
      <c r="AW2033" s="5"/>
      <c r="AX2033" s="5"/>
      <c r="AY2033" s="5"/>
      <c r="AZ2033" s="5"/>
      <c r="BA2033" s="5"/>
      <c r="CX2033" s="5"/>
      <c r="CY2033" s="5"/>
      <c r="CZ2033" s="5"/>
    </row>
    <row r="2034" spans="4:104" x14ac:dyDescent="0.3">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E2034" s="5"/>
      <c r="AF2034" s="5"/>
      <c r="AG2034" s="5"/>
      <c r="AH2034" s="5"/>
      <c r="AI2034" s="5"/>
      <c r="AJ2034" s="5"/>
      <c r="AM2034" s="9"/>
      <c r="AN2034" s="9"/>
      <c r="AO2034" s="9"/>
      <c r="AP2034" s="9"/>
      <c r="AQ2034" s="9"/>
      <c r="AR2034" s="9"/>
      <c r="AS2034" s="9"/>
      <c r="AT2034" s="9"/>
      <c r="AU2034" s="5"/>
      <c r="AV2034" s="5"/>
      <c r="AW2034" s="5"/>
      <c r="AX2034" s="5"/>
      <c r="AY2034" s="5"/>
      <c r="AZ2034" s="5"/>
      <c r="BA2034" s="5"/>
      <c r="CX2034" s="5"/>
      <c r="CY2034" s="5"/>
      <c r="CZ2034" s="5"/>
    </row>
    <row r="2035" spans="4:104" x14ac:dyDescent="0.3">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E2035" s="5"/>
      <c r="AF2035" s="5"/>
      <c r="AG2035" s="5"/>
      <c r="AH2035" s="5"/>
      <c r="AI2035" s="5"/>
      <c r="AJ2035" s="5"/>
      <c r="AM2035" s="9"/>
      <c r="AN2035" s="9"/>
      <c r="AO2035" s="9"/>
      <c r="AP2035" s="9"/>
      <c r="AQ2035" s="9"/>
      <c r="AR2035" s="9"/>
      <c r="AS2035" s="9"/>
      <c r="AT2035" s="9"/>
      <c r="AU2035" s="5"/>
      <c r="AV2035" s="5"/>
      <c r="AW2035" s="5"/>
      <c r="AX2035" s="5"/>
      <c r="AY2035" s="5"/>
      <c r="AZ2035" s="5"/>
      <c r="BA2035" s="5"/>
      <c r="CX2035" s="5"/>
      <c r="CY2035" s="5"/>
      <c r="CZ2035" s="5"/>
    </row>
    <row r="2036" spans="4:104" x14ac:dyDescent="0.3">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E2036" s="5"/>
      <c r="AF2036" s="5"/>
      <c r="AG2036" s="5"/>
      <c r="AH2036" s="5"/>
      <c r="AI2036" s="5"/>
      <c r="AJ2036" s="5"/>
      <c r="AM2036" s="9"/>
      <c r="AN2036" s="9"/>
      <c r="AO2036" s="9"/>
      <c r="AP2036" s="9"/>
      <c r="AQ2036" s="9"/>
      <c r="AR2036" s="9"/>
      <c r="AS2036" s="9"/>
      <c r="AT2036" s="9"/>
      <c r="AU2036" s="5"/>
      <c r="AV2036" s="5"/>
      <c r="AW2036" s="5"/>
      <c r="AX2036" s="5"/>
      <c r="AY2036" s="5"/>
      <c r="AZ2036" s="5"/>
      <c r="BA2036" s="5"/>
      <c r="CX2036" s="5"/>
      <c r="CY2036" s="5"/>
      <c r="CZ2036" s="5"/>
    </row>
    <row r="2037" spans="4:104" x14ac:dyDescent="0.3">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E2037" s="5"/>
      <c r="AF2037" s="5"/>
      <c r="AG2037" s="5"/>
      <c r="AH2037" s="5"/>
      <c r="AI2037" s="5"/>
      <c r="AJ2037" s="5"/>
      <c r="AM2037" s="9"/>
      <c r="AN2037" s="9"/>
      <c r="AO2037" s="9"/>
      <c r="AP2037" s="9"/>
      <c r="AQ2037" s="9"/>
      <c r="AR2037" s="9"/>
      <c r="AS2037" s="9"/>
      <c r="AT2037" s="9"/>
      <c r="AU2037" s="5"/>
      <c r="AV2037" s="5"/>
      <c r="AW2037" s="5"/>
      <c r="AX2037" s="5"/>
      <c r="AY2037" s="5"/>
      <c r="AZ2037" s="5"/>
      <c r="BA2037" s="5"/>
      <c r="CX2037" s="5"/>
      <c r="CY2037" s="5"/>
      <c r="CZ2037" s="5"/>
    </row>
    <row r="2038" spans="4:104" x14ac:dyDescent="0.3">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E2038" s="5"/>
      <c r="AF2038" s="5"/>
      <c r="AG2038" s="5"/>
      <c r="AH2038" s="5"/>
      <c r="AI2038" s="5"/>
      <c r="AJ2038" s="5"/>
      <c r="AM2038" s="9"/>
      <c r="AN2038" s="9"/>
      <c r="AO2038" s="9"/>
      <c r="AP2038" s="9"/>
      <c r="AQ2038" s="9"/>
      <c r="AR2038" s="9"/>
      <c r="AS2038" s="9"/>
      <c r="AT2038" s="9"/>
      <c r="AU2038" s="5"/>
      <c r="AV2038" s="5"/>
      <c r="AW2038" s="5"/>
      <c r="AX2038" s="5"/>
      <c r="AY2038" s="5"/>
      <c r="AZ2038" s="5"/>
      <c r="BA2038" s="5"/>
      <c r="CX2038" s="5"/>
      <c r="CY2038" s="5"/>
      <c r="CZ2038" s="5"/>
    </row>
    <row r="2039" spans="4:104" x14ac:dyDescent="0.3">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E2039" s="5"/>
      <c r="AF2039" s="5"/>
      <c r="AG2039" s="5"/>
      <c r="AH2039" s="5"/>
      <c r="AI2039" s="5"/>
      <c r="AJ2039" s="5"/>
      <c r="AM2039" s="9"/>
      <c r="AN2039" s="9"/>
      <c r="AO2039" s="9"/>
      <c r="AP2039" s="9"/>
      <c r="AQ2039" s="9"/>
      <c r="AR2039" s="9"/>
      <c r="AS2039" s="9"/>
      <c r="AT2039" s="9"/>
      <c r="AU2039" s="5"/>
      <c r="AV2039" s="5"/>
      <c r="AW2039" s="5"/>
      <c r="AX2039" s="5"/>
      <c r="AY2039" s="5"/>
      <c r="AZ2039" s="5"/>
      <c r="BA2039" s="5"/>
      <c r="CX2039" s="5"/>
      <c r="CY2039" s="5"/>
      <c r="CZ2039" s="5"/>
    </row>
    <row r="2040" spans="4:104" x14ac:dyDescent="0.3">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E2040" s="5"/>
      <c r="AF2040" s="5"/>
      <c r="AG2040" s="5"/>
      <c r="AH2040" s="5"/>
      <c r="AI2040" s="5"/>
      <c r="AJ2040" s="5"/>
      <c r="AM2040" s="9"/>
      <c r="AN2040" s="9"/>
      <c r="AO2040" s="9"/>
      <c r="AP2040" s="9"/>
      <c r="AQ2040" s="9"/>
      <c r="AR2040" s="9"/>
      <c r="AS2040" s="9"/>
      <c r="AT2040" s="9"/>
      <c r="AU2040" s="5"/>
      <c r="AV2040" s="5"/>
      <c r="AW2040" s="5"/>
      <c r="AX2040" s="5"/>
      <c r="AY2040" s="5"/>
      <c r="AZ2040" s="5"/>
      <c r="BA2040" s="5"/>
      <c r="CX2040" s="5"/>
      <c r="CY2040" s="5"/>
      <c r="CZ2040" s="5"/>
    </row>
    <row r="2041" spans="4:104" x14ac:dyDescent="0.3">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E2041" s="5"/>
      <c r="AF2041" s="5"/>
      <c r="AG2041" s="5"/>
      <c r="AH2041" s="5"/>
      <c r="AI2041" s="5"/>
      <c r="AJ2041" s="5"/>
      <c r="AM2041" s="9"/>
      <c r="AN2041" s="9"/>
      <c r="AO2041" s="9"/>
      <c r="AP2041" s="9"/>
      <c r="AQ2041" s="9"/>
      <c r="AR2041" s="9"/>
      <c r="AS2041" s="9"/>
      <c r="AT2041" s="9"/>
      <c r="AU2041" s="5"/>
      <c r="AV2041" s="5"/>
      <c r="AW2041" s="5"/>
      <c r="AX2041" s="5"/>
      <c r="AY2041" s="5"/>
      <c r="AZ2041" s="5"/>
      <c r="BA2041" s="5"/>
      <c r="CX2041" s="5"/>
      <c r="CY2041" s="5"/>
      <c r="CZ2041" s="5"/>
    </row>
    <row r="2042" spans="4:104" x14ac:dyDescent="0.3">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E2042" s="5"/>
      <c r="AF2042" s="5"/>
      <c r="AG2042" s="5"/>
      <c r="AH2042" s="5"/>
      <c r="AI2042" s="5"/>
      <c r="AJ2042" s="5"/>
      <c r="AM2042" s="9"/>
      <c r="AN2042" s="9"/>
      <c r="AO2042" s="9"/>
      <c r="AP2042" s="9"/>
      <c r="AQ2042" s="9"/>
      <c r="AR2042" s="9"/>
      <c r="AS2042" s="9"/>
      <c r="AT2042" s="9"/>
      <c r="AU2042" s="5"/>
      <c r="AV2042" s="5"/>
      <c r="AW2042" s="5"/>
      <c r="AX2042" s="5"/>
      <c r="AY2042" s="5"/>
      <c r="AZ2042" s="5"/>
      <c r="BA2042" s="5"/>
      <c r="CX2042" s="5"/>
      <c r="CY2042" s="5"/>
      <c r="CZ2042" s="5"/>
    </row>
    <row r="2043" spans="4:104" x14ac:dyDescent="0.3">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E2043" s="5"/>
      <c r="AF2043" s="5"/>
      <c r="AG2043" s="5"/>
      <c r="AH2043" s="5"/>
      <c r="AI2043" s="5"/>
      <c r="AJ2043" s="5"/>
      <c r="AM2043" s="9"/>
      <c r="AN2043" s="9"/>
      <c r="AO2043" s="9"/>
      <c r="AP2043" s="9"/>
      <c r="AQ2043" s="9"/>
      <c r="AR2043" s="9"/>
      <c r="AS2043" s="9"/>
      <c r="AT2043" s="9"/>
      <c r="AU2043" s="5"/>
      <c r="AV2043" s="5"/>
      <c r="AW2043" s="5"/>
      <c r="AX2043" s="5"/>
      <c r="AY2043" s="5"/>
      <c r="AZ2043" s="5"/>
      <c r="BA2043" s="5"/>
      <c r="CX2043" s="5"/>
      <c r="CY2043" s="5"/>
      <c r="CZ2043" s="5"/>
    </row>
    <row r="2044" spans="4:104" x14ac:dyDescent="0.3">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E2044" s="5"/>
      <c r="AF2044" s="5"/>
      <c r="AG2044" s="5"/>
      <c r="AH2044" s="5"/>
      <c r="AI2044" s="5"/>
      <c r="AJ2044" s="5"/>
      <c r="AM2044" s="9"/>
      <c r="AN2044" s="9"/>
      <c r="AO2044" s="9"/>
      <c r="AP2044" s="9"/>
      <c r="AQ2044" s="9"/>
      <c r="AR2044" s="9"/>
      <c r="AS2044" s="9"/>
      <c r="AT2044" s="9"/>
      <c r="AU2044" s="5"/>
      <c r="AV2044" s="5"/>
      <c r="AW2044" s="5"/>
      <c r="AX2044" s="5"/>
      <c r="AY2044" s="5"/>
      <c r="AZ2044" s="5"/>
      <c r="BA2044" s="5"/>
      <c r="CX2044" s="5"/>
      <c r="CY2044" s="5"/>
      <c r="CZ2044" s="5"/>
    </row>
    <row r="2045" spans="4:104" x14ac:dyDescent="0.3">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E2045" s="5"/>
      <c r="AF2045" s="5"/>
      <c r="AG2045" s="5"/>
      <c r="AH2045" s="5"/>
      <c r="AI2045" s="5"/>
      <c r="AJ2045" s="5"/>
      <c r="AM2045" s="9"/>
      <c r="AN2045" s="9"/>
      <c r="AO2045" s="9"/>
      <c r="AP2045" s="9"/>
      <c r="AQ2045" s="9"/>
      <c r="AR2045" s="9"/>
      <c r="AS2045" s="9"/>
      <c r="AT2045" s="9"/>
      <c r="AU2045" s="5"/>
      <c r="AV2045" s="5"/>
      <c r="AW2045" s="5"/>
      <c r="AX2045" s="5"/>
      <c r="AY2045" s="5"/>
      <c r="AZ2045" s="5"/>
      <c r="BA2045" s="5"/>
      <c r="CX2045" s="5"/>
      <c r="CY2045" s="5"/>
      <c r="CZ2045" s="5"/>
    </row>
    <row r="2046" spans="4:104" x14ac:dyDescent="0.3">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E2046" s="5"/>
      <c r="AF2046" s="5"/>
      <c r="AG2046" s="5"/>
      <c r="AH2046" s="5"/>
      <c r="AI2046" s="5"/>
      <c r="AJ2046" s="5"/>
      <c r="AM2046" s="9"/>
      <c r="AN2046" s="9"/>
      <c r="AO2046" s="9"/>
      <c r="AP2046" s="9"/>
      <c r="AQ2046" s="9"/>
      <c r="AR2046" s="9"/>
      <c r="AS2046" s="9"/>
      <c r="AT2046" s="9"/>
      <c r="AU2046" s="5"/>
      <c r="AV2046" s="5"/>
      <c r="AW2046" s="5"/>
      <c r="AX2046" s="5"/>
      <c r="AY2046" s="5"/>
      <c r="AZ2046" s="5"/>
      <c r="BA2046" s="5"/>
      <c r="CX2046" s="5"/>
      <c r="CY2046" s="5"/>
      <c r="CZ2046" s="5"/>
    </row>
    <row r="2047" spans="4:104" x14ac:dyDescent="0.3">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E2047" s="5"/>
      <c r="AF2047" s="5"/>
      <c r="AG2047" s="5"/>
      <c r="AH2047" s="5"/>
      <c r="AI2047" s="5"/>
      <c r="AJ2047" s="5"/>
      <c r="AM2047" s="9"/>
      <c r="AN2047" s="9"/>
      <c r="AO2047" s="9"/>
      <c r="AP2047" s="9"/>
      <c r="AQ2047" s="9"/>
      <c r="AR2047" s="9"/>
      <c r="AS2047" s="9"/>
      <c r="AT2047" s="9"/>
      <c r="AU2047" s="5"/>
      <c r="AV2047" s="5"/>
      <c r="AW2047" s="5"/>
      <c r="AX2047" s="5"/>
      <c r="AY2047" s="5"/>
      <c r="AZ2047" s="5"/>
      <c r="BA2047" s="5"/>
      <c r="CX2047" s="5"/>
      <c r="CY2047" s="5"/>
      <c r="CZ2047" s="5"/>
    </row>
    <row r="2048" spans="4:104" x14ac:dyDescent="0.3">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E2048" s="5"/>
      <c r="AF2048" s="5"/>
      <c r="AG2048" s="5"/>
      <c r="AH2048" s="5"/>
      <c r="AI2048" s="5"/>
      <c r="AJ2048" s="5"/>
      <c r="AM2048" s="9"/>
      <c r="AN2048" s="9"/>
      <c r="AO2048" s="9"/>
      <c r="AP2048" s="9"/>
      <c r="AQ2048" s="9"/>
      <c r="AR2048" s="9"/>
      <c r="AS2048" s="9"/>
      <c r="AT2048" s="9"/>
      <c r="AU2048" s="5"/>
      <c r="AV2048" s="5"/>
      <c r="AW2048" s="5"/>
      <c r="AX2048" s="5"/>
      <c r="AY2048" s="5"/>
      <c r="AZ2048" s="5"/>
      <c r="BA2048" s="5"/>
      <c r="CX2048" s="5"/>
      <c r="CY2048" s="5"/>
      <c r="CZ2048" s="5"/>
    </row>
    <row r="2049" spans="4:104" x14ac:dyDescent="0.3">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E2049" s="5"/>
      <c r="AF2049" s="5"/>
      <c r="AG2049" s="5"/>
      <c r="AH2049" s="5"/>
      <c r="AI2049" s="5"/>
      <c r="AJ2049" s="5"/>
      <c r="AM2049" s="9"/>
      <c r="AN2049" s="9"/>
      <c r="AO2049" s="9"/>
      <c r="AP2049" s="9"/>
      <c r="AQ2049" s="9"/>
      <c r="AR2049" s="9"/>
      <c r="AS2049" s="9"/>
      <c r="AT2049" s="9"/>
      <c r="AU2049" s="5"/>
      <c r="AV2049" s="5"/>
      <c r="AW2049" s="5"/>
      <c r="AX2049" s="5"/>
      <c r="AY2049" s="5"/>
      <c r="AZ2049" s="5"/>
      <c r="BA2049" s="5"/>
      <c r="CX2049" s="5"/>
      <c r="CY2049" s="5"/>
      <c r="CZ2049" s="5"/>
    </row>
    <row r="2050" spans="4:104" x14ac:dyDescent="0.3">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E2050" s="5"/>
      <c r="AF2050" s="5"/>
      <c r="AG2050" s="5"/>
      <c r="AH2050" s="5"/>
      <c r="AI2050" s="5"/>
      <c r="AJ2050" s="5"/>
      <c r="AM2050" s="9"/>
      <c r="AN2050" s="9"/>
      <c r="AO2050" s="9"/>
      <c r="AP2050" s="9"/>
      <c r="AQ2050" s="9"/>
      <c r="AR2050" s="9"/>
      <c r="AS2050" s="9"/>
      <c r="AT2050" s="9"/>
      <c r="AU2050" s="5"/>
      <c r="AV2050" s="5"/>
      <c r="AW2050" s="5"/>
      <c r="AX2050" s="5"/>
      <c r="AY2050" s="5"/>
      <c r="AZ2050" s="5"/>
      <c r="BA2050" s="5"/>
      <c r="CX2050" s="5"/>
      <c r="CY2050" s="5"/>
      <c r="CZ2050" s="5"/>
    </row>
    <row r="2051" spans="4:104" x14ac:dyDescent="0.3">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E2051" s="5"/>
      <c r="AF2051" s="5"/>
      <c r="AG2051" s="5"/>
      <c r="AH2051" s="5"/>
      <c r="AI2051" s="5"/>
      <c r="AJ2051" s="5"/>
      <c r="AM2051" s="9"/>
      <c r="AN2051" s="9"/>
      <c r="AO2051" s="9"/>
      <c r="AP2051" s="9"/>
      <c r="AQ2051" s="9"/>
      <c r="AR2051" s="9"/>
      <c r="AS2051" s="9"/>
      <c r="AT2051" s="9"/>
      <c r="AU2051" s="5"/>
      <c r="AV2051" s="5"/>
      <c r="AW2051" s="5"/>
      <c r="AX2051" s="5"/>
      <c r="AY2051" s="5"/>
      <c r="AZ2051" s="5"/>
      <c r="BA2051" s="5"/>
      <c r="CX2051" s="5"/>
      <c r="CY2051" s="5"/>
      <c r="CZ2051" s="5"/>
    </row>
    <row r="2052" spans="4:104" x14ac:dyDescent="0.3">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E2052" s="5"/>
      <c r="AF2052" s="5"/>
      <c r="AG2052" s="5"/>
      <c r="AH2052" s="5"/>
      <c r="AI2052" s="5"/>
      <c r="AJ2052" s="5"/>
      <c r="AM2052" s="9"/>
      <c r="AN2052" s="9"/>
      <c r="AO2052" s="9"/>
      <c r="AP2052" s="9"/>
      <c r="AQ2052" s="9"/>
      <c r="AR2052" s="9"/>
      <c r="AS2052" s="9"/>
      <c r="AT2052" s="9"/>
      <c r="AU2052" s="5"/>
      <c r="AV2052" s="5"/>
      <c r="AW2052" s="5"/>
      <c r="AX2052" s="5"/>
      <c r="AY2052" s="5"/>
      <c r="AZ2052" s="5"/>
      <c r="BA2052" s="5"/>
      <c r="CX2052" s="5"/>
      <c r="CY2052" s="5"/>
      <c r="CZ2052" s="5"/>
    </row>
    <row r="2053" spans="4:104" x14ac:dyDescent="0.3">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E2053" s="5"/>
      <c r="AF2053" s="5"/>
      <c r="AG2053" s="5"/>
      <c r="AH2053" s="5"/>
      <c r="AI2053" s="5"/>
      <c r="AJ2053" s="5"/>
      <c r="AM2053" s="9"/>
      <c r="AN2053" s="9"/>
      <c r="AO2053" s="9"/>
      <c r="AP2053" s="9"/>
      <c r="AQ2053" s="9"/>
      <c r="AR2053" s="9"/>
      <c r="AS2053" s="9"/>
      <c r="AT2053" s="9"/>
      <c r="AU2053" s="5"/>
      <c r="AV2053" s="5"/>
      <c r="AW2053" s="5"/>
      <c r="AX2053" s="5"/>
      <c r="AY2053" s="5"/>
      <c r="AZ2053" s="5"/>
      <c r="BA2053" s="5"/>
      <c r="CX2053" s="5"/>
      <c r="CY2053" s="5"/>
      <c r="CZ2053" s="5"/>
    </row>
    <row r="2054" spans="4:104" x14ac:dyDescent="0.3">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E2054" s="5"/>
      <c r="AF2054" s="5"/>
      <c r="AG2054" s="5"/>
      <c r="AH2054" s="5"/>
      <c r="AI2054" s="5"/>
      <c r="AJ2054" s="5"/>
      <c r="AM2054" s="9"/>
      <c r="AN2054" s="9"/>
      <c r="AO2054" s="9"/>
      <c r="AP2054" s="9"/>
      <c r="AQ2054" s="9"/>
      <c r="AR2054" s="9"/>
      <c r="AS2054" s="9"/>
      <c r="AT2054" s="9"/>
      <c r="AU2054" s="5"/>
      <c r="AV2054" s="5"/>
      <c r="AW2054" s="5"/>
      <c r="AX2054" s="5"/>
      <c r="AY2054" s="5"/>
      <c r="AZ2054" s="5"/>
      <c r="BA2054" s="5"/>
      <c r="CX2054" s="5"/>
      <c r="CY2054" s="5"/>
      <c r="CZ2054" s="5"/>
    </row>
    <row r="2055" spans="4:104" x14ac:dyDescent="0.3">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E2055" s="5"/>
      <c r="AF2055" s="5"/>
      <c r="AG2055" s="5"/>
      <c r="AH2055" s="5"/>
      <c r="AI2055" s="5"/>
      <c r="AJ2055" s="5"/>
      <c r="AM2055" s="9"/>
      <c r="AN2055" s="9"/>
      <c r="AO2055" s="9"/>
      <c r="AP2055" s="9"/>
      <c r="AQ2055" s="9"/>
      <c r="AR2055" s="9"/>
      <c r="AS2055" s="9"/>
      <c r="AT2055" s="9"/>
      <c r="AU2055" s="5"/>
      <c r="AV2055" s="5"/>
      <c r="AW2055" s="5"/>
      <c r="AX2055" s="5"/>
      <c r="AY2055" s="5"/>
      <c r="AZ2055" s="5"/>
      <c r="BA2055" s="5"/>
      <c r="CX2055" s="5"/>
      <c r="CY2055" s="5"/>
      <c r="CZ2055" s="5"/>
    </row>
    <row r="2056" spans="4:104" x14ac:dyDescent="0.3">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E2056" s="5"/>
      <c r="AF2056" s="5"/>
      <c r="AG2056" s="5"/>
      <c r="AH2056" s="5"/>
      <c r="AI2056" s="5"/>
      <c r="AJ2056" s="5"/>
      <c r="AM2056" s="9"/>
      <c r="AN2056" s="9"/>
      <c r="AO2056" s="9"/>
      <c r="AP2056" s="9"/>
      <c r="AQ2056" s="9"/>
      <c r="AR2056" s="9"/>
      <c r="AS2056" s="9"/>
      <c r="AT2056" s="9"/>
      <c r="AU2056" s="5"/>
      <c r="AV2056" s="5"/>
      <c r="AW2056" s="5"/>
      <c r="AX2056" s="5"/>
      <c r="AY2056" s="5"/>
      <c r="AZ2056" s="5"/>
      <c r="BA2056" s="5"/>
      <c r="CX2056" s="5"/>
      <c r="CY2056" s="5"/>
      <c r="CZ2056" s="5"/>
    </row>
    <row r="2057" spans="4:104" x14ac:dyDescent="0.3">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E2057" s="5"/>
      <c r="AF2057" s="5"/>
      <c r="AG2057" s="5"/>
      <c r="AH2057" s="5"/>
      <c r="AI2057" s="5"/>
      <c r="AJ2057" s="5"/>
      <c r="AM2057" s="9"/>
      <c r="AN2057" s="9"/>
      <c r="AO2057" s="9"/>
      <c r="AP2057" s="9"/>
      <c r="AQ2057" s="9"/>
      <c r="AR2057" s="9"/>
      <c r="AS2057" s="9"/>
      <c r="AT2057" s="9"/>
      <c r="AU2057" s="5"/>
      <c r="AV2057" s="5"/>
      <c r="AW2057" s="5"/>
      <c r="AX2057" s="5"/>
      <c r="AY2057" s="5"/>
      <c r="AZ2057" s="5"/>
      <c r="BA2057" s="5"/>
      <c r="CX2057" s="5"/>
      <c r="CY2057" s="5"/>
      <c r="CZ2057" s="5"/>
    </row>
    <row r="2058" spans="4:104" x14ac:dyDescent="0.3">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E2058" s="5"/>
      <c r="AF2058" s="5"/>
      <c r="AG2058" s="5"/>
      <c r="AH2058" s="5"/>
      <c r="AI2058" s="5"/>
      <c r="AJ2058" s="5"/>
      <c r="AM2058" s="9"/>
      <c r="AN2058" s="9"/>
      <c r="AO2058" s="9"/>
      <c r="AP2058" s="9"/>
      <c r="AQ2058" s="9"/>
      <c r="AR2058" s="9"/>
      <c r="AS2058" s="9"/>
      <c r="AT2058" s="9"/>
      <c r="AU2058" s="5"/>
      <c r="AV2058" s="5"/>
      <c r="AW2058" s="5"/>
      <c r="AX2058" s="5"/>
      <c r="AY2058" s="5"/>
      <c r="AZ2058" s="5"/>
      <c r="BA2058" s="5"/>
      <c r="CX2058" s="5"/>
      <c r="CY2058" s="5"/>
      <c r="CZ2058" s="5"/>
    </row>
    <row r="2059" spans="4:104" x14ac:dyDescent="0.3">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E2059" s="5"/>
      <c r="AF2059" s="5"/>
      <c r="AG2059" s="5"/>
      <c r="AH2059" s="5"/>
      <c r="AI2059" s="5"/>
      <c r="AJ2059" s="5"/>
      <c r="AM2059" s="9"/>
      <c r="AN2059" s="9"/>
      <c r="AO2059" s="9"/>
      <c r="AP2059" s="9"/>
      <c r="AQ2059" s="9"/>
      <c r="AR2059" s="9"/>
      <c r="AS2059" s="9"/>
      <c r="AT2059" s="9"/>
      <c r="AU2059" s="5"/>
      <c r="AV2059" s="5"/>
      <c r="AW2059" s="5"/>
      <c r="AX2059" s="5"/>
      <c r="AY2059" s="5"/>
      <c r="AZ2059" s="5"/>
      <c r="BA2059" s="5"/>
      <c r="CX2059" s="5"/>
      <c r="CY2059" s="5"/>
      <c r="CZ2059" s="5"/>
    </row>
    <row r="2060" spans="4:104" x14ac:dyDescent="0.3">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E2060" s="5"/>
      <c r="AF2060" s="5"/>
      <c r="AG2060" s="5"/>
      <c r="AH2060" s="5"/>
      <c r="AI2060" s="5"/>
      <c r="AJ2060" s="5"/>
      <c r="AM2060" s="9"/>
      <c r="AN2060" s="9"/>
      <c r="AO2060" s="9"/>
      <c r="AP2060" s="9"/>
      <c r="AQ2060" s="9"/>
      <c r="AR2060" s="9"/>
      <c r="AS2060" s="9"/>
      <c r="AT2060" s="9"/>
      <c r="AU2060" s="5"/>
      <c r="AV2060" s="5"/>
      <c r="AW2060" s="5"/>
      <c r="AX2060" s="5"/>
      <c r="AY2060" s="5"/>
      <c r="AZ2060" s="5"/>
      <c r="BA2060" s="5"/>
      <c r="CX2060" s="5"/>
      <c r="CY2060" s="5"/>
      <c r="CZ2060" s="5"/>
    </row>
    <row r="2061" spans="4:104" x14ac:dyDescent="0.3">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E2061" s="5"/>
      <c r="AF2061" s="5"/>
      <c r="AG2061" s="5"/>
      <c r="AH2061" s="5"/>
      <c r="AI2061" s="5"/>
      <c r="AJ2061" s="5"/>
      <c r="AM2061" s="9"/>
      <c r="AN2061" s="9"/>
      <c r="AO2061" s="9"/>
      <c r="AP2061" s="9"/>
      <c r="AQ2061" s="9"/>
      <c r="AR2061" s="9"/>
      <c r="AS2061" s="9"/>
      <c r="AT2061" s="9"/>
      <c r="AU2061" s="5"/>
      <c r="AV2061" s="5"/>
      <c r="AW2061" s="5"/>
      <c r="AX2061" s="5"/>
      <c r="AY2061" s="5"/>
      <c r="AZ2061" s="5"/>
      <c r="BA2061" s="5"/>
      <c r="CX2061" s="5"/>
      <c r="CY2061" s="5"/>
      <c r="CZ2061" s="5"/>
    </row>
    <row r="2062" spans="4:104" x14ac:dyDescent="0.3">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E2062" s="5"/>
      <c r="AF2062" s="5"/>
      <c r="AG2062" s="5"/>
      <c r="AH2062" s="5"/>
      <c r="AI2062" s="5"/>
      <c r="AJ2062" s="5"/>
      <c r="AM2062" s="9"/>
      <c r="AN2062" s="9"/>
      <c r="AO2062" s="9"/>
      <c r="AP2062" s="9"/>
      <c r="AQ2062" s="9"/>
      <c r="AR2062" s="9"/>
      <c r="AS2062" s="9"/>
      <c r="AT2062" s="9"/>
      <c r="AU2062" s="5"/>
      <c r="AV2062" s="5"/>
      <c r="AW2062" s="5"/>
      <c r="AX2062" s="5"/>
      <c r="AY2062" s="5"/>
      <c r="AZ2062" s="5"/>
      <c r="BA2062" s="5"/>
      <c r="CX2062" s="5"/>
      <c r="CY2062" s="5"/>
      <c r="CZ2062" s="5"/>
    </row>
    <row r="2063" spans="4:104" x14ac:dyDescent="0.3">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E2063" s="5"/>
      <c r="AF2063" s="5"/>
      <c r="AG2063" s="5"/>
      <c r="AH2063" s="5"/>
      <c r="AI2063" s="5"/>
      <c r="AJ2063" s="5"/>
      <c r="AM2063" s="9"/>
      <c r="AN2063" s="9"/>
      <c r="AO2063" s="9"/>
      <c r="AP2063" s="9"/>
      <c r="AQ2063" s="9"/>
      <c r="AR2063" s="9"/>
      <c r="AS2063" s="9"/>
      <c r="AT2063" s="9"/>
      <c r="AU2063" s="5"/>
      <c r="AV2063" s="5"/>
      <c r="AW2063" s="5"/>
      <c r="AX2063" s="5"/>
      <c r="AY2063" s="5"/>
      <c r="AZ2063" s="5"/>
      <c r="BA2063" s="5"/>
      <c r="CX2063" s="5"/>
      <c r="CY2063" s="5"/>
      <c r="CZ2063" s="5"/>
    </row>
    <row r="2064" spans="4:104" x14ac:dyDescent="0.3">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E2064" s="5"/>
      <c r="AF2064" s="5"/>
      <c r="AG2064" s="5"/>
      <c r="AH2064" s="5"/>
      <c r="AI2064" s="5"/>
      <c r="AJ2064" s="5"/>
      <c r="AM2064" s="9"/>
      <c r="AN2064" s="9"/>
      <c r="AO2064" s="9"/>
      <c r="AP2064" s="9"/>
      <c r="AQ2064" s="9"/>
      <c r="AR2064" s="9"/>
      <c r="AS2064" s="9"/>
      <c r="AT2064" s="9"/>
      <c r="AU2064" s="5"/>
      <c r="AV2064" s="5"/>
      <c r="AW2064" s="5"/>
      <c r="AX2064" s="5"/>
      <c r="AY2064" s="5"/>
      <c r="AZ2064" s="5"/>
      <c r="BA2064" s="5"/>
      <c r="CX2064" s="5"/>
      <c r="CY2064" s="5"/>
      <c r="CZ2064" s="5"/>
    </row>
    <row r="2065" spans="4:104" x14ac:dyDescent="0.3">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E2065" s="5"/>
      <c r="AF2065" s="5"/>
      <c r="AG2065" s="5"/>
      <c r="AH2065" s="5"/>
      <c r="AI2065" s="5"/>
      <c r="AJ2065" s="5"/>
      <c r="AM2065" s="9"/>
      <c r="AN2065" s="9"/>
      <c r="AO2065" s="9"/>
      <c r="AP2065" s="9"/>
      <c r="AQ2065" s="9"/>
      <c r="AR2065" s="9"/>
      <c r="AS2065" s="9"/>
      <c r="AT2065" s="9"/>
      <c r="AU2065" s="5"/>
      <c r="AV2065" s="5"/>
      <c r="AW2065" s="5"/>
      <c r="AX2065" s="5"/>
      <c r="AY2065" s="5"/>
      <c r="AZ2065" s="5"/>
      <c r="BA2065" s="5"/>
      <c r="CX2065" s="5"/>
      <c r="CY2065" s="5"/>
      <c r="CZ2065" s="5"/>
    </row>
    <row r="2066" spans="4:104" x14ac:dyDescent="0.3">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E2066" s="5"/>
      <c r="AF2066" s="5"/>
      <c r="AG2066" s="5"/>
      <c r="AH2066" s="5"/>
      <c r="AI2066" s="5"/>
      <c r="AJ2066" s="5"/>
      <c r="AM2066" s="9"/>
      <c r="AN2066" s="9"/>
      <c r="AO2066" s="9"/>
      <c r="AP2066" s="9"/>
      <c r="AQ2066" s="9"/>
      <c r="AR2066" s="9"/>
      <c r="AS2066" s="9"/>
      <c r="AT2066" s="9"/>
      <c r="AU2066" s="5"/>
      <c r="AV2066" s="5"/>
      <c r="AW2066" s="5"/>
      <c r="AX2066" s="5"/>
      <c r="AY2066" s="5"/>
      <c r="AZ2066" s="5"/>
      <c r="BA2066" s="5"/>
      <c r="CX2066" s="5"/>
      <c r="CY2066" s="5"/>
      <c r="CZ2066" s="5"/>
    </row>
    <row r="2067" spans="4:104" x14ac:dyDescent="0.3">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E2067" s="5"/>
      <c r="AF2067" s="5"/>
      <c r="AG2067" s="5"/>
      <c r="AH2067" s="5"/>
      <c r="AI2067" s="5"/>
      <c r="AJ2067" s="5"/>
      <c r="AM2067" s="9"/>
      <c r="AN2067" s="9"/>
      <c r="AO2067" s="9"/>
      <c r="AP2067" s="9"/>
      <c r="AQ2067" s="9"/>
      <c r="AR2067" s="9"/>
      <c r="AS2067" s="9"/>
      <c r="AT2067" s="9"/>
      <c r="AU2067" s="5"/>
      <c r="AV2067" s="5"/>
      <c r="AW2067" s="5"/>
      <c r="AX2067" s="5"/>
      <c r="AY2067" s="5"/>
      <c r="AZ2067" s="5"/>
      <c r="BA2067" s="5"/>
      <c r="CX2067" s="5"/>
      <c r="CY2067" s="5"/>
      <c r="CZ2067" s="5"/>
    </row>
    <row r="2068" spans="4:104" x14ac:dyDescent="0.3">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E2068" s="5"/>
      <c r="AF2068" s="5"/>
      <c r="AG2068" s="5"/>
      <c r="AH2068" s="5"/>
      <c r="AI2068" s="5"/>
      <c r="AJ2068" s="5"/>
      <c r="AM2068" s="9"/>
      <c r="AN2068" s="9"/>
      <c r="AO2068" s="9"/>
      <c r="AP2068" s="9"/>
      <c r="AQ2068" s="9"/>
      <c r="AR2068" s="9"/>
      <c r="AS2068" s="9"/>
      <c r="AT2068" s="9"/>
      <c r="AU2068" s="5"/>
      <c r="AV2068" s="5"/>
      <c r="AW2068" s="5"/>
      <c r="AX2068" s="5"/>
      <c r="AY2068" s="5"/>
      <c r="AZ2068" s="5"/>
      <c r="BA2068" s="5"/>
      <c r="CX2068" s="5"/>
      <c r="CY2068" s="5"/>
      <c r="CZ2068" s="5"/>
    </row>
    <row r="2069" spans="4:104" x14ac:dyDescent="0.3">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E2069" s="5"/>
      <c r="AF2069" s="5"/>
      <c r="AG2069" s="5"/>
      <c r="AH2069" s="5"/>
      <c r="AI2069" s="5"/>
      <c r="AJ2069" s="5"/>
      <c r="AM2069" s="9"/>
      <c r="AN2069" s="9"/>
      <c r="AO2069" s="9"/>
      <c r="AP2069" s="9"/>
      <c r="AQ2069" s="9"/>
      <c r="AR2069" s="9"/>
      <c r="AS2069" s="9"/>
      <c r="AT2069" s="9"/>
      <c r="AU2069" s="5"/>
      <c r="AV2069" s="5"/>
      <c r="AW2069" s="5"/>
      <c r="AX2069" s="5"/>
      <c r="AY2069" s="5"/>
      <c r="AZ2069" s="5"/>
      <c r="BA2069" s="5"/>
      <c r="CX2069" s="5"/>
      <c r="CY2069" s="5"/>
      <c r="CZ2069" s="5"/>
    </row>
    <row r="2070" spans="4:104" x14ac:dyDescent="0.3">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E2070" s="5"/>
      <c r="AF2070" s="5"/>
      <c r="AG2070" s="5"/>
      <c r="AH2070" s="5"/>
      <c r="AI2070" s="5"/>
      <c r="AJ2070" s="5"/>
      <c r="AM2070" s="9"/>
      <c r="AN2070" s="9"/>
      <c r="AO2070" s="9"/>
      <c r="AP2070" s="9"/>
      <c r="AQ2070" s="9"/>
      <c r="AR2070" s="9"/>
      <c r="AS2070" s="9"/>
      <c r="AT2070" s="9"/>
      <c r="AU2070" s="5"/>
      <c r="AV2070" s="5"/>
      <c r="AW2070" s="5"/>
      <c r="AX2070" s="5"/>
      <c r="AY2070" s="5"/>
      <c r="AZ2070" s="5"/>
      <c r="BA2070" s="5"/>
      <c r="CX2070" s="5"/>
      <c r="CY2070" s="5"/>
      <c r="CZ2070" s="5"/>
    </row>
    <row r="2071" spans="4:104" x14ac:dyDescent="0.3">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E2071" s="5"/>
      <c r="AF2071" s="5"/>
      <c r="AG2071" s="5"/>
      <c r="AH2071" s="5"/>
      <c r="AI2071" s="5"/>
      <c r="AJ2071" s="5"/>
      <c r="AM2071" s="9"/>
      <c r="AN2071" s="9"/>
      <c r="AO2071" s="9"/>
      <c r="AP2071" s="9"/>
      <c r="AQ2071" s="9"/>
      <c r="AR2071" s="9"/>
      <c r="AS2071" s="9"/>
      <c r="AT2071" s="9"/>
      <c r="AU2071" s="5"/>
      <c r="AV2071" s="5"/>
      <c r="AW2071" s="5"/>
      <c r="AX2071" s="5"/>
      <c r="AY2071" s="5"/>
      <c r="AZ2071" s="5"/>
      <c r="BA2071" s="5"/>
      <c r="CX2071" s="5"/>
      <c r="CY2071" s="5"/>
      <c r="CZ2071" s="5"/>
    </row>
    <row r="2072" spans="4:104" x14ac:dyDescent="0.3">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E2072" s="5"/>
      <c r="AF2072" s="5"/>
      <c r="AG2072" s="5"/>
      <c r="AH2072" s="5"/>
      <c r="AI2072" s="5"/>
      <c r="AJ2072" s="5"/>
      <c r="AM2072" s="9"/>
      <c r="AN2072" s="9"/>
      <c r="AO2072" s="9"/>
      <c r="AP2072" s="9"/>
      <c r="AQ2072" s="9"/>
      <c r="AR2072" s="9"/>
      <c r="AS2072" s="9"/>
      <c r="AT2072" s="9"/>
      <c r="AU2072" s="5"/>
      <c r="AV2072" s="5"/>
      <c r="AW2072" s="5"/>
      <c r="AX2072" s="5"/>
      <c r="AY2072" s="5"/>
      <c r="AZ2072" s="5"/>
      <c r="BA2072" s="5"/>
      <c r="CX2072" s="5"/>
      <c r="CY2072" s="5"/>
      <c r="CZ2072" s="5"/>
    </row>
    <row r="2073" spans="4:104" x14ac:dyDescent="0.3">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E2073" s="5"/>
      <c r="AF2073" s="5"/>
      <c r="AG2073" s="5"/>
      <c r="AH2073" s="5"/>
      <c r="AI2073" s="5"/>
      <c r="AJ2073" s="5"/>
      <c r="AM2073" s="9"/>
      <c r="AN2073" s="9"/>
      <c r="AO2073" s="9"/>
      <c r="AP2073" s="9"/>
      <c r="AQ2073" s="9"/>
      <c r="AR2073" s="9"/>
      <c r="AS2073" s="9"/>
      <c r="AT2073" s="9"/>
      <c r="AU2073" s="5"/>
      <c r="AV2073" s="5"/>
      <c r="AW2073" s="5"/>
      <c r="AX2073" s="5"/>
      <c r="AY2073" s="5"/>
      <c r="AZ2073" s="5"/>
      <c r="BA2073" s="5"/>
      <c r="CX2073" s="5"/>
      <c r="CY2073" s="5"/>
      <c r="CZ2073" s="5"/>
    </row>
    <row r="2074" spans="4:104" x14ac:dyDescent="0.3">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E2074" s="5"/>
      <c r="AF2074" s="5"/>
      <c r="AG2074" s="5"/>
      <c r="AH2074" s="5"/>
      <c r="AI2074" s="5"/>
      <c r="AJ2074" s="5"/>
      <c r="AM2074" s="9"/>
      <c r="AN2074" s="9"/>
      <c r="AO2074" s="9"/>
      <c r="AP2074" s="9"/>
      <c r="AQ2074" s="9"/>
      <c r="AR2074" s="9"/>
      <c r="AS2074" s="9"/>
      <c r="AT2074" s="9"/>
      <c r="AU2074" s="5"/>
      <c r="AV2074" s="5"/>
      <c r="AW2074" s="5"/>
      <c r="AX2074" s="5"/>
      <c r="AY2074" s="5"/>
      <c r="AZ2074" s="5"/>
      <c r="BA2074" s="5"/>
      <c r="CX2074" s="5"/>
      <c r="CY2074" s="5"/>
      <c r="CZ2074" s="5"/>
    </row>
    <row r="2075" spans="4:104" x14ac:dyDescent="0.3">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E2075" s="5"/>
      <c r="AF2075" s="5"/>
      <c r="AG2075" s="5"/>
      <c r="AH2075" s="5"/>
      <c r="AI2075" s="5"/>
      <c r="AJ2075" s="5"/>
      <c r="AM2075" s="9"/>
      <c r="AN2075" s="9"/>
      <c r="AO2075" s="9"/>
      <c r="AP2075" s="9"/>
      <c r="AQ2075" s="9"/>
      <c r="AR2075" s="9"/>
      <c r="AS2075" s="9"/>
      <c r="AT2075" s="9"/>
      <c r="AU2075" s="5"/>
      <c r="AV2075" s="5"/>
      <c r="AW2075" s="5"/>
      <c r="AX2075" s="5"/>
      <c r="AY2075" s="5"/>
      <c r="AZ2075" s="5"/>
      <c r="BA2075" s="5"/>
      <c r="CX2075" s="5"/>
      <c r="CY2075" s="5"/>
      <c r="CZ2075" s="5"/>
    </row>
    <row r="2076" spans="4:104" x14ac:dyDescent="0.3">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E2076" s="5"/>
      <c r="AF2076" s="5"/>
      <c r="AG2076" s="5"/>
      <c r="AH2076" s="5"/>
      <c r="AI2076" s="5"/>
      <c r="AJ2076" s="5"/>
      <c r="AM2076" s="9"/>
      <c r="AN2076" s="9"/>
      <c r="AO2076" s="9"/>
      <c r="AP2076" s="9"/>
      <c r="AQ2076" s="9"/>
      <c r="AR2076" s="9"/>
      <c r="AS2076" s="9"/>
      <c r="AT2076" s="9"/>
      <c r="AU2076" s="5"/>
      <c r="AV2076" s="5"/>
      <c r="AW2076" s="5"/>
      <c r="AX2076" s="5"/>
      <c r="AY2076" s="5"/>
      <c r="AZ2076" s="5"/>
      <c r="BA2076" s="5"/>
      <c r="CX2076" s="5"/>
      <c r="CY2076" s="5"/>
      <c r="CZ2076" s="5"/>
    </row>
    <row r="2077" spans="4:104" x14ac:dyDescent="0.3">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E2077" s="5"/>
      <c r="AF2077" s="5"/>
      <c r="AG2077" s="5"/>
      <c r="AH2077" s="5"/>
      <c r="AI2077" s="5"/>
      <c r="AJ2077" s="5"/>
      <c r="AM2077" s="9"/>
      <c r="AN2077" s="9"/>
      <c r="AO2077" s="9"/>
      <c r="AP2077" s="9"/>
      <c r="AQ2077" s="9"/>
      <c r="AR2077" s="9"/>
      <c r="AS2077" s="9"/>
      <c r="AT2077" s="9"/>
      <c r="AU2077" s="5"/>
      <c r="AV2077" s="5"/>
      <c r="AW2077" s="5"/>
      <c r="AX2077" s="5"/>
      <c r="AY2077" s="5"/>
      <c r="AZ2077" s="5"/>
      <c r="BA2077" s="5"/>
      <c r="CX2077" s="5"/>
      <c r="CY2077" s="5"/>
      <c r="CZ2077" s="5"/>
    </row>
    <row r="2078" spans="4:104" x14ac:dyDescent="0.3">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E2078" s="5"/>
      <c r="AF2078" s="5"/>
      <c r="AG2078" s="5"/>
      <c r="AH2078" s="5"/>
      <c r="AI2078" s="5"/>
      <c r="AJ2078" s="5"/>
      <c r="AM2078" s="9"/>
      <c r="AN2078" s="9"/>
      <c r="AO2078" s="9"/>
      <c r="AP2078" s="9"/>
      <c r="AQ2078" s="9"/>
      <c r="AR2078" s="9"/>
      <c r="AS2078" s="9"/>
      <c r="AT2078" s="9"/>
      <c r="AU2078" s="5"/>
      <c r="AV2078" s="5"/>
      <c r="AW2078" s="5"/>
      <c r="AX2078" s="5"/>
      <c r="AY2078" s="5"/>
      <c r="AZ2078" s="5"/>
      <c r="BA2078" s="5"/>
      <c r="CX2078" s="5"/>
      <c r="CY2078" s="5"/>
      <c r="CZ2078" s="5"/>
    </row>
    <row r="2079" spans="4:104" x14ac:dyDescent="0.3">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E2079" s="5"/>
      <c r="AF2079" s="5"/>
      <c r="AG2079" s="5"/>
      <c r="AH2079" s="5"/>
      <c r="AI2079" s="5"/>
      <c r="AJ2079" s="5"/>
      <c r="AM2079" s="9"/>
      <c r="AN2079" s="9"/>
      <c r="AO2079" s="9"/>
      <c r="AP2079" s="9"/>
      <c r="AQ2079" s="9"/>
      <c r="AR2079" s="9"/>
      <c r="AS2079" s="9"/>
      <c r="AT2079" s="9"/>
      <c r="AU2079" s="5"/>
      <c r="AV2079" s="5"/>
      <c r="AW2079" s="5"/>
      <c r="AX2079" s="5"/>
      <c r="AY2079" s="5"/>
      <c r="AZ2079" s="5"/>
      <c r="BA2079" s="5"/>
      <c r="CX2079" s="5"/>
      <c r="CY2079" s="5"/>
      <c r="CZ2079" s="5"/>
    </row>
    <row r="2080" spans="4:104" x14ac:dyDescent="0.3">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E2080" s="5"/>
      <c r="AF2080" s="5"/>
      <c r="AG2080" s="5"/>
      <c r="AH2080" s="5"/>
      <c r="AI2080" s="5"/>
      <c r="AJ2080" s="5"/>
      <c r="AM2080" s="9"/>
      <c r="AN2080" s="9"/>
      <c r="AO2080" s="9"/>
      <c r="AP2080" s="9"/>
      <c r="AQ2080" s="9"/>
      <c r="AR2080" s="9"/>
      <c r="AS2080" s="9"/>
      <c r="AT2080" s="9"/>
      <c r="AU2080" s="5"/>
      <c r="AV2080" s="5"/>
      <c r="AW2080" s="5"/>
      <c r="AX2080" s="5"/>
      <c r="AY2080" s="5"/>
      <c r="AZ2080" s="5"/>
      <c r="BA2080" s="5"/>
      <c r="CX2080" s="5"/>
      <c r="CY2080" s="5"/>
      <c r="CZ2080" s="5"/>
    </row>
    <row r="2081" spans="4:104" x14ac:dyDescent="0.3">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E2081" s="5"/>
      <c r="AF2081" s="5"/>
      <c r="AG2081" s="5"/>
      <c r="AH2081" s="5"/>
      <c r="AI2081" s="5"/>
      <c r="AJ2081" s="5"/>
      <c r="AM2081" s="9"/>
      <c r="AN2081" s="9"/>
      <c r="AO2081" s="9"/>
      <c r="AP2081" s="9"/>
      <c r="AQ2081" s="9"/>
      <c r="AR2081" s="9"/>
      <c r="AS2081" s="9"/>
      <c r="AT2081" s="9"/>
      <c r="AU2081" s="5"/>
      <c r="AV2081" s="5"/>
      <c r="AW2081" s="5"/>
      <c r="AX2081" s="5"/>
      <c r="AY2081" s="5"/>
      <c r="AZ2081" s="5"/>
      <c r="BA2081" s="5"/>
      <c r="CX2081" s="5"/>
      <c r="CY2081" s="5"/>
      <c r="CZ2081" s="5"/>
    </row>
    <row r="2082" spans="4:104" x14ac:dyDescent="0.3">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E2082" s="5"/>
      <c r="AF2082" s="5"/>
      <c r="AG2082" s="5"/>
      <c r="AH2082" s="5"/>
      <c r="AI2082" s="5"/>
      <c r="AJ2082" s="5"/>
      <c r="AM2082" s="9"/>
      <c r="AN2082" s="9"/>
      <c r="AO2082" s="9"/>
      <c r="AP2082" s="9"/>
      <c r="AQ2082" s="9"/>
      <c r="AR2082" s="9"/>
      <c r="AS2082" s="9"/>
      <c r="AT2082" s="9"/>
      <c r="AU2082" s="5"/>
      <c r="AV2082" s="5"/>
      <c r="AW2082" s="5"/>
      <c r="AX2082" s="5"/>
      <c r="AY2082" s="5"/>
      <c r="AZ2082" s="5"/>
      <c r="BA2082" s="5"/>
      <c r="CX2082" s="5"/>
      <c r="CY2082" s="5"/>
      <c r="CZ2082" s="5"/>
    </row>
    <row r="2083" spans="4:104" x14ac:dyDescent="0.3">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E2083" s="5"/>
      <c r="AF2083" s="5"/>
      <c r="AG2083" s="5"/>
      <c r="AH2083" s="5"/>
      <c r="AI2083" s="5"/>
      <c r="AJ2083" s="5"/>
      <c r="AM2083" s="9"/>
      <c r="AN2083" s="9"/>
      <c r="AO2083" s="9"/>
      <c r="AP2083" s="9"/>
      <c r="AQ2083" s="9"/>
      <c r="AR2083" s="9"/>
      <c r="AS2083" s="9"/>
      <c r="AT2083" s="9"/>
      <c r="AU2083" s="5"/>
      <c r="AV2083" s="5"/>
      <c r="AW2083" s="5"/>
      <c r="AX2083" s="5"/>
      <c r="AY2083" s="5"/>
      <c r="AZ2083" s="5"/>
      <c r="BA2083" s="5"/>
      <c r="CX2083" s="5"/>
      <c r="CY2083" s="5"/>
      <c r="CZ2083" s="5"/>
    </row>
    <row r="2084" spans="4:104" x14ac:dyDescent="0.3">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E2084" s="5"/>
      <c r="AF2084" s="5"/>
      <c r="AG2084" s="5"/>
      <c r="AH2084" s="5"/>
      <c r="AI2084" s="5"/>
      <c r="AJ2084" s="5"/>
      <c r="AM2084" s="9"/>
      <c r="AN2084" s="9"/>
      <c r="AO2084" s="9"/>
      <c r="AP2084" s="9"/>
      <c r="AQ2084" s="9"/>
      <c r="AR2084" s="9"/>
      <c r="AS2084" s="9"/>
      <c r="AT2084" s="9"/>
      <c r="AU2084" s="5"/>
      <c r="AV2084" s="5"/>
      <c r="AW2084" s="5"/>
      <c r="AX2084" s="5"/>
      <c r="AY2084" s="5"/>
      <c r="AZ2084" s="5"/>
      <c r="BA2084" s="5"/>
      <c r="CX2084" s="5"/>
      <c r="CY2084" s="5"/>
      <c r="CZ2084" s="5"/>
    </row>
    <row r="2085" spans="4:104" x14ac:dyDescent="0.3">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E2085" s="5"/>
      <c r="AF2085" s="5"/>
      <c r="AG2085" s="5"/>
      <c r="AH2085" s="5"/>
      <c r="AI2085" s="5"/>
      <c r="AJ2085" s="5"/>
      <c r="AM2085" s="9"/>
      <c r="AN2085" s="9"/>
      <c r="AO2085" s="9"/>
      <c r="AP2085" s="9"/>
      <c r="AQ2085" s="9"/>
      <c r="AR2085" s="9"/>
      <c r="AS2085" s="9"/>
      <c r="AT2085" s="9"/>
      <c r="AU2085" s="5"/>
      <c r="AV2085" s="5"/>
      <c r="AW2085" s="5"/>
      <c r="AX2085" s="5"/>
      <c r="AY2085" s="5"/>
      <c r="AZ2085" s="5"/>
      <c r="BA2085" s="5"/>
      <c r="CX2085" s="5"/>
      <c r="CY2085" s="5"/>
      <c r="CZ2085" s="5"/>
    </row>
    <row r="2086" spans="4:104" x14ac:dyDescent="0.3">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E2086" s="5"/>
      <c r="AF2086" s="5"/>
      <c r="AG2086" s="5"/>
      <c r="AH2086" s="5"/>
      <c r="AI2086" s="5"/>
      <c r="AJ2086" s="5"/>
      <c r="AM2086" s="9"/>
      <c r="AN2086" s="9"/>
      <c r="AO2086" s="9"/>
      <c r="AP2086" s="9"/>
      <c r="AQ2086" s="9"/>
      <c r="AR2086" s="9"/>
      <c r="AS2086" s="9"/>
      <c r="AT2086" s="9"/>
      <c r="AU2086" s="5"/>
      <c r="AV2086" s="5"/>
      <c r="AW2086" s="5"/>
      <c r="AX2086" s="5"/>
      <c r="AY2086" s="5"/>
      <c r="AZ2086" s="5"/>
      <c r="BA2086" s="5"/>
      <c r="CX2086" s="5"/>
      <c r="CY2086" s="5"/>
      <c r="CZ2086" s="5"/>
    </row>
    <row r="2087" spans="4:104" x14ac:dyDescent="0.3">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E2087" s="5"/>
      <c r="AF2087" s="5"/>
      <c r="AG2087" s="5"/>
      <c r="AH2087" s="5"/>
      <c r="AI2087" s="5"/>
      <c r="AJ2087" s="5"/>
      <c r="AM2087" s="9"/>
      <c r="AN2087" s="9"/>
      <c r="AO2087" s="9"/>
      <c r="AP2087" s="9"/>
      <c r="AQ2087" s="9"/>
      <c r="AR2087" s="9"/>
      <c r="AS2087" s="9"/>
      <c r="AT2087" s="9"/>
      <c r="AU2087" s="5"/>
      <c r="AV2087" s="5"/>
      <c r="AW2087" s="5"/>
      <c r="AX2087" s="5"/>
      <c r="AY2087" s="5"/>
      <c r="AZ2087" s="5"/>
      <c r="BA2087" s="5"/>
      <c r="CX2087" s="5"/>
      <c r="CY2087" s="5"/>
      <c r="CZ2087" s="5"/>
    </row>
    <row r="2088" spans="4:104" x14ac:dyDescent="0.3">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E2088" s="5"/>
      <c r="AF2088" s="5"/>
      <c r="AG2088" s="5"/>
      <c r="AH2088" s="5"/>
      <c r="AI2088" s="5"/>
      <c r="AJ2088" s="5"/>
      <c r="AM2088" s="9"/>
      <c r="AN2088" s="9"/>
      <c r="AO2088" s="9"/>
      <c r="AP2088" s="9"/>
      <c r="AQ2088" s="9"/>
      <c r="AR2088" s="9"/>
      <c r="AS2088" s="9"/>
      <c r="AT2088" s="9"/>
      <c r="AU2088" s="5"/>
      <c r="AV2088" s="5"/>
      <c r="AW2088" s="5"/>
      <c r="AX2088" s="5"/>
      <c r="AY2088" s="5"/>
      <c r="AZ2088" s="5"/>
      <c r="BA2088" s="5"/>
      <c r="CX2088" s="5"/>
      <c r="CY2088" s="5"/>
      <c r="CZ2088" s="5"/>
    </row>
    <row r="2089" spans="4:104" x14ac:dyDescent="0.3">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E2089" s="5"/>
      <c r="AF2089" s="5"/>
      <c r="AG2089" s="5"/>
      <c r="AH2089" s="5"/>
      <c r="AI2089" s="5"/>
      <c r="AJ2089" s="5"/>
      <c r="AM2089" s="9"/>
      <c r="AN2089" s="9"/>
      <c r="AO2089" s="9"/>
      <c r="AP2089" s="9"/>
      <c r="AQ2089" s="9"/>
      <c r="AR2089" s="9"/>
      <c r="AS2089" s="9"/>
      <c r="AT2089" s="9"/>
      <c r="AU2089" s="5"/>
      <c r="AV2089" s="5"/>
      <c r="AW2089" s="5"/>
      <c r="AX2089" s="5"/>
      <c r="AY2089" s="5"/>
      <c r="AZ2089" s="5"/>
      <c r="BA2089" s="5"/>
      <c r="CX2089" s="5"/>
      <c r="CY2089" s="5"/>
      <c r="CZ2089" s="5"/>
    </row>
    <row r="2090" spans="4:104" x14ac:dyDescent="0.3">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E2090" s="5"/>
      <c r="AF2090" s="5"/>
      <c r="AG2090" s="5"/>
      <c r="AH2090" s="5"/>
      <c r="AI2090" s="5"/>
      <c r="AJ2090" s="5"/>
      <c r="AM2090" s="9"/>
      <c r="AN2090" s="9"/>
      <c r="AO2090" s="9"/>
      <c r="AP2090" s="9"/>
      <c r="AQ2090" s="9"/>
      <c r="AR2090" s="9"/>
      <c r="AS2090" s="9"/>
      <c r="AT2090" s="9"/>
      <c r="AU2090" s="5"/>
      <c r="AV2090" s="5"/>
      <c r="AW2090" s="5"/>
      <c r="AX2090" s="5"/>
      <c r="AY2090" s="5"/>
      <c r="AZ2090" s="5"/>
      <c r="BA2090" s="5"/>
      <c r="CX2090" s="5"/>
      <c r="CY2090" s="5"/>
      <c r="CZ2090" s="5"/>
    </row>
    <row r="2091" spans="4:104" x14ac:dyDescent="0.3">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E2091" s="5"/>
      <c r="AF2091" s="5"/>
      <c r="AG2091" s="5"/>
      <c r="AH2091" s="5"/>
      <c r="AI2091" s="5"/>
      <c r="AJ2091" s="5"/>
      <c r="AM2091" s="9"/>
      <c r="AN2091" s="9"/>
      <c r="AO2091" s="9"/>
      <c r="AP2091" s="9"/>
      <c r="AQ2091" s="9"/>
      <c r="AR2091" s="9"/>
      <c r="AS2091" s="9"/>
      <c r="AT2091" s="9"/>
      <c r="AU2091" s="5"/>
      <c r="AV2091" s="5"/>
      <c r="AW2091" s="5"/>
      <c r="AX2091" s="5"/>
      <c r="AY2091" s="5"/>
      <c r="AZ2091" s="5"/>
      <c r="BA2091" s="5"/>
      <c r="CX2091" s="5"/>
      <c r="CY2091" s="5"/>
      <c r="CZ2091" s="5"/>
    </row>
    <row r="2092" spans="4:104" x14ac:dyDescent="0.3">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E2092" s="5"/>
      <c r="AF2092" s="5"/>
      <c r="AG2092" s="5"/>
      <c r="AH2092" s="5"/>
      <c r="AI2092" s="5"/>
      <c r="AJ2092" s="5"/>
      <c r="AM2092" s="9"/>
      <c r="AN2092" s="9"/>
      <c r="AO2092" s="9"/>
      <c r="AP2092" s="9"/>
      <c r="AQ2092" s="9"/>
      <c r="AR2092" s="9"/>
      <c r="AS2092" s="9"/>
      <c r="AT2092" s="9"/>
      <c r="AU2092" s="5"/>
      <c r="AV2092" s="5"/>
      <c r="AW2092" s="5"/>
      <c r="AX2092" s="5"/>
      <c r="AY2092" s="5"/>
      <c r="AZ2092" s="5"/>
      <c r="BA2092" s="5"/>
      <c r="CX2092" s="5"/>
      <c r="CY2092" s="5"/>
      <c r="CZ2092" s="5"/>
    </row>
    <row r="2093" spans="4:104" x14ac:dyDescent="0.3">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E2093" s="5"/>
      <c r="AF2093" s="5"/>
      <c r="AG2093" s="5"/>
      <c r="AH2093" s="5"/>
      <c r="AI2093" s="5"/>
      <c r="AJ2093" s="5"/>
      <c r="AM2093" s="9"/>
      <c r="AN2093" s="9"/>
      <c r="AO2093" s="9"/>
      <c r="AP2093" s="9"/>
      <c r="AQ2093" s="9"/>
      <c r="AR2093" s="9"/>
      <c r="AS2093" s="9"/>
      <c r="AT2093" s="9"/>
      <c r="AU2093" s="5"/>
      <c r="AV2093" s="5"/>
      <c r="AW2093" s="5"/>
      <c r="AX2093" s="5"/>
      <c r="AY2093" s="5"/>
      <c r="AZ2093" s="5"/>
      <c r="BA2093" s="5"/>
      <c r="CX2093" s="5"/>
      <c r="CY2093" s="5"/>
      <c r="CZ2093" s="5"/>
    </row>
    <row r="2094" spans="4:104" x14ac:dyDescent="0.3">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E2094" s="5"/>
      <c r="AF2094" s="5"/>
      <c r="AG2094" s="5"/>
      <c r="AH2094" s="5"/>
      <c r="AI2094" s="5"/>
      <c r="AJ2094" s="5"/>
      <c r="AM2094" s="9"/>
      <c r="AN2094" s="9"/>
      <c r="AO2094" s="9"/>
      <c r="AP2094" s="9"/>
      <c r="AQ2094" s="9"/>
      <c r="AR2094" s="9"/>
      <c r="AS2094" s="9"/>
      <c r="AT2094" s="9"/>
      <c r="AU2094" s="5"/>
      <c r="AV2094" s="5"/>
      <c r="AW2094" s="5"/>
      <c r="AX2094" s="5"/>
      <c r="AY2094" s="5"/>
      <c r="AZ2094" s="5"/>
      <c r="BA2094" s="5"/>
      <c r="CX2094" s="5"/>
      <c r="CY2094" s="5"/>
      <c r="CZ2094" s="5"/>
    </row>
    <row r="2095" spans="4:104" x14ac:dyDescent="0.3">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E2095" s="5"/>
      <c r="AF2095" s="5"/>
      <c r="AG2095" s="5"/>
      <c r="AH2095" s="5"/>
      <c r="AI2095" s="5"/>
      <c r="AJ2095" s="5"/>
      <c r="AM2095" s="9"/>
      <c r="AN2095" s="9"/>
      <c r="AO2095" s="9"/>
      <c r="AP2095" s="9"/>
      <c r="AQ2095" s="9"/>
      <c r="AR2095" s="9"/>
      <c r="AS2095" s="9"/>
      <c r="AT2095" s="9"/>
      <c r="AU2095" s="5"/>
      <c r="AV2095" s="5"/>
      <c r="AW2095" s="5"/>
      <c r="AX2095" s="5"/>
      <c r="AY2095" s="5"/>
      <c r="AZ2095" s="5"/>
      <c r="BA2095" s="5"/>
      <c r="CX2095" s="5"/>
      <c r="CY2095" s="5"/>
      <c r="CZ2095" s="5"/>
    </row>
    <row r="2096" spans="4:104" x14ac:dyDescent="0.3">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E2096" s="5"/>
      <c r="AF2096" s="5"/>
      <c r="AG2096" s="5"/>
      <c r="AH2096" s="5"/>
      <c r="AI2096" s="5"/>
      <c r="AJ2096" s="5"/>
      <c r="AM2096" s="9"/>
      <c r="AN2096" s="9"/>
      <c r="AO2096" s="9"/>
      <c r="AP2096" s="9"/>
      <c r="AQ2096" s="9"/>
      <c r="AR2096" s="9"/>
      <c r="AS2096" s="9"/>
      <c r="AT2096" s="9"/>
      <c r="AU2096" s="5"/>
      <c r="AV2096" s="5"/>
      <c r="AW2096" s="5"/>
      <c r="AX2096" s="5"/>
      <c r="AY2096" s="5"/>
      <c r="AZ2096" s="5"/>
      <c r="BA2096" s="5"/>
      <c r="CX2096" s="5"/>
      <c r="CY2096" s="5"/>
      <c r="CZ2096" s="5"/>
    </row>
    <row r="2097" spans="4:104" x14ac:dyDescent="0.3">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E2097" s="5"/>
      <c r="AF2097" s="5"/>
      <c r="AG2097" s="5"/>
      <c r="AH2097" s="5"/>
      <c r="AI2097" s="5"/>
      <c r="AJ2097" s="5"/>
      <c r="AM2097" s="9"/>
      <c r="AN2097" s="9"/>
      <c r="AO2097" s="9"/>
      <c r="AP2097" s="9"/>
      <c r="AQ2097" s="9"/>
      <c r="AR2097" s="9"/>
      <c r="AS2097" s="9"/>
      <c r="AT2097" s="9"/>
      <c r="AU2097" s="5"/>
      <c r="AV2097" s="5"/>
      <c r="AW2097" s="5"/>
      <c r="AX2097" s="5"/>
      <c r="AY2097" s="5"/>
      <c r="AZ2097" s="5"/>
      <c r="BA2097" s="5"/>
      <c r="CX2097" s="5"/>
      <c r="CY2097" s="5"/>
      <c r="CZ2097" s="5"/>
    </row>
    <row r="2098" spans="4:104" x14ac:dyDescent="0.3">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E2098" s="5"/>
      <c r="AF2098" s="5"/>
      <c r="AG2098" s="5"/>
      <c r="AH2098" s="5"/>
      <c r="AI2098" s="5"/>
      <c r="AJ2098" s="5"/>
      <c r="AM2098" s="9"/>
      <c r="AN2098" s="9"/>
      <c r="AO2098" s="9"/>
      <c r="AP2098" s="9"/>
      <c r="AQ2098" s="9"/>
      <c r="AR2098" s="9"/>
      <c r="AS2098" s="9"/>
      <c r="AT2098" s="9"/>
      <c r="AU2098" s="5"/>
      <c r="AV2098" s="5"/>
      <c r="AW2098" s="5"/>
      <c r="AX2098" s="5"/>
      <c r="AY2098" s="5"/>
      <c r="AZ2098" s="5"/>
      <c r="BA2098" s="5"/>
      <c r="CX2098" s="5"/>
      <c r="CY2098" s="5"/>
      <c r="CZ2098" s="5"/>
    </row>
    <row r="2099" spans="4:104" x14ac:dyDescent="0.3">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E2099" s="5"/>
      <c r="AF2099" s="5"/>
      <c r="AG2099" s="5"/>
      <c r="AH2099" s="5"/>
      <c r="AI2099" s="5"/>
      <c r="AJ2099" s="5"/>
      <c r="AM2099" s="9"/>
      <c r="AN2099" s="9"/>
      <c r="AO2099" s="9"/>
      <c r="AP2099" s="9"/>
      <c r="AQ2099" s="9"/>
      <c r="AR2099" s="9"/>
      <c r="AS2099" s="9"/>
      <c r="AT2099" s="9"/>
      <c r="AU2099" s="5"/>
      <c r="AV2099" s="5"/>
      <c r="AW2099" s="5"/>
      <c r="AX2099" s="5"/>
      <c r="AY2099" s="5"/>
      <c r="AZ2099" s="5"/>
      <c r="BA2099" s="5"/>
      <c r="CX2099" s="5"/>
      <c r="CY2099" s="5"/>
      <c r="CZ2099" s="5"/>
    </row>
    <row r="2100" spans="4:104" x14ac:dyDescent="0.3">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E2100" s="5"/>
      <c r="AF2100" s="5"/>
      <c r="AG2100" s="5"/>
      <c r="AH2100" s="5"/>
      <c r="AI2100" s="5"/>
      <c r="AJ2100" s="5"/>
      <c r="AM2100" s="9"/>
      <c r="AN2100" s="9"/>
      <c r="AO2100" s="9"/>
      <c r="AP2100" s="9"/>
      <c r="AQ2100" s="9"/>
      <c r="AR2100" s="9"/>
      <c r="AS2100" s="9"/>
      <c r="AT2100" s="9"/>
      <c r="AU2100" s="5"/>
      <c r="AV2100" s="5"/>
      <c r="AW2100" s="5"/>
      <c r="AX2100" s="5"/>
      <c r="AY2100" s="5"/>
      <c r="AZ2100" s="5"/>
      <c r="BA2100" s="5"/>
      <c r="CX2100" s="5"/>
      <c r="CY2100" s="5"/>
      <c r="CZ2100" s="5"/>
    </row>
    <row r="2101" spans="4:104" x14ac:dyDescent="0.3">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E2101" s="5"/>
      <c r="AF2101" s="5"/>
      <c r="AG2101" s="5"/>
      <c r="AH2101" s="5"/>
      <c r="AI2101" s="5"/>
      <c r="AJ2101" s="5"/>
      <c r="AM2101" s="9"/>
      <c r="AN2101" s="9"/>
      <c r="AO2101" s="9"/>
      <c r="AP2101" s="9"/>
      <c r="AQ2101" s="9"/>
      <c r="AR2101" s="9"/>
      <c r="AS2101" s="9"/>
      <c r="AT2101" s="9"/>
      <c r="AU2101" s="5"/>
      <c r="AV2101" s="5"/>
      <c r="AW2101" s="5"/>
      <c r="AX2101" s="5"/>
      <c r="AY2101" s="5"/>
      <c r="AZ2101" s="5"/>
      <c r="BA2101" s="5"/>
      <c r="CX2101" s="5"/>
      <c r="CY2101" s="5"/>
      <c r="CZ2101" s="5"/>
    </row>
    <row r="2102" spans="4:104" x14ac:dyDescent="0.3">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E2102" s="5"/>
      <c r="AF2102" s="5"/>
      <c r="AG2102" s="5"/>
      <c r="AH2102" s="5"/>
      <c r="AI2102" s="5"/>
      <c r="AJ2102" s="5"/>
      <c r="AM2102" s="9"/>
      <c r="AN2102" s="9"/>
      <c r="AO2102" s="9"/>
      <c r="AP2102" s="9"/>
      <c r="AQ2102" s="9"/>
      <c r="AR2102" s="9"/>
      <c r="AS2102" s="9"/>
      <c r="AT2102" s="9"/>
      <c r="AU2102" s="5"/>
      <c r="AV2102" s="5"/>
      <c r="AW2102" s="5"/>
      <c r="AX2102" s="5"/>
      <c r="AY2102" s="5"/>
      <c r="AZ2102" s="5"/>
      <c r="BA2102" s="5"/>
      <c r="CX2102" s="5"/>
      <c r="CY2102" s="5"/>
      <c r="CZ2102" s="5"/>
    </row>
    <row r="2103" spans="4:104" x14ac:dyDescent="0.3">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E2103" s="5"/>
      <c r="AF2103" s="5"/>
      <c r="AG2103" s="5"/>
      <c r="AH2103" s="5"/>
      <c r="AI2103" s="5"/>
      <c r="AJ2103" s="5"/>
      <c r="AM2103" s="9"/>
      <c r="AN2103" s="9"/>
      <c r="AO2103" s="9"/>
      <c r="AP2103" s="9"/>
      <c r="AQ2103" s="9"/>
      <c r="AR2103" s="9"/>
      <c r="AS2103" s="9"/>
      <c r="AT2103" s="9"/>
      <c r="AU2103" s="5"/>
      <c r="AV2103" s="5"/>
      <c r="AW2103" s="5"/>
      <c r="AX2103" s="5"/>
      <c r="AY2103" s="5"/>
      <c r="AZ2103" s="5"/>
      <c r="BA2103" s="5"/>
      <c r="CX2103" s="5"/>
      <c r="CY2103" s="5"/>
      <c r="CZ2103" s="5"/>
    </row>
    <row r="2104" spans="4:104" x14ac:dyDescent="0.3">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E2104" s="5"/>
      <c r="AF2104" s="5"/>
      <c r="AG2104" s="5"/>
      <c r="AH2104" s="5"/>
      <c r="AI2104" s="5"/>
      <c r="AJ2104" s="5"/>
      <c r="AM2104" s="9"/>
      <c r="AN2104" s="9"/>
      <c r="AO2104" s="9"/>
      <c r="AP2104" s="9"/>
      <c r="AQ2104" s="9"/>
      <c r="AR2104" s="9"/>
      <c r="AS2104" s="9"/>
      <c r="AT2104" s="9"/>
      <c r="AU2104" s="5"/>
      <c r="AV2104" s="5"/>
      <c r="AW2104" s="5"/>
      <c r="AX2104" s="5"/>
      <c r="AY2104" s="5"/>
      <c r="AZ2104" s="5"/>
      <c r="BA2104" s="5"/>
      <c r="CX2104" s="5"/>
      <c r="CY2104" s="5"/>
      <c r="CZ2104" s="5"/>
    </row>
    <row r="2105" spans="4:104" x14ac:dyDescent="0.3">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E2105" s="5"/>
      <c r="AF2105" s="5"/>
      <c r="AG2105" s="5"/>
      <c r="AH2105" s="5"/>
      <c r="AI2105" s="5"/>
      <c r="AJ2105" s="5"/>
      <c r="AM2105" s="9"/>
      <c r="AN2105" s="9"/>
      <c r="AO2105" s="9"/>
      <c r="AP2105" s="9"/>
      <c r="AQ2105" s="9"/>
      <c r="AR2105" s="9"/>
      <c r="AS2105" s="9"/>
      <c r="AT2105" s="9"/>
      <c r="AU2105" s="5"/>
      <c r="AV2105" s="5"/>
      <c r="AW2105" s="5"/>
      <c r="AX2105" s="5"/>
      <c r="AY2105" s="5"/>
      <c r="AZ2105" s="5"/>
      <c r="BA2105" s="5"/>
      <c r="CX2105" s="5"/>
      <c r="CY2105" s="5"/>
      <c r="CZ2105" s="5"/>
    </row>
    <row r="2106" spans="4:104" x14ac:dyDescent="0.3">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E2106" s="5"/>
      <c r="AF2106" s="5"/>
      <c r="AG2106" s="5"/>
      <c r="AH2106" s="5"/>
      <c r="AI2106" s="5"/>
      <c r="AJ2106" s="5"/>
      <c r="AM2106" s="9"/>
      <c r="AN2106" s="9"/>
      <c r="AO2106" s="9"/>
      <c r="AP2106" s="9"/>
      <c r="AQ2106" s="9"/>
      <c r="AR2106" s="9"/>
      <c r="AS2106" s="9"/>
      <c r="AT2106" s="9"/>
      <c r="AU2106" s="5"/>
      <c r="AV2106" s="5"/>
      <c r="AW2106" s="5"/>
      <c r="AX2106" s="5"/>
      <c r="AY2106" s="5"/>
      <c r="AZ2106" s="5"/>
      <c r="BA2106" s="5"/>
      <c r="CX2106" s="5"/>
      <c r="CY2106" s="5"/>
      <c r="CZ2106" s="5"/>
    </row>
    <row r="2107" spans="4:104" x14ac:dyDescent="0.3">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E2107" s="5"/>
      <c r="AF2107" s="5"/>
      <c r="AG2107" s="5"/>
      <c r="AH2107" s="5"/>
      <c r="AI2107" s="5"/>
      <c r="AJ2107" s="5"/>
      <c r="AM2107" s="9"/>
      <c r="AN2107" s="9"/>
      <c r="AO2107" s="9"/>
      <c r="AP2107" s="9"/>
      <c r="AQ2107" s="9"/>
      <c r="AR2107" s="9"/>
      <c r="AS2107" s="9"/>
      <c r="AT2107" s="9"/>
      <c r="AU2107" s="5"/>
      <c r="AV2107" s="5"/>
      <c r="AW2107" s="5"/>
      <c r="AX2107" s="5"/>
      <c r="AY2107" s="5"/>
      <c r="AZ2107" s="5"/>
      <c r="BA2107" s="5"/>
      <c r="CX2107" s="5"/>
      <c r="CY2107" s="5"/>
      <c r="CZ2107" s="5"/>
    </row>
    <row r="2108" spans="4:104" x14ac:dyDescent="0.3">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E2108" s="5"/>
      <c r="AF2108" s="5"/>
      <c r="AG2108" s="5"/>
      <c r="AH2108" s="5"/>
      <c r="AI2108" s="5"/>
      <c r="AJ2108" s="5"/>
      <c r="AM2108" s="9"/>
      <c r="AN2108" s="9"/>
      <c r="AO2108" s="9"/>
      <c r="AP2108" s="9"/>
      <c r="AQ2108" s="9"/>
      <c r="AR2108" s="9"/>
      <c r="AS2108" s="9"/>
      <c r="AT2108" s="9"/>
      <c r="AU2108" s="5"/>
      <c r="AV2108" s="5"/>
      <c r="AW2108" s="5"/>
      <c r="AX2108" s="5"/>
      <c r="AY2108" s="5"/>
      <c r="AZ2108" s="5"/>
      <c r="BA2108" s="5"/>
      <c r="CX2108" s="5"/>
      <c r="CY2108" s="5"/>
      <c r="CZ2108" s="5"/>
    </row>
    <row r="2109" spans="4:104" x14ac:dyDescent="0.3">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E2109" s="5"/>
      <c r="AF2109" s="5"/>
      <c r="AG2109" s="5"/>
      <c r="AH2109" s="5"/>
      <c r="AI2109" s="5"/>
      <c r="AJ2109" s="5"/>
      <c r="AM2109" s="9"/>
      <c r="AN2109" s="9"/>
      <c r="AO2109" s="9"/>
      <c r="AP2109" s="9"/>
      <c r="AQ2109" s="9"/>
      <c r="AR2109" s="9"/>
      <c r="AS2109" s="9"/>
      <c r="AT2109" s="9"/>
      <c r="AU2109" s="5"/>
      <c r="AV2109" s="5"/>
      <c r="AW2109" s="5"/>
      <c r="AX2109" s="5"/>
      <c r="AY2109" s="5"/>
      <c r="AZ2109" s="5"/>
      <c r="BA2109" s="5"/>
      <c r="CX2109" s="5"/>
      <c r="CY2109" s="5"/>
      <c r="CZ2109" s="5"/>
    </row>
    <row r="2110" spans="4:104" x14ac:dyDescent="0.3">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E2110" s="5"/>
      <c r="AF2110" s="5"/>
      <c r="AG2110" s="5"/>
      <c r="AH2110" s="5"/>
      <c r="AI2110" s="5"/>
      <c r="AJ2110" s="5"/>
      <c r="AM2110" s="9"/>
      <c r="AN2110" s="9"/>
      <c r="AO2110" s="9"/>
      <c r="AP2110" s="9"/>
      <c r="AQ2110" s="9"/>
      <c r="AR2110" s="9"/>
      <c r="AS2110" s="9"/>
      <c r="AT2110" s="9"/>
      <c r="AU2110" s="5"/>
      <c r="AV2110" s="5"/>
      <c r="AW2110" s="5"/>
      <c r="AX2110" s="5"/>
      <c r="AY2110" s="5"/>
      <c r="AZ2110" s="5"/>
      <c r="BA2110" s="5"/>
      <c r="CX2110" s="5"/>
      <c r="CY2110" s="5"/>
      <c r="CZ2110" s="5"/>
    </row>
    <row r="2111" spans="4:104" x14ac:dyDescent="0.3">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E2111" s="5"/>
      <c r="AF2111" s="5"/>
      <c r="AG2111" s="5"/>
      <c r="AH2111" s="5"/>
      <c r="AI2111" s="5"/>
      <c r="AJ2111" s="5"/>
      <c r="AM2111" s="9"/>
      <c r="AN2111" s="9"/>
      <c r="AO2111" s="9"/>
      <c r="AP2111" s="9"/>
      <c r="AQ2111" s="9"/>
      <c r="AR2111" s="9"/>
      <c r="AS2111" s="9"/>
      <c r="AT2111" s="9"/>
      <c r="AU2111" s="5"/>
      <c r="AV2111" s="5"/>
      <c r="AW2111" s="5"/>
      <c r="AX2111" s="5"/>
      <c r="AY2111" s="5"/>
      <c r="AZ2111" s="5"/>
      <c r="BA2111" s="5"/>
      <c r="CX2111" s="5"/>
      <c r="CY2111" s="5"/>
      <c r="CZ2111" s="5"/>
    </row>
    <row r="2112" spans="4:104" x14ac:dyDescent="0.3">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E2112" s="5"/>
      <c r="AF2112" s="5"/>
      <c r="AG2112" s="5"/>
      <c r="AH2112" s="5"/>
      <c r="AI2112" s="5"/>
      <c r="AJ2112" s="5"/>
      <c r="AM2112" s="9"/>
      <c r="AN2112" s="9"/>
      <c r="AO2112" s="9"/>
      <c r="AP2112" s="9"/>
      <c r="AQ2112" s="9"/>
      <c r="AR2112" s="9"/>
      <c r="AS2112" s="9"/>
      <c r="AT2112" s="9"/>
      <c r="AU2112" s="5"/>
      <c r="AV2112" s="5"/>
      <c r="AW2112" s="5"/>
      <c r="AX2112" s="5"/>
      <c r="AY2112" s="5"/>
      <c r="AZ2112" s="5"/>
      <c r="BA2112" s="5"/>
      <c r="CX2112" s="5"/>
      <c r="CY2112" s="5"/>
      <c r="CZ2112" s="5"/>
    </row>
    <row r="2113" spans="4:104" x14ac:dyDescent="0.3">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E2113" s="5"/>
      <c r="AF2113" s="5"/>
      <c r="AG2113" s="5"/>
      <c r="AH2113" s="5"/>
      <c r="AI2113" s="5"/>
      <c r="AJ2113" s="5"/>
      <c r="AM2113" s="9"/>
      <c r="AN2113" s="9"/>
      <c r="AO2113" s="9"/>
      <c r="AP2113" s="9"/>
      <c r="AQ2113" s="9"/>
      <c r="AR2113" s="9"/>
      <c r="AS2113" s="9"/>
      <c r="AT2113" s="9"/>
      <c r="AU2113" s="5"/>
      <c r="AV2113" s="5"/>
      <c r="AW2113" s="5"/>
      <c r="AX2113" s="5"/>
      <c r="AY2113" s="5"/>
      <c r="AZ2113" s="5"/>
      <c r="BA2113" s="5"/>
      <c r="CX2113" s="5"/>
      <c r="CY2113" s="5"/>
      <c r="CZ2113" s="5"/>
    </row>
    <row r="2114" spans="4:104" x14ac:dyDescent="0.3">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E2114" s="5"/>
      <c r="AF2114" s="5"/>
      <c r="AG2114" s="5"/>
      <c r="AH2114" s="5"/>
      <c r="AI2114" s="5"/>
      <c r="AJ2114" s="5"/>
      <c r="AM2114" s="9"/>
      <c r="AN2114" s="9"/>
      <c r="AO2114" s="9"/>
      <c r="AP2114" s="9"/>
      <c r="AQ2114" s="9"/>
      <c r="AR2114" s="9"/>
      <c r="AS2114" s="9"/>
      <c r="AT2114" s="9"/>
      <c r="AU2114" s="5"/>
      <c r="AV2114" s="5"/>
      <c r="AW2114" s="5"/>
      <c r="AX2114" s="5"/>
      <c r="AY2114" s="5"/>
      <c r="AZ2114" s="5"/>
      <c r="BA2114" s="5"/>
      <c r="CX2114" s="5"/>
      <c r="CY2114" s="5"/>
      <c r="CZ2114" s="5"/>
    </row>
    <row r="2115" spans="4:104" x14ac:dyDescent="0.3">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E2115" s="5"/>
      <c r="AF2115" s="5"/>
      <c r="AG2115" s="5"/>
      <c r="AH2115" s="5"/>
      <c r="AI2115" s="5"/>
      <c r="AJ2115" s="5"/>
      <c r="AM2115" s="9"/>
      <c r="AN2115" s="9"/>
      <c r="AO2115" s="9"/>
      <c r="AP2115" s="9"/>
      <c r="AQ2115" s="9"/>
      <c r="AR2115" s="9"/>
      <c r="AS2115" s="9"/>
      <c r="AT2115" s="9"/>
      <c r="AU2115" s="5"/>
      <c r="AV2115" s="5"/>
      <c r="AW2115" s="5"/>
      <c r="AX2115" s="5"/>
      <c r="AY2115" s="5"/>
      <c r="AZ2115" s="5"/>
      <c r="BA2115" s="5"/>
      <c r="CX2115" s="5"/>
      <c r="CY2115" s="5"/>
      <c r="CZ2115" s="5"/>
    </row>
    <row r="2116" spans="4:104" x14ac:dyDescent="0.3">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E2116" s="5"/>
      <c r="AF2116" s="5"/>
      <c r="AG2116" s="5"/>
      <c r="AH2116" s="5"/>
      <c r="AI2116" s="5"/>
      <c r="AJ2116" s="5"/>
      <c r="AM2116" s="9"/>
      <c r="AN2116" s="9"/>
      <c r="AO2116" s="9"/>
      <c r="AP2116" s="9"/>
      <c r="AQ2116" s="9"/>
      <c r="AR2116" s="9"/>
      <c r="AS2116" s="9"/>
      <c r="AT2116" s="9"/>
      <c r="AU2116" s="5"/>
      <c r="AV2116" s="5"/>
      <c r="AW2116" s="5"/>
      <c r="AX2116" s="5"/>
      <c r="AY2116" s="5"/>
      <c r="AZ2116" s="5"/>
      <c r="BA2116" s="5"/>
      <c r="CX2116" s="5"/>
      <c r="CY2116" s="5"/>
      <c r="CZ2116" s="5"/>
    </row>
    <row r="2117" spans="4:104" x14ac:dyDescent="0.3">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E2117" s="5"/>
      <c r="AF2117" s="5"/>
      <c r="AG2117" s="5"/>
      <c r="AH2117" s="5"/>
      <c r="AI2117" s="5"/>
      <c r="AJ2117" s="5"/>
      <c r="AM2117" s="9"/>
      <c r="AN2117" s="9"/>
      <c r="AO2117" s="9"/>
      <c r="AP2117" s="9"/>
      <c r="AQ2117" s="9"/>
      <c r="AR2117" s="9"/>
      <c r="AS2117" s="9"/>
      <c r="AT2117" s="9"/>
      <c r="AU2117" s="5"/>
      <c r="AV2117" s="5"/>
      <c r="AW2117" s="5"/>
      <c r="AX2117" s="5"/>
      <c r="AY2117" s="5"/>
      <c r="AZ2117" s="5"/>
      <c r="BA2117" s="5"/>
      <c r="CX2117" s="5"/>
      <c r="CY2117" s="5"/>
      <c r="CZ2117" s="5"/>
    </row>
    <row r="2118" spans="4:104" x14ac:dyDescent="0.3">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E2118" s="5"/>
      <c r="AF2118" s="5"/>
      <c r="AG2118" s="5"/>
      <c r="AH2118" s="5"/>
      <c r="AI2118" s="5"/>
      <c r="AJ2118" s="5"/>
      <c r="AM2118" s="9"/>
      <c r="AN2118" s="9"/>
      <c r="AO2118" s="9"/>
      <c r="AP2118" s="9"/>
      <c r="AQ2118" s="9"/>
      <c r="AR2118" s="9"/>
      <c r="AS2118" s="9"/>
      <c r="AT2118" s="9"/>
      <c r="AU2118" s="5"/>
      <c r="AV2118" s="5"/>
      <c r="AW2118" s="5"/>
      <c r="AX2118" s="5"/>
      <c r="AY2118" s="5"/>
      <c r="AZ2118" s="5"/>
      <c r="BA2118" s="5"/>
      <c r="CX2118" s="5"/>
      <c r="CY2118" s="5"/>
      <c r="CZ2118" s="5"/>
    </row>
    <row r="2119" spans="4:104" x14ac:dyDescent="0.3">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E2119" s="5"/>
      <c r="AF2119" s="5"/>
      <c r="AG2119" s="5"/>
      <c r="AH2119" s="5"/>
      <c r="AI2119" s="5"/>
      <c r="AJ2119" s="5"/>
      <c r="AM2119" s="9"/>
      <c r="AN2119" s="9"/>
      <c r="AO2119" s="9"/>
      <c r="AP2119" s="9"/>
      <c r="AQ2119" s="9"/>
      <c r="AR2119" s="9"/>
      <c r="AS2119" s="9"/>
      <c r="AT2119" s="9"/>
      <c r="AU2119" s="5"/>
      <c r="AV2119" s="5"/>
      <c r="AW2119" s="5"/>
      <c r="AX2119" s="5"/>
      <c r="AY2119" s="5"/>
      <c r="AZ2119" s="5"/>
      <c r="BA2119" s="5"/>
      <c r="CX2119" s="5"/>
      <c r="CY2119" s="5"/>
      <c r="CZ2119" s="5"/>
    </row>
    <row r="2120" spans="4:104" x14ac:dyDescent="0.3">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E2120" s="5"/>
      <c r="AF2120" s="5"/>
      <c r="AG2120" s="5"/>
      <c r="AH2120" s="5"/>
      <c r="AI2120" s="5"/>
      <c r="AJ2120" s="5"/>
      <c r="AM2120" s="9"/>
      <c r="AN2120" s="9"/>
      <c r="AO2120" s="9"/>
      <c r="AP2120" s="9"/>
      <c r="AQ2120" s="9"/>
      <c r="AR2120" s="9"/>
      <c r="AS2120" s="9"/>
      <c r="AT2120" s="9"/>
      <c r="AU2120" s="5"/>
      <c r="AV2120" s="5"/>
      <c r="AW2120" s="5"/>
      <c r="AX2120" s="5"/>
      <c r="AY2120" s="5"/>
      <c r="AZ2120" s="5"/>
      <c r="BA2120" s="5"/>
      <c r="CX2120" s="5"/>
      <c r="CY2120" s="5"/>
      <c r="CZ2120" s="5"/>
    </row>
    <row r="2121" spans="4:104" x14ac:dyDescent="0.3">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E2121" s="5"/>
      <c r="AF2121" s="5"/>
      <c r="AG2121" s="5"/>
      <c r="AH2121" s="5"/>
      <c r="AI2121" s="5"/>
      <c r="AJ2121" s="5"/>
      <c r="AM2121" s="9"/>
      <c r="AN2121" s="9"/>
      <c r="AO2121" s="9"/>
      <c r="AP2121" s="9"/>
      <c r="AQ2121" s="9"/>
      <c r="AR2121" s="9"/>
      <c r="AS2121" s="9"/>
      <c r="AT2121" s="9"/>
      <c r="AU2121" s="5"/>
      <c r="AV2121" s="5"/>
      <c r="AW2121" s="5"/>
      <c r="AX2121" s="5"/>
      <c r="AY2121" s="5"/>
      <c r="AZ2121" s="5"/>
      <c r="BA2121" s="5"/>
      <c r="CX2121" s="5"/>
      <c r="CY2121" s="5"/>
      <c r="CZ2121" s="5"/>
    </row>
    <row r="2122" spans="4:104" x14ac:dyDescent="0.3">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E2122" s="5"/>
      <c r="AF2122" s="5"/>
      <c r="AG2122" s="5"/>
      <c r="AH2122" s="5"/>
      <c r="AI2122" s="5"/>
      <c r="AJ2122" s="5"/>
      <c r="AM2122" s="9"/>
      <c r="AN2122" s="9"/>
      <c r="AO2122" s="9"/>
      <c r="AP2122" s="9"/>
      <c r="AQ2122" s="9"/>
      <c r="AR2122" s="9"/>
      <c r="AS2122" s="9"/>
      <c r="AT2122" s="9"/>
      <c r="AU2122" s="5"/>
      <c r="AV2122" s="5"/>
      <c r="AW2122" s="5"/>
      <c r="AX2122" s="5"/>
      <c r="AY2122" s="5"/>
      <c r="AZ2122" s="5"/>
      <c r="BA2122" s="5"/>
      <c r="CX2122" s="5"/>
      <c r="CY2122" s="5"/>
      <c r="CZ2122" s="5"/>
    </row>
    <row r="2123" spans="4:104" x14ac:dyDescent="0.3">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E2123" s="5"/>
      <c r="AF2123" s="5"/>
      <c r="AG2123" s="5"/>
      <c r="AH2123" s="5"/>
      <c r="AI2123" s="5"/>
      <c r="AJ2123" s="5"/>
      <c r="AM2123" s="9"/>
      <c r="AN2123" s="9"/>
      <c r="AO2123" s="9"/>
      <c r="AP2123" s="9"/>
      <c r="AQ2123" s="9"/>
      <c r="AR2123" s="9"/>
      <c r="AS2123" s="9"/>
      <c r="AT2123" s="9"/>
      <c r="AU2123" s="5"/>
      <c r="AV2123" s="5"/>
      <c r="AW2123" s="5"/>
      <c r="AX2123" s="5"/>
      <c r="AY2123" s="5"/>
      <c r="AZ2123" s="5"/>
      <c r="BA2123" s="5"/>
      <c r="CX2123" s="5"/>
      <c r="CY2123" s="5"/>
      <c r="CZ2123" s="5"/>
    </row>
    <row r="2124" spans="4:104" x14ac:dyDescent="0.3">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E2124" s="5"/>
      <c r="AF2124" s="5"/>
      <c r="AG2124" s="5"/>
      <c r="AH2124" s="5"/>
      <c r="AI2124" s="5"/>
      <c r="AJ2124" s="5"/>
      <c r="AM2124" s="9"/>
      <c r="AN2124" s="9"/>
      <c r="AO2124" s="9"/>
      <c r="AP2124" s="9"/>
      <c r="AQ2124" s="9"/>
      <c r="AR2124" s="9"/>
      <c r="AS2124" s="9"/>
      <c r="AT2124" s="9"/>
      <c r="AU2124" s="5"/>
      <c r="AV2124" s="5"/>
      <c r="AW2124" s="5"/>
      <c r="AX2124" s="5"/>
      <c r="AY2124" s="5"/>
      <c r="AZ2124" s="5"/>
      <c r="BA2124" s="5"/>
      <c r="CX2124" s="5"/>
      <c r="CY2124" s="5"/>
      <c r="CZ2124" s="5"/>
    </row>
    <row r="2125" spans="4:104" x14ac:dyDescent="0.3">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E2125" s="5"/>
      <c r="AF2125" s="5"/>
      <c r="AG2125" s="5"/>
      <c r="AH2125" s="5"/>
      <c r="AI2125" s="5"/>
      <c r="AJ2125" s="5"/>
      <c r="AM2125" s="9"/>
      <c r="AN2125" s="9"/>
      <c r="AO2125" s="9"/>
      <c r="AP2125" s="9"/>
      <c r="AQ2125" s="9"/>
      <c r="AR2125" s="9"/>
      <c r="AS2125" s="9"/>
      <c r="AT2125" s="9"/>
      <c r="AU2125" s="5"/>
      <c r="AV2125" s="5"/>
      <c r="AW2125" s="5"/>
      <c r="AX2125" s="5"/>
      <c r="AY2125" s="5"/>
      <c r="AZ2125" s="5"/>
      <c r="BA2125" s="5"/>
      <c r="CX2125" s="5"/>
      <c r="CY2125" s="5"/>
      <c r="CZ2125" s="5"/>
    </row>
    <row r="2126" spans="4:104" x14ac:dyDescent="0.3">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E2126" s="5"/>
      <c r="AF2126" s="5"/>
      <c r="AG2126" s="5"/>
      <c r="AH2126" s="5"/>
      <c r="AI2126" s="5"/>
      <c r="AJ2126" s="5"/>
      <c r="AM2126" s="9"/>
      <c r="AN2126" s="9"/>
      <c r="AO2126" s="9"/>
      <c r="AP2126" s="9"/>
      <c r="AQ2126" s="9"/>
      <c r="AR2126" s="9"/>
      <c r="AS2126" s="9"/>
      <c r="AT2126" s="9"/>
      <c r="AU2126" s="5"/>
      <c r="AV2126" s="5"/>
      <c r="AW2126" s="5"/>
      <c r="AX2126" s="5"/>
      <c r="AY2126" s="5"/>
      <c r="AZ2126" s="5"/>
      <c r="BA2126" s="5"/>
      <c r="CX2126" s="5"/>
      <c r="CY2126" s="5"/>
      <c r="CZ2126" s="5"/>
    </row>
    <row r="2127" spans="4:104" x14ac:dyDescent="0.3">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E2127" s="5"/>
      <c r="AF2127" s="5"/>
      <c r="AG2127" s="5"/>
      <c r="AH2127" s="5"/>
      <c r="AI2127" s="5"/>
      <c r="AJ2127" s="5"/>
      <c r="AM2127" s="9"/>
      <c r="AN2127" s="9"/>
      <c r="AO2127" s="9"/>
      <c r="AP2127" s="9"/>
      <c r="AQ2127" s="9"/>
      <c r="AR2127" s="9"/>
      <c r="AS2127" s="9"/>
      <c r="AT2127" s="9"/>
      <c r="AU2127" s="5"/>
      <c r="AV2127" s="5"/>
      <c r="AW2127" s="5"/>
      <c r="AX2127" s="5"/>
      <c r="AY2127" s="5"/>
      <c r="AZ2127" s="5"/>
      <c r="BA2127" s="5"/>
      <c r="CX2127" s="5"/>
      <c r="CY2127" s="5"/>
      <c r="CZ2127" s="5"/>
    </row>
    <row r="2128" spans="4:104" x14ac:dyDescent="0.3">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E2128" s="5"/>
      <c r="AF2128" s="5"/>
      <c r="AG2128" s="5"/>
      <c r="AH2128" s="5"/>
      <c r="AI2128" s="5"/>
      <c r="AJ2128" s="5"/>
      <c r="AM2128" s="9"/>
      <c r="AN2128" s="9"/>
      <c r="AO2128" s="9"/>
      <c r="AP2128" s="9"/>
      <c r="AQ2128" s="9"/>
      <c r="AR2128" s="9"/>
      <c r="AS2128" s="9"/>
      <c r="AT2128" s="9"/>
      <c r="AU2128" s="5"/>
      <c r="AV2128" s="5"/>
      <c r="AW2128" s="5"/>
      <c r="AX2128" s="5"/>
      <c r="AY2128" s="5"/>
      <c r="AZ2128" s="5"/>
      <c r="BA2128" s="5"/>
      <c r="CX2128" s="5"/>
      <c r="CY2128" s="5"/>
      <c r="CZ2128" s="5"/>
    </row>
    <row r="2129" spans="4:104" x14ac:dyDescent="0.3">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E2129" s="5"/>
      <c r="AF2129" s="5"/>
      <c r="AG2129" s="5"/>
      <c r="AH2129" s="5"/>
      <c r="AI2129" s="5"/>
      <c r="AJ2129" s="5"/>
      <c r="AM2129" s="9"/>
      <c r="AN2129" s="9"/>
      <c r="AO2129" s="9"/>
      <c r="AP2129" s="9"/>
      <c r="AQ2129" s="9"/>
      <c r="AR2129" s="9"/>
      <c r="AS2129" s="9"/>
      <c r="AT2129" s="9"/>
      <c r="AU2129" s="5"/>
      <c r="AV2129" s="5"/>
      <c r="AW2129" s="5"/>
      <c r="AX2129" s="5"/>
      <c r="AY2129" s="5"/>
      <c r="AZ2129" s="5"/>
      <c r="BA2129" s="5"/>
      <c r="CX2129" s="5"/>
      <c r="CY2129" s="5"/>
      <c r="CZ2129" s="5"/>
    </row>
    <row r="2130" spans="4:104" x14ac:dyDescent="0.3">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E2130" s="5"/>
      <c r="AF2130" s="5"/>
      <c r="AG2130" s="5"/>
      <c r="AH2130" s="5"/>
      <c r="AI2130" s="5"/>
      <c r="AJ2130" s="5"/>
      <c r="AM2130" s="9"/>
      <c r="AN2130" s="9"/>
      <c r="AO2130" s="9"/>
      <c r="AP2130" s="9"/>
      <c r="AQ2130" s="9"/>
      <c r="AR2130" s="9"/>
      <c r="AS2130" s="9"/>
      <c r="AT2130" s="9"/>
      <c r="AU2130" s="5"/>
      <c r="AV2130" s="5"/>
      <c r="AW2130" s="5"/>
      <c r="AX2130" s="5"/>
      <c r="AY2130" s="5"/>
      <c r="AZ2130" s="5"/>
      <c r="BA2130" s="5"/>
      <c r="CX2130" s="5"/>
      <c r="CY2130" s="5"/>
      <c r="CZ2130" s="5"/>
    </row>
    <row r="2131" spans="4:104" x14ac:dyDescent="0.3">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E2131" s="5"/>
      <c r="AF2131" s="5"/>
      <c r="AG2131" s="5"/>
      <c r="AH2131" s="5"/>
      <c r="AI2131" s="5"/>
      <c r="AJ2131" s="5"/>
      <c r="AM2131" s="9"/>
      <c r="AN2131" s="9"/>
      <c r="AO2131" s="9"/>
      <c r="AP2131" s="9"/>
      <c r="AQ2131" s="9"/>
      <c r="AR2131" s="9"/>
      <c r="AS2131" s="9"/>
      <c r="AT2131" s="9"/>
      <c r="AU2131" s="5"/>
      <c r="AV2131" s="5"/>
      <c r="AW2131" s="5"/>
      <c r="AX2131" s="5"/>
      <c r="AY2131" s="5"/>
      <c r="AZ2131" s="5"/>
      <c r="BA2131" s="5"/>
      <c r="CX2131" s="5"/>
      <c r="CY2131" s="5"/>
      <c r="CZ2131" s="5"/>
    </row>
    <row r="2132" spans="4:104" x14ac:dyDescent="0.3">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E2132" s="5"/>
      <c r="AF2132" s="5"/>
      <c r="AG2132" s="5"/>
      <c r="AH2132" s="5"/>
      <c r="AI2132" s="5"/>
      <c r="AJ2132" s="5"/>
      <c r="AM2132" s="9"/>
      <c r="AN2132" s="9"/>
      <c r="AO2132" s="9"/>
      <c r="AP2132" s="9"/>
      <c r="AQ2132" s="9"/>
      <c r="AR2132" s="9"/>
      <c r="AS2132" s="9"/>
      <c r="AT2132" s="9"/>
      <c r="AU2132" s="5"/>
      <c r="AV2132" s="5"/>
      <c r="AW2132" s="5"/>
      <c r="AX2132" s="5"/>
      <c r="AY2132" s="5"/>
      <c r="AZ2132" s="5"/>
      <c r="BA2132" s="5"/>
      <c r="CX2132" s="5"/>
      <c r="CY2132" s="5"/>
      <c r="CZ2132" s="5"/>
    </row>
    <row r="2133" spans="4:104" x14ac:dyDescent="0.3">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E2133" s="5"/>
      <c r="AF2133" s="5"/>
      <c r="AG2133" s="5"/>
      <c r="AH2133" s="5"/>
      <c r="AI2133" s="5"/>
      <c r="AJ2133" s="5"/>
      <c r="AM2133" s="9"/>
      <c r="AN2133" s="9"/>
      <c r="AO2133" s="9"/>
      <c r="AP2133" s="9"/>
      <c r="AQ2133" s="9"/>
      <c r="AR2133" s="9"/>
      <c r="AS2133" s="9"/>
      <c r="AT2133" s="9"/>
      <c r="AU2133" s="5"/>
      <c r="AV2133" s="5"/>
      <c r="AW2133" s="5"/>
      <c r="AX2133" s="5"/>
      <c r="AY2133" s="5"/>
      <c r="AZ2133" s="5"/>
      <c r="BA2133" s="5"/>
      <c r="CX2133" s="5"/>
      <c r="CY2133" s="5"/>
      <c r="CZ2133" s="5"/>
    </row>
    <row r="2134" spans="4:104" x14ac:dyDescent="0.3">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E2134" s="5"/>
      <c r="AF2134" s="5"/>
      <c r="AG2134" s="5"/>
      <c r="AH2134" s="5"/>
      <c r="AI2134" s="5"/>
      <c r="AJ2134" s="5"/>
      <c r="AM2134" s="9"/>
      <c r="AN2134" s="9"/>
      <c r="AO2134" s="9"/>
      <c r="AP2134" s="9"/>
      <c r="AQ2134" s="9"/>
      <c r="AR2134" s="9"/>
      <c r="AS2134" s="9"/>
      <c r="AT2134" s="9"/>
      <c r="AU2134" s="5"/>
      <c r="AV2134" s="5"/>
      <c r="AW2134" s="5"/>
      <c r="AX2134" s="5"/>
      <c r="AY2134" s="5"/>
      <c r="AZ2134" s="5"/>
      <c r="BA2134" s="5"/>
      <c r="CX2134" s="5"/>
      <c r="CY2134" s="5"/>
      <c r="CZ2134" s="5"/>
    </row>
    <row r="2135" spans="4:104" x14ac:dyDescent="0.3">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E2135" s="5"/>
      <c r="AF2135" s="5"/>
      <c r="AG2135" s="5"/>
      <c r="AH2135" s="5"/>
      <c r="AI2135" s="5"/>
      <c r="AJ2135" s="5"/>
      <c r="AM2135" s="9"/>
      <c r="AN2135" s="9"/>
      <c r="AO2135" s="9"/>
      <c r="AP2135" s="9"/>
      <c r="AQ2135" s="9"/>
      <c r="AR2135" s="9"/>
      <c r="AS2135" s="9"/>
      <c r="AT2135" s="9"/>
      <c r="AU2135" s="5"/>
      <c r="AV2135" s="5"/>
      <c r="AW2135" s="5"/>
      <c r="AX2135" s="5"/>
      <c r="AY2135" s="5"/>
      <c r="AZ2135" s="5"/>
      <c r="BA2135" s="5"/>
      <c r="CX2135" s="5"/>
      <c r="CY2135" s="5"/>
      <c r="CZ2135" s="5"/>
    </row>
    <row r="2136" spans="4:104" x14ac:dyDescent="0.3">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E2136" s="5"/>
      <c r="AF2136" s="5"/>
      <c r="AG2136" s="5"/>
      <c r="AH2136" s="5"/>
      <c r="AI2136" s="5"/>
      <c r="AJ2136" s="5"/>
      <c r="AM2136" s="9"/>
      <c r="AN2136" s="9"/>
      <c r="AO2136" s="9"/>
      <c r="AP2136" s="9"/>
      <c r="AQ2136" s="9"/>
      <c r="AR2136" s="9"/>
      <c r="AS2136" s="9"/>
      <c r="AT2136" s="9"/>
      <c r="AU2136" s="5"/>
      <c r="AV2136" s="5"/>
      <c r="AW2136" s="5"/>
      <c r="AX2136" s="5"/>
      <c r="AY2136" s="5"/>
      <c r="AZ2136" s="5"/>
      <c r="BA2136" s="5"/>
      <c r="CX2136" s="5"/>
      <c r="CY2136" s="5"/>
      <c r="CZ2136" s="5"/>
    </row>
    <row r="2137" spans="4:104" x14ac:dyDescent="0.3">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E2137" s="5"/>
      <c r="AF2137" s="5"/>
      <c r="AG2137" s="5"/>
      <c r="AH2137" s="5"/>
      <c r="AI2137" s="5"/>
      <c r="AJ2137" s="5"/>
      <c r="AM2137" s="9"/>
      <c r="AN2137" s="9"/>
      <c r="AO2137" s="9"/>
      <c r="AP2137" s="9"/>
      <c r="AQ2137" s="9"/>
      <c r="AR2137" s="9"/>
      <c r="AS2137" s="9"/>
      <c r="AT2137" s="9"/>
      <c r="AU2137" s="5"/>
      <c r="AV2137" s="5"/>
      <c r="AW2137" s="5"/>
      <c r="AX2137" s="5"/>
      <c r="AY2137" s="5"/>
      <c r="AZ2137" s="5"/>
      <c r="BA2137" s="5"/>
      <c r="CX2137" s="5"/>
      <c r="CY2137" s="5"/>
      <c r="CZ2137" s="5"/>
    </row>
    <row r="2138" spans="4:104" x14ac:dyDescent="0.3">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E2138" s="5"/>
      <c r="AF2138" s="5"/>
      <c r="AG2138" s="5"/>
      <c r="AH2138" s="5"/>
      <c r="AI2138" s="5"/>
      <c r="AJ2138" s="5"/>
      <c r="AM2138" s="9"/>
      <c r="AN2138" s="9"/>
      <c r="AO2138" s="9"/>
      <c r="AP2138" s="9"/>
      <c r="AQ2138" s="9"/>
      <c r="AR2138" s="9"/>
      <c r="AS2138" s="9"/>
      <c r="AT2138" s="9"/>
      <c r="AU2138" s="5"/>
      <c r="AV2138" s="5"/>
      <c r="AW2138" s="5"/>
      <c r="AX2138" s="5"/>
      <c r="AY2138" s="5"/>
      <c r="AZ2138" s="5"/>
      <c r="BA2138" s="5"/>
      <c r="CX2138" s="5"/>
      <c r="CY2138" s="5"/>
      <c r="CZ2138" s="5"/>
    </row>
    <row r="2139" spans="4:104" x14ac:dyDescent="0.3">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E2139" s="5"/>
      <c r="AF2139" s="5"/>
      <c r="AG2139" s="5"/>
      <c r="AH2139" s="5"/>
      <c r="AI2139" s="5"/>
      <c r="AJ2139" s="5"/>
      <c r="AM2139" s="9"/>
      <c r="AN2139" s="9"/>
      <c r="AO2139" s="9"/>
      <c r="AP2139" s="9"/>
      <c r="AQ2139" s="9"/>
      <c r="AR2139" s="9"/>
      <c r="AS2139" s="9"/>
      <c r="AT2139" s="9"/>
      <c r="AU2139" s="5"/>
      <c r="AV2139" s="5"/>
      <c r="AW2139" s="5"/>
      <c r="AX2139" s="5"/>
      <c r="AY2139" s="5"/>
      <c r="AZ2139" s="5"/>
      <c r="BA2139" s="5"/>
      <c r="CX2139" s="5"/>
      <c r="CY2139" s="5"/>
      <c r="CZ2139" s="5"/>
    </row>
    <row r="2140" spans="4:104" x14ac:dyDescent="0.3">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E2140" s="5"/>
      <c r="AF2140" s="5"/>
      <c r="AG2140" s="5"/>
      <c r="AH2140" s="5"/>
      <c r="AI2140" s="5"/>
      <c r="AJ2140" s="5"/>
      <c r="AM2140" s="9"/>
      <c r="AN2140" s="9"/>
      <c r="AO2140" s="9"/>
      <c r="AP2140" s="9"/>
      <c r="AQ2140" s="9"/>
      <c r="AR2140" s="9"/>
      <c r="AS2140" s="9"/>
      <c r="AT2140" s="9"/>
      <c r="AU2140" s="5"/>
      <c r="AV2140" s="5"/>
      <c r="AW2140" s="5"/>
      <c r="AX2140" s="5"/>
      <c r="AY2140" s="5"/>
      <c r="AZ2140" s="5"/>
      <c r="BA2140" s="5"/>
      <c r="CX2140" s="5"/>
      <c r="CY2140" s="5"/>
      <c r="CZ2140" s="5"/>
    </row>
    <row r="2141" spans="4:104" x14ac:dyDescent="0.3">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E2141" s="5"/>
      <c r="AF2141" s="5"/>
      <c r="AG2141" s="5"/>
      <c r="AH2141" s="5"/>
      <c r="AI2141" s="5"/>
      <c r="AJ2141" s="5"/>
      <c r="AM2141" s="9"/>
      <c r="AN2141" s="9"/>
      <c r="AO2141" s="9"/>
      <c r="AP2141" s="9"/>
      <c r="AQ2141" s="9"/>
      <c r="AR2141" s="9"/>
      <c r="AS2141" s="9"/>
      <c r="AT2141" s="9"/>
      <c r="AU2141" s="5"/>
      <c r="AV2141" s="5"/>
      <c r="AW2141" s="5"/>
      <c r="AX2141" s="5"/>
      <c r="AY2141" s="5"/>
      <c r="AZ2141" s="5"/>
      <c r="BA2141" s="5"/>
      <c r="CX2141" s="5"/>
      <c r="CY2141" s="5"/>
      <c r="CZ2141" s="5"/>
    </row>
    <row r="2142" spans="4:104" x14ac:dyDescent="0.3">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E2142" s="5"/>
      <c r="AF2142" s="5"/>
      <c r="AG2142" s="5"/>
      <c r="AH2142" s="5"/>
      <c r="AI2142" s="5"/>
      <c r="AJ2142" s="5"/>
      <c r="AM2142" s="9"/>
      <c r="AN2142" s="9"/>
      <c r="AO2142" s="9"/>
      <c r="AP2142" s="9"/>
      <c r="AQ2142" s="9"/>
      <c r="AR2142" s="9"/>
      <c r="AS2142" s="9"/>
      <c r="AT2142" s="9"/>
      <c r="AU2142" s="5"/>
      <c r="AV2142" s="5"/>
      <c r="AW2142" s="5"/>
      <c r="AX2142" s="5"/>
      <c r="AY2142" s="5"/>
      <c r="AZ2142" s="5"/>
      <c r="BA2142" s="5"/>
      <c r="CX2142" s="5"/>
      <c r="CY2142" s="5"/>
      <c r="CZ2142" s="5"/>
    </row>
    <row r="2143" spans="4:104" x14ac:dyDescent="0.3">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E2143" s="5"/>
      <c r="AF2143" s="5"/>
      <c r="AG2143" s="5"/>
      <c r="AH2143" s="5"/>
      <c r="AI2143" s="5"/>
      <c r="AJ2143" s="5"/>
      <c r="AM2143" s="9"/>
      <c r="AN2143" s="9"/>
      <c r="AO2143" s="9"/>
      <c r="AP2143" s="9"/>
      <c r="AQ2143" s="9"/>
      <c r="AR2143" s="9"/>
      <c r="AS2143" s="9"/>
      <c r="AT2143" s="9"/>
      <c r="AU2143" s="5"/>
      <c r="AV2143" s="5"/>
      <c r="AW2143" s="5"/>
      <c r="AX2143" s="5"/>
      <c r="AY2143" s="5"/>
      <c r="AZ2143" s="5"/>
      <c r="BA2143" s="5"/>
      <c r="CX2143" s="5"/>
      <c r="CY2143" s="5"/>
      <c r="CZ2143" s="5"/>
    </row>
    <row r="2144" spans="4:104" x14ac:dyDescent="0.3">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E2144" s="5"/>
      <c r="AF2144" s="5"/>
      <c r="AG2144" s="5"/>
      <c r="AH2144" s="5"/>
      <c r="AI2144" s="5"/>
      <c r="AJ2144" s="5"/>
      <c r="AM2144" s="9"/>
      <c r="AN2144" s="9"/>
      <c r="AO2144" s="9"/>
      <c r="AP2144" s="9"/>
      <c r="AQ2144" s="9"/>
      <c r="AR2144" s="9"/>
      <c r="AS2144" s="9"/>
      <c r="AT2144" s="9"/>
      <c r="AU2144" s="5"/>
      <c r="AV2144" s="5"/>
      <c r="AW2144" s="5"/>
      <c r="AX2144" s="5"/>
      <c r="AY2144" s="5"/>
      <c r="AZ2144" s="5"/>
      <c r="BA2144" s="5"/>
      <c r="CX2144" s="5"/>
      <c r="CY2144" s="5"/>
      <c r="CZ2144" s="5"/>
    </row>
    <row r="2145" spans="4:104" x14ac:dyDescent="0.3">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E2145" s="5"/>
      <c r="AF2145" s="5"/>
      <c r="AG2145" s="5"/>
      <c r="AH2145" s="5"/>
      <c r="AI2145" s="5"/>
      <c r="AJ2145" s="5"/>
      <c r="AM2145" s="9"/>
      <c r="AN2145" s="9"/>
      <c r="AO2145" s="9"/>
      <c r="AP2145" s="9"/>
      <c r="AQ2145" s="9"/>
      <c r="AR2145" s="9"/>
      <c r="AS2145" s="9"/>
      <c r="AT2145" s="9"/>
      <c r="AU2145" s="5"/>
      <c r="AV2145" s="5"/>
      <c r="AW2145" s="5"/>
      <c r="AX2145" s="5"/>
      <c r="AY2145" s="5"/>
      <c r="AZ2145" s="5"/>
      <c r="BA2145" s="5"/>
      <c r="CX2145" s="5"/>
      <c r="CY2145" s="5"/>
      <c r="CZ2145" s="5"/>
    </row>
    <row r="2146" spans="4:104" x14ac:dyDescent="0.3">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E2146" s="5"/>
      <c r="AF2146" s="5"/>
      <c r="AG2146" s="5"/>
      <c r="AH2146" s="5"/>
      <c r="AI2146" s="5"/>
      <c r="AJ2146" s="5"/>
      <c r="AM2146" s="9"/>
      <c r="AN2146" s="9"/>
      <c r="AO2146" s="9"/>
      <c r="AP2146" s="9"/>
      <c r="AQ2146" s="9"/>
      <c r="AR2146" s="9"/>
      <c r="AS2146" s="9"/>
      <c r="AT2146" s="9"/>
      <c r="AU2146" s="5"/>
      <c r="AV2146" s="5"/>
      <c r="AW2146" s="5"/>
      <c r="AX2146" s="5"/>
      <c r="AY2146" s="5"/>
      <c r="AZ2146" s="5"/>
      <c r="BA2146" s="5"/>
      <c r="CX2146" s="5"/>
      <c r="CY2146" s="5"/>
      <c r="CZ2146" s="5"/>
    </row>
    <row r="2147" spans="4:104" x14ac:dyDescent="0.3">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E2147" s="5"/>
      <c r="AF2147" s="5"/>
      <c r="AG2147" s="5"/>
      <c r="AH2147" s="5"/>
      <c r="AI2147" s="5"/>
      <c r="AJ2147" s="5"/>
      <c r="AM2147" s="9"/>
      <c r="AN2147" s="9"/>
      <c r="AO2147" s="9"/>
      <c r="AP2147" s="9"/>
      <c r="AQ2147" s="9"/>
      <c r="AR2147" s="9"/>
      <c r="AS2147" s="9"/>
      <c r="AT2147" s="9"/>
      <c r="AU2147" s="5"/>
      <c r="AV2147" s="5"/>
      <c r="AW2147" s="5"/>
      <c r="AX2147" s="5"/>
      <c r="AY2147" s="5"/>
      <c r="AZ2147" s="5"/>
      <c r="BA2147" s="5"/>
      <c r="CX2147" s="5"/>
      <c r="CY2147" s="5"/>
      <c r="CZ2147" s="5"/>
    </row>
    <row r="2148" spans="4:104" x14ac:dyDescent="0.3">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E2148" s="5"/>
      <c r="AF2148" s="5"/>
      <c r="AG2148" s="5"/>
      <c r="AH2148" s="5"/>
      <c r="AI2148" s="5"/>
      <c r="AJ2148" s="5"/>
      <c r="AM2148" s="9"/>
      <c r="AN2148" s="9"/>
      <c r="AO2148" s="9"/>
      <c r="AP2148" s="9"/>
      <c r="AQ2148" s="9"/>
      <c r="AR2148" s="9"/>
      <c r="AS2148" s="9"/>
      <c r="AT2148" s="9"/>
      <c r="AU2148" s="5"/>
      <c r="AV2148" s="5"/>
      <c r="AW2148" s="5"/>
      <c r="AX2148" s="5"/>
      <c r="AY2148" s="5"/>
      <c r="AZ2148" s="5"/>
      <c r="BA2148" s="5"/>
      <c r="CX2148" s="5"/>
      <c r="CY2148" s="5"/>
      <c r="CZ2148" s="5"/>
    </row>
    <row r="2149" spans="4:104" x14ac:dyDescent="0.3">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E2149" s="5"/>
      <c r="AF2149" s="5"/>
      <c r="AG2149" s="5"/>
      <c r="AH2149" s="5"/>
      <c r="AI2149" s="5"/>
      <c r="AJ2149" s="5"/>
      <c r="AM2149" s="9"/>
      <c r="AN2149" s="9"/>
      <c r="AO2149" s="9"/>
      <c r="AP2149" s="9"/>
      <c r="AQ2149" s="9"/>
      <c r="AR2149" s="9"/>
      <c r="AS2149" s="9"/>
      <c r="AT2149" s="9"/>
      <c r="AU2149" s="5"/>
      <c r="AV2149" s="5"/>
      <c r="AW2149" s="5"/>
      <c r="AX2149" s="5"/>
      <c r="AY2149" s="5"/>
      <c r="AZ2149" s="5"/>
      <c r="BA2149" s="5"/>
      <c r="CX2149" s="5"/>
      <c r="CY2149" s="5"/>
      <c r="CZ2149" s="5"/>
    </row>
    <row r="2150" spans="4:104" x14ac:dyDescent="0.3">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E2150" s="5"/>
      <c r="AF2150" s="5"/>
      <c r="AG2150" s="5"/>
      <c r="AH2150" s="5"/>
      <c r="AI2150" s="5"/>
      <c r="AJ2150" s="5"/>
      <c r="AM2150" s="9"/>
      <c r="AN2150" s="9"/>
      <c r="AO2150" s="9"/>
      <c r="AP2150" s="9"/>
      <c r="AQ2150" s="9"/>
      <c r="AR2150" s="9"/>
      <c r="AS2150" s="9"/>
      <c r="AT2150" s="9"/>
      <c r="AU2150" s="5"/>
      <c r="AV2150" s="5"/>
      <c r="AW2150" s="5"/>
      <c r="AX2150" s="5"/>
      <c r="AY2150" s="5"/>
      <c r="AZ2150" s="5"/>
      <c r="BA2150" s="5"/>
      <c r="CX2150" s="5"/>
      <c r="CY2150" s="5"/>
      <c r="CZ2150" s="5"/>
    </row>
    <row r="2151" spans="4:104" x14ac:dyDescent="0.3">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E2151" s="5"/>
      <c r="AF2151" s="5"/>
      <c r="AG2151" s="5"/>
      <c r="AH2151" s="5"/>
      <c r="AI2151" s="5"/>
      <c r="AJ2151" s="5"/>
      <c r="AM2151" s="9"/>
      <c r="AN2151" s="9"/>
      <c r="AO2151" s="9"/>
      <c r="AP2151" s="9"/>
      <c r="AQ2151" s="9"/>
      <c r="AR2151" s="9"/>
      <c r="AS2151" s="9"/>
      <c r="AT2151" s="9"/>
      <c r="AU2151" s="5"/>
      <c r="AV2151" s="5"/>
      <c r="AW2151" s="5"/>
      <c r="AX2151" s="5"/>
      <c r="AY2151" s="5"/>
      <c r="AZ2151" s="5"/>
      <c r="BA2151" s="5"/>
      <c r="CX2151" s="5"/>
      <c r="CY2151" s="5"/>
      <c r="CZ2151" s="5"/>
    </row>
    <row r="2152" spans="4:104" x14ac:dyDescent="0.3">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E2152" s="5"/>
      <c r="AF2152" s="5"/>
      <c r="AG2152" s="5"/>
      <c r="AH2152" s="5"/>
      <c r="AI2152" s="5"/>
      <c r="AJ2152" s="5"/>
      <c r="AM2152" s="9"/>
      <c r="AN2152" s="9"/>
      <c r="AO2152" s="9"/>
      <c r="AP2152" s="9"/>
      <c r="AQ2152" s="9"/>
      <c r="AR2152" s="9"/>
      <c r="AS2152" s="9"/>
      <c r="AT2152" s="9"/>
      <c r="AU2152" s="5"/>
      <c r="AV2152" s="5"/>
      <c r="AW2152" s="5"/>
      <c r="AX2152" s="5"/>
      <c r="AY2152" s="5"/>
      <c r="AZ2152" s="5"/>
      <c r="BA2152" s="5"/>
      <c r="CX2152" s="5"/>
      <c r="CY2152" s="5"/>
      <c r="CZ2152" s="5"/>
    </row>
    <row r="2153" spans="4:104" x14ac:dyDescent="0.3">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E2153" s="5"/>
      <c r="AF2153" s="5"/>
      <c r="AG2153" s="5"/>
      <c r="AH2153" s="5"/>
      <c r="AI2153" s="5"/>
      <c r="AJ2153" s="5"/>
      <c r="AM2153" s="9"/>
      <c r="AN2153" s="9"/>
      <c r="AO2153" s="9"/>
      <c r="AP2153" s="9"/>
      <c r="AQ2153" s="9"/>
      <c r="AR2153" s="9"/>
      <c r="AS2153" s="9"/>
      <c r="AT2153" s="9"/>
      <c r="AU2153" s="5"/>
      <c r="AV2153" s="5"/>
      <c r="AW2153" s="5"/>
      <c r="AX2153" s="5"/>
      <c r="AY2153" s="5"/>
      <c r="AZ2153" s="5"/>
      <c r="BA2153" s="5"/>
      <c r="CX2153" s="5"/>
      <c r="CY2153" s="5"/>
      <c r="CZ2153" s="5"/>
    </row>
    <row r="2154" spans="4:104" x14ac:dyDescent="0.3">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E2154" s="5"/>
      <c r="AF2154" s="5"/>
      <c r="AG2154" s="5"/>
      <c r="AH2154" s="5"/>
      <c r="AI2154" s="5"/>
      <c r="AJ2154" s="5"/>
      <c r="AM2154" s="9"/>
      <c r="AN2154" s="9"/>
      <c r="AO2154" s="9"/>
      <c r="AP2154" s="9"/>
      <c r="AQ2154" s="9"/>
      <c r="AR2154" s="9"/>
      <c r="AS2154" s="9"/>
      <c r="AT2154" s="9"/>
      <c r="AU2154" s="5"/>
      <c r="AV2154" s="5"/>
      <c r="AW2154" s="5"/>
      <c r="AX2154" s="5"/>
      <c r="AY2154" s="5"/>
      <c r="AZ2154" s="5"/>
      <c r="BA2154" s="5"/>
      <c r="CX2154" s="5"/>
      <c r="CY2154" s="5"/>
      <c r="CZ2154" s="5"/>
    </row>
    <row r="2155" spans="4:104" x14ac:dyDescent="0.3">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E2155" s="5"/>
      <c r="AF2155" s="5"/>
      <c r="AG2155" s="5"/>
      <c r="AH2155" s="5"/>
      <c r="AI2155" s="5"/>
      <c r="AJ2155" s="5"/>
      <c r="AM2155" s="9"/>
      <c r="AN2155" s="9"/>
      <c r="AO2155" s="9"/>
      <c r="AP2155" s="9"/>
      <c r="AQ2155" s="9"/>
      <c r="AR2155" s="9"/>
      <c r="AS2155" s="9"/>
      <c r="AT2155" s="9"/>
      <c r="AU2155" s="5"/>
      <c r="AV2155" s="5"/>
      <c r="AW2155" s="5"/>
      <c r="AX2155" s="5"/>
      <c r="AY2155" s="5"/>
      <c r="AZ2155" s="5"/>
      <c r="BA2155" s="5"/>
      <c r="CX2155" s="5"/>
      <c r="CY2155" s="5"/>
      <c r="CZ2155" s="5"/>
    </row>
    <row r="2156" spans="4:104" x14ac:dyDescent="0.3">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E2156" s="5"/>
      <c r="AF2156" s="5"/>
      <c r="AG2156" s="5"/>
      <c r="AH2156" s="5"/>
      <c r="AI2156" s="5"/>
      <c r="AJ2156" s="5"/>
      <c r="AM2156" s="9"/>
      <c r="AN2156" s="9"/>
      <c r="AO2156" s="9"/>
      <c r="AP2156" s="9"/>
      <c r="AQ2156" s="9"/>
      <c r="AR2156" s="9"/>
      <c r="AS2156" s="9"/>
      <c r="AT2156" s="9"/>
      <c r="AU2156" s="5"/>
      <c r="AV2156" s="5"/>
      <c r="AW2156" s="5"/>
      <c r="AX2156" s="5"/>
      <c r="AY2156" s="5"/>
      <c r="AZ2156" s="5"/>
      <c r="BA2156" s="5"/>
      <c r="CX2156" s="5"/>
      <c r="CY2156" s="5"/>
      <c r="CZ2156" s="5"/>
    </row>
    <row r="2157" spans="4:104" x14ac:dyDescent="0.3">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E2157" s="5"/>
      <c r="AF2157" s="5"/>
      <c r="AG2157" s="5"/>
      <c r="AH2157" s="5"/>
      <c r="AI2157" s="5"/>
      <c r="AJ2157" s="5"/>
      <c r="AM2157" s="9"/>
      <c r="AN2157" s="9"/>
      <c r="AO2157" s="9"/>
      <c r="AP2157" s="9"/>
      <c r="AQ2157" s="9"/>
      <c r="AR2157" s="9"/>
      <c r="AS2157" s="9"/>
      <c r="AT2157" s="9"/>
      <c r="AU2157" s="5"/>
      <c r="AV2157" s="5"/>
      <c r="AW2157" s="5"/>
      <c r="AX2157" s="5"/>
      <c r="AY2157" s="5"/>
      <c r="AZ2157" s="5"/>
      <c r="BA2157" s="5"/>
      <c r="CX2157" s="5"/>
      <c r="CY2157" s="5"/>
      <c r="CZ2157" s="5"/>
    </row>
    <row r="2158" spans="4:104" x14ac:dyDescent="0.3">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E2158" s="5"/>
      <c r="AF2158" s="5"/>
      <c r="AG2158" s="5"/>
      <c r="AH2158" s="5"/>
      <c r="AI2158" s="5"/>
      <c r="AJ2158" s="5"/>
      <c r="AM2158" s="9"/>
      <c r="AN2158" s="9"/>
      <c r="AO2158" s="9"/>
      <c r="AP2158" s="9"/>
      <c r="AQ2158" s="9"/>
      <c r="AR2158" s="9"/>
      <c r="AS2158" s="9"/>
      <c r="AT2158" s="9"/>
      <c r="AU2158" s="5"/>
      <c r="AV2158" s="5"/>
      <c r="AW2158" s="5"/>
      <c r="AX2158" s="5"/>
      <c r="AY2158" s="5"/>
      <c r="AZ2158" s="5"/>
      <c r="BA2158" s="5"/>
      <c r="CX2158" s="5"/>
      <c r="CY2158" s="5"/>
      <c r="CZ2158" s="5"/>
    </row>
    <row r="2159" spans="4:104" x14ac:dyDescent="0.3">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E2159" s="5"/>
      <c r="AF2159" s="5"/>
      <c r="AG2159" s="5"/>
      <c r="AH2159" s="5"/>
      <c r="AI2159" s="5"/>
      <c r="AJ2159" s="5"/>
      <c r="AM2159" s="9"/>
      <c r="AN2159" s="9"/>
      <c r="AO2159" s="9"/>
      <c r="AP2159" s="9"/>
      <c r="AQ2159" s="9"/>
      <c r="AR2159" s="9"/>
      <c r="AS2159" s="9"/>
      <c r="AT2159" s="9"/>
      <c r="AU2159" s="5"/>
      <c r="AV2159" s="5"/>
      <c r="AW2159" s="5"/>
      <c r="AX2159" s="5"/>
      <c r="AY2159" s="5"/>
      <c r="AZ2159" s="5"/>
      <c r="BA2159" s="5"/>
      <c r="CX2159" s="5"/>
      <c r="CY2159" s="5"/>
      <c r="CZ2159" s="5"/>
    </row>
    <row r="2160" spans="4:104" x14ac:dyDescent="0.3">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E2160" s="5"/>
      <c r="AF2160" s="5"/>
      <c r="AG2160" s="5"/>
      <c r="AH2160" s="5"/>
      <c r="AI2160" s="5"/>
      <c r="AJ2160" s="5"/>
      <c r="AM2160" s="9"/>
      <c r="AN2160" s="9"/>
      <c r="AO2160" s="9"/>
      <c r="AP2160" s="9"/>
      <c r="AQ2160" s="9"/>
      <c r="AR2160" s="9"/>
      <c r="AS2160" s="9"/>
      <c r="AT2160" s="9"/>
      <c r="AU2160" s="5"/>
      <c r="AV2160" s="5"/>
      <c r="AW2160" s="5"/>
      <c r="AX2160" s="5"/>
      <c r="AY2160" s="5"/>
      <c r="AZ2160" s="5"/>
      <c r="BA2160" s="5"/>
      <c r="CX2160" s="5"/>
      <c r="CY2160" s="5"/>
      <c r="CZ2160" s="5"/>
    </row>
    <row r="2161" spans="4:104" x14ac:dyDescent="0.3">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E2161" s="5"/>
      <c r="AF2161" s="5"/>
      <c r="AG2161" s="5"/>
      <c r="AH2161" s="5"/>
      <c r="AI2161" s="5"/>
      <c r="AJ2161" s="5"/>
      <c r="AM2161" s="9"/>
      <c r="AN2161" s="9"/>
      <c r="AO2161" s="9"/>
      <c r="AP2161" s="9"/>
      <c r="AQ2161" s="9"/>
      <c r="AR2161" s="9"/>
      <c r="AS2161" s="9"/>
      <c r="AT2161" s="9"/>
      <c r="AU2161" s="5"/>
      <c r="AV2161" s="5"/>
      <c r="AW2161" s="5"/>
      <c r="AX2161" s="5"/>
      <c r="AY2161" s="5"/>
      <c r="AZ2161" s="5"/>
      <c r="BA2161" s="5"/>
      <c r="CX2161" s="5"/>
      <c r="CY2161" s="5"/>
      <c r="CZ2161" s="5"/>
    </row>
    <row r="2162" spans="4:104" x14ac:dyDescent="0.3">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E2162" s="5"/>
      <c r="AF2162" s="5"/>
      <c r="AG2162" s="5"/>
      <c r="AH2162" s="5"/>
      <c r="AI2162" s="5"/>
      <c r="AJ2162" s="5"/>
      <c r="AM2162" s="9"/>
      <c r="AN2162" s="9"/>
      <c r="AO2162" s="9"/>
      <c r="AP2162" s="9"/>
      <c r="AQ2162" s="9"/>
      <c r="AR2162" s="9"/>
      <c r="AS2162" s="9"/>
      <c r="AT2162" s="9"/>
      <c r="AU2162" s="5"/>
      <c r="AV2162" s="5"/>
      <c r="AW2162" s="5"/>
      <c r="AX2162" s="5"/>
      <c r="AY2162" s="5"/>
      <c r="AZ2162" s="5"/>
      <c r="BA2162" s="5"/>
      <c r="CX2162" s="5"/>
      <c r="CY2162" s="5"/>
      <c r="CZ2162" s="5"/>
    </row>
    <row r="2163" spans="4:104" x14ac:dyDescent="0.3">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E2163" s="5"/>
      <c r="AF2163" s="5"/>
      <c r="AG2163" s="5"/>
      <c r="AH2163" s="5"/>
      <c r="AI2163" s="5"/>
      <c r="AJ2163" s="5"/>
      <c r="AM2163" s="9"/>
      <c r="AN2163" s="9"/>
      <c r="AO2163" s="9"/>
      <c r="AP2163" s="9"/>
      <c r="AQ2163" s="9"/>
      <c r="AR2163" s="9"/>
      <c r="AS2163" s="9"/>
      <c r="AT2163" s="9"/>
      <c r="AU2163" s="5"/>
      <c r="AV2163" s="5"/>
      <c r="AW2163" s="5"/>
      <c r="AX2163" s="5"/>
      <c r="AY2163" s="5"/>
      <c r="AZ2163" s="5"/>
      <c r="BA2163" s="5"/>
      <c r="CX2163" s="5"/>
      <c r="CY2163" s="5"/>
      <c r="CZ2163" s="5"/>
    </row>
    <row r="2164" spans="4:104" x14ac:dyDescent="0.3">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E2164" s="5"/>
      <c r="AF2164" s="5"/>
      <c r="AG2164" s="5"/>
      <c r="AH2164" s="5"/>
      <c r="AI2164" s="5"/>
      <c r="AJ2164" s="5"/>
      <c r="AM2164" s="9"/>
      <c r="AN2164" s="9"/>
      <c r="AO2164" s="9"/>
      <c r="AP2164" s="9"/>
      <c r="AQ2164" s="9"/>
      <c r="AR2164" s="9"/>
      <c r="AS2164" s="9"/>
      <c r="AT2164" s="9"/>
      <c r="AU2164" s="5"/>
      <c r="AV2164" s="5"/>
      <c r="AW2164" s="5"/>
      <c r="AX2164" s="5"/>
      <c r="AY2164" s="5"/>
      <c r="AZ2164" s="5"/>
      <c r="BA2164" s="5"/>
      <c r="CX2164" s="5"/>
      <c r="CY2164" s="5"/>
      <c r="CZ2164" s="5"/>
    </row>
    <row r="2165" spans="4:104" x14ac:dyDescent="0.3">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E2165" s="5"/>
      <c r="AF2165" s="5"/>
      <c r="AG2165" s="5"/>
      <c r="AH2165" s="5"/>
      <c r="AI2165" s="5"/>
      <c r="AJ2165" s="5"/>
      <c r="AM2165" s="9"/>
      <c r="AN2165" s="9"/>
      <c r="AO2165" s="9"/>
      <c r="AP2165" s="9"/>
      <c r="AQ2165" s="9"/>
      <c r="AR2165" s="9"/>
      <c r="AS2165" s="9"/>
      <c r="AT2165" s="9"/>
      <c r="AU2165" s="5"/>
      <c r="AV2165" s="5"/>
      <c r="AW2165" s="5"/>
      <c r="AX2165" s="5"/>
      <c r="AY2165" s="5"/>
      <c r="AZ2165" s="5"/>
      <c r="BA2165" s="5"/>
      <c r="CX2165" s="5"/>
      <c r="CY2165" s="5"/>
      <c r="CZ2165" s="5"/>
    </row>
    <row r="2166" spans="4:104" x14ac:dyDescent="0.3">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E2166" s="5"/>
      <c r="AF2166" s="5"/>
      <c r="AG2166" s="5"/>
      <c r="AH2166" s="5"/>
      <c r="AI2166" s="5"/>
      <c r="AJ2166" s="5"/>
      <c r="AM2166" s="9"/>
      <c r="AN2166" s="9"/>
      <c r="AO2166" s="9"/>
      <c r="AP2166" s="9"/>
      <c r="AQ2166" s="9"/>
      <c r="AR2166" s="9"/>
      <c r="AS2166" s="9"/>
      <c r="AT2166" s="9"/>
      <c r="AU2166" s="5"/>
      <c r="AV2166" s="5"/>
      <c r="AW2166" s="5"/>
      <c r="AX2166" s="5"/>
      <c r="AY2166" s="5"/>
      <c r="AZ2166" s="5"/>
      <c r="BA2166" s="5"/>
      <c r="CX2166" s="5"/>
      <c r="CY2166" s="5"/>
      <c r="CZ2166" s="5"/>
    </row>
    <row r="2167" spans="4:104" x14ac:dyDescent="0.3">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E2167" s="5"/>
      <c r="AF2167" s="5"/>
      <c r="AG2167" s="5"/>
      <c r="AH2167" s="5"/>
      <c r="AI2167" s="5"/>
      <c r="AJ2167" s="5"/>
      <c r="AM2167" s="9"/>
      <c r="AN2167" s="9"/>
      <c r="AO2167" s="9"/>
      <c r="AP2167" s="9"/>
      <c r="AQ2167" s="9"/>
      <c r="AR2167" s="9"/>
      <c r="AS2167" s="9"/>
      <c r="AT2167" s="9"/>
      <c r="AU2167" s="5"/>
      <c r="AV2167" s="5"/>
      <c r="AW2167" s="5"/>
      <c r="AX2167" s="5"/>
      <c r="AY2167" s="5"/>
      <c r="AZ2167" s="5"/>
      <c r="BA2167" s="5"/>
      <c r="CX2167" s="5"/>
      <c r="CY2167" s="5"/>
      <c r="CZ2167" s="5"/>
    </row>
    <row r="2168" spans="4:104" x14ac:dyDescent="0.3">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E2168" s="5"/>
      <c r="AF2168" s="5"/>
      <c r="AG2168" s="5"/>
      <c r="AH2168" s="5"/>
      <c r="AI2168" s="5"/>
      <c r="AJ2168" s="5"/>
      <c r="AM2168" s="9"/>
      <c r="AN2168" s="9"/>
      <c r="AO2168" s="9"/>
      <c r="AP2168" s="9"/>
      <c r="AQ2168" s="9"/>
      <c r="AR2168" s="9"/>
      <c r="AS2168" s="9"/>
      <c r="AT2168" s="9"/>
      <c r="AU2168" s="5"/>
      <c r="AV2168" s="5"/>
      <c r="AW2168" s="5"/>
      <c r="AX2168" s="5"/>
      <c r="AY2168" s="5"/>
      <c r="AZ2168" s="5"/>
      <c r="BA2168" s="5"/>
      <c r="CX2168" s="5"/>
      <c r="CY2168" s="5"/>
      <c r="CZ2168" s="5"/>
    </row>
    <row r="2169" spans="4:104" x14ac:dyDescent="0.3">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E2169" s="5"/>
      <c r="AF2169" s="5"/>
      <c r="AG2169" s="5"/>
      <c r="AH2169" s="5"/>
      <c r="AI2169" s="5"/>
      <c r="AJ2169" s="5"/>
      <c r="AM2169" s="9"/>
      <c r="AN2169" s="9"/>
      <c r="AO2169" s="9"/>
      <c r="AP2169" s="9"/>
      <c r="AQ2169" s="9"/>
      <c r="AR2169" s="9"/>
      <c r="AS2169" s="9"/>
      <c r="AT2169" s="9"/>
      <c r="AU2169" s="5"/>
      <c r="AV2169" s="5"/>
      <c r="AW2169" s="5"/>
      <c r="AX2169" s="5"/>
      <c r="AY2169" s="5"/>
      <c r="AZ2169" s="5"/>
      <c r="BA2169" s="5"/>
      <c r="CX2169" s="5"/>
      <c r="CY2169" s="5"/>
      <c r="CZ2169" s="5"/>
    </row>
    <row r="2170" spans="4:104" x14ac:dyDescent="0.3">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E2170" s="5"/>
      <c r="AF2170" s="5"/>
      <c r="AG2170" s="5"/>
      <c r="AH2170" s="5"/>
      <c r="AI2170" s="5"/>
      <c r="AJ2170" s="5"/>
      <c r="AM2170" s="9"/>
      <c r="AN2170" s="9"/>
      <c r="AO2170" s="9"/>
      <c r="AP2170" s="9"/>
      <c r="AQ2170" s="9"/>
      <c r="AR2170" s="9"/>
      <c r="AS2170" s="9"/>
      <c r="AT2170" s="9"/>
      <c r="AU2170" s="5"/>
      <c r="AV2170" s="5"/>
      <c r="AW2170" s="5"/>
      <c r="AX2170" s="5"/>
      <c r="AY2170" s="5"/>
      <c r="AZ2170" s="5"/>
      <c r="BA2170" s="5"/>
      <c r="CX2170" s="5"/>
      <c r="CY2170" s="5"/>
      <c r="CZ2170" s="5"/>
    </row>
    <row r="2171" spans="4:104" x14ac:dyDescent="0.3">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E2171" s="5"/>
      <c r="AF2171" s="5"/>
      <c r="AG2171" s="5"/>
      <c r="AH2171" s="5"/>
      <c r="AI2171" s="5"/>
      <c r="AJ2171" s="5"/>
      <c r="AM2171" s="9"/>
      <c r="AN2171" s="9"/>
      <c r="AO2171" s="9"/>
      <c r="AP2171" s="9"/>
      <c r="AQ2171" s="9"/>
      <c r="AR2171" s="9"/>
      <c r="AS2171" s="9"/>
      <c r="AT2171" s="9"/>
      <c r="AU2171" s="5"/>
      <c r="AV2171" s="5"/>
      <c r="AW2171" s="5"/>
      <c r="AX2171" s="5"/>
      <c r="AY2171" s="5"/>
      <c r="AZ2171" s="5"/>
      <c r="BA2171" s="5"/>
      <c r="CX2171" s="5"/>
      <c r="CY2171" s="5"/>
      <c r="CZ2171" s="5"/>
    </row>
    <row r="2172" spans="4:104" x14ac:dyDescent="0.3">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E2172" s="5"/>
      <c r="AF2172" s="5"/>
      <c r="AG2172" s="5"/>
      <c r="AH2172" s="5"/>
      <c r="AI2172" s="5"/>
      <c r="AJ2172" s="5"/>
      <c r="AM2172" s="9"/>
      <c r="AN2172" s="9"/>
      <c r="AO2172" s="9"/>
      <c r="AP2172" s="9"/>
      <c r="AQ2172" s="9"/>
      <c r="AR2172" s="9"/>
      <c r="AS2172" s="9"/>
      <c r="AT2172" s="9"/>
      <c r="AU2172" s="5"/>
      <c r="AV2172" s="5"/>
      <c r="AW2172" s="5"/>
      <c r="AX2172" s="5"/>
      <c r="AY2172" s="5"/>
      <c r="AZ2172" s="5"/>
      <c r="BA2172" s="5"/>
      <c r="CX2172" s="5"/>
      <c r="CY2172" s="5"/>
      <c r="CZ2172" s="5"/>
    </row>
    <row r="2173" spans="4:104" x14ac:dyDescent="0.3">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E2173" s="5"/>
      <c r="AF2173" s="5"/>
      <c r="AG2173" s="5"/>
      <c r="AH2173" s="5"/>
      <c r="AI2173" s="5"/>
      <c r="AJ2173" s="5"/>
      <c r="AM2173" s="9"/>
      <c r="AN2173" s="9"/>
      <c r="AO2173" s="9"/>
      <c r="AP2173" s="9"/>
      <c r="AQ2173" s="9"/>
      <c r="AR2173" s="9"/>
      <c r="AS2173" s="9"/>
      <c r="AT2173" s="9"/>
      <c r="AU2173" s="5"/>
      <c r="AV2173" s="5"/>
      <c r="AW2173" s="5"/>
      <c r="AX2173" s="5"/>
      <c r="AY2173" s="5"/>
      <c r="AZ2173" s="5"/>
      <c r="BA2173" s="5"/>
      <c r="CX2173" s="5"/>
      <c r="CY2173" s="5"/>
      <c r="CZ2173" s="5"/>
    </row>
    <row r="2174" spans="4:104" x14ac:dyDescent="0.3">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E2174" s="5"/>
      <c r="AF2174" s="5"/>
      <c r="AG2174" s="5"/>
      <c r="AH2174" s="5"/>
      <c r="AI2174" s="5"/>
      <c r="AJ2174" s="5"/>
      <c r="AM2174" s="9"/>
      <c r="AN2174" s="9"/>
      <c r="AO2174" s="9"/>
      <c r="AP2174" s="9"/>
      <c r="AQ2174" s="9"/>
      <c r="AR2174" s="9"/>
      <c r="AS2174" s="9"/>
      <c r="AT2174" s="9"/>
      <c r="AU2174" s="5"/>
      <c r="AV2174" s="5"/>
      <c r="AW2174" s="5"/>
      <c r="AX2174" s="5"/>
      <c r="AY2174" s="5"/>
      <c r="AZ2174" s="5"/>
      <c r="BA2174" s="5"/>
      <c r="CX2174" s="5"/>
      <c r="CY2174" s="5"/>
      <c r="CZ2174" s="5"/>
    </row>
    <row r="2175" spans="4:104" x14ac:dyDescent="0.3">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E2175" s="5"/>
      <c r="AF2175" s="5"/>
      <c r="AG2175" s="5"/>
      <c r="AH2175" s="5"/>
      <c r="AI2175" s="5"/>
      <c r="AJ2175" s="5"/>
      <c r="AM2175" s="9"/>
      <c r="AN2175" s="9"/>
      <c r="AO2175" s="9"/>
      <c r="AP2175" s="9"/>
      <c r="AQ2175" s="9"/>
      <c r="AR2175" s="9"/>
      <c r="AS2175" s="9"/>
      <c r="AT2175" s="9"/>
      <c r="AU2175" s="5"/>
      <c r="AV2175" s="5"/>
      <c r="AW2175" s="5"/>
      <c r="AX2175" s="5"/>
      <c r="AY2175" s="5"/>
      <c r="AZ2175" s="5"/>
      <c r="BA2175" s="5"/>
      <c r="CX2175" s="5"/>
      <c r="CY2175" s="5"/>
      <c r="CZ2175" s="5"/>
    </row>
    <row r="2176" spans="4:104" x14ac:dyDescent="0.3">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E2176" s="5"/>
      <c r="AF2176" s="5"/>
      <c r="AG2176" s="5"/>
      <c r="AH2176" s="5"/>
      <c r="AI2176" s="5"/>
      <c r="AJ2176" s="5"/>
      <c r="AM2176" s="9"/>
      <c r="AN2176" s="9"/>
      <c r="AO2176" s="9"/>
      <c r="AP2176" s="9"/>
      <c r="AQ2176" s="9"/>
      <c r="AR2176" s="9"/>
      <c r="AS2176" s="9"/>
      <c r="AT2176" s="9"/>
      <c r="AU2176" s="5"/>
      <c r="AV2176" s="5"/>
      <c r="AW2176" s="5"/>
      <c r="AX2176" s="5"/>
      <c r="AY2176" s="5"/>
      <c r="AZ2176" s="5"/>
      <c r="BA2176" s="5"/>
      <c r="CX2176" s="5"/>
      <c r="CY2176" s="5"/>
      <c r="CZ2176" s="5"/>
    </row>
    <row r="2177" spans="4:104" x14ac:dyDescent="0.3">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E2177" s="5"/>
      <c r="AF2177" s="5"/>
      <c r="AG2177" s="5"/>
      <c r="AH2177" s="5"/>
      <c r="AI2177" s="5"/>
      <c r="AJ2177" s="5"/>
      <c r="AM2177" s="9"/>
      <c r="AN2177" s="9"/>
      <c r="AO2177" s="9"/>
      <c r="AP2177" s="9"/>
      <c r="AQ2177" s="9"/>
      <c r="AR2177" s="9"/>
      <c r="AS2177" s="9"/>
      <c r="AT2177" s="9"/>
      <c r="AU2177" s="5"/>
      <c r="AV2177" s="5"/>
      <c r="AW2177" s="5"/>
      <c r="AX2177" s="5"/>
      <c r="AY2177" s="5"/>
      <c r="AZ2177" s="5"/>
      <c r="BA2177" s="5"/>
      <c r="CX2177" s="5"/>
      <c r="CY2177" s="5"/>
      <c r="CZ2177" s="5"/>
    </row>
    <row r="2178" spans="4:104" x14ac:dyDescent="0.3">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E2178" s="5"/>
      <c r="AF2178" s="5"/>
      <c r="AG2178" s="5"/>
      <c r="AH2178" s="5"/>
      <c r="AI2178" s="5"/>
      <c r="AJ2178" s="5"/>
      <c r="AM2178" s="9"/>
      <c r="AN2178" s="9"/>
      <c r="AO2178" s="9"/>
      <c r="AP2178" s="9"/>
      <c r="AQ2178" s="9"/>
      <c r="AR2178" s="9"/>
      <c r="AS2178" s="9"/>
      <c r="AT2178" s="9"/>
      <c r="AU2178" s="5"/>
      <c r="AV2178" s="5"/>
      <c r="AW2178" s="5"/>
      <c r="AX2178" s="5"/>
      <c r="AY2178" s="5"/>
      <c r="AZ2178" s="5"/>
      <c r="BA2178" s="5"/>
      <c r="CX2178" s="5"/>
      <c r="CY2178" s="5"/>
      <c r="CZ2178" s="5"/>
    </row>
    <row r="2179" spans="4:104" x14ac:dyDescent="0.3">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E2179" s="5"/>
      <c r="AF2179" s="5"/>
      <c r="AG2179" s="5"/>
      <c r="AH2179" s="5"/>
      <c r="AI2179" s="5"/>
      <c r="AJ2179" s="5"/>
      <c r="AM2179" s="9"/>
      <c r="AN2179" s="9"/>
      <c r="AO2179" s="9"/>
      <c r="AP2179" s="9"/>
      <c r="AQ2179" s="9"/>
      <c r="AR2179" s="9"/>
      <c r="AS2179" s="9"/>
      <c r="AT2179" s="9"/>
      <c r="AU2179" s="5"/>
      <c r="AV2179" s="5"/>
      <c r="AW2179" s="5"/>
      <c r="AX2179" s="5"/>
      <c r="AY2179" s="5"/>
      <c r="AZ2179" s="5"/>
      <c r="BA2179" s="5"/>
      <c r="CX2179" s="5"/>
      <c r="CY2179" s="5"/>
      <c r="CZ2179" s="5"/>
    </row>
    <row r="2180" spans="4:104" x14ac:dyDescent="0.3">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E2180" s="5"/>
      <c r="AF2180" s="5"/>
      <c r="AG2180" s="5"/>
      <c r="AH2180" s="5"/>
      <c r="AI2180" s="5"/>
      <c r="AJ2180" s="5"/>
      <c r="AM2180" s="9"/>
      <c r="AN2180" s="9"/>
      <c r="AO2180" s="9"/>
      <c r="AP2180" s="9"/>
      <c r="AQ2180" s="9"/>
      <c r="AR2180" s="9"/>
      <c r="AS2180" s="9"/>
      <c r="AT2180" s="9"/>
      <c r="AU2180" s="5"/>
      <c r="AV2180" s="5"/>
      <c r="AW2180" s="5"/>
      <c r="AX2180" s="5"/>
      <c r="AY2180" s="5"/>
      <c r="AZ2180" s="5"/>
      <c r="BA2180" s="5"/>
      <c r="CX2180" s="5"/>
      <c r="CY2180" s="5"/>
      <c r="CZ2180" s="5"/>
    </row>
    <row r="2181" spans="4:104" x14ac:dyDescent="0.3">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E2181" s="5"/>
      <c r="AF2181" s="5"/>
      <c r="AG2181" s="5"/>
      <c r="AH2181" s="5"/>
      <c r="AI2181" s="5"/>
      <c r="AJ2181" s="5"/>
      <c r="AM2181" s="9"/>
      <c r="AN2181" s="9"/>
      <c r="AO2181" s="9"/>
      <c r="AP2181" s="9"/>
      <c r="AQ2181" s="9"/>
      <c r="AR2181" s="9"/>
      <c r="AS2181" s="9"/>
      <c r="AT2181" s="9"/>
      <c r="AU2181" s="5"/>
      <c r="AV2181" s="5"/>
      <c r="AW2181" s="5"/>
      <c r="AX2181" s="5"/>
      <c r="AY2181" s="5"/>
      <c r="AZ2181" s="5"/>
      <c r="BA2181" s="5"/>
      <c r="CX2181" s="5"/>
      <c r="CY2181" s="5"/>
      <c r="CZ2181" s="5"/>
    </row>
    <row r="2182" spans="4:104" x14ac:dyDescent="0.3">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E2182" s="5"/>
      <c r="AF2182" s="5"/>
      <c r="AG2182" s="5"/>
      <c r="AH2182" s="5"/>
      <c r="AI2182" s="5"/>
      <c r="AJ2182" s="5"/>
      <c r="AM2182" s="9"/>
      <c r="AN2182" s="9"/>
      <c r="AO2182" s="9"/>
      <c r="AP2182" s="9"/>
      <c r="AQ2182" s="9"/>
      <c r="AR2182" s="9"/>
      <c r="AS2182" s="9"/>
      <c r="AT2182" s="9"/>
      <c r="AU2182" s="5"/>
      <c r="AV2182" s="5"/>
      <c r="AW2182" s="5"/>
      <c r="AX2182" s="5"/>
      <c r="AY2182" s="5"/>
      <c r="AZ2182" s="5"/>
      <c r="BA2182" s="5"/>
      <c r="CX2182" s="5"/>
      <c r="CY2182" s="5"/>
      <c r="CZ2182" s="5"/>
    </row>
    <row r="2183" spans="4:104" x14ac:dyDescent="0.3">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E2183" s="5"/>
      <c r="AF2183" s="5"/>
      <c r="AG2183" s="5"/>
      <c r="AH2183" s="5"/>
      <c r="AI2183" s="5"/>
      <c r="AJ2183" s="5"/>
      <c r="AM2183" s="9"/>
      <c r="AN2183" s="9"/>
      <c r="AO2183" s="9"/>
      <c r="AP2183" s="9"/>
      <c r="AQ2183" s="9"/>
      <c r="AR2183" s="9"/>
      <c r="AS2183" s="9"/>
      <c r="AT2183" s="9"/>
      <c r="AU2183" s="5"/>
      <c r="AV2183" s="5"/>
      <c r="AW2183" s="5"/>
      <c r="AX2183" s="5"/>
      <c r="AY2183" s="5"/>
      <c r="AZ2183" s="5"/>
      <c r="BA2183" s="5"/>
      <c r="CX2183" s="5"/>
      <c r="CY2183" s="5"/>
      <c r="CZ2183" s="5"/>
    </row>
    <row r="2184" spans="4:104" x14ac:dyDescent="0.3">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E2184" s="5"/>
      <c r="AF2184" s="5"/>
      <c r="AG2184" s="5"/>
      <c r="AH2184" s="5"/>
      <c r="AI2184" s="5"/>
      <c r="AJ2184" s="5"/>
      <c r="AM2184" s="9"/>
      <c r="AN2184" s="9"/>
      <c r="AO2184" s="9"/>
      <c r="AP2184" s="9"/>
      <c r="AQ2184" s="9"/>
      <c r="AR2184" s="9"/>
      <c r="AS2184" s="9"/>
      <c r="AT2184" s="9"/>
      <c r="AU2184" s="5"/>
      <c r="AV2184" s="5"/>
      <c r="AW2184" s="5"/>
      <c r="AX2184" s="5"/>
      <c r="AY2184" s="5"/>
      <c r="AZ2184" s="5"/>
      <c r="BA2184" s="5"/>
      <c r="CX2184" s="5"/>
      <c r="CY2184" s="5"/>
      <c r="CZ2184" s="5"/>
    </row>
    <row r="2185" spans="4:104" x14ac:dyDescent="0.3">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E2185" s="5"/>
      <c r="AF2185" s="5"/>
      <c r="AG2185" s="5"/>
      <c r="AH2185" s="5"/>
      <c r="AI2185" s="5"/>
      <c r="AJ2185" s="5"/>
      <c r="AM2185" s="9"/>
      <c r="AN2185" s="9"/>
      <c r="AO2185" s="9"/>
      <c r="AP2185" s="9"/>
      <c r="AQ2185" s="9"/>
      <c r="AR2185" s="9"/>
      <c r="AS2185" s="9"/>
      <c r="AT2185" s="9"/>
      <c r="AU2185" s="5"/>
      <c r="AV2185" s="5"/>
      <c r="AW2185" s="5"/>
      <c r="AX2185" s="5"/>
      <c r="AY2185" s="5"/>
      <c r="AZ2185" s="5"/>
      <c r="BA2185" s="5"/>
      <c r="CX2185" s="5"/>
      <c r="CY2185" s="5"/>
      <c r="CZ2185" s="5"/>
    </row>
    <row r="2186" spans="4:104" x14ac:dyDescent="0.3">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E2186" s="5"/>
      <c r="AF2186" s="5"/>
      <c r="AG2186" s="5"/>
      <c r="AH2186" s="5"/>
      <c r="AI2186" s="5"/>
      <c r="AJ2186" s="5"/>
      <c r="AM2186" s="9"/>
      <c r="AN2186" s="9"/>
      <c r="AO2186" s="9"/>
      <c r="AP2186" s="9"/>
      <c r="AQ2186" s="9"/>
      <c r="AR2186" s="9"/>
      <c r="AS2186" s="9"/>
      <c r="AT2186" s="9"/>
      <c r="AU2186" s="5"/>
      <c r="AV2186" s="5"/>
      <c r="AW2186" s="5"/>
      <c r="AX2186" s="5"/>
      <c r="AY2186" s="5"/>
      <c r="AZ2186" s="5"/>
      <c r="BA2186" s="5"/>
      <c r="CX2186" s="5"/>
      <c r="CY2186" s="5"/>
      <c r="CZ2186" s="5"/>
    </row>
    <row r="2187" spans="4:104" x14ac:dyDescent="0.3">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E2187" s="5"/>
      <c r="AF2187" s="5"/>
      <c r="AG2187" s="5"/>
      <c r="AH2187" s="5"/>
      <c r="AI2187" s="5"/>
      <c r="AJ2187" s="5"/>
      <c r="AM2187" s="9"/>
      <c r="AN2187" s="9"/>
      <c r="AO2187" s="9"/>
      <c r="AP2187" s="9"/>
      <c r="AQ2187" s="9"/>
      <c r="AR2187" s="9"/>
      <c r="AS2187" s="9"/>
      <c r="AT2187" s="9"/>
      <c r="AU2187" s="5"/>
      <c r="AV2187" s="5"/>
      <c r="AW2187" s="5"/>
      <c r="AX2187" s="5"/>
      <c r="AY2187" s="5"/>
      <c r="AZ2187" s="5"/>
      <c r="BA2187" s="5"/>
      <c r="CX2187" s="5"/>
      <c r="CY2187" s="5"/>
      <c r="CZ2187" s="5"/>
    </row>
    <row r="2188" spans="4:104" x14ac:dyDescent="0.3">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E2188" s="5"/>
      <c r="AF2188" s="5"/>
      <c r="AG2188" s="5"/>
      <c r="AH2188" s="5"/>
      <c r="AI2188" s="5"/>
      <c r="AJ2188" s="5"/>
      <c r="AM2188" s="9"/>
      <c r="AN2188" s="9"/>
      <c r="AO2188" s="9"/>
      <c r="AP2188" s="9"/>
      <c r="AQ2188" s="9"/>
      <c r="AR2188" s="9"/>
      <c r="AS2188" s="9"/>
      <c r="AT2188" s="9"/>
      <c r="AU2188" s="5"/>
      <c r="AV2188" s="5"/>
      <c r="AW2188" s="5"/>
      <c r="AX2188" s="5"/>
      <c r="AY2188" s="5"/>
      <c r="AZ2188" s="5"/>
      <c r="BA2188" s="5"/>
      <c r="CX2188" s="5"/>
      <c r="CY2188" s="5"/>
      <c r="CZ2188" s="5"/>
    </row>
    <row r="2189" spans="4:104" x14ac:dyDescent="0.3">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E2189" s="5"/>
      <c r="AF2189" s="5"/>
      <c r="AG2189" s="5"/>
      <c r="AH2189" s="5"/>
      <c r="AI2189" s="5"/>
      <c r="AJ2189" s="5"/>
      <c r="AM2189" s="9"/>
      <c r="AN2189" s="9"/>
      <c r="AO2189" s="9"/>
      <c r="AP2189" s="9"/>
      <c r="AQ2189" s="9"/>
      <c r="AR2189" s="9"/>
      <c r="AS2189" s="9"/>
      <c r="AT2189" s="9"/>
      <c r="AU2189" s="5"/>
      <c r="AV2189" s="5"/>
      <c r="AW2189" s="5"/>
      <c r="AX2189" s="5"/>
      <c r="AY2189" s="5"/>
      <c r="AZ2189" s="5"/>
      <c r="BA2189" s="5"/>
      <c r="CX2189" s="5"/>
      <c r="CY2189" s="5"/>
      <c r="CZ2189" s="5"/>
    </row>
    <row r="2190" spans="4:104" x14ac:dyDescent="0.3">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E2190" s="5"/>
      <c r="AF2190" s="5"/>
      <c r="AG2190" s="5"/>
      <c r="AH2190" s="5"/>
      <c r="AI2190" s="5"/>
      <c r="AJ2190" s="5"/>
      <c r="AM2190" s="9"/>
      <c r="AN2190" s="9"/>
      <c r="AO2190" s="9"/>
      <c r="AP2190" s="9"/>
      <c r="AQ2190" s="9"/>
      <c r="AR2190" s="9"/>
      <c r="AS2190" s="9"/>
      <c r="AT2190" s="9"/>
      <c r="AU2190" s="5"/>
      <c r="AV2190" s="5"/>
      <c r="AW2190" s="5"/>
      <c r="AX2190" s="5"/>
      <c r="AY2190" s="5"/>
      <c r="AZ2190" s="5"/>
      <c r="BA2190" s="5"/>
      <c r="CX2190" s="5"/>
      <c r="CY2190" s="5"/>
      <c r="CZ2190" s="5"/>
    </row>
    <row r="2191" spans="4:104" x14ac:dyDescent="0.3">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E2191" s="5"/>
      <c r="AF2191" s="5"/>
      <c r="AG2191" s="5"/>
      <c r="AH2191" s="5"/>
      <c r="AI2191" s="5"/>
      <c r="AJ2191" s="5"/>
      <c r="AM2191" s="9"/>
      <c r="AN2191" s="9"/>
      <c r="AO2191" s="9"/>
      <c r="AP2191" s="9"/>
      <c r="AQ2191" s="9"/>
      <c r="AR2191" s="9"/>
      <c r="AS2191" s="9"/>
      <c r="AT2191" s="9"/>
      <c r="AU2191" s="5"/>
      <c r="AV2191" s="5"/>
      <c r="AW2191" s="5"/>
      <c r="AX2191" s="5"/>
      <c r="AY2191" s="5"/>
      <c r="AZ2191" s="5"/>
      <c r="BA2191" s="5"/>
      <c r="CX2191" s="5"/>
      <c r="CY2191" s="5"/>
      <c r="CZ2191" s="5"/>
    </row>
    <row r="2192" spans="4:104" x14ac:dyDescent="0.3">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E2192" s="5"/>
      <c r="AF2192" s="5"/>
      <c r="AG2192" s="5"/>
      <c r="AH2192" s="5"/>
      <c r="AI2192" s="5"/>
      <c r="AJ2192" s="5"/>
      <c r="AM2192" s="9"/>
      <c r="AN2192" s="9"/>
      <c r="AO2192" s="9"/>
      <c r="AP2192" s="9"/>
      <c r="AQ2192" s="9"/>
      <c r="AR2192" s="9"/>
      <c r="AS2192" s="9"/>
      <c r="AT2192" s="9"/>
      <c r="AU2192" s="5"/>
      <c r="AV2192" s="5"/>
      <c r="AW2192" s="5"/>
      <c r="AX2192" s="5"/>
      <c r="AY2192" s="5"/>
      <c r="AZ2192" s="5"/>
      <c r="BA2192" s="5"/>
      <c r="CX2192" s="5"/>
      <c r="CY2192" s="5"/>
      <c r="CZ2192" s="5"/>
    </row>
    <row r="2193" spans="4:104" x14ac:dyDescent="0.3">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E2193" s="5"/>
      <c r="AF2193" s="5"/>
      <c r="AG2193" s="5"/>
      <c r="AH2193" s="5"/>
      <c r="AI2193" s="5"/>
      <c r="AJ2193" s="5"/>
      <c r="AM2193" s="9"/>
      <c r="AN2193" s="9"/>
      <c r="AO2193" s="9"/>
      <c r="AP2193" s="9"/>
      <c r="AQ2193" s="9"/>
      <c r="AR2193" s="9"/>
      <c r="AS2193" s="9"/>
      <c r="AT2193" s="9"/>
      <c r="AU2193" s="5"/>
      <c r="AV2193" s="5"/>
      <c r="AW2193" s="5"/>
      <c r="AX2193" s="5"/>
      <c r="AY2193" s="5"/>
      <c r="AZ2193" s="5"/>
      <c r="BA2193" s="5"/>
      <c r="CX2193" s="5"/>
      <c r="CY2193" s="5"/>
      <c r="CZ2193" s="5"/>
    </row>
    <row r="2194" spans="4:104" x14ac:dyDescent="0.3">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E2194" s="5"/>
      <c r="AF2194" s="5"/>
      <c r="AG2194" s="5"/>
      <c r="AH2194" s="5"/>
      <c r="AI2194" s="5"/>
      <c r="AJ2194" s="5"/>
      <c r="AM2194" s="9"/>
      <c r="AN2194" s="9"/>
      <c r="AO2194" s="9"/>
      <c r="AP2194" s="9"/>
      <c r="AQ2194" s="9"/>
      <c r="AR2194" s="9"/>
      <c r="AS2194" s="9"/>
      <c r="AT2194" s="9"/>
      <c r="AU2194" s="5"/>
      <c r="AV2194" s="5"/>
      <c r="AW2194" s="5"/>
      <c r="AX2194" s="5"/>
      <c r="AY2194" s="5"/>
      <c r="AZ2194" s="5"/>
      <c r="BA2194" s="5"/>
      <c r="CX2194" s="5"/>
      <c r="CY2194" s="5"/>
      <c r="CZ2194" s="5"/>
    </row>
    <row r="2195" spans="4:104" x14ac:dyDescent="0.3">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E2195" s="5"/>
      <c r="AF2195" s="5"/>
      <c r="AG2195" s="5"/>
      <c r="AH2195" s="5"/>
      <c r="AI2195" s="5"/>
      <c r="AJ2195" s="5"/>
      <c r="AM2195" s="9"/>
      <c r="AN2195" s="9"/>
      <c r="AO2195" s="9"/>
      <c r="AP2195" s="9"/>
      <c r="AQ2195" s="9"/>
      <c r="AR2195" s="9"/>
      <c r="AS2195" s="9"/>
      <c r="AT2195" s="9"/>
      <c r="AU2195" s="5"/>
      <c r="AV2195" s="5"/>
      <c r="AW2195" s="5"/>
      <c r="AX2195" s="5"/>
      <c r="AY2195" s="5"/>
      <c r="AZ2195" s="5"/>
      <c r="BA2195" s="5"/>
      <c r="CX2195" s="5"/>
      <c r="CY2195" s="5"/>
      <c r="CZ2195" s="5"/>
    </row>
    <row r="2196" spans="4:104" x14ac:dyDescent="0.3">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E2196" s="5"/>
      <c r="AF2196" s="5"/>
      <c r="AG2196" s="5"/>
      <c r="AH2196" s="5"/>
      <c r="AI2196" s="5"/>
      <c r="AJ2196" s="5"/>
      <c r="AM2196" s="9"/>
      <c r="AN2196" s="9"/>
      <c r="AO2196" s="9"/>
      <c r="AP2196" s="9"/>
      <c r="AQ2196" s="9"/>
      <c r="AR2196" s="9"/>
      <c r="AS2196" s="9"/>
      <c r="AT2196" s="9"/>
      <c r="AU2196" s="5"/>
      <c r="AV2196" s="5"/>
      <c r="AW2196" s="5"/>
      <c r="AX2196" s="5"/>
      <c r="AY2196" s="5"/>
      <c r="AZ2196" s="5"/>
      <c r="BA2196" s="5"/>
      <c r="CX2196" s="5"/>
      <c r="CY2196" s="5"/>
      <c r="CZ2196" s="5"/>
    </row>
    <row r="2197" spans="4:104" x14ac:dyDescent="0.3">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E2197" s="5"/>
      <c r="AF2197" s="5"/>
      <c r="AG2197" s="5"/>
      <c r="AH2197" s="5"/>
      <c r="AI2197" s="5"/>
      <c r="AJ2197" s="5"/>
      <c r="AM2197" s="9"/>
      <c r="AN2197" s="9"/>
      <c r="AO2197" s="9"/>
      <c r="AP2197" s="9"/>
      <c r="AQ2197" s="9"/>
      <c r="AR2197" s="9"/>
      <c r="AS2197" s="9"/>
      <c r="AT2197" s="9"/>
      <c r="AU2197" s="5"/>
      <c r="AV2197" s="5"/>
      <c r="AW2197" s="5"/>
      <c r="AX2197" s="5"/>
      <c r="AY2197" s="5"/>
      <c r="AZ2197" s="5"/>
      <c r="BA2197" s="5"/>
      <c r="CX2197" s="5"/>
      <c r="CY2197" s="5"/>
      <c r="CZ2197" s="5"/>
    </row>
    <row r="2198" spans="4:104" x14ac:dyDescent="0.3">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E2198" s="5"/>
      <c r="AF2198" s="5"/>
      <c r="AG2198" s="5"/>
      <c r="AH2198" s="5"/>
      <c r="AI2198" s="5"/>
      <c r="AJ2198" s="5"/>
      <c r="AM2198" s="9"/>
      <c r="AN2198" s="9"/>
      <c r="AO2198" s="9"/>
      <c r="AP2198" s="9"/>
      <c r="AQ2198" s="9"/>
      <c r="AR2198" s="9"/>
      <c r="AS2198" s="9"/>
      <c r="AT2198" s="9"/>
      <c r="AU2198" s="5"/>
      <c r="AV2198" s="5"/>
      <c r="AW2198" s="5"/>
      <c r="AX2198" s="5"/>
      <c r="AY2198" s="5"/>
      <c r="AZ2198" s="5"/>
      <c r="BA2198" s="5"/>
      <c r="CX2198" s="5"/>
      <c r="CY2198" s="5"/>
      <c r="CZ2198" s="5"/>
    </row>
    <row r="2199" spans="4:104" x14ac:dyDescent="0.3">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E2199" s="5"/>
      <c r="AF2199" s="5"/>
      <c r="AG2199" s="5"/>
      <c r="AH2199" s="5"/>
      <c r="AI2199" s="5"/>
      <c r="AJ2199" s="5"/>
      <c r="AM2199" s="9"/>
      <c r="AN2199" s="9"/>
      <c r="AO2199" s="9"/>
      <c r="AP2199" s="9"/>
      <c r="AQ2199" s="9"/>
      <c r="AR2199" s="9"/>
      <c r="AS2199" s="9"/>
      <c r="AT2199" s="9"/>
      <c r="AU2199" s="5"/>
      <c r="AV2199" s="5"/>
      <c r="AW2199" s="5"/>
      <c r="AX2199" s="5"/>
      <c r="AY2199" s="5"/>
      <c r="AZ2199" s="5"/>
      <c r="BA2199" s="5"/>
      <c r="CX2199" s="5"/>
      <c r="CY2199" s="5"/>
      <c r="CZ2199" s="5"/>
    </row>
    <row r="2200" spans="4:104" x14ac:dyDescent="0.3">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E2200" s="5"/>
      <c r="AF2200" s="5"/>
      <c r="AG2200" s="5"/>
      <c r="AH2200" s="5"/>
      <c r="AI2200" s="5"/>
      <c r="AJ2200" s="5"/>
      <c r="AM2200" s="9"/>
      <c r="AN2200" s="9"/>
      <c r="AO2200" s="9"/>
      <c r="AP2200" s="9"/>
      <c r="AQ2200" s="9"/>
      <c r="AR2200" s="9"/>
      <c r="AS2200" s="9"/>
      <c r="AT2200" s="9"/>
      <c r="AU2200" s="5"/>
      <c r="AV2200" s="5"/>
      <c r="AW2200" s="5"/>
      <c r="AX2200" s="5"/>
      <c r="AY2200" s="5"/>
      <c r="AZ2200" s="5"/>
      <c r="BA2200" s="5"/>
      <c r="CX2200" s="5"/>
      <c r="CY2200" s="5"/>
      <c r="CZ2200" s="5"/>
    </row>
    <row r="2201" spans="4:104" x14ac:dyDescent="0.3">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E2201" s="5"/>
      <c r="AF2201" s="5"/>
      <c r="AG2201" s="5"/>
      <c r="AH2201" s="5"/>
      <c r="AI2201" s="5"/>
      <c r="AJ2201" s="5"/>
      <c r="AM2201" s="9"/>
      <c r="AN2201" s="9"/>
      <c r="AO2201" s="9"/>
      <c r="AP2201" s="9"/>
      <c r="AQ2201" s="9"/>
      <c r="AR2201" s="9"/>
      <c r="AS2201" s="9"/>
      <c r="AT2201" s="9"/>
      <c r="AU2201" s="5"/>
      <c r="AV2201" s="5"/>
      <c r="AW2201" s="5"/>
      <c r="AX2201" s="5"/>
      <c r="AY2201" s="5"/>
      <c r="AZ2201" s="5"/>
      <c r="BA2201" s="5"/>
      <c r="CX2201" s="5"/>
      <c r="CY2201" s="5"/>
      <c r="CZ2201" s="5"/>
    </row>
    <row r="2202" spans="4:104" x14ac:dyDescent="0.3">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E2202" s="5"/>
      <c r="AF2202" s="5"/>
      <c r="AG2202" s="5"/>
      <c r="AH2202" s="5"/>
      <c r="AI2202" s="5"/>
      <c r="AJ2202" s="5"/>
      <c r="AM2202" s="9"/>
      <c r="AN2202" s="9"/>
      <c r="AO2202" s="9"/>
      <c r="AP2202" s="9"/>
      <c r="AQ2202" s="9"/>
      <c r="AR2202" s="9"/>
      <c r="AS2202" s="9"/>
      <c r="AT2202" s="9"/>
      <c r="AU2202" s="5"/>
      <c r="AV2202" s="5"/>
      <c r="AW2202" s="5"/>
      <c r="AX2202" s="5"/>
      <c r="AY2202" s="5"/>
      <c r="AZ2202" s="5"/>
      <c r="BA2202" s="5"/>
      <c r="CX2202" s="5"/>
      <c r="CY2202" s="5"/>
      <c r="CZ2202" s="5"/>
    </row>
    <row r="2203" spans="4:104" x14ac:dyDescent="0.3">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E2203" s="5"/>
      <c r="AF2203" s="5"/>
      <c r="AG2203" s="5"/>
      <c r="AH2203" s="5"/>
      <c r="AI2203" s="5"/>
      <c r="AJ2203" s="5"/>
      <c r="AM2203" s="9"/>
      <c r="AN2203" s="9"/>
      <c r="AO2203" s="9"/>
      <c r="AP2203" s="9"/>
      <c r="AQ2203" s="9"/>
      <c r="AR2203" s="9"/>
      <c r="AS2203" s="9"/>
      <c r="AT2203" s="9"/>
      <c r="AU2203" s="5"/>
      <c r="AV2203" s="5"/>
      <c r="AW2203" s="5"/>
      <c r="AX2203" s="5"/>
      <c r="AY2203" s="5"/>
      <c r="AZ2203" s="5"/>
      <c r="BA2203" s="5"/>
      <c r="CX2203" s="5"/>
      <c r="CY2203" s="5"/>
      <c r="CZ2203" s="5"/>
    </row>
    <row r="2204" spans="4:104" x14ac:dyDescent="0.3">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E2204" s="5"/>
      <c r="AF2204" s="5"/>
      <c r="AG2204" s="5"/>
      <c r="AH2204" s="5"/>
      <c r="AI2204" s="5"/>
      <c r="AJ2204" s="5"/>
      <c r="AM2204" s="9"/>
      <c r="AN2204" s="9"/>
      <c r="AO2204" s="9"/>
      <c r="AP2204" s="9"/>
      <c r="AQ2204" s="9"/>
      <c r="AR2204" s="9"/>
      <c r="AS2204" s="9"/>
      <c r="AT2204" s="9"/>
      <c r="AU2204" s="5"/>
      <c r="AV2204" s="5"/>
      <c r="AW2204" s="5"/>
      <c r="AX2204" s="5"/>
      <c r="AY2204" s="5"/>
      <c r="AZ2204" s="5"/>
      <c r="BA2204" s="5"/>
      <c r="CX2204" s="5"/>
      <c r="CY2204" s="5"/>
      <c r="CZ2204" s="5"/>
    </row>
    <row r="2205" spans="4:104" x14ac:dyDescent="0.3">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E2205" s="5"/>
      <c r="AF2205" s="5"/>
      <c r="AG2205" s="5"/>
      <c r="AH2205" s="5"/>
      <c r="AI2205" s="5"/>
      <c r="AJ2205" s="5"/>
      <c r="AM2205" s="9"/>
      <c r="AN2205" s="9"/>
      <c r="AO2205" s="9"/>
      <c r="AP2205" s="9"/>
      <c r="AQ2205" s="9"/>
      <c r="AR2205" s="9"/>
      <c r="AS2205" s="9"/>
      <c r="AT2205" s="9"/>
      <c r="AU2205" s="5"/>
      <c r="AV2205" s="5"/>
      <c r="AW2205" s="5"/>
      <c r="AX2205" s="5"/>
      <c r="AY2205" s="5"/>
      <c r="AZ2205" s="5"/>
      <c r="BA2205" s="5"/>
      <c r="CX2205" s="5"/>
      <c r="CY2205" s="5"/>
      <c r="CZ2205" s="5"/>
    </row>
    <row r="2206" spans="4:104" x14ac:dyDescent="0.3">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E2206" s="5"/>
      <c r="AF2206" s="5"/>
      <c r="AG2206" s="5"/>
      <c r="AH2206" s="5"/>
      <c r="AI2206" s="5"/>
      <c r="AJ2206" s="5"/>
      <c r="AM2206" s="9"/>
      <c r="AN2206" s="9"/>
      <c r="AO2206" s="9"/>
      <c r="AP2206" s="9"/>
      <c r="AQ2206" s="9"/>
      <c r="AR2206" s="9"/>
      <c r="AS2206" s="9"/>
      <c r="AT2206" s="9"/>
      <c r="AU2206" s="5"/>
      <c r="AV2206" s="5"/>
      <c r="AW2206" s="5"/>
      <c r="AX2206" s="5"/>
      <c r="AY2206" s="5"/>
      <c r="AZ2206" s="5"/>
      <c r="BA2206" s="5"/>
      <c r="CX2206" s="5"/>
      <c r="CY2206" s="5"/>
      <c r="CZ2206" s="5"/>
    </row>
    <row r="2207" spans="4:104" x14ac:dyDescent="0.3">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E2207" s="5"/>
      <c r="AF2207" s="5"/>
      <c r="AG2207" s="5"/>
      <c r="AH2207" s="5"/>
      <c r="AI2207" s="5"/>
      <c r="AJ2207" s="5"/>
      <c r="AM2207" s="9"/>
      <c r="AN2207" s="9"/>
      <c r="AO2207" s="9"/>
      <c r="AP2207" s="9"/>
      <c r="AQ2207" s="9"/>
      <c r="AR2207" s="9"/>
      <c r="AS2207" s="9"/>
      <c r="AT2207" s="9"/>
      <c r="AU2207" s="5"/>
      <c r="AV2207" s="5"/>
      <c r="AW2207" s="5"/>
      <c r="AX2207" s="5"/>
      <c r="AY2207" s="5"/>
      <c r="AZ2207" s="5"/>
      <c r="BA2207" s="5"/>
      <c r="CX2207" s="5"/>
      <c r="CY2207" s="5"/>
      <c r="CZ2207" s="5"/>
    </row>
    <row r="2208" spans="4:104" x14ac:dyDescent="0.3">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E2208" s="5"/>
      <c r="AF2208" s="5"/>
      <c r="AG2208" s="5"/>
      <c r="AH2208" s="5"/>
      <c r="AI2208" s="5"/>
      <c r="AJ2208" s="5"/>
      <c r="AM2208" s="9"/>
      <c r="AN2208" s="9"/>
      <c r="AO2208" s="9"/>
      <c r="AP2208" s="9"/>
      <c r="AQ2208" s="9"/>
      <c r="AR2208" s="9"/>
      <c r="AS2208" s="9"/>
      <c r="AT2208" s="9"/>
      <c r="AU2208" s="5"/>
      <c r="AV2208" s="5"/>
      <c r="AW2208" s="5"/>
      <c r="AX2208" s="5"/>
      <c r="AY2208" s="5"/>
      <c r="AZ2208" s="5"/>
      <c r="BA2208" s="5"/>
      <c r="CX2208" s="5"/>
      <c r="CY2208" s="5"/>
      <c r="CZ2208" s="5"/>
    </row>
    <row r="2209" spans="4:104" x14ac:dyDescent="0.3">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E2209" s="5"/>
      <c r="AF2209" s="5"/>
      <c r="AG2209" s="5"/>
      <c r="AH2209" s="5"/>
      <c r="AI2209" s="5"/>
      <c r="AJ2209" s="5"/>
      <c r="AM2209" s="9"/>
      <c r="AN2209" s="9"/>
      <c r="AO2209" s="9"/>
      <c r="AP2209" s="9"/>
      <c r="AQ2209" s="9"/>
      <c r="AR2209" s="9"/>
      <c r="AS2209" s="9"/>
      <c r="AT2209" s="9"/>
      <c r="AU2209" s="5"/>
      <c r="AV2209" s="5"/>
      <c r="AW2209" s="5"/>
      <c r="AX2209" s="5"/>
      <c r="AY2209" s="5"/>
      <c r="AZ2209" s="5"/>
      <c r="BA2209" s="5"/>
      <c r="CX2209" s="5"/>
      <c r="CY2209" s="5"/>
      <c r="CZ2209" s="5"/>
    </row>
    <row r="2210" spans="4:104" x14ac:dyDescent="0.3">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E2210" s="5"/>
      <c r="AF2210" s="5"/>
      <c r="AG2210" s="5"/>
      <c r="AH2210" s="5"/>
      <c r="AI2210" s="5"/>
      <c r="AJ2210" s="5"/>
      <c r="AM2210" s="9"/>
      <c r="AN2210" s="9"/>
      <c r="AO2210" s="9"/>
      <c r="AP2210" s="9"/>
      <c r="AQ2210" s="9"/>
      <c r="AR2210" s="9"/>
      <c r="AS2210" s="9"/>
      <c r="AT2210" s="9"/>
      <c r="AU2210" s="5"/>
      <c r="AV2210" s="5"/>
      <c r="AW2210" s="5"/>
      <c r="AX2210" s="5"/>
      <c r="AY2210" s="5"/>
      <c r="AZ2210" s="5"/>
      <c r="BA2210" s="5"/>
      <c r="CX2210" s="5"/>
      <c r="CY2210" s="5"/>
      <c r="CZ2210" s="5"/>
    </row>
    <row r="2211" spans="4:104" x14ac:dyDescent="0.3">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E2211" s="5"/>
      <c r="AF2211" s="5"/>
      <c r="AG2211" s="5"/>
      <c r="AH2211" s="5"/>
      <c r="AI2211" s="5"/>
      <c r="AJ2211" s="5"/>
      <c r="AM2211" s="9"/>
      <c r="AN2211" s="9"/>
      <c r="AO2211" s="9"/>
      <c r="AP2211" s="9"/>
      <c r="AQ2211" s="9"/>
      <c r="AR2211" s="9"/>
      <c r="AS2211" s="9"/>
      <c r="AT2211" s="9"/>
      <c r="AU2211" s="5"/>
      <c r="AV2211" s="5"/>
      <c r="AW2211" s="5"/>
      <c r="AX2211" s="5"/>
      <c r="AY2211" s="5"/>
      <c r="AZ2211" s="5"/>
      <c r="BA2211" s="5"/>
      <c r="CX2211" s="5"/>
      <c r="CY2211" s="5"/>
      <c r="CZ2211" s="5"/>
    </row>
    <row r="2212" spans="4:104" x14ac:dyDescent="0.3">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E2212" s="5"/>
      <c r="AF2212" s="5"/>
      <c r="AG2212" s="5"/>
      <c r="AH2212" s="5"/>
      <c r="AI2212" s="5"/>
      <c r="AJ2212" s="5"/>
      <c r="AM2212" s="9"/>
      <c r="AN2212" s="9"/>
      <c r="AO2212" s="9"/>
      <c r="AP2212" s="9"/>
      <c r="AQ2212" s="9"/>
      <c r="AR2212" s="9"/>
      <c r="AS2212" s="9"/>
      <c r="AT2212" s="9"/>
      <c r="AU2212" s="5"/>
      <c r="AV2212" s="5"/>
      <c r="AW2212" s="5"/>
      <c r="AX2212" s="5"/>
      <c r="AY2212" s="5"/>
      <c r="AZ2212" s="5"/>
      <c r="BA2212" s="5"/>
      <c r="CX2212" s="5"/>
      <c r="CY2212" s="5"/>
      <c r="CZ2212" s="5"/>
    </row>
    <row r="2213" spans="4:104" x14ac:dyDescent="0.3">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E2213" s="5"/>
      <c r="AF2213" s="5"/>
      <c r="AG2213" s="5"/>
      <c r="AH2213" s="5"/>
      <c r="AI2213" s="5"/>
      <c r="AJ2213" s="5"/>
      <c r="AM2213" s="9"/>
      <c r="AN2213" s="9"/>
      <c r="AO2213" s="9"/>
      <c r="AP2213" s="9"/>
      <c r="AQ2213" s="9"/>
      <c r="AR2213" s="9"/>
      <c r="AS2213" s="9"/>
      <c r="AT2213" s="9"/>
      <c r="AU2213" s="5"/>
      <c r="AV2213" s="5"/>
      <c r="AW2213" s="5"/>
      <c r="AX2213" s="5"/>
      <c r="AY2213" s="5"/>
      <c r="AZ2213" s="5"/>
      <c r="BA2213" s="5"/>
      <c r="CX2213" s="5"/>
      <c r="CY2213" s="5"/>
      <c r="CZ2213" s="5"/>
    </row>
    <row r="2214" spans="4:104" x14ac:dyDescent="0.3">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E2214" s="5"/>
      <c r="AF2214" s="5"/>
      <c r="AG2214" s="5"/>
      <c r="AH2214" s="5"/>
      <c r="AI2214" s="5"/>
      <c r="AJ2214" s="5"/>
      <c r="AM2214" s="9"/>
      <c r="AN2214" s="9"/>
      <c r="AO2214" s="9"/>
      <c r="AP2214" s="9"/>
      <c r="AQ2214" s="9"/>
      <c r="AR2214" s="9"/>
      <c r="AS2214" s="9"/>
      <c r="AT2214" s="9"/>
      <c r="AU2214" s="5"/>
      <c r="AV2214" s="5"/>
      <c r="AW2214" s="5"/>
      <c r="AX2214" s="5"/>
      <c r="AY2214" s="5"/>
      <c r="AZ2214" s="5"/>
      <c r="BA2214" s="5"/>
      <c r="CX2214" s="5"/>
      <c r="CY2214" s="5"/>
      <c r="CZ2214" s="5"/>
    </row>
    <row r="2215" spans="4:104" x14ac:dyDescent="0.3">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E2215" s="5"/>
      <c r="AF2215" s="5"/>
      <c r="AG2215" s="5"/>
      <c r="AH2215" s="5"/>
      <c r="AI2215" s="5"/>
      <c r="AJ2215" s="5"/>
      <c r="AM2215" s="9"/>
      <c r="AN2215" s="9"/>
      <c r="AO2215" s="9"/>
      <c r="AP2215" s="9"/>
      <c r="AQ2215" s="9"/>
      <c r="AR2215" s="9"/>
      <c r="AS2215" s="9"/>
      <c r="AT2215" s="9"/>
      <c r="AU2215" s="5"/>
      <c r="AV2215" s="5"/>
      <c r="AW2215" s="5"/>
      <c r="AX2215" s="5"/>
      <c r="AY2215" s="5"/>
      <c r="AZ2215" s="5"/>
      <c r="BA2215" s="5"/>
      <c r="CX2215" s="5"/>
      <c r="CY2215" s="5"/>
      <c r="CZ2215" s="5"/>
    </row>
    <row r="2216" spans="4:104" x14ac:dyDescent="0.3">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E2216" s="5"/>
      <c r="AF2216" s="5"/>
      <c r="AG2216" s="5"/>
      <c r="AH2216" s="5"/>
      <c r="AI2216" s="5"/>
      <c r="AJ2216" s="5"/>
      <c r="AM2216" s="9"/>
      <c r="AN2216" s="9"/>
      <c r="AO2216" s="9"/>
      <c r="AP2216" s="9"/>
      <c r="AQ2216" s="9"/>
      <c r="AR2216" s="9"/>
      <c r="AS2216" s="9"/>
      <c r="AT2216" s="9"/>
      <c r="AU2216" s="5"/>
      <c r="AV2216" s="5"/>
      <c r="AW2216" s="5"/>
      <c r="AX2216" s="5"/>
      <c r="AY2216" s="5"/>
      <c r="AZ2216" s="5"/>
      <c r="BA2216" s="5"/>
      <c r="CX2216" s="5"/>
      <c r="CY2216" s="5"/>
      <c r="CZ2216" s="5"/>
    </row>
    <row r="2217" spans="4:104" x14ac:dyDescent="0.3">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E2217" s="5"/>
      <c r="AF2217" s="5"/>
      <c r="AG2217" s="5"/>
      <c r="AH2217" s="5"/>
      <c r="AI2217" s="5"/>
      <c r="AJ2217" s="5"/>
      <c r="AM2217" s="9"/>
      <c r="AN2217" s="9"/>
      <c r="AO2217" s="9"/>
      <c r="AP2217" s="9"/>
      <c r="AQ2217" s="9"/>
      <c r="AR2217" s="9"/>
      <c r="AS2217" s="9"/>
      <c r="AT2217" s="9"/>
      <c r="AU2217" s="5"/>
      <c r="AV2217" s="5"/>
      <c r="AW2217" s="5"/>
      <c r="AX2217" s="5"/>
      <c r="AY2217" s="5"/>
      <c r="AZ2217" s="5"/>
      <c r="BA2217" s="5"/>
      <c r="CX2217" s="5"/>
      <c r="CY2217" s="5"/>
      <c r="CZ2217" s="5"/>
    </row>
    <row r="2218" spans="4:104" x14ac:dyDescent="0.3">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E2218" s="5"/>
      <c r="AF2218" s="5"/>
      <c r="AG2218" s="5"/>
      <c r="AH2218" s="5"/>
      <c r="AI2218" s="5"/>
      <c r="AJ2218" s="5"/>
      <c r="AM2218" s="9"/>
      <c r="AN2218" s="9"/>
      <c r="AO2218" s="9"/>
      <c r="AP2218" s="9"/>
      <c r="AQ2218" s="9"/>
      <c r="AR2218" s="9"/>
      <c r="AS2218" s="9"/>
      <c r="AT2218" s="9"/>
      <c r="AU2218" s="5"/>
      <c r="AV2218" s="5"/>
      <c r="AW2218" s="5"/>
      <c r="AX2218" s="5"/>
      <c r="AY2218" s="5"/>
      <c r="AZ2218" s="5"/>
      <c r="BA2218" s="5"/>
      <c r="CX2218" s="5"/>
      <c r="CY2218" s="5"/>
      <c r="CZ2218" s="5"/>
    </row>
    <row r="2219" spans="4:104" x14ac:dyDescent="0.3">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E2219" s="5"/>
      <c r="AF2219" s="5"/>
      <c r="AG2219" s="5"/>
      <c r="AH2219" s="5"/>
      <c r="AI2219" s="5"/>
      <c r="AJ2219" s="5"/>
      <c r="AM2219" s="9"/>
      <c r="AN2219" s="9"/>
      <c r="AO2219" s="9"/>
      <c r="AP2219" s="9"/>
      <c r="AQ2219" s="9"/>
      <c r="AR2219" s="9"/>
      <c r="AS2219" s="9"/>
      <c r="AT2219" s="9"/>
      <c r="AU2219" s="5"/>
      <c r="AV2219" s="5"/>
      <c r="AW2219" s="5"/>
      <c r="AX2219" s="5"/>
      <c r="AY2219" s="5"/>
      <c r="AZ2219" s="5"/>
      <c r="BA2219" s="5"/>
      <c r="CX2219" s="5"/>
      <c r="CY2219" s="5"/>
      <c r="CZ2219" s="5"/>
    </row>
    <row r="2220" spans="4:104" x14ac:dyDescent="0.3">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E2220" s="5"/>
      <c r="AF2220" s="5"/>
      <c r="AG2220" s="5"/>
      <c r="AH2220" s="5"/>
      <c r="AI2220" s="5"/>
      <c r="AJ2220" s="5"/>
      <c r="AM2220" s="9"/>
      <c r="AN2220" s="9"/>
      <c r="AO2220" s="9"/>
      <c r="AP2220" s="9"/>
      <c r="AQ2220" s="9"/>
      <c r="AR2220" s="9"/>
      <c r="AS2220" s="9"/>
      <c r="AT2220" s="9"/>
      <c r="AU2220" s="5"/>
      <c r="AV2220" s="5"/>
      <c r="AW2220" s="5"/>
      <c r="AX2220" s="5"/>
      <c r="AY2220" s="5"/>
      <c r="AZ2220" s="5"/>
      <c r="BA2220" s="5"/>
      <c r="CX2220" s="5"/>
      <c r="CY2220" s="5"/>
      <c r="CZ2220" s="5"/>
    </row>
    <row r="2221" spans="4:104" x14ac:dyDescent="0.3">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E2221" s="5"/>
      <c r="AF2221" s="5"/>
      <c r="AG2221" s="5"/>
      <c r="AH2221" s="5"/>
      <c r="AI2221" s="5"/>
      <c r="AJ2221" s="5"/>
      <c r="AM2221" s="9"/>
      <c r="AN2221" s="9"/>
      <c r="AO2221" s="9"/>
      <c r="AP2221" s="9"/>
      <c r="AQ2221" s="9"/>
      <c r="AR2221" s="9"/>
      <c r="AS2221" s="9"/>
      <c r="AT2221" s="9"/>
      <c r="AU2221" s="5"/>
      <c r="AV2221" s="5"/>
      <c r="AW2221" s="5"/>
      <c r="AX2221" s="5"/>
      <c r="AY2221" s="5"/>
      <c r="AZ2221" s="5"/>
      <c r="BA2221" s="5"/>
      <c r="CX2221" s="5"/>
      <c r="CY2221" s="5"/>
      <c r="CZ2221" s="5"/>
    </row>
    <row r="2222" spans="4:104" x14ac:dyDescent="0.3">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E2222" s="5"/>
      <c r="AF2222" s="5"/>
      <c r="AG2222" s="5"/>
      <c r="AH2222" s="5"/>
      <c r="AI2222" s="5"/>
      <c r="AJ2222" s="5"/>
      <c r="AM2222" s="9"/>
      <c r="AN2222" s="9"/>
      <c r="AO2222" s="9"/>
      <c r="AP2222" s="9"/>
      <c r="AQ2222" s="9"/>
      <c r="AR2222" s="9"/>
      <c r="AS2222" s="9"/>
      <c r="AT2222" s="9"/>
      <c r="AU2222" s="5"/>
      <c r="AV2222" s="5"/>
      <c r="AW2222" s="5"/>
      <c r="AX2222" s="5"/>
      <c r="AY2222" s="5"/>
      <c r="AZ2222" s="5"/>
      <c r="BA2222" s="5"/>
      <c r="CX2222" s="5"/>
      <c r="CY2222" s="5"/>
      <c r="CZ2222" s="5"/>
    </row>
    <row r="2223" spans="4:104" x14ac:dyDescent="0.3">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E2223" s="5"/>
      <c r="AF2223" s="5"/>
      <c r="AG2223" s="5"/>
      <c r="AH2223" s="5"/>
      <c r="AI2223" s="5"/>
      <c r="AJ2223" s="5"/>
      <c r="AM2223" s="9"/>
      <c r="AN2223" s="9"/>
      <c r="AO2223" s="9"/>
      <c r="AP2223" s="9"/>
      <c r="AQ2223" s="9"/>
      <c r="AR2223" s="9"/>
      <c r="AS2223" s="9"/>
      <c r="AT2223" s="9"/>
      <c r="AU2223" s="5"/>
      <c r="AV2223" s="5"/>
      <c r="AW2223" s="5"/>
      <c r="AX2223" s="5"/>
      <c r="AY2223" s="5"/>
      <c r="AZ2223" s="5"/>
      <c r="BA2223" s="5"/>
      <c r="CX2223" s="5"/>
      <c r="CY2223" s="5"/>
      <c r="CZ2223" s="5"/>
    </row>
    <row r="2224" spans="4:104" x14ac:dyDescent="0.3">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E2224" s="5"/>
      <c r="AF2224" s="5"/>
      <c r="AG2224" s="5"/>
      <c r="AH2224" s="5"/>
      <c r="AI2224" s="5"/>
      <c r="AJ2224" s="5"/>
      <c r="AM2224" s="9"/>
      <c r="AN2224" s="9"/>
      <c r="AO2224" s="9"/>
      <c r="AP2224" s="9"/>
      <c r="AQ2224" s="9"/>
      <c r="AR2224" s="9"/>
      <c r="AS2224" s="9"/>
      <c r="AT2224" s="9"/>
      <c r="AU2224" s="5"/>
      <c r="AV2224" s="5"/>
      <c r="AW2224" s="5"/>
      <c r="AX2224" s="5"/>
      <c r="AY2224" s="5"/>
      <c r="AZ2224" s="5"/>
      <c r="BA2224" s="5"/>
      <c r="CX2224" s="5"/>
      <c r="CY2224" s="5"/>
      <c r="CZ2224" s="5"/>
    </row>
    <row r="2225" spans="4:104" x14ac:dyDescent="0.3">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E2225" s="5"/>
      <c r="AF2225" s="5"/>
      <c r="AG2225" s="5"/>
      <c r="AH2225" s="5"/>
      <c r="AI2225" s="5"/>
      <c r="AJ2225" s="5"/>
      <c r="AM2225" s="9"/>
      <c r="AN2225" s="9"/>
      <c r="AO2225" s="9"/>
      <c r="AP2225" s="9"/>
      <c r="AQ2225" s="9"/>
      <c r="AR2225" s="9"/>
      <c r="AS2225" s="9"/>
      <c r="AT2225" s="9"/>
      <c r="AU2225" s="5"/>
      <c r="AV2225" s="5"/>
      <c r="AW2225" s="5"/>
      <c r="AX2225" s="5"/>
      <c r="AY2225" s="5"/>
      <c r="AZ2225" s="5"/>
      <c r="BA2225" s="5"/>
      <c r="CX2225" s="5"/>
      <c r="CY2225" s="5"/>
      <c r="CZ2225" s="5"/>
    </row>
    <row r="2226" spans="4:104" x14ac:dyDescent="0.3">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E2226" s="5"/>
      <c r="AF2226" s="5"/>
      <c r="AG2226" s="5"/>
      <c r="AH2226" s="5"/>
      <c r="AI2226" s="5"/>
      <c r="AJ2226" s="5"/>
      <c r="AM2226" s="9"/>
      <c r="AN2226" s="9"/>
      <c r="AO2226" s="9"/>
      <c r="AP2226" s="9"/>
      <c r="AQ2226" s="9"/>
      <c r="AR2226" s="9"/>
      <c r="AS2226" s="9"/>
      <c r="AT2226" s="9"/>
      <c r="AU2226" s="5"/>
      <c r="AV2226" s="5"/>
      <c r="AW2226" s="5"/>
      <c r="AX2226" s="5"/>
      <c r="AY2226" s="5"/>
      <c r="AZ2226" s="5"/>
      <c r="BA2226" s="5"/>
      <c r="CX2226" s="5"/>
      <c r="CY2226" s="5"/>
      <c r="CZ2226" s="5"/>
    </row>
    <row r="2227" spans="4:104" x14ac:dyDescent="0.3">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E2227" s="5"/>
      <c r="AF2227" s="5"/>
      <c r="AG2227" s="5"/>
      <c r="AH2227" s="5"/>
      <c r="AI2227" s="5"/>
      <c r="AJ2227" s="5"/>
      <c r="AM2227" s="9"/>
      <c r="AN2227" s="9"/>
      <c r="AO2227" s="9"/>
      <c r="AP2227" s="9"/>
      <c r="AQ2227" s="9"/>
      <c r="AR2227" s="9"/>
      <c r="AS2227" s="9"/>
      <c r="AT2227" s="9"/>
      <c r="AU2227" s="5"/>
      <c r="AV2227" s="5"/>
      <c r="AW2227" s="5"/>
      <c r="AX2227" s="5"/>
      <c r="AY2227" s="5"/>
      <c r="AZ2227" s="5"/>
      <c r="BA2227" s="5"/>
      <c r="CX2227" s="5"/>
      <c r="CY2227" s="5"/>
      <c r="CZ2227" s="5"/>
    </row>
    <row r="2228" spans="4:104" x14ac:dyDescent="0.3">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E2228" s="5"/>
      <c r="AF2228" s="5"/>
      <c r="AG2228" s="5"/>
      <c r="AH2228" s="5"/>
      <c r="AI2228" s="5"/>
      <c r="AJ2228" s="5"/>
      <c r="AM2228" s="9"/>
      <c r="AN2228" s="9"/>
      <c r="AO2228" s="9"/>
      <c r="AP2228" s="9"/>
      <c r="AQ2228" s="9"/>
      <c r="AR2228" s="9"/>
      <c r="AS2228" s="9"/>
      <c r="AT2228" s="9"/>
      <c r="AU2228" s="5"/>
      <c r="AV2228" s="5"/>
      <c r="AW2228" s="5"/>
      <c r="AX2228" s="5"/>
      <c r="AY2228" s="5"/>
      <c r="AZ2228" s="5"/>
      <c r="BA2228" s="5"/>
      <c r="CX2228" s="5"/>
      <c r="CY2228" s="5"/>
      <c r="CZ2228" s="5"/>
    </row>
    <row r="2229" spans="4:104" x14ac:dyDescent="0.3">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E2229" s="5"/>
      <c r="AF2229" s="5"/>
      <c r="AG2229" s="5"/>
      <c r="AH2229" s="5"/>
      <c r="AI2229" s="5"/>
      <c r="AJ2229" s="5"/>
      <c r="AM2229" s="9"/>
      <c r="AN2229" s="9"/>
      <c r="AO2229" s="9"/>
      <c r="AP2229" s="9"/>
      <c r="AQ2229" s="9"/>
      <c r="AR2229" s="9"/>
      <c r="AS2229" s="9"/>
      <c r="AT2229" s="9"/>
      <c r="AU2229" s="5"/>
      <c r="AV2229" s="5"/>
      <c r="AW2229" s="5"/>
      <c r="AX2229" s="5"/>
      <c r="AY2229" s="5"/>
      <c r="AZ2229" s="5"/>
      <c r="BA2229" s="5"/>
      <c r="CX2229" s="5"/>
      <c r="CY2229" s="5"/>
      <c r="CZ2229" s="5"/>
    </row>
    <row r="2230" spans="4:104" x14ac:dyDescent="0.3">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E2230" s="5"/>
      <c r="AF2230" s="5"/>
      <c r="AG2230" s="5"/>
      <c r="AH2230" s="5"/>
      <c r="AI2230" s="5"/>
      <c r="AJ2230" s="5"/>
      <c r="AM2230" s="9"/>
      <c r="AN2230" s="9"/>
      <c r="AO2230" s="9"/>
      <c r="AP2230" s="9"/>
      <c r="AQ2230" s="9"/>
      <c r="AR2230" s="9"/>
      <c r="AS2230" s="9"/>
      <c r="AT2230" s="9"/>
      <c r="AU2230" s="5"/>
      <c r="AV2230" s="5"/>
      <c r="AW2230" s="5"/>
      <c r="AX2230" s="5"/>
      <c r="AY2230" s="5"/>
      <c r="AZ2230" s="5"/>
      <c r="BA2230" s="5"/>
      <c r="CX2230" s="5"/>
      <c r="CY2230" s="5"/>
      <c r="CZ2230" s="5"/>
    </row>
    <row r="2231" spans="4:104" x14ac:dyDescent="0.3">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E2231" s="5"/>
      <c r="AF2231" s="5"/>
      <c r="AG2231" s="5"/>
      <c r="AH2231" s="5"/>
      <c r="AI2231" s="5"/>
      <c r="AJ2231" s="5"/>
      <c r="AM2231" s="9"/>
      <c r="AN2231" s="9"/>
      <c r="AO2231" s="9"/>
      <c r="AP2231" s="9"/>
      <c r="AQ2231" s="9"/>
      <c r="AR2231" s="9"/>
      <c r="AS2231" s="9"/>
      <c r="AT2231" s="9"/>
      <c r="AU2231" s="5"/>
      <c r="AV2231" s="5"/>
      <c r="AW2231" s="5"/>
      <c r="AX2231" s="5"/>
      <c r="AY2231" s="5"/>
      <c r="AZ2231" s="5"/>
      <c r="BA2231" s="5"/>
      <c r="CX2231" s="5"/>
      <c r="CY2231" s="5"/>
      <c r="CZ2231" s="5"/>
    </row>
    <row r="2232" spans="4:104" x14ac:dyDescent="0.3">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E2232" s="5"/>
      <c r="AF2232" s="5"/>
      <c r="AG2232" s="5"/>
      <c r="AH2232" s="5"/>
      <c r="AI2232" s="5"/>
      <c r="AJ2232" s="5"/>
      <c r="AM2232" s="9"/>
      <c r="AN2232" s="9"/>
      <c r="AO2232" s="9"/>
      <c r="AP2232" s="9"/>
      <c r="AQ2232" s="9"/>
      <c r="AR2232" s="9"/>
      <c r="AS2232" s="9"/>
      <c r="AT2232" s="9"/>
      <c r="AU2232" s="5"/>
      <c r="AV2232" s="5"/>
      <c r="AW2232" s="5"/>
      <c r="AX2232" s="5"/>
      <c r="AY2232" s="5"/>
      <c r="AZ2232" s="5"/>
      <c r="BA2232" s="5"/>
      <c r="CX2232" s="5"/>
      <c r="CY2232" s="5"/>
      <c r="CZ2232" s="5"/>
    </row>
    <row r="2233" spans="4:104" x14ac:dyDescent="0.3">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E2233" s="5"/>
      <c r="AF2233" s="5"/>
      <c r="AG2233" s="5"/>
      <c r="AH2233" s="5"/>
      <c r="AI2233" s="5"/>
      <c r="AJ2233" s="5"/>
      <c r="AM2233" s="9"/>
      <c r="AN2233" s="9"/>
      <c r="AO2233" s="9"/>
      <c r="AP2233" s="9"/>
      <c r="AQ2233" s="9"/>
      <c r="AR2233" s="9"/>
      <c r="AS2233" s="9"/>
      <c r="AT2233" s="9"/>
      <c r="AU2233" s="5"/>
      <c r="AV2233" s="5"/>
      <c r="AW2233" s="5"/>
      <c r="AX2233" s="5"/>
      <c r="AY2233" s="5"/>
      <c r="AZ2233" s="5"/>
      <c r="BA2233" s="5"/>
      <c r="CX2233" s="5"/>
      <c r="CY2233" s="5"/>
      <c r="CZ2233" s="5"/>
    </row>
    <row r="2234" spans="4:104" x14ac:dyDescent="0.3">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E2234" s="5"/>
      <c r="AF2234" s="5"/>
      <c r="AG2234" s="5"/>
      <c r="AH2234" s="5"/>
      <c r="AI2234" s="5"/>
      <c r="AJ2234" s="5"/>
      <c r="AM2234" s="9"/>
      <c r="AN2234" s="9"/>
      <c r="AO2234" s="9"/>
      <c r="AP2234" s="9"/>
      <c r="AQ2234" s="9"/>
      <c r="AR2234" s="9"/>
      <c r="AS2234" s="9"/>
      <c r="AT2234" s="9"/>
      <c r="AU2234" s="5"/>
      <c r="AV2234" s="5"/>
      <c r="AW2234" s="5"/>
      <c r="AX2234" s="5"/>
      <c r="AY2234" s="5"/>
      <c r="AZ2234" s="5"/>
      <c r="BA2234" s="5"/>
      <c r="CX2234" s="5"/>
      <c r="CY2234" s="5"/>
      <c r="CZ2234" s="5"/>
    </row>
    <row r="2235" spans="4:104" x14ac:dyDescent="0.3">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E2235" s="5"/>
      <c r="AF2235" s="5"/>
      <c r="AG2235" s="5"/>
      <c r="AH2235" s="5"/>
      <c r="AI2235" s="5"/>
      <c r="AJ2235" s="5"/>
      <c r="AM2235" s="9"/>
      <c r="AN2235" s="9"/>
      <c r="AO2235" s="9"/>
      <c r="AP2235" s="9"/>
      <c r="AQ2235" s="9"/>
      <c r="AR2235" s="9"/>
      <c r="AS2235" s="9"/>
      <c r="AT2235" s="9"/>
      <c r="AU2235" s="5"/>
      <c r="AV2235" s="5"/>
      <c r="AW2235" s="5"/>
      <c r="AX2235" s="5"/>
      <c r="AY2235" s="5"/>
      <c r="AZ2235" s="5"/>
      <c r="BA2235" s="5"/>
      <c r="CX2235" s="5"/>
      <c r="CY2235" s="5"/>
      <c r="CZ2235" s="5"/>
    </row>
    <row r="2236" spans="4:104" x14ac:dyDescent="0.3">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E2236" s="5"/>
      <c r="AF2236" s="5"/>
      <c r="AG2236" s="5"/>
      <c r="AH2236" s="5"/>
      <c r="AI2236" s="5"/>
      <c r="AJ2236" s="5"/>
      <c r="AM2236" s="9"/>
      <c r="AN2236" s="9"/>
      <c r="AO2236" s="9"/>
      <c r="AP2236" s="9"/>
      <c r="AQ2236" s="9"/>
      <c r="AR2236" s="9"/>
      <c r="AS2236" s="9"/>
      <c r="AT2236" s="9"/>
      <c r="AU2236" s="5"/>
      <c r="AV2236" s="5"/>
      <c r="AW2236" s="5"/>
      <c r="AX2236" s="5"/>
      <c r="AY2236" s="5"/>
      <c r="AZ2236" s="5"/>
      <c r="BA2236" s="5"/>
      <c r="CX2236" s="5"/>
      <c r="CY2236" s="5"/>
      <c r="CZ2236" s="5"/>
    </row>
    <row r="2237" spans="4:104" x14ac:dyDescent="0.3">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E2237" s="5"/>
      <c r="AF2237" s="5"/>
      <c r="AG2237" s="5"/>
      <c r="AH2237" s="5"/>
      <c r="AI2237" s="5"/>
      <c r="AJ2237" s="5"/>
      <c r="AM2237" s="9"/>
      <c r="AN2237" s="9"/>
      <c r="AO2237" s="9"/>
      <c r="AP2237" s="9"/>
      <c r="AQ2237" s="9"/>
      <c r="AR2237" s="9"/>
      <c r="AS2237" s="9"/>
      <c r="AT2237" s="9"/>
      <c r="AU2237" s="5"/>
      <c r="AV2237" s="5"/>
      <c r="AW2237" s="5"/>
      <c r="AX2237" s="5"/>
      <c r="AY2237" s="5"/>
      <c r="AZ2237" s="5"/>
      <c r="BA2237" s="5"/>
      <c r="CX2237" s="5"/>
      <c r="CY2237" s="5"/>
      <c r="CZ2237" s="5"/>
    </row>
    <row r="2238" spans="4:104" x14ac:dyDescent="0.3">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E2238" s="5"/>
      <c r="AF2238" s="5"/>
      <c r="AG2238" s="5"/>
      <c r="AH2238" s="5"/>
      <c r="AI2238" s="5"/>
      <c r="AJ2238" s="5"/>
      <c r="AM2238" s="9"/>
      <c r="AN2238" s="9"/>
      <c r="AO2238" s="9"/>
      <c r="AP2238" s="9"/>
      <c r="AQ2238" s="9"/>
      <c r="AR2238" s="9"/>
      <c r="AS2238" s="9"/>
      <c r="AT2238" s="9"/>
      <c r="AU2238" s="5"/>
      <c r="AV2238" s="5"/>
      <c r="AW2238" s="5"/>
      <c r="AX2238" s="5"/>
      <c r="AY2238" s="5"/>
      <c r="AZ2238" s="5"/>
      <c r="BA2238" s="5"/>
      <c r="CX2238" s="5"/>
      <c r="CY2238" s="5"/>
      <c r="CZ2238" s="5"/>
    </row>
    <row r="2239" spans="4:104" x14ac:dyDescent="0.3">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E2239" s="5"/>
      <c r="AF2239" s="5"/>
      <c r="AG2239" s="5"/>
      <c r="AH2239" s="5"/>
      <c r="AI2239" s="5"/>
      <c r="AJ2239" s="5"/>
      <c r="AM2239" s="9"/>
      <c r="AN2239" s="9"/>
      <c r="AO2239" s="9"/>
      <c r="AP2239" s="9"/>
      <c r="AQ2239" s="9"/>
      <c r="AR2239" s="9"/>
      <c r="AS2239" s="9"/>
      <c r="AT2239" s="9"/>
      <c r="AU2239" s="5"/>
      <c r="AV2239" s="5"/>
      <c r="AW2239" s="5"/>
      <c r="AX2239" s="5"/>
      <c r="AY2239" s="5"/>
      <c r="AZ2239" s="5"/>
      <c r="BA2239" s="5"/>
      <c r="CX2239" s="5"/>
      <c r="CY2239" s="5"/>
      <c r="CZ2239" s="5"/>
    </row>
    <row r="2240" spans="4:104" x14ac:dyDescent="0.3">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E2240" s="5"/>
      <c r="AF2240" s="5"/>
      <c r="AG2240" s="5"/>
      <c r="AH2240" s="5"/>
      <c r="AI2240" s="5"/>
      <c r="AJ2240" s="5"/>
      <c r="AM2240" s="9"/>
      <c r="AN2240" s="9"/>
      <c r="AO2240" s="9"/>
      <c r="AP2240" s="9"/>
      <c r="AQ2240" s="9"/>
      <c r="AR2240" s="9"/>
      <c r="AS2240" s="9"/>
      <c r="AT2240" s="9"/>
      <c r="AU2240" s="5"/>
      <c r="AV2240" s="5"/>
      <c r="AW2240" s="5"/>
      <c r="AX2240" s="5"/>
      <c r="AY2240" s="5"/>
      <c r="AZ2240" s="5"/>
      <c r="BA2240" s="5"/>
      <c r="CX2240" s="5"/>
      <c r="CY2240" s="5"/>
      <c r="CZ2240" s="5"/>
    </row>
    <row r="2241" spans="4:104" x14ac:dyDescent="0.3">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E2241" s="5"/>
      <c r="AF2241" s="5"/>
      <c r="AG2241" s="5"/>
      <c r="AH2241" s="5"/>
      <c r="AI2241" s="5"/>
      <c r="AJ2241" s="5"/>
      <c r="AM2241" s="9"/>
      <c r="AN2241" s="9"/>
      <c r="AO2241" s="9"/>
      <c r="AP2241" s="9"/>
      <c r="AQ2241" s="9"/>
      <c r="AR2241" s="9"/>
      <c r="AS2241" s="9"/>
      <c r="AT2241" s="9"/>
      <c r="AU2241" s="5"/>
      <c r="AV2241" s="5"/>
      <c r="AW2241" s="5"/>
      <c r="AX2241" s="5"/>
      <c r="AY2241" s="5"/>
      <c r="AZ2241" s="5"/>
      <c r="BA2241" s="5"/>
      <c r="CX2241" s="5"/>
      <c r="CY2241" s="5"/>
      <c r="CZ2241" s="5"/>
    </row>
    <row r="2242" spans="4:104" x14ac:dyDescent="0.3">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E2242" s="5"/>
      <c r="AF2242" s="5"/>
      <c r="AG2242" s="5"/>
      <c r="AH2242" s="5"/>
      <c r="AI2242" s="5"/>
      <c r="AJ2242" s="5"/>
      <c r="AM2242" s="9"/>
      <c r="AN2242" s="9"/>
      <c r="AO2242" s="9"/>
      <c r="AP2242" s="9"/>
      <c r="AQ2242" s="9"/>
      <c r="AR2242" s="9"/>
      <c r="AS2242" s="9"/>
      <c r="AT2242" s="9"/>
      <c r="AU2242" s="5"/>
      <c r="AV2242" s="5"/>
      <c r="AW2242" s="5"/>
      <c r="AX2242" s="5"/>
      <c r="AY2242" s="5"/>
      <c r="AZ2242" s="5"/>
      <c r="BA2242" s="5"/>
      <c r="CX2242" s="5"/>
      <c r="CY2242" s="5"/>
      <c r="CZ2242" s="5"/>
    </row>
    <row r="2243" spans="4:104" x14ac:dyDescent="0.3">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E2243" s="5"/>
      <c r="AF2243" s="5"/>
      <c r="AG2243" s="5"/>
      <c r="AH2243" s="5"/>
      <c r="AI2243" s="5"/>
      <c r="AJ2243" s="5"/>
      <c r="AM2243" s="9"/>
      <c r="AN2243" s="9"/>
      <c r="AO2243" s="9"/>
      <c r="AP2243" s="9"/>
      <c r="AQ2243" s="9"/>
      <c r="AR2243" s="9"/>
      <c r="AS2243" s="9"/>
      <c r="AT2243" s="9"/>
      <c r="AU2243" s="5"/>
      <c r="AV2243" s="5"/>
      <c r="AW2243" s="5"/>
      <c r="AX2243" s="5"/>
      <c r="AY2243" s="5"/>
      <c r="AZ2243" s="5"/>
      <c r="BA2243" s="5"/>
      <c r="CX2243" s="5"/>
      <c r="CY2243" s="5"/>
      <c r="CZ2243" s="5"/>
    </row>
    <row r="2244" spans="4:104" x14ac:dyDescent="0.3">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E2244" s="5"/>
      <c r="AF2244" s="5"/>
      <c r="AG2244" s="5"/>
      <c r="AH2244" s="5"/>
      <c r="AI2244" s="5"/>
      <c r="AJ2244" s="5"/>
      <c r="AM2244" s="9"/>
      <c r="AN2244" s="9"/>
      <c r="AO2244" s="9"/>
      <c r="AP2244" s="9"/>
      <c r="AQ2244" s="9"/>
      <c r="AR2244" s="9"/>
      <c r="AS2244" s="9"/>
      <c r="AT2244" s="9"/>
      <c r="AU2244" s="5"/>
      <c r="AV2244" s="5"/>
      <c r="AW2244" s="5"/>
      <c r="AX2244" s="5"/>
      <c r="AY2244" s="5"/>
      <c r="AZ2244" s="5"/>
      <c r="BA2244" s="5"/>
      <c r="CX2244" s="5"/>
      <c r="CY2244" s="5"/>
      <c r="CZ2244" s="5"/>
    </row>
    <row r="2245" spans="4:104" x14ac:dyDescent="0.3">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E2245" s="5"/>
      <c r="AF2245" s="5"/>
      <c r="AG2245" s="5"/>
      <c r="AH2245" s="5"/>
      <c r="AI2245" s="5"/>
      <c r="AJ2245" s="5"/>
      <c r="AM2245" s="9"/>
      <c r="AN2245" s="9"/>
      <c r="AO2245" s="9"/>
      <c r="AP2245" s="9"/>
      <c r="AQ2245" s="9"/>
      <c r="AR2245" s="9"/>
      <c r="AS2245" s="9"/>
      <c r="AT2245" s="9"/>
      <c r="AU2245" s="5"/>
      <c r="AV2245" s="5"/>
      <c r="AW2245" s="5"/>
      <c r="AX2245" s="5"/>
      <c r="AY2245" s="5"/>
      <c r="AZ2245" s="5"/>
      <c r="BA2245" s="5"/>
      <c r="CX2245" s="5"/>
      <c r="CY2245" s="5"/>
      <c r="CZ2245" s="5"/>
    </row>
    <row r="2246" spans="4:104" x14ac:dyDescent="0.3">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E2246" s="5"/>
      <c r="AF2246" s="5"/>
      <c r="AG2246" s="5"/>
      <c r="AH2246" s="5"/>
      <c r="AI2246" s="5"/>
      <c r="AJ2246" s="5"/>
      <c r="AM2246" s="9"/>
      <c r="AN2246" s="9"/>
      <c r="AO2246" s="9"/>
      <c r="AP2246" s="9"/>
      <c r="AQ2246" s="9"/>
      <c r="AR2246" s="9"/>
      <c r="AS2246" s="9"/>
      <c r="AT2246" s="9"/>
      <c r="AU2246" s="5"/>
      <c r="AV2246" s="5"/>
      <c r="AW2246" s="5"/>
      <c r="AX2246" s="5"/>
      <c r="AY2246" s="5"/>
      <c r="AZ2246" s="5"/>
      <c r="BA2246" s="5"/>
      <c r="CX2246" s="5"/>
      <c r="CY2246" s="5"/>
      <c r="CZ2246" s="5"/>
    </row>
    <row r="2247" spans="4:104" x14ac:dyDescent="0.3">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E2247" s="5"/>
      <c r="AF2247" s="5"/>
      <c r="AG2247" s="5"/>
      <c r="AH2247" s="5"/>
      <c r="AI2247" s="5"/>
      <c r="AJ2247" s="5"/>
      <c r="AM2247" s="9"/>
      <c r="AN2247" s="9"/>
      <c r="AO2247" s="9"/>
      <c r="AP2247" s="9"/>
      <c r="AQ2247" s="9"/>
      <c r="AR2247" s="9"/>
      <c r="AS2247" s="9"/>
      <c r="AT2247" s="9"/>
      <c r="AU2247" s="5"/>
      <c r="AV2247" s="5"/>
      <c r="AW2247" s="5"/>
      <c r="AX2247" s="5"/>
      <c r="AY2247" s="5"/>
      <c r="AZ2247" s="5"/>
      <c r="BA2247" s="5"/>
      <c r="CX2247" s="5"/>
      <c r="CY2247" s="5"/>
      <c r="CZ2247" s="5"/>
    </row>
    <row r="2248" spans="4:104" x14ac:dyDescent="0.3">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E2248" s="5"/>
      <c r="AF2248" s="5"/>
      <c r="AG2248" s="5"/>
      <c r="AH2248" s="5"/>
      <c r="AI2248" s="5"/>
      <c r="AJ2248" s="5"/>
      <c r="AM2248" s="9"/>
      <c r="AN2248" s="9"/>
      <c r="AO2248" s="9"/>
      <c r="AP2248" s="9"/>
      <c r="AQ2248" s="9"/>
      <c r="AR2248" s="9"/>
      <c r="AS2248" s="9"/>
      <c r="AT2248" s="9"/>
      <c r="AU2248" s="5"/>
      <c r="AV2248" s="5"/>
      <c r="AW2248" s="5"/>
      <c r="AX2248" s="5"/>
      <c r="AY2248" s="5"/>
      <c r="AZ2248" s="5"/>
      <c r="BA2248" s="5"/>
      <c r="CX2248" s="5"/>
      <c r="CY2248" s="5"/>
      <c r="CZ2248" s="5"/>
    </row>
    <row r="2249" spans="4:104" x14ac:dyDescent="0.3">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E2249" s="5"/>
      <c r="AF2249" s="5"/>
      <c r="AG2249" s="5"/>
      <c r="AH2249" s="5"/>
      <c r="AI2249" s="5"/>
      <c r="AJ2249" s="5"/>
      <c r="AM2249" s="9"/>
      <c r="AN2249" s="9"/>
      <c r="AO2249" s="9"/>
      <c r="AP2249" s="9"/>
      <c r="AQ2249" s="9"/>
      <c r="AR2249" s="9"/>
      <c r="AS2249" s="9"/>
      <c r="AT2249" s="9"/>
      <c r="AU2249" s="5"/>
      <c r="AV2249" s="5"/>
      <c r="AW2249" s="5"/>
      <c r="AX2249" s="5"/>
      <c r="AY2249" s="5"/>
      <c r="AZ2249" s="5"/>
      <c r="BA2249" s="5"/>
      <c r="CX2249" s="5"/>
      <c r="CY2249" s="5"/>
      <c r="CZ2249" s="5"/>
    </row>
    <row r="2250" spans="4:104" x14ac:dyDescent="0.3">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E2250" s="5"/>
      <c r="AF2250" s="5"/>
      <c r="AG2250" s="5"/>
      <c r="AH2250" s="5"/>
      <c r="AI2250" s="5"/>
      <c r="AJ2250" s="5"/>
      <c r="AM2250" s="9"/>
      <c r="AN2250" s="9"/>
      <c r="AO2250" s="9"/>
      <c r="AP2250" s="9"/>
      <c r="AQ2250" s="9"/>
      <c r="AR2250" s="9"/>
      <c r="AS2250" s="9"/>
      <c r="AT2250" s="9"/>
      <c r="AU2250" s="5"/>
      <c r="AV2250" s="5"/>
      <c r="AW2250" s="5"/>
      <c r="AX2250" s="5"/>
      <c r="AY2250" s="5"/>
      <c r="AZ2250" s="5"/>
      <c r="BA2250" s="5"/>
      <c r="CX2250" s="5"/>
      <c r="CY2250" s="5"/>
      <c r="CZ2250" s="5"/>
    </row>
    <row r="2251" spans="4:104" x14ac:dyDescent="0.3">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E2251" s="5"/>
      <c r="AF2251" s="5"/>
      <c r="AG2251" s="5"/>
      <c r="AH2251" s="5"/>
      <c r="AI2251" s="5"/>
      <c r="AJ2251" s="5"/>
      <c r="AM2251" s="9"/>
      <c r="AN2251" s="9"/>
      <c r="AO2251" s="9"/>
      <c r="AP2251" s="9"/>
      <c r="AQ2251" s="9"/>
      <c r="AR2251" s="9"/>
      <c r="AS2251" s="9"/>
      <c r="AT2251" s="9"/>
      <c r="AU2251" s="5"/>
      <c r="AV2251" s="5"/>
      <c r="AW2251" s="5"/>
      <c r="AX2251" s="5"/>
      <c r="AY2251" s="5"/>
      <c r="AZ2251" s="5"/>
      <c r="BA2251" s="5"/>
      <c r="CX2251" s="5"/>
      <c r="CY2251" s="5"/>
      <c r="CZ2251" s="5"/>
    </row>
    <row r="2252" spans="4:104" x14ac:dyDescent="0.3">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E2252" s="5"/>
      <c r="AF2252" s="5"/>
      <c r="AG2252" s="5"/>
      <c r="AH2252" s="5"/>
      <c r="AI2252" s="5"/>
      <c r="AJ2252" s="5"/>
      <c r="AM2252" s="9"/>
      <c r="AN2252" s="9"/>
      <c r="AO2252" s="9"/>
      <c r="AP2252" s="9"/>
      <c r="AQ2252" s="9"/>
      <c r="AR2252" s="9"/>
      <c r="AS2252" s="9"/>
      <c r="AT2252" s="9"/>
      <c r="AU2252" s="5"/>
      <c r="AV2252" s="5"/>
      <c r="AW2252" s="5"/>
      <c r="AX2252" s="5"/>
      <c r="AY2252" s="5"/>
      <c r="AZ2252" s="5"/>
      <c r="BA2252" s="5"/>
      <c r="CX2252" s="5"/>
      <c r="CY2252" s="5"/>
      <c r="CZ2252" s="5"/>
    </row>
    <row r="2253" spans="4:104" x14ac:dyDescent="0.3">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E2253" s="5"/>
      <c r="AF2253" s="5"/>
      <c r="AG2253" s="5"/>
      <c r="AH2253" s="5"/>
      <c r="AI2253" s="5"/>
      <c r="AJ2253" s="5"/>
      <c r="AM2253" s="9"/>
      <c r="AN2253" s="9"/>
      <c r="AO2253" s="9"/>
      <c r="AP2253" s="9"/>
      <c r="AQ2253" s="9"/>
      <c r="AR2253" s="9"/>
      <c r="AS2253" s="9"/>
      <c r="AT2253" s="9"/>
      <c r="AU2253" s="5"/>
      <c r="AV2253" s="5"/>
      <c r="AW2253" s="5"/>
      <c r="AX2253" s="5"/>
      <c r="AY2253" s="5"/>
      <c r="AZ2253" s="5"/>
      <c r="BA2253" s="5"/>
      <c r="CX2253" s="5"/>
      <c r="CY2253" s="5"/>
      <c r="CZ2253" s="5"/>
    </row>
    <row r="2254" spans="4:104" x14ac:dyDescent="0.3">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E2254" s="5"/>
      <c r="AF2254" s="5"/>
      <c r="AG2254" s="5"/>
      <c r="AH2254" s="5"/>
      <c r="AI2254" s="5"/>
      <c r="AJ2254" s="5"/>
      <c r="AM2254" s="9"/>
      <c r="AN2254" s="9"/>
      <c r="AO2254" s="9"/>
      <c r="AP2254" s="9"/>
      <c r="AQ2254" s="9"/>
      <c r="AR2254" s="9"/>
      <c r="AS2254" s="9"/>
      <c r="AT2254" s="9"/>
      <c r="AU2254" s="5"/>
      <c r="AV2254" s="5"/>
      <c r="AW2254" s="5"/>
      <c r="AX2254" s="5"/>
      <c r="AY2254" s="5"/>
      <c r="AZ2254" s="5"/>
      <c r="BA2254" s="5"/>
      <c r="CX2254" s="5"/>
      <c r="CY2254" s="5"/>
      <c r="CZ2254" s="5"/>
    </row>
    <row r="2255" spans="4:104" x14ac:dyDescent="0.3">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E2255" s="5"/>
      <c r="AF2255" s="5"/>
      <c r="AG2255" s="5"/>
      <c r="AH2255" s="5"/>
      <c r="AI2255" s="5"/>
      <c r="AJ2255" s="5"/>
      <c r="AM2255" s="9"/>
      <c r="AN2255" s="9"/>
      <c r="AO2255" s="9"/>
      <c r="AP2255" s="9"/>
      <c r="AQ2255" s="9"/>
      <c r="AR2255" s="9"/>
      <c r="AS2255" s="9"/>
      <c r="AT2255" s="9"/>
      <c r="AU2255" s="5"/>
      <c r="AV2255" s="5"/>
      <c r="AW2255" s="5"/>
      <c r="AX2255" s="5"/>
      <c r="AY2255" s="5"/>
      <c r="AZ2255" s="5"/>
      <c r="BA2255" s="5"/>
      <c r="CX2255" s="5"/>
      <c r="CY2255" s="5"/>
      <c r="CZ2255" s="5"/>
    </row>
    <row r="2256" spans="4:104" x14ac:dyDescent="0.3">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E2256" s="5"/>
      <c r="AF2256" s="5"/>
      <c r="AG2256" s="5"/>
      <c r="AH2256" s="5"/>
      <c r="AI2256" s="5"/>
      <c r="AJ2256" s="5"/>
      <c r="AM2256" s="9"/>
      <c r="AN2256" s="9"/>
      <c r="AO2256" s="9"/>
      <c r="AP2256" s="9"/>
      <c r="AQ2256" s="9"/>
      <c r="AR2256" s="9"/>
      <c r="AS2256" s="9"/>
      <c r="AT2256" s="9"/>
      <c r="AU2256" s="5"/>
      <c r="AV2256" s="5"/>
      <c r="AW2256" s="5"/>
      <c r="AX2256" s="5"/>
      <c r="AY2256" s="5"/>
      <c r="AZ2256" s="5"/>
      <c r="BA2256" s="5"/>
      <c r="CX2256" s="5"/>
      <c r="CY2256" s="5"/>
      <c r="CZ2256" s="5"/>
    </row>
    <row r="2257" spans="4:104" x14ac:dyDescent="0.3">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E2257" s="5"/>
      <c r="AF2257" s="5"/>
      <c r="AG2257" s="5"/>
      <c r="AH2257" s="5"/>
      <c r="AI2257" s="5"/>
      <c r="AJ2257" s="5"/>
      <c r="AM2257" s="9"/>
      <c r="AN2257" s="9"/>
      <c r="AO2257" s="9"/>
      <c r="AP2257" s="9"/>
      <c r="AQ2257" s="9"/>
      <c r="AR2257" s="9"/>
      <c r="AS2257" s="9"/>
      <c r="AT2257" s="9"/>
      <c r="AU2257" s="5"/>
      <c r="AV2257" s="5"/>
      <c r="AW2257" s="5"/>
      <c r="AX2257" s="5"/>
      <c r="AY2257" s="5"/>
      <c r="AZ2257" s="5"/>
      <c r="BA2257" s="5"/>
      <c r="CX2257" s="5"/>
      <c r="CY2257" s="5"/>
      <c r="CZ2257" s="5"/>
    </row>
    <row r="2258" spans="4:104" x14ac:dyDescent="0.3">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E2258" s="5"/>
      <c r="AF2258" s="5"/>
      <c r="AG2258" s="5"/>
      <c r="AH2258" s="5"/>
      <c r="AI2258" s="5"/>
      <c r="AJ2258" s="5"/>
      <c r="AM2258" s="9"/>
      <c r="AN2258" s="9"/>
      <c r="AO2258" s="9"/>
      <c r="AP2258" s="9"/>
      <c r="AQ2258" s="9"/>
      <c r="AR2258" s="9"/>
      <c r="AS2258" s="9"/>
      <c r="AT2258" s="9"/>
      <c r="AU2258" s="5"/>
      <c r="AV2258" s="5"/>
      <c r="AW2258" s="5"/>
      <c r="AX2258" s="5"/>
      <c r="AY2258" s="5"/>
      <c r="AZ2258" s="5"/>
      <c r="BA2258" s="5"/>
      <c r="CX2258" s="5"/>
      <c r="CY2258" s="5"/>
      <c r="CZ2258" s="5"/>
    </row>
    <row r="2259" spans="4:104" x14ac:dyDescent="0.3">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E2259" s="5"/>
      <c r="AF2259" s="5"/>
      <c r="AG2259" s="5"/>
      <c r="AH2259" s="5"/>
      <c r="AI2259" s="5"/>
      <c r="AJ2259" s="5"/>
      <c r="AM2259" s="9"/>
      <c r="AN2259" s="9"/>
      <c r="AO2259" s="9"/>
      <c r="AP2259" s="9"/>
      <c r="AQ2259" s="9"/>
      <c r="AR2259" s="9"/>
      <c r="AS2259" s="9"/>
      <c r="AT2259" s="9"/>
      <c r="AU2259" s="5"/>
      <c r="AV2259" s="5"/>
      <c r="AW2259" s="5"/>
      <c r="AX2259" s="5"/>
      <c r="AY2259" s="5"/>
      <c r="AZ2259" s="5"/>
      <c r="BA2259" s="5"/>
      <c r="CX2259" s="5"/>
      <c r="CY2259" s="5"/>
      <c r="CZ2259" s="5"/>
    </row>
    <row r="2260" spans="4:104" x14ac:dyDescent="0.3">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E2260" s="5"/>
      <c r="AF2260" s="5"/>
      <c r="AG2260" s="5"/>
      <c r="AH2260" s="5"/>
      <c r="AI2260" s="5"/>
      <c r="AJ2260" s="5"/>
      <c r="AM2260" s="9"/>
      <c r="AN2260" s="9"/>
      <c r="AO2260" s="9"/>
      <c r="AP2260" s="9"/>
      <c r="AQ2260" s="9"/>
      <c r="AR2260" s="9"/>
      <c r="AS2260" s="9"/>
      <c r="AT2260" s="9"/>
      <c r="AU2260" s="5"/>
      <c r="AV2260" s="5"/>
      <c r="AW2260" s="5"/>
      <c r="AX2260" s="5"/>
      <c r="AY2260" s="5"/>
      <c r="AZ2260" s="5"/>
      <c r="BA2260" s="5"/>
      <c r="CX2260" s="5"/>
      <c r="CY2260" s="5"/>
      <c r="CZ2260" s="5"/>
    </row>
    <row r="2261" spans="4:104" x14ac:dyDescent="0.3">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E2261" s="5"/>
      <c r="AF2261" s="5"/>
      <c r="AG2261" s="5"/>
      <c r="AH2261" s="5"/>
      <c r="AI2261" s="5"/>
      <c r="AJ2261" s="5"/>
      <c r="AM2261" s="9"/>
      <c r="AN2261" s="9"/>
      <c r="AO2261" s="9"/>
      <c r="AP2261" s="9"/>
      <c r="AQ2261" s="9"/>
      <c r="AR2261" s="9"/>
      <c r="AS2261" s="9"/>
      <c r="AT2261" s="9"/>
      <c r="AU2261" s="5"/>
      <c r="AV2261" s="5"/>
      <c r="AW2261" s="5"/>
      <c r="AX2261" s="5"/>
      <c r="AY2261" s="5"/>
      <c r="AZ2261" s="5"/>
      <c r="BA2261" s="5"/>
      <c r="CX2261" s="5"/>
      <c r="CY2261" s="5"/>
      <c r="CZ2261" s="5"/>
    </row>
    <row r="2262" spans="4:104" x14ac:dyDescent="0.3">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E2262" s="5"/>
      <c r="AF2262" s="5"/>
      <c r="AG2262" s="5"/>
      <c r="AH2262" s="5"/>
      <c r="AI2262" s="5"/>
      <c r="AJ2262" s="5"/>
      <c r="AM2262" s="9"/>
      <c r="AN2262" s="9"/>
      <c r="AO2262" s="9"/>
      <c r="AP2262" s="9"/>
      <c r="AQ2262" s="9"/>
      <c r="AR2262" s="9"/>
      <c r="AS2262" s="9"/>
      <c r="AT2262" s="9"/>
      <c r="AU2262" s="5"/>
      <c r="AV2262" s="5"/>
      <c r="AW2262" s="5"/>
      <c r="AX2262" s="5"/>
      <c r="AY2262" s="5"/>
      <c r="AZ2262" s="5"/>
      <c r="BA2262" s="5"/>
      <c r="CX2262" s="5"/>
      <c r="CY2262" s="5"/>
      <c r="CZ2262" s="5"/>
    </row>
    <row r="2263" spans="4:104" x14ac:dyDescent="0.3">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E2263" s="5"/>
      <c r="AF2263" s="5"/>
      <c r="AG2263" s="5"/>
      <c r="AH2263" s="5"/>
      <c r="AI2263" s="5"/>
      <c r="AJ2263" s="5"/>
      <c r="AM2263" s="9"/>
      <c r="AN2263" s="9"/>
      <c r="AO2263" s="9"/>
      <c r="AP2263" s="9"/>
      <c r="AQ2263" s="9"/>
      <c r="AR2263" s="9"/>
      <c r="AS2263" s="9"/>
      <c r="AT2263" s="9"/>
      <c r="AU2263" s="5"/>
      <c r="AV2263" s="5"/>
      <c r="AW2263" s="5"/>
      <c r="AX2263" s="5"/>
      <c r="AY2263" s="5"/>
      <c r="AZ2263" s="5"/>
      <c r="BA2263" s="5"/>
      <c r="CX2263" s="5"/>
      <c r="CY2263" s="5"/>
      <c r="CZ2263" s="5"/>
    </row>
    <row r="2264" spans="4:104" x14ac:dyDescent="0.3">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E2264" s="5"/>
      <c r="AF2264" s="5"/>
      <c r="AG2264" s="5"/>
      <c r="AH2264" s="5"/>
      <c r="AI2264" s="5"/>
      <c r="AJ2264" s="5"/>
      <c r="AM2264" s="9"/>
      <c r="AN2264" s="9"/>
      <c r="AO2264" s="9"/>
      <c r="AP2264" s="9"/>
      <c r="AQ2264" s="9"/>
      <c r="AR2264" s="9"/>
      <c r="AS2264" s="9"/>
      <c r="AT2264" s="9"/>
      <c r="AU2264" s="5"/>
      <c r="AV2264" s="5"/>
      <c r="AW2264" s="5"/>
      <c r="AX2264" s="5"/>
      <c r="AY2264" s="5"/>
      <c r="AZ2264" s="5"/>
      <c r="BA2264" s="5"/>
      <c r="CX2264" s="5"/>
      <c r="CY2264" s="5"/>
      <c r="CZ2264" s="5"/>
    </row>
    <row r="2265" spans="4:104" x14ac:dyDescent="0.3">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E2265" s="5"/>
      <c r="AF2265" s="5"/>
      <c r="AG2265" s="5"/>
      <c r="AH2265" s="5"/>
      <c r="AI2265" s="5"/>
      <c r="AJ2265" s="5"/>
      <c r="AM2265" s="9"/>
      <c r="AN2265" s="9"/>
      <c r="AO2265" s="9"/>
      <c r="AP2265" s="9"/>
      <c r="AQ2265" s="9"/>
      <c r="AR2265" s="9"/>
      <c r="AS2265" s="9"/>
      <c r="AT2265" s="9"/>
      <c r="AU2265" s="5"/>
      <c r="AV2265" s="5"/>
      <c r="AW2265" s="5"/>
      <c r="AX2265" s="5"/>
      <c r="AY2265" s="5"/>
      <c r="AZ2265" s="5"/>
      <c r="BA2265" s="5"/>
      <c r="CX2265" s="5"/>
      <c r="CY2265" s="5"/>
      <c r="CZ2265" s="5"/>
    </row>
    <row r="2266" spans="4:104" x14ac:dyDescent="0.3">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E2266" s="5"/>
      <c r="AF2266" s="5"/>
      <c r="AG2266" s="5"/>
      <c r="AH2266" s="5"/>
      <c r="AI2266" s="5"/>
      <c r="AJ2266" s="5"/>
      <c r="AM2266" s="9"/>
      <c r="AN2266" s="9"/>
      <c r="AO2266" s="9"/>
      <c r="AP2266" s="9"/>
      <c r="AQ2266" s="9"/>
      <c r="AR2266" s="9"/>
      <c r="AS2266" s="9"/>
      <c r="AT2266" s="9"/>
      <c r="AU2266" s="5"/>
      <c r="AV2266" s="5"/>
      <c r="AW2266" s="5"/>
      <c r="AX2266" s="5"/>
      <c r="AY2266" s="5"/>
      <c r="AZ2266" s="5"/>
      <c r="BA2266" s="5"/>
      <c r="CX2266" s="5"/>
      <c r="CY2266" s="5"/>
      <c r="CZ2266" s="5"/>
    </row>
    <row r="2267" spans="4:104" x14ac:dyDescent="0.3">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E2267" s="5"/>
      <c r="AF2267" s="5"/>
      <c r="AG2267" s="5"/>
      <c r="AH2267" s="5"/>
      <c r="AI2267" s="5"/>
      <c r="AJ2267" s="5"/>
      <c r="AM2267" s="9"/>
      <c r="AN2267" s="9"/>
      <c r="AO2267" s="9"/>
      <c r="AP2267" s="9"/>
      <c r="AQ2267" s="9"/>
      <c r="AR2267" s="9"/>
      <c r="AS2267" s="9"/>
      <c r="AT2267" s="9"/>
      <c r="AU2267" s="5"/>
      <c r="AV2267" s="5"/>
      <c r="AW2267" s="5"/>
      <c r="AX2267" s="5"/>
      <c r="AY2267" s="5"/>
      <c r="AZ2267" s="5"/>
      <c r="BA2267" s="5"/>
      <c r="CX2267" s="5"/>
      <c r="CY2267" s="5"/>
      <c r="CZ2267" s="5"/>
    </row>
    <row r="2268" spans="4:104" x14ac:dyDescent="0.3">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E2268" s="5"/>
      <c r="AF2268" s="5"/>
      <c r="AG2268" s="5"/>
      <c r="AH2268" s="5"/>
      <c r="AI2268" s="5"/>
      <c r="AJ2268" s="5"/>
      <c r="AM2268" s="9"/>
      <c r="AN2268" s="9"/>
      <c r="AO2268" s="9"/>
      <c r="AP2268" s="9"/>
      <c r="AQ2268" s="9"/>
      <c r="AR2268" s="9"/>
      <c r="AS2268" s="9"/>
      <c r="AT2268" s="9"/>
      <c r="AU2268" s="5"/>
      <c r="AV2268" s="5"/>
      <c r="AW2268" s="5"/>
      <c r="AX2268" s="5"/>
      <c r="AY2268" s="5"/>
      <c r="AZ2268" s="5"/>
      <c r="BA2268" s="5"/>
      <c r="CX2268" s="5"/>
      <c r="CY2268" s="5"/>
      <c r="CZ2268" s="5"/>
    </row>
    <row r="2269" spans="4:104" x14ac:dyDescent="0.3">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E2269" s="5"/>
      <c r="AF2269" s="5"/>
      <c r="AG2269" s="5"/>
      <c r="AH2269" s="5"/>
      <c r="AI2269" s="5"/>
      <c r="AJ2269" s="5"/>
      <c r="AM2269" s="9"/>
      <c r="AN2269" s="9"/>
      <c r="AO2269" s="9"/>
      <c r="AP2269" s="9"/>
      <c r="AQ2269" s="9"/>
      <c r="AR2269" s="9"/>
      <c r="AS2269" s="9"/>
      <c r="AT2269" s="9"/>
      <c r="AU2269" s="5"/>
      <c r="AV2269" s="5"/>
      <c r="AW2269" s="5"/>
      <c r="AX2269" s="5"/>
      <c r="AY2269" s="5"/>
      <c r="AZ2269" s="5"/>
      <c r="BA2269" s="5"/>
      <c r="CX2269" s="5"/>
      <c r="CY2269" s="5"/>
      <c r="CZ2269" s="5"/>
    </row>
    <row r="2270" spans="4:104" x14ac:dyDescent="0.3">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E2270" s="5"/>
      <c r="AF2270" s="5"/>
      <c r="AG2270" s="5"/>
      <c r="AH2270" s="5"/>
      <c r="AI2270" s="5"/>
      <c r="AJ2270" s="5"/>
      <c r="AM2270" s="9"/>
      <c r="AN2270" s="9"/>
      <c r="AO2270" s="9"/>
      <c r="AP2270" s="9"/>
      <c r="AQ2270" s="9"/>
      <c r="AR2270" s="9"/>
      <c r="AS2270" s="9"/>
      <c r="AT2270" s="9"/>
      <c r="AU2270" s="5"/>
      <c r="AV2270" s="5"/>
      <c r="AW2270" s="5"/>
      <c r="AX2270" s="5"/>
      <c r="AY2270" s="5"/>
      <c r="AZ2270" s="5"/>
      <c r="BA2270" s="5"/>
      <c r="CX2270" s="5"/>
      <c r="CY2270" s="5"/>
      <c r="CZ2270" s="5"/>
    </row>
    <row r="2271" spans="4:104" x14ac:dyDescent="0.3">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E2271" s="5"/>
      <c r="AF2271" s="5"/>
      <c r="AG2271" s="5"/>
      <c r="AH2271" s="5"/>
      <c r="AI2271" s="5"/>
      <c r="AJ2271" s="5"/>
      <c r="AM2271" s="9"/>
      <c r="AN2271" s="9"/>
      <c r="AO2271" s="9"/>
      <c r="AP2271" s="9"/>
      <c r="AQ2271" s="9"/>
      <c r="AR2271" s="9"/>
      <c r="AS2271" s="9"/>
      <c r="AT2271" s="9"/>
      <c r="AU2271" s="5"/>
      <c r="AV2271" s="5"/>
      <c r="AW2271" s="5"/>
      <c r="AX2271" s="5"/>
      <c r="AY2271" s="5"/>
      <c r="AZ2271" s="5"/>
      <c r="BA2271" s="5"/>
      <c r="CX2271" s="5"/>
      <c r="CY2271" s="5"/>
      <c r="CZ2271" s="5"/>
    </row>
    <row r="2272" spans="4:104" x14ac:dyDescent="0.3">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E2272" s="5"/>
      <c r="AF2272" s="5"/>
      <c r="AG2272" s="5"/>
      <c r="AH2272" s="5"/>
      <c r="AI2272" s="5"/>
      <c r="AJ2272" s="5"/>
      <c r="AM2272" s="9"/>
      <c r="AN2272" s="9"/>
      <c r="AO2272" s="9"/>
      <c r="AP2272" s="9"/>
      <c r="AQ2272" s="9"/>
      <c r="AR2272" s="9"/>
      <c r="AS2272" s="9"/>
      <c r="AT2272" s="9"/>
      <c r="AU2272" s="5"/>
      <c r="AV2272" s="5"/>
      <c r="AW2272" s="5"/>
      <c r="AX2272" s="5"/>
      <c r="AY2272" s="5"/>
      <c r="AZ2272" s="5"/>
      <c r="BA2272" s="5"/>
      <c r="CX2272" s="5"/>
      <c r="CY2272" s="5"/>
      <c r="CZ2272" s="5"/>
    </row>
    <row r="2273" spans="4:104" x14ac:dyDescent="0.3">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E2273" s="5"/>
      <c r="AF2273" s="5"/>
      <c r="AG2273" s="5"/>
      <c r="AH2273" s="5"/>
      <c r="AI2273" s="5"/>
      <c r="AJ2273" s="5"/>
      <c r="AM2273" s="9"/>
      <c r="AN2273" s="9"/>
      <c r="AO2273" s="9"/>
      <c r="AP2273" s="9"/>
      <c r="AQ2273" s="9"/>
      <c r="AR2273" s="9"/>
      <c r="AS2273" s="9"/>
      <c r="AT2273" s="9"/>
      <c r="AU2273" s="5"/>
      <c r="AV2273" s="5"/>
      <c r="AW2273" s="5"/>
      <c r="AX2273" s="5"/>
      <c r="AY2273" s="5"/>
      <c r="AZ2273" s="5"/>
      <c r="BA2273" s="5"/>
      <c r="CX2273" s="5"/>
      <c r="CY2273" s="5"/>
      <c r="CZ2273" s="5"/>
    </row>
    <row r="2274" spans="4:104" x14ac:dyDescent="0.3">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E2274" s="5"/>
      <c r="AF2274" s="5"/>
      <c r="AG2274" s="5"/>
      <c r="AH2274" s="5"/>
      <c r="AI2274" s="5"/>
      <c r="AJ2274" s="5"/>
      <c r="AM2274" s="9"/>
      <c r="AN2274" s="9"/>
      <c r="AO2274" s="9"/>
      <c r="AP2274" s="9"/>
      <c r="AQ2274" s="9"/>
      <c r="AR2274" s="9"/>
      <c r="AS2274" s="9"/>
      <c r="AT2274" s="9"/>
      <c r="AU2274" s="5"/>
      <c r="AV2274" s="5"/>
      <c r="AW2274" s="5"/>
      <c r="AX2274" s="5"/>
      <c r="AY2274" s="5"/>
      <c r="AZ2274" s="5"/>
      <c r="BA2274" s="5"/>
      <c r="CX2274" s="5"/>
      <c r="CY2274" s="5"/>
      <c r="CZ2274" s="5"/>
    </row>
    <row r="2275" spans="4:104" x14ac:dyDescent="0.3">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E2275" s="5"/>
      <c r="AF2275" s="5"/>
      <c r="AG2275" s="5"/>
      <c r="AH2275" s="5"/>
      <c r="AI2275" s="5"/>
      <c r="AJ2275" s="5"/>
      <c r="AM2275" s="9"/>
      <c r="AN2275" s="9"/>
      <c r="AO2275" s="9"/>
      <c r="AP2275" s="9"/>
      <c r="AQ2275" s="9"/>
      <c r="AR2275" s="9"/>
      <c r="AS2275" s="9"/>
      <c r="AT2275" s="9"/>
      <c r="AU2275" s="5"/>
      <c r="AV2275" s="5"/>
      <c r="AW2275" s="5"/>
      <c r="AX2275" s="5"/>
      <c r="AY2275" s="5"/>
      <c r="AZ2275" s="5"/>
      <c r="BA2275" s="5"/>
      <c r="CX2275" s="5"/>
      <c r="CY2275" s="5"/>
      <c r="CZ2275" s="5"/>
    </row>
    <row r="2276" spans="4:104" x14ac:dyDescent="0.3">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E2276" s="5"/>
      <c r="AF2276" s="5"/>
      <c r="AG2276" s="5"/>
      <c r="AH2276" s="5"/>
      <c r="AI2276" s="5"/>
      <c r="AJ2276" s="5"/>
      <c r="AM2276" s="9"/>
      <c r="AN2276" s="9"/>
      <c r="AO2276" s="9"/>
      <c r="AP2276" s="9"/>
      <c r="AQ2276" s="9"/>
      <c r="AR2276" s="9"/>
      <c r="AS2276" s="9"/>
      <c r="AT2276" s="9"/>
      <c r="AU2276" s="5"/>
      <c r="AV2276" s="5"/>
      <c r="AW2276" s="5"/>
      <c r="AX2276" s="5"/>
      <c r="AY2276" s="5"/>
      <c r="AZ2276" s="5"/>
      <c r="BA2276" s="5"/>
      <c r="CX2276" s="5"/>
      <c r="CY2276" s="5"/>
      <c r="CZ2276" s="5"/>
    </row>
    <row r="2277" spans="4:104" x14ac:dyDescent="0.3">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E2277" s="5"/>
      <c r="AF2277" s="5"/>
      <c r="AG2277" s="5"/>
      <c r="AH2277" s="5"/>
      <c r="AI2277" s="5"/>
      <c r="AJ2277" s="5"/>
      <c r="AM2277" s="9"/>
      <c r="AN2277" s="9"/>
      <c r="AO2277" s="9"/>
      <c r="AP2277" s="9"/>
      <c r="AQ2277" s="9"/>
      <c r="AR2277" s="9"/>
      <c r="AS2277" s="9"/>
      <c r="AT2277" s="9"/>
      <c r="AU2277" s="5"/>
      <c r="AV2277" s="5"/>
      <c r="AW2277" s="5"/>
      <c r="AX2277" s="5"/>
      <c r="AY2277" s="5"/>
      <c r="AZ2277" s="5"/>
      <c r="BA2277" s="5"/>
      <c r="CX2277" s="5"/>
      <c r="CY2277" s="5"/>
      <c r="CZ2277" s="5"/>
    </row>
    <row r="2278" spans="4:104" x14ac:dyDescent="0.3">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E2278" s="5"/>
      <c r="AF2278" s="5"/>
      <c r="AG2278" s="5"/>
      <c r="AH2278" s="5"/>
      <c r="AI2278" s="5"/>
      <c r="AJ2278" s="5"/>
      <c r="AM2278" s="9"/>
      <c r="AN2278" s="9"/>
      <c r="AO2278" s="9"/>
      <c r="AP2278" s="9"/>
      <c r="AQ2278" s="9"/>
      <c r="AR2278" s="9"/>
      <c r="AS2278" s="9"/>
      <c r="AT2278" s="9"/>
      <c r="AU2278" s="5"/>
      <c r="AV2278" s="5"/>
      <c r="AW2278" s="5"/>
      <c r="AX2278" s="5"/>
      <c r="AY2278" s="5"/>
      <c r="AZ2278" s="5"/>
      <c r="BA2278" s="5"/>
      <c r="CX2278" s="5"/>
      <c r="CY2278" s="5"/>
      <c r="CZ2278" s="5"/>
    </row>
    <row r="2279" spans="4:104" x14ac:dyDescent="0.3">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E2279" s="5"/>
      <c r="AF2279" s="5"/>
      <c r="AG2279" s="5"/>
      <c r="AH2279" s="5"/>
      <c r="AI2279" s="5"/>
      <c r="AJ2279" s="5"/>
      <c r="AM2279" s="9"/>
      <c r="AN2279" s="9"/>
      <c r="AO2279" s="9"/>
      <c r="AP2279" s="9"/>
      <c r="AQ2279" s="9"/>
      <c r="AR2279" s="9"/>
      <c r="AS2279" s="9"/>
      <c r="AT2279" s="9"/>
      <c r="AU2279" s="5"/>
      <c r="AV2279" s="5"/>
      <c r="AW2279" s="5"/>
      <c r="AX2279" s="5"/>
      <c r="AY2279" s="5"/>
      <c r="AZ2279" s="5"/>
      <c r="BA2279" s="5"/>
      <c r="CX2279" s="5"/>
      <c r="CY2279" s="5"/>
      <c r="CZ2279" s="5"/>
    </row>
    <row r="2280" spans="4:104" x14ac:dyDescent="0.3">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E2280" s="5"/>
      <c r="AF2280" s="5"/>
      <c r="AG2280" s="5"/>
      <c r="AH2280" s="5"/>
      <c r="AI2280" s="5"/>
      <c r="AJ2280" s="5"/>
      <c r="AM2280" s="9"/>
      <c r="AN2280" s="9"/>
      <c r="AO2280" s="9"/>
      <c r="AP2280" s="9"/>
      <c r="AQ2280" s="9"/>
      <c r="AR2280" s="9"/>
      <c r="AS2280" s="9"/>
      <c r="AT2280" s="9"/>
      <c r="AU2280" s="5"/>
      <c r="AV2280" s="5"/>
      <c r="AW2280" s="5"/>
      <c r="AX2280" s="5"/>
      <c r="AY2280" s="5"/>
      <c r="AZ2280" s="5"/>
      <c r="BA2280" s="5"/>
      <c r="CX2280" s="5"/>
      <c r="CY2280" s="5"/>
      <c r="CZ2280" s="5"/>
    </row>
    <row r="2281" spans="4:104" x14ac:dyDescent="0.3">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E2281" s="5"/>
      <c r="AF2281" s="5"/>
      <c r="AG2281" s="5"/>
      <c r="AH2281" s="5"/>
      <c r="AI2281" s="5"/>
      <c r="AJ2281" s="5"/>
      <c r="AM2281" s="9"/>
      <c r="AN2281" s="9"/>
      <c r="AO2281" s="9"/>
      <c r="AP2281" s="9"/>
      <c r="AQ2281" s="9"/>
      <c r="AR2281" s="9"/>
      <c r="AS2281" s="9"/>
      <c r="AT2281" s="9"/>
      <c r="AU2281" s="5"/>
      <c r="AV2281" s="5"/>
      <c r="AW2281" s="5"/>
      <c r="AX2281" s="5"/>
      <c r="AY2281" s="5"/>
      <c r="AZ2281" s="5"/>
      <c r="BA2281" s="5"/>
      <c r="CX2281" s="5"/>
      <c r="CY2281" s="5"/>
      <c r="CZ2281" s="5"/>
    </row>
    <row r="2282" spans="4:104" x14ac:dyDescent="0.3">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E2282" s="5"/>
      <c r="AF2282" s="5"/>
      <c r="AG2282" s="5"/>
      <c r="AH2282" s="5"/>
      <c r="AI2282" s="5"/>
      <c r="AJ2282" s="5"/>
      <c r="AM2282" s="9"/>
      <c r="AN2282" s="9"/>
      <c r="AO2282" s="9"/>
      <c r="AP2282" s="9"/>
      <c r="AQ2282" s="9"/>
      <c r="AR2282" s="9"/>
      <c r="AS2282" s="9"/>
      <c r="AT2282" s="9"/>
      <c r="AU2282" s="5"/>
      <c r="AV2282" s="5"/>
      <c r="AW2282" s="5"/>
      <c r="AX2282" s="5"/>
      <c r="AY2282" s="5"/>
      <c r="AZ2282" s="5"/>
      <c r="BA2282" s="5"/>
      <c r="CX2282" s="5"/>
      <c r="CY2282" s="5"/>
      <c r="CZ2282" s="5"/>
    </row>
    <row r="2283" spans="4:104" x14ac:dyDescent="0.3">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E2283" s="5"/>
      <c r="AF2283" s="5"/>
      <c r="AG2283" s="5"/>
      <c r="AH2283" s="5"/>
      <c r="AI2283" s="5"/>
      <c r="AJ2283" s="5"/>
      <c r="AM2283" s="9"/>
      <c r="AN2283" s="9"/>
      <c r="AO2283" s="9"/>
      <c r="AP2283" s="9"/>
      <c r="AQ2283" s="9"/>
      <c r="AR2283" s="9"/>
      <c r="AS2283" s="9"/>
      <c r="AT2283" s="9"/>
      <c r="AU2283" s="5"/>
      <c r="AV2283" s="5"/>
      <c r="AW2283" s="5"/>
      <c r="AX2283" s="5"/>
      <c r="AY2283" s="5"/>
      <c r="AZ2283" s="5"/>
      <c r="BA2283" s="5"/>
      <c r="CX2283" s="5"/>
      <c r="CY2283" s="5"/>
      <c r="CZ2283" s="5"/>
    </row>
    <row r="2284" spans="4:104" x14ac:dyDescent="0.3">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E2284" s="5"/>
      <c r="AF2284" s="5"/>
      <c r="AG2284" s="5"/>
      <c r="AH2284" s="5"/>
      <c r="AI2284" s="5"/>
      <c r="AJ2284" s="5"/>
      <c r="AM2284" s="9"/>
      <c r="AN2284" s="9"/>
      <c r="AO2284" s="9"/>
      <c r="AP2284" s="9"/>
      <c r="AQ2284" s="9"/>
      <c r="AR2284" s="9"/>
      <c r="AS2284" s="9"/>
      <c r="AT2284" s="9"/>
      <c r="AU2284" s="5"/>
      <c r="AV2284" s="5"/>
      <c r="AW2284" s="5"/>
      <c r="AX2284" s="5"/>
      <c r="AY2284" s="5"/>
      <c r="AZ2284" s="5"/>
      <c r="BA2284" s="5"/>
      <c r="CX2284" s="5"/>
      <c r="CY2284" s="5"/>
      <c r="CZ2284" s="5"/>
    </row>
    <row r="2285" spans="4:104" x14ac:dyDescent="0.3">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E2285" s="5"/>
      <c r="AF2285" s="5"/>
      <c r="AG2285" s="5"/>
      <c r="AH2285" s="5"/>
      <c r="AI2285" s="5"/>
      <c r="AJ2285" s="5"/>
      <c r="AM2285" s="9"/>
      <c r="AN2285" s="9"/>
      <c r="AO2285" s="9"/>
      <c r="AP2285" s="9"/>
      <c r="AQ2285" s="9"/>
      <c r="AR2285" s="9"/>
      <c r="AS2285" s="9"/>
      <c r="AT2285" s="9"/>
      <c r="AU2285" s="5"/>
      <c r="AV2285" s="5"/>
      <c r="AW2285" s="5"/>
      <c r="AX2285" s="5"/>
      <c r="AY2285" s="5"/>
      <c r="AZ2285" s="5"/>
      <c r="BA2285" s="5"/>
      <c r="CX2285" s="5"/>
      <c r="CY2285" s="5"/>
      <c r="CZ2285" s="5"/>
    </row>
    <row r="2286" spans="4:104" x14ac:dyDescent="0.3">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E2286" s="5"/>
      <c r="AF2286" s="5"/>
      <c r="AG2286" s="5"/>
      <c r="AH2286" s="5"/>
      <c r="AI2286" s="5"/>
      <c r="AJ2286" s="5"/>
      <c r="AM2286" s="9"/>
      <c r="AN2286" s="9"/>
      <c r="AO2286" s="9"/>
      <c r="AP2286" s="9"/>
      <c r="AQ2286" s="9"/>
      <c r="AR2286" s="9"/>
      <c r="AS2286" s="9"/>
      <c r="AT2286" s="9"/>
      <c r="AU2286" s="5"/>
      <c r="AV2286" s="5"/>
      <c r="AW2286" s="5"/>
      <c r="AX2286" s="5"/>
      <c r="AY2286" s="5"/>
      <c r="AZ2286" s="5"/>
      <c r="BA2286" s="5"/>
      <c r="CX2286" s="5"/>
      <c r="CY2286" s="5"/>
      <c r="CZ2286" s="5"/>
    </row>
    <row r="2287" spans="4:104" x14ac:dyDescent="0.3">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E2287" s="5"/>
      <c r="AF2287" s="5"/>
      <c r="AG2287" s="5"/>
      <c r="AH2287" s="5"/>
      <c r="AI2287" s="5"/>
      <c r="AJ2287" s="5"/>
      <c r="AM2287" s="9"/>
      <c r="AN2287" s="9"/>
      <c r="AO2287" s="9"/>
      <c r="AP2287" s="9"/>
      <c r="AQ2287" s="9"/>
      <c r="AR2287" s="9"/>
      <c r="AS2287" s="9"/>
      <c r="AT2287" s="9"/>
      <c r="AU2287" s="5"/>
      <c r="AV2287" s="5"/>
      <c r="AW2287" s="5"/>
      <c r="AX2287" s="5"/>
      <c r="AY2287" s="5"/>
      <c r="AZ2287" s="5"/>
      <c r="BA2287" s="5"/>
      <c r="CX2287" s="5"/>
      <c r="CY2287" s="5"/>
      <c r="CZ2287" s="5"/>
    </row>
    <row r="2288" spans="4:104" x14ac:dyDescent="0.3">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E2288" s="5"/>
      <c r="AF2288" s="5"/>
      <c r="AG2288" s="5"/>
      <c r="AH2288" s="5"/>
      <c r="AI2288" s="5"/>
      <c r="AJ2288" s="5"/>
      <c r="AM2288" s="9"/>
      <c r="AN2288" s="9"/>
      <c r="AO2288" s="9"/>
      <c r="AP2288" s="9"/>
      <c r="AQ2288" s="9"/>
      <c r="AR2288" s="9"/>
      <c r="AS2288" s="9"/>
      <c r="AT2288" s="9"/>
      <c r="AU2288" s="5"/>
      <c r="AV2288" s="5"/>
      <c r="AW2288" s="5"/>
      <c r="AX2288" s="5"/>
      <c r="AY2288" s="5"/>
      <c r="AZ2288" s="5"/>
      <c r="BA2288" s="5"/>
      <c r="CX2288" s="5"/>
      <c r="CY2288" s="5"/>
      <c r="CZ2288" s="5"/>
    </row>
    <row r="2289" spans="4:104" x14ac:dyDescent="0.3">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E2289" s="5"/>
      <c r="AF2289" s="5"/>
      <c r="AG2289" s="5"/>
      <c r="AH2289" s="5"/>
      <c r="AI2289" s="5"/>
      <c r="AJ2289" s="5"/>
      <c r="AM2289" s="9"/>
      <c r="AN2289" s="9"/>
      <c r="AO2289" s="9"/>
      <c r="AP2289" s="9"/>
      <c r="AQ2289" s="9"/>
      <c r="AR2289" s="9"/>
      <c r="AS2289" s="9"/>
      <c r="AT2289" s="9"/>
      <c r="AU2289" s="5"/>
      <c r="AV2289" s="5"/>
      <c r="AW2289" s="5"/>
      <c r="AX2289" s="5"/>
      <c r="AY2289" s="5"/>
      <c r="AZ2289" s="5"/>
      <c r="BA2289" s="5"/>
      <c r="CX2289" s="5"/>
      <c r="CY2289" s="5"/>
      <c r="CZ2289" s="5"/>
    </row>
    <row r="2290" spans="4:104" x14ac:dyDescent="0.3">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E2290" s="5"/>
      <c r="AF2290" s="5"/>
      <c r="AG2290" s="5"/>
      <c r="AH2290" s="5"/>
      <c r="AI2290" s="5"/>
      <c r="AJ2290" s="5"/>
      <c r="AM2290" s="9"/>
      <c r="AN2290" s="9"/>
      <c r="AO2290" s="9"/>
      <c r="AP2290" s="9"/>
      <c r="AQ2290" s="9"/>
      <c r="AR2290" s="9"/>
      <c r="AS2290" s="9"/>
      <c r="AT2290" s="9"/>
      <c r="AU2290" s="5"/>
      <c r="AV2290" s="5"/>
      <c r="AW2290" s="5"/>
      <c r="AX2290" s="5"/>
      <c r="AY2290" s="5"/>
      <c r="AZ2290" s="5"/>
      <c r="BA2290" s="5"/>
      <c r="CX2290" s="5"/>
      <c r="CY2290" s="5"/>
      <c r="CZ2290" s="5"/>
    </row>
    <row r="2291" spans="4:104" x14ac:dyDescent="0.3">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E2291" s="5"/>
      <c r="AF2291" s="5"/>
      <c r="AG2291" s="5"/>
      <c r="AH2291" s="5"/>
      <c r="AI2291" s="5"/>
      <c r="AJ2291" s="5"/>
      <c r="AM2291" s="9"/>
      <c r="AN2291" s="9"/>
      <c r="AO2291" s="9"/>
      <c r="AP2291" s="9"/>
      <c r="AQ2291" s="9"/>
      <c r="AR2291" s="9"/>
      <c r="AS2291" s="9"/>
      <c r="AT2291" s="9"/>
      <c r="AU2291" s="5"/>
      <c r="AV2291" s="5"/>
      <c r="AW2291" s="5"/>
      <c r="AX2291" s="5"/>
      <c r="AY2291" s="5"/>
      <c r="AZ2291" s="5"/>
      <c r="BA2291" s="5"/>
      <c r="CX2291" s="5"/>
      <c r="CY2291" s="5"/>
      <c r="CZ2291" s="5"/>
    </row>
    <row r="2292" spans="4:104" x14ac:dyDescent="0.3">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E2292" s="5"/>
      <c r="AF2292" s="5"/>
      <c r="AG2292" s="5"/>
      <c r="AH2292" s="5"/>
      <c r="AI2292" s="5"/>
      <c r="AJ2292" s="5"/>
      <c r="AM2292" s="9"/>
      <c r="AN2292" s="9"/>
      <c r="AO2292" s="9"/>
      <c r="AP2292" s="9"/>
      <c r="AQ2292" s="9"/>
      <c r="AR2292" s="9"/>
      <c r="AS2292" s="9"/>
      <c r="AT2292" s="9"/>
      <c r="AU2292" s="5"/>
      <c r="AV2292" s="5"/>
      <c r="AW2292" s="5"/>
      <c r="AX2292" s="5"/>
      <c r="AY2292" s="5"/>
      <c r="AZ2292" s="5"/>
      <c r="BA2292" s="5"/>
      <c r="CX2292" s="5"/>
      <c r="CY2292" s="5"/>
      <c r="CZ2292" s="5"/>
    </row>
    <row r="2293" spans="4:104" x14ac:dyDescent="0.3">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E2293" s="5"/>
      <c r="AF2293" s="5"/>
      <c r="AG2293" s="5"/>
      <c r="AH2293" s="5"/>
      <c r="AI2293" s="5"/>
      <c r="AJ2293" s="5"/>
      <c r="AM2293" s="9"/>
      <c r="AN2293" s="9"/>
      <c r="AO2293" s="9"/>
      <c r="AP2293" s="9"/>
      <c r="AQ2293" s="9"/>
      <c r="AR2293" s="9"/>
      <c r="AS2293" s="9"/>
      <c r="AT2293" s="9"/>
      <c r="AU2293" s="5"/>
      <c r="AV2293" s="5"/>
      <c r="AW2293" s="5"/>
      <c r="AX2293" s="5"/>
      <c r="AY2293" s="5"/>
      <c r="AZ2293" s="5"/>
      <c r="BA2293" s="5"/>
      <c r="CX2293" s="5"/>
      <c r="CY2293" s="5"/>
      <c r="CZ2293" s="5"/>
    </row>
    <row r="2294" spans="4:104" x14ac:dyDescent="0.3">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E2294" s="5"/>
      <c r="AF2294" s="5"/>
      <c r="AG2294" s="5"/>
      <c r="AH2294" s="5"/>
      <c r="AI2294" s="5"/>
      <c r="AJ2294" s="5"/>
      <c r="AM2294" s="9"/>
      <c r="AN2294" s="9"/>
      <c r="AO2294" s="9"/>
      <c r="AP2294" s="9"/>
      <c r="AQ2294" s="9"/>
      <c r="AR2294" s="9"/>
      <c r="AS2294" s="9"/>
      <c r="AT2294" s="9"/>
      <c r="AU2294" s="5"/>
      <c r="AV2294" s="5"/>
      <c r="AW2294" s="5"/>
      <c r="AX2294" s="5"/>
      <c r="AY2294" s="5"/>
      <c r="AZ2294" s="5"/>
      <c r="BA2294" s="5"/>
      <c r="CX2294" s="5"/>
      <c r="CY2294" s="5"/>
      <c r="CZ2294" s="5"/>
    </row>
    <row r="2295" spans="4:104" x14ac:dyDescent="0.3">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E2295" s="5"/>
      <c r="AF2295" s="5"/>
      <c r="AG2295" s="5"/>
      <c r="AH2295" s="5"/>
      <c r="AI2295" s="5"/>
      <c r="AJ2295" s="5"/>
      <c r="AM2295" s="9"/>
      <c r="AN2295" s="9"/>
      <c r="AO2295" s="9"/>
      <c r="AP2295" s="9"/>
      <c r="AQ2295" s="9"/>
      <c r="AR2295" s="9"/>
      <c r="AS2295" s="9"/>
      <c r="AT2295" s="9"/>
      <c r="AU2295" s="5"/>
      <c r="AV2295" s="5"/>
      <c r="AW2295" s="5"/>
      <c r="AX2295" s="5"/>
      <c r="AY2295" s="5"/>
      <c r="AZ2295" s="5"/>
      <c r="BA2295" s="5"/>
      <c r="CX2295" s="5"/>
      <c r="CY2295" s="5"/>
      <c r="CZ2295" s="5"/>
    </row>
    <row r="2296" spans="4:104" x14ac:dyDescent="0.3">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E2296" s="5"/>
      <c r="AF2296" s="5"/>
      <c r="AG2296" s="5"/>
      <c r="AH2296" s="5"/>
      <c r="AI2296" s="5"/>
      <c r="AJ2296" s="5"/>
      <c r="AM2296" s="9"/>
      <c r="AN2296" s="9"/>
      <c r="AO2296" s="9"/>
      <c r="AP2296" s="9"/>
      <c r="AQ2296" s="9"/>
      <c r="AR2296" s="9"/>
      <c r="AS2296" s="9"/>
      <c r="AT2296" s="9"/>
      <c r="AU2296" s="5"/>
      <c r="AV2296" s="5"/>
      <c r="AW2296" s="5"/>
      <c r="AX2296" s="5"/>
      <c r="AY2296" s="5"/>
      <c r="AZ2296" s="5"/>
      <c r="BA2296" s="5"/>
      <c r="CX2296" s="5"/>
      <c r="CY2296" s="5"/>
      <c r="CZ2296" s="5"/>
    </row>
    <row r="2297" spans="4:104" x14ac:dyDescent="0.3">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E2297" s="5"/>
      <c r="AF2297" s="5"/>
      <c r="AG2297" s="5"/>
      <c r="AH2297" s="5"/>
      <c r="AI2297" s="5"/>
      <c r="AJ2297" s="5"/>
      <c r="AM2297" s="9"/>
      <c r="AN2297" s="9"/>
      <c r="AO2297" s="9"/>
      <c r="AP2297" s="9"/>
      <c r="AQ2297" s="9"/>
      <c r="AR2297" s="9"/>
      <c r="AS2297" s="9"/>
      <c r="AT2297" s="9"/>
      <c r="AU2297" s="5"/>
      <c r="AV2297" s="5"/>
      <c r="AW2297" s="5"/>
      <c r="AX2297" s="5"/>
      <c r="AY2297" s="5"/>
      <c r="AZ2297" s="5"/>
      <c r="BA2297" s="5"/>
      <c r="CX2297" s="5"/>
      <c r="CY2297" s="5"/>
      <c r="CZ2297" s="5"/>
    </row>
    <row r="2298" spans="4:104" x14ac:dyDescent="0.3">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E2298" s="5"/>
      <c r="AF2298" s="5"/>
      <c r="AG2298" s="5"/>
      <c r="AH2298" s="5"/>
      <c r="AI2298" s="5"/>
      <c r="AJ2298" s="5"/>
      <c r="AM2298" s="9"/>
      <c r="AN2298" s="9"/>
      <c r="AO2298" s="9"/>
      <c r="AP2298" s="9"/>
      <c r="AQ2298" s="9"/>
      <c r="AR2298" s="9"/>
      <c r="AS2298" s="9"/>
      <c r="AT2298" s="9"/>
      <c r="AU2298" s="5"/>
      <c r="AV2298" s="5"/>
      <c r="AW2298" s="5"/>
      <c r="AX2298" s="5"/>
      <c r="AY2298" s="5"/>
      <c r="AZ2298" s="5"/>
      <c r="BA2298" s="5"/>
      <c r="CX2298" s="5"/>
      <c r="CY2298" s="5"/>
      <c r="CZ2298" s="5"/>
    </row>
    <row r="2299" spans="4:104" x14ac:dyDescent="0.3">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E2299" s="5"/>
      <c r="AF2299" s="5"/>
      <c r="AG2299" s="5"/>
      <c r="AH2299" s="5"/>
      <c r="AI2299" s="5"/>
      <c r="AJ2299" s="5"/>
      <c r="AM2299" s="9"/>
      <c r="AN2299" s="9"/>
      <c r="AO2299" s="9"/>
      <c r="AP2299" s="9"/>
      <c r="AQ2299" s="9"/>
      <c r="AR2299" s="9"/>
      <c r="AS2299" s="9"/>
      <c r="AT2299" s="9"/>
      <c r="AU2299" s="5"/>
      <c r="AV2299" s="5"/>
      <c r="AW2299" s="5"/>
      <c r="AX2299" s="5"/>
      <c r="AY2299" s="5"/>
      <c r="AZ2299" s="5"/>
      <c r="BA2299" s="5"/>
      <c r="CX2299" s="5"/>
      <c r="CY2299" s="5"/>
      <c r="CZ2299" s="5"/>
    </row>
    <row r="2300" spans="4:104" x14ac:dyDescent="0.3">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E2300" s="5"/>
      <c r="AF2300" s="5"/>
      <c r="AG2300" s="5"/>
      <c r="AH2300" s="5"/>
      <c r="AI2300" s="5"/>
      <c r="AJ2300" s="5"/>
      <c r="AM2300" s="9"/>
      <c r="AN2300" s="9"/>
      <c r="AO2300" s="9"/>
      <c r="AP2300" s="9"/>
      <c r="AQ2300" s="9"/>
      <c r="AR2300" s="9"/>
      <c r="AS2300" s="9"/>
      <c r="AT2300" s="9"/>
      <c r="AU2300" s="5"/>
      <c r="AV2300" s="5"/>
      <c r="AW2300" s="5"/>
      <c r="AX2300" s="5"/>
      <c r="AY2300" s="5"/>
      <c r="AZ2300" s="5"/>
      <c r="BA2300" s="5"/>
      <c r="CX2300" s="5"/>
      <c r="CY2300" s="5"/>
      <c r="CZ2300" s="5"/>
    </row>
    <row r="2301" spans="4:104" x14ac:dyDescent="0.3">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E2301" s="5"/>
      <c r="AF2301" s="5"/>
      <c r="AG2301" s="5"/>
      <c r="AH2301" s="5"/>
      <c r="AI2301" s="5"/>
      <c r="AJ2301" s="5"/>
      <c r="AM2301" s="9"/>
      <c r="AN2301" s="9"/>
      <c r="AO2301" s="9"/>
      <c r="AP2301" s="9"/>
      <c r="AQ2301" s="9"/>
      <c r="AR2301" s="9"/>
      <c r="AS2301" s="9"/>
      <c r="AT2301" s="9"/>
      <c r="AU2301" s="5"/>
      <c r="AV2301" s="5"/>
      <c r="AW2301" s="5"/>
      <c r="AX2301" s="5"/>
      <c r="AY2301" s="5"/>
      <c r="AZ2301" s="5"/>
      <c r="BA2301" s="5"/>
      <c r="CX2301" s="5"/>
      <c r="CY2301" s="5"/>
      <c r="CZ2301" s="5"/>
    </row>
    <row r="2302" spans="4:104" x14ac:dyDescent="0.3">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E2302" s="5"/>
      <c r="AF2302" s="5"/>
      <c r="AG2302" s="5"/>
      <c r="AH2302" s="5"/>
      <c r="AI2302" s="5"/>
      <c r="AJ2302" s="5"/>
      <c r="AM2302" s="9"/>
      <c r="AN2302" s="9"/>
      <c r="AO2302" s="9"/>
      <c r="AP2302" s="9"/>
      <c r="AQ2302" s="9"/>
      <c r="AR2302" s="9"/>
      <c r="AS2302" s="9"/>
      <c r="AT2302" s="9"/>
      <c r="AU2302" s="5"/>
      <c r="AV2302" s="5"/>
      <c r="AW2302" s="5"/>
      <c r="AX2302" s="5"/>
      <c r="AY2302" s="5"/>
      <c r="AZ2302" s="5"/>
      <c r="BA2302" s="5"/>
      <c r="CX2302" s="5"/>
      <c r="CY2302" s="5"/>
      <c r="CZ2302" s="5"/>
    </row>
    <row r="2303" spans="4:104" x14ac:dyDescent="0.3">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E2303" s="5"/>
      <c r="AF2303" s="5"/>
      <c r="AG2303" s="5"/>
      <c r="AH2303" s="5"/>
      <c r="AI2303" s="5"/>
      <c r="AJ2303" s="5"/>
      <c r="AM2303" s="9"/>
      <c r="AN2303" s="9"/>
      <c r="AO2303" s="9"/>
      <c r="AP2303" s="9"/>
      <c r="AQ2303" s="9"/>
      <c r="AR2303" s="9"/>
      <c r="AS2303" s="9"/>
      <c r="AT2303" s="9"/>
      <c r="AU2303" s="5"/>
      <c r="AV2303" s="5"/>
      <c r="AW2303" s="5"/>
      <c r="AX2303" s="5"/>
      <c r="AY2303" s="5"/>
      <c r="AZ2303" s="5"/>
      <c r="BA2303" s="5"/>
      <c r="CX2303" s="5"/>
      <c r="CY2303" s="5"/>
      <c r="CZ2303" s="5"/>
    </row>
    <row r="2304" spans="4:104" x14ac:dyDescent="0.3">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E2304" s="5"/>
      <c r="AF2304" s="5"/>
      <c r="AG2304" s="5"/>
      <c r="AH2304" s="5"/>
      <c r="AI2304" s="5"/>
      <c r="AJ2304" s="5"/>
      <c r="AM2304" s="9"/>
      <c r="AN2304" s="9"/>
      <c r="AO2304" s="9"/>
      <c r="AP2304" s="9"/>
      <c r="AQ2304" s="9"/>
      <c r="AR2304" s="9"/>
      <c r="AS2304" s="9"/>
      <c r="AT2304" s="9"/>
      <c r="AU2304" s="5"/>
      <c r="AV2304" s="5"/>
      <c r="AW2304" s="5"/>
      <c r="AX2304" s="5"/>
      <c r="AY2304" s="5"/>
      <c r="AZ2304" s="5"/>
      <c r="BA2304" s="5"/>
      <c r="CX2304" s="5"/>
      <c r="CY2304" s="5"/>
      <c r="CZ2304" s="5"/>
    </row>
    <row r="2305" spans="4:104" x14ac:dyDescent="0.3">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E2305" s="5"/>
      <c r="AF2305" s="5"/>
      <c r="AG2305" s="5"/>
      <c r="AH2305" s="5"/>
      <c r="AI2305" s="5"/>
      <c r="AJ2305" s="5"/>
      <c r="AM2305" s="9"/>
      <c r="AN2305" s="9"/>
      <c r="AO2305" s="9"/>
      <c r="AP2305" s="9"/>
      <c r="AQ2305" s="9"/>
      <c r="AR2305" s="9"/>
      <c r="AS2305" s="9"/>
      <c r="AT2305" s="9"/>
      <c r="AU2305" s="5"/>
      <c r="AV2305" s="5"/>
      <c r="AW2305" s="5"/>
      <c r="AX2305" s="5"/>
      <c r="AY2305" s="5"/>
      <c r="AZ2305" s="5"/>
      <c r="BA2305" s="5"/>
      <c r="CX2305" s="5"/>
      <c r="CY2305" s="5"/>
      <c r="CZ2305" s="5"/>
    </row>
    <row r="2306" spans="4:104" x14ac:dyDescent="0.3">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E2306" s="5"/>
      <c r="AF2306" s="5"/>
      <c r="AG2306" s="5"/>
      <c r="AH2306" s="5"/>
      <c r="AI2306" s="5"/>
      <c r="AJ2306" s="5"/>
      <c r="AM2306" s="9"/>
      <c r="AN2306" s="9"/>
      <c r="AO2306" s="9"/>
      <c r="AP2306" s="9"/>
      <c r="AQ2306" s="9"/>
      <c r="AR2306" s="9"/>
      <c r="AS2306" s="9"/>
      <c r="AT2306" s="9"/>
      <c r="AU2306" s="5"/>
      <c r="AV2306" s="5"/>
      <c r="AW2306" s="5"/>
      <c r="AX2306" s="5"/>
      <c r="AY2306" s="5"/>
      <c r="AZ2306" s="5"/>
      <c r="BA2306" s="5"/>
      <c r="CX2306" s="5"/>
      <c r="CY2306" s="5"/>
      <c r="CZ2306" s="5"/>
    </row>
    <row r="2307" spans="4:104" x14ac:dyDescent="0.3">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E2307" s="5"/>
      <c r="AF2307" s="5"/>
      <c r="AG2307" s="5"/>
      <c r="AH2307" s="5"/>
      <c r="AI2307" s="5"/>
      <c r="AJ2307" s="5"/>
      <c r="AM2307" s="9"/>
      <c r="AN2307" s="9"/>
      <c r="AO2307" s="9"/>
      <c r="AP2307" s="9"/>
      <c r="AQ2307" s="9"/>
      <c r="AR2307" s="9"/>
      <c r="AS2307" s="9"/>
      <c r="AT2307" s="9"/>
      <c r="AU2307" s="5"/>
      <c r="AV2307" s="5"/>
      <c r="AW2307" s="5"/>
      <c r="AX2307" s="5"/>
      <c r="AY2307" s="5"/>
      <c r="AZ2307" s="5"/>
      <c r="BA2307" s="5"/>
      <c r="CX2307" s="5"/>
      <c r="CY2307" s="5"/>
      <c r="CZ2307" s="5"/>
    </row>
    <row r="2308" spans="4:104" x14ac:dyDescent="0.3">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E2308" s="5"/>
      <c r="AF2308" s="5"/>
      <c r="AG2308" s="5"/>
      <c r="AH2308" s="5"/>
      <c r="AI2308" s="5"/>
      <c r="AJ2308" s="5"/>
      <c r="AM2308" s="9"/>
      <c r="AN2308" s="9"/>
      <c r="AO2308" s="9"/>
      <c r="AP2308" s="9"/>
      <c r="AQ2308" s="9"/>
      <c r="AR2308" s="9"/>
      <c r="AS2308" s="9"/>
      <c r="AT2308" s="9"/>
      <c r="AU2308" s="5"/>
      <c r="AV2308" s="5"/>
      <c r="AW2308" s="5"/>
      <c r="AX2308" s="5"/>
      <c r="AY2308" s="5"/>
      <c r="AZ2308" s="5"/>
      <c r="BA2308" s="5"/>
      <c r="CX2308" s="5"/>
      <c r="CY2308" s="5"/>
      <c r="CZ2308" s="5"/>
    </row>
    <row r="2309" spans="4:104" x14ac:dyDescent="0.3">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E2309" s="5"/>
      <c r="AF2309" s="5"/>
      <c r="AG2309" s="5"/>
      <c r="AH2309" s="5"/>
      <c r="AI2309" s="5"/>
      <c r="AJ2309" s="5"/>
      <c r="AM2309" s="9"/>
      <c r="AN2309" s="9"/>
      <c r="AO2309" s="9"/>
      <c r="AP2309" s="9"/>
      <c r="AQ2309" s="9"/>
      <c r="AR2309" s="9"/>
      <c r="AS2309" s="9"/>
      <c r="AT2309" s="9"/>
      <c r="AU2309" s="5"/>
      <c r="AV2309" s="5"/>
      <c r="AW2309" s="5"/>
      <c r="AX2309" s="5"/>
      <c r="AY2309" s="5"/>
      <c r="AZ2309" s="5"/>
      <c r="BA2309" s="5"/>
      <c r="CX2309" s="5"/>
      <c r="CY2309" s="5"/>
      <c r="CZ2309" s="5"/>
    </row>
    <row r="2310" spans="4:104" x14ac:dyDescent="0.3">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E2310" s="5"/>
      <c r="AF2310" s="5"/>
      <c r="AG2310" s="5"/>
      <c r="AH2310" s="5"/>
      <c r="AI2310" s="5"/>
      <c r="AJ2310" s="5"/>
      <c r="AM2310" s="9"/>
      <c r="AN2310" s="9"/>
      <c r="AO2310" s="9"/>
      <c r="AP2310" s="9"/>
      <c r="AQ2310" s="9"/>
      <c r="AR2310" s="9"/>
      <c r="AS2310" s="9"/>
      <c r="AT2310" s="9"/>
      <c r="AU2310" s="5"/>
      <c r="AV2310" s="5"/>
      <c r="AW2310" s="5"/>
      <c r="AX2310" s="5"/>
      <c r="AY2310" s="5"/>
      <c r="AZ2310" s="5"/>
      <c r="BA2310" s="5"/>
      <c r="CX2310" s="5"/>
      <c r="CY2310" s="5"/>
      <c r="CZ2310" s="5"/>
    </row>
    <row r="2311" spans="4:104" x14ac:dyDescent="0.3">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E2311" s="5"/>
      <c r="AF2311" s="5"/>
      <c r="AG2311" s="5"/>
      <c r="AH2311" s="5"/>
      <c r="AI2311" s="5"/>
      <c r="AJ2311" s="5"/>
      <c r="AM2311" s="9"/>
      <c r="AN2311" s="9"/>
      <c r="AO2311" s="9"/>
      <c r="AP2311" s="9"/>
      <c r="AQ2311" s="9"/>
      <c r="AR2311" s="9"/>
      <c r="AS2311" s="9"/>
      <c r="AT2311" s="9"/>
      <c r="AU2311" s="5"/>
      <c r="AV2311" s="5"/>
      <c r="AW2311" s="5"/>
      <c r="AX2311" s="5"/>
      <c r="AY2311" s="5"/>
      <c r="AZ2311" s="5"/>
      <c r="BA2311" s="5"/>
      <c r="CX2311" s="5"/>
      <c r="CY2311" s="5"/>
      <c r="CZ2311" s="5"/>
    </row>
    <row r="2312" spans="4:104" x14ac:dyDescent="0.3">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E2312" s="5"/>
      <c r="AF2312" s="5"/>
      <c r="AG2312" s="5"/>
      <c r="AH2312" s="5"/>
      <c r="AI2312" s="5"/>
      <c r="AJ2312" s="5"/>
      <c r="AM2312" s="9"/>
      <c r="AN2312" s="9"/>
      <c r="AO2312" s="9"/>
      <c r="AP2312" s="9"/>
      <c r="AQ2312" s="9"/>
      <c r="AR2312" s="9"/>
      <c r="AS2312" s="9"/>
      <c r="AT2312" s="9"/>
      <c r="AU2312" s="5"/>
      <c r="AV2312" s="5"/>
      <c r="AW2312" s="5"/>
      <c r="AX2312" s="5"/>
      <c r="AY2312" s="5"/>
      <c r="AZ2312" s="5"/>
      <c r="BA2312" s="5"/>
      <c r="CX2312" s="5"/>
      <c r="CY2312" s="5"/>
      <c r="CZ2312" s="5"/>
    </row>
    <row r="2313" spans="4:104" x14ac:dyDescent="0.3">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E2313" s="5"/>
      <c r="AF2313" s="5"/>
      <c r="AG2313" s="5"/>
      <c r="AH2313" s="5"/>
      <c r="AI2313" s="5"/>
      <c r="AJ2313" s="5"/>
      <c r="AM2313" s="9"/>
      <c r="AN2313" s="9"/>
      <c r="AO2313" s="9"/>
      <c r="AP2313" s="9"/>
      <c r="AQ2313" s="9"/>
      <c r="AR2313" s="9"/>
      <c r="AS2313" s="9"/>
      <c r="AT2313" s="9"/>
      <c r="AU2313" s="5"/>
      <c r="AV2313" s="5"/>
      <c r="AW2313" s="5"/>
      <c r="AX2313" s="5"/>
      <c r="AY2313" s="5"/>
      <c r="AZ2313" s="5"/>
      <c r="BA2313" s="5"/>
      <c r="CX2313" s="5"/>
      <c r="CY2313" s="5"/>
      <c r="CZ2313" s="5"/>
    </row>
    <row r="2314" spans="4:104" x14ac:dyDescent="0.3">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E2314" s="5"/>
      <c r="AF2314" s="5"/>
      <c r="AG2314" s="5"/>
      <c r="AH2314" s="5"/>
      <c r="AI2314" s="5"/>
      <c r="AJ2314" s="5"/>
      <c r="AM2314" s="9"/>
      <c r="AN2314" s="9"/>
      <c r="AO2314" s="9"/>
      <c r="AP2314" s="9"/>
      <c r="AQ2314" s="9"/>
      <c r="AR2314" s="9"/>
      <c r="AS2314" s="9"/>
      <c r="AT2314" s="9"/>
      <c r="AU2314" s="5"/>
      <c r="AV2314" s="5"/>
      <c r="AW2314" s="5"/>
      <c r="AX2314" s="5"/>
      <c r="AY2314" s="5"/>
      <c r="AZ2314" s="5"/>
      <c r="BA2314" s="5"/>
      <c r="CX2314" s="5"/>
      <c r="CY2314" s="5"/>
      <c r="CZ2314" s="5"/>
    </row>
    <row r="2315" spans="4:104" x14ac:dyDescent="0.3">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E2315" s="5"/>
      <c r="AF2315" s="5"/>
      <c r="AG2315" s="5"/>
      <c r="AH2315" s="5"/>
      <c r="AI2315" s="5"/>
      <c r="AJ2315" s="5"/>
      <c r="AM2315" s="9"/>
      <c r="AN2315" s="9"/>
      <c r="AO2315" s="9"/>
      <c r="AP2315" s="9"/>
      <c r="AQ2315" s="9"/>
      <c r="AR2315" s="9"/>
      <c r="AS2315" s="9"/>
      <c r="AT2315" s="9"/>
      <c r="AU2315" s="5"/>
      <c r="AV2315" s="5"/>
      <c r="AW2315" s="5"/>
      <c r="AX2315" s="5"/>
      <c r="AY2315" s="5"/>
      <c r="AZ2315" s="5"/>
      <c r="BA2315" s="5"/>
      <c r="CX2315" s="5"/>
      <c r="CY2315" s="5"/>
      <c r="CZ2315" s="5"/>
    </row>
    <row r="2316" spans="4:104" x14ac:dyDescent="0.3">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E2316" s="5"/>
      <c r="AF2316" s="5"/>
      <c r="AG2316" s="5"/>
      <c r="AH2316" s="5"/>
      <c r="AI2316" s="5"/>
      <c r="AJ2316" s="5"/>
      <c r="AM2316" s="9"/>
      <c r="AN2316" s="9"/>
      <c r="AO2316" s="9"/>
      <c r="AP2316" s="9"/>
      <c r="AQ2316" s="9"/>
      <c r="AR2316" s="9"/>
      <c r="AS2316" s="9"/>
      <c r="AT2316" s="9"/>
      <c r="AU2316" s="5"/>
      <c r="AV2316" s="5"/>
      <c r="AW2316" s="5"/>
      <c r="AX2316" s="5"/>
      <c r="AY2316" s="5"/>
      <c r="AZ2316" s="5"/>
      <c r="BA2316" s="5"/>
      <c r="CX2316" s="5"/>
      <c r="CY2316" s="5"/>
      <c r="CZ2316" s="5"/>
    </row>
    <row r="2317" spans="4:104" x14ac:dyDescent="0.3">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E2317" s="5"/>
      <c r="AF2317" s="5"/>
      <c r="AG2317" s="5"/>
      <c r="AH2317" s="5"/>
      <c r="AI2317" s="5"/>
      <c r="AJ2317" s="5"/>
      <c r="AM2317" s="9"/>
      <c r="AN2317" s="9"/>
      <c r="AO2317" s="9"/>
      <c r="AP2317" s="9"/>
      <c r="AQ2317" s="9"/>
      <c r="AR2317" s="9"/>
      <c r="AS2317" s="9"/>
      <c r="AT2317" s="9"/>
      <c r="AU2317" s="5"/>
      <c r="AV2317" s="5"/>
      <c r="AW2317" s="5"/>
      <c r="AX2317" s="5"/>
      <c r="AY2317" s="5"/>
      <c r="AZ2317" s="5"/>
      <c r="BA2317" s="5"/>
      <c r="CX2317" s="5"/>
      <c r="CY2317" s="5"/>
      <c r="CZ2317" s="5"/>
    </row>
    <row r="2318" spans="4:104" x14ac:dyDescent="0.3">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E2318" s="5"/>
      <c r="AF2318" s="5"/>
      <c r="AG2318" s="5"/>
      <c r="AH2318" s="5"/>
      <c r="AI2318" s="5"/>
      <c r="AJ2318" s="5"/>
      <c r="AM2318" s="9"/>
      <c r="AN2318" s="9"/>
      <c r="AO2318" s="9"/>
      <c r="AP2318" s="9"/>
      <c r="AQ2318" s="9"/>
      <c r="AR2318" s="9"/>
      <c r="AS2318" s="9"/>
      <c r="AT2318" s="9"/>
      <c r="AU2318" s="5"/>
      <c r="AV2318" s="5"/>
      <c r="AW2318" s="5"/>
      <c r="AX2318" s="5"/>
      <c r="AY2318" s="5"/>
      <c r="AZ2318" s="5"/>
      <c r="BA2318" s="5"/>
      <c r="CX2318" s="5"/>
      <c r="CY2318" s="5"/>
      <c r="CZ2318" s="5"/>
    </row>
    <row r="2319" spans="4:104" x14ac:dyDescent="0.3">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E2319" s="5"/>
      <c r="AF2319" s="5"/>
      <c r="AG2319" s="5"/>
      <c r="AH2319" s="5"/>
      <c r="AI2319" s="5"/>
      <c r="AJ2319" s="5"/>
      <c r="AM2319" s="9"/>
      <c r="AN2319" s="9"/>
      <c r="AO2319" s="9"/>
      <c r="AP2319" s="9"/>
      <c r="AQ2319" s="9"/>
      <c r="AR2319" s="9"/>
      <c r="AS2319" s="9"/>
      <c r="AT2319" s="9"/>
      <c r="AU2319" s="5"/>
      <c r="AV2319" s="5"/>
      <c r="AW2319" s="5"/>
      <c r="AX2319" s="5"/>
      <c r="AY2319" s="5"/>
      <c r="AZ2319" s="5"/>
      <c r="BA2319" s="5"/>
      <c r="CX2319" s="5"/>
      <c r="CY2319" s="5"/>
      <c r="CZ2319" s="5"/>
    </row>
    <row r="2320" spans="4:104" x14ac:dyDescent="0.3">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E2320" s="5"/>
      <c r="AF2320" s="5"/>
      <c r="AG2320" s="5"/>
      <c r="AH2320" s="5"/>
      <c r="AI2320" s="5"/>
      <c r="AJ2320" s="5"/>
      <c r="AM2320" s="9"/>
      <c r="AN2320" s="9"/>
      <c r="AO2320" s="9"/>
      <c r="AP2320" s="9"/>
      <c r="AQ2320" s="9"/>
      <c r="AR2320" s="9"/>
      <c r="AS2320" s="9"/>
      <c r="AT2320" s="9"/>
      <c r="AU2320" s="5"/>
      <c r="AV2320" s="5"/>
      <c r="AW2320" s="5"/>
      <c r="AX2320" s="5"/>
      <c r="AY2320" s="5"/>
      <c r="AZ2320" s="5"/>
      <c r="BA2320" s="5"/>
      <c r="CX2320" s="5"/>
      <c r="CY2320" s="5"/>
      <c r="CZ2320" s="5"/>
    </row>
    <row r="2321" spans="4:104" x14ac:dyDescent="0.3">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E2321" s="5"/>
      <c r="AF2321" s="5"/>
      <c r="AG2321" s="5"/>
      <c r="AH2321" s="5"/>
      <c r="AI2321" s="5"/>
      <c r="AJ2321" s="5"/>
      <c r="AM2321" s="9"/>
      <c r="AN2321" s="9"/>
      <c r="AO2321" s="9"/>
      <c r="AP2321" s="9"/>
      <c r="AQ2321" s="9"/>
      <c r="AR2321" s="9"/>
      <c r="AS2321" s="9"/>
      <c r="AT2321" s="9"/>
      <c r="AU2321" s="5"/>
      <c r="AV2321" s="5"/>
      <c r="AW2321" s="5"/>
      <c r="AX2321" s="5"/>
      <c r="AY2321" s="5"/>
      <c r="AZ2321" s="5"/>
      <c r="BA2321" s="5"/>
      <c r="CX2321" s="5"/>
      <c r="CY2321" s="5"/>
      <c r="CZ2321" s="5"/>
    </row>
    <row r="2322" spans="4:104" x14ac:dyDescent="0.3">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E2322" s="5"/>
      <c r="AF2322" s="5"/>
      <c r="AG2322" s="5"/>
      <c r="AH2322" s="5"/>
      <c r="AI2322" s="5"/>
      <c r="AJ2322" s="5"/>
      <c r="AM2322" s="9"/>
      <c r="AN2322" s="9"/>
      <c r="AO2322" s="9"/>
      <c r="AP2322" s="9"/>
      <c r="AQ2322" s="9"/>
      <c r="AR2322" s="9"/>
      <c r="AS2322" s="9"/>
      <c r="AT2322" s="9"/>
      <c r="AU2322" s="5"/>
      <c r="AV2322" s="5"/>
      <c r="AW2322" s="5"/>
      <c r="AX2322" s="5"/>
      <c r="AY2322" s="5"/>
      <c r="AZ2322" s="5"/>
      <c r="BA2322" s="5"/>
      <c r="CX2322" s="5"/>
      <c r="CY2322" s="5"/>
      <c r="CZ2322" s="5"/>
    </row>
    <row r="2323" spans="4:104" x14ac:dyDescent="0.3">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E2323" s="5"/>
      <c r="AF2323" s="5"/>
      <c r="AG2323" s="5"/>
      <c r="AH2323" s="5"/>
      <c r="AI2323" s="5"/>
      <c r="AJ2323" s="5"/>
      <c r="AM2323" s="9"/>
      <c r="AN2323" s="9"/>
      <c r="AO2323" s="9"/>
      <c r="AP2323" s="9"/>
      <c r="AQ2323" s="9"/>
      <c r="AR2323" s="9"/>
      <c r="AS2323" s="9"/>
      <c r="AT2323" s="9"/>
      <c r="AU2323" s="5"/>
      <c r="AV2323" s="5"/>
      <c r="AW2323" s="5"/>
      <c r="AX2323" s="5"/>
      <c r="AY2323" s="5"/>
      <c r="AZ2323" s="5"/>
      <c r="BA2323" s="5"/>
      <c r="CX2323" s="5"/>
      <c r="CY2323" s="5"/>
      <c r="CZ2323" s="5"/>
    </row>
    <row r="2324" spans="4:104" x14ac:dyDescent="0.3">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E2324" s="5"/>
      <c r="AF2324" s="5"/>
      <c r="AG2324" s="5"/>
      <c r="AH2324" s="5"/>
      <c r="AI2324" s="5"/>
      <c r="AJ2324" s="5"/>
      <c r="AM2324" s="9"/>
      <c r="AN2324" s="9"/>
      <c r="AO2324" s="9"/>
      <c r="AP2324" s="9"/>
      <c r="AQ2324" s="9"/>
      <c r="AR2324" s="9"/>
      <c r="AS2324" s="9"/>
      <c r="AT2324" s="9"/>
      <c r="AU2324" s="5"/>
      <c r="AV2324" s="5"/>
      <c r="AW2324" s="5"/>
      <c r="AX2324" s="5"/>
      <c r="AY2324" s="5"/>
      <c r="AZ2324" s="5"/>
      <c r="BA2324" s="5"/>
      <c r="CX2324" s="5"/>
      <c r="CY2324" s="5"/>
      <c r="CZ2324" s="5"/>
    </row>
    <row r="2325" spans="4:104" x14ac:dyDescent="0.3">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E2325" s="5"/>
      <c r="AF2325" s="5"/>
      <c r="AG2325" s="5"/>
      <c r="AH2325" s="5"/>
      <c r="AI2325" s="5"/>
      <c r="AJ2325" s="5"/>
      <c r="AM2325" s="9"/>
      <c r="AN2325" s="9"/>
      <c r="AO2325" s="9"/>
      <c r="AP2325" s="9"/>
      <c r="AQ2325" s="9"/>
      <c r="AR2325" s="9"/>
      <c r="AS2325" s="9"/>
      <c r="AT2325" s="9"/>
      <c r="AU2325" s="5"/>
      <c r="AV2325" s="5"/>
      <c r="AW2325" s="5"/>
      <c r="AX2325" s="5"/>
      <c r="AY2325" s="5"/>
      <c r="AZ2325" s="5"/>
      <c r="BA2325" s="5"/>
      <c r="CX2325" s="5"/>
      <c r="CY2325" s="5"/>
      <c r="CZ2325" s="5"/>
    </row>
    <row r="2326" spans="4:104" x14ac:dyDescent="0.3">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E2326" s="5"/>
      <c r="AF2326" s="5"/>
      <c r="AG2326" s="5"/>
      <c r="AH2326" s="5"/>
      <c r="AI2326" s="5"/>
      <c r="AJ2326" s="5"/>
      <c r="AM2326" s="9"/>
      <c r="AN2326" s="9"/>
      <c r="AO2326" s="9"/>
      <c r="AP2326" s="9"/>
      <c r="AQ2326" s="9"/>
      <c r="AR2326" s="9"/>
      <c r="AS2326" s="9"/>
      <c r="AT2326" s="9"/>
      <c r="AU2326" s="5"/>
      <c r="AV2326" s="5"/>
      <c r="AW2326" s="5"/>
      <c r="AX2326" s="5"/>
      <c r="AY2326" s="5"/>
      <c r="AZ2326" s="5"/>
      <c r="BA2326" s="5"/>
      <c r="CX2326" s="5"/>
      <c r="CY2326" s="5"/>
      <c r="CZ2326" s="5"/>
    </row>
    <row r="2327" spans="4:104" x14ac:dyDescent="0.3">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E2327" s="5"/>
      <c r="AF2327" s="5"/>
      <c r="AG2327" s="5"/>
      <c r="AH2327" s="5"/>
      <c r="AI2327" s="5"/>
      <c r="AJ2327" s="5"/>
      <c r="AM2327" s="9"/>
      <c r="AN2327" s="9"/>
      <c r="AO2327" s="9"/>
      <c r="AP2327" s="9"/>
      <c r="AQ2327" s="9"/>
      <c r="AR2327" s="9"/>
      <c r="AS2327" s="9"/>
      <c r="AT2327" s="9"/>
      <c r="AU2327" s="5"/>
      <c r="AV2327" s="5"/>
      <c r="AW2327" s="5"/>
      <c r="AX2327" s="5"/>
      <c r="AY2327" s="5"/>
      <c r="AZ2327" s="5"/>
      <c r="BA2327" s="5"/>
      <c r="CX2327" s="5"/>
      <c r="CY2327" s="5"/>
      <c r="CZ2327" s="5"/>
    </row>
    <row r="2328" spans="4:104" x14ac:dyDescent="0.3">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E2328" s="5"/>
      <c r="AF2328" s="5"/>
      <c r="AG2328" s="5"/>
      <c r="AH2328" s="5"/>
      <c r="AI2328" s="5"/>
      <c r="AJ2328" s="5"/>
      <c r="AM2328" s="9"/>
      <c r="AN2328" s="9"/>
      <c r="AO2328" s="9"/>
      <c r="AP2328" s="9"/>
      <c r="AQ2328" s="9"/>
      <c r="AR2328" s="9"/>
      <c r="AS2328" s="9"/>
      <c r="AT2328" s="9"/>
      <c r="AU2328" s="5"/>
      <c r="AV2328" s="5"/>
      <c r="AW2328" s="5"/>
      <c r="AX2328" s="5"/>
      <c r="AY2328" s="5"/>
      <c r="AZ2328" s="5"/>
      <c r="BA2328" s="5"/>
      <c r="CX2328" s="5"/>
      <c r="CY2328" s="5"/>
      <c r="CZ2328" s="5"/>
    </row>
    <row r="2329" spans="4:104" x14ac:dyDescent="0.3">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E2329" s="5"/>
      <c r="AF2329" s="5"/>
      <c r="AG2329" s="5"/>
      <c r="AH2329" s="5"/>
      <c r="AI2329" s="5"/>
      <c r="AJ2329" s="5"/>
      <c r="AM2329" s="9"/>
      <c r="AN2329" s="9"/>
      <c r="AO2329" s="9"/>
      <c r="AP2329" s="9"/>
      <c r="AQ2329" s="9"/>
      <c r="AR2329" s="9"/>
      <c r="AS2329" s="9"/>
      <c r="AT2329" s="9"/>
      <c r="AU2329" s="5"/>
      <c r="AV2329" s="5"/>
      <c r="AW2329" s="5"/>
      <c r="AX2329" s="5"/>
      <c r="AY2329" s="5"/>
      <c r="AZ2329" s="5"/>
      <c r="BA2329" s="5"/>
      <c r="CX2329" s="5"/>
      <c r="CY2329" s="5"/>
      <c r="CZ2329" s="5"/>
    </row>
    <row r="2330" spans="4:104" x14ac:dyDescent="0.3">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E2330" s="5"/>
      <c r="AF2330" s="5"/>
      <c r="AG2330" s="5"/>
      <c r="AH2330" s="5"/>
      <c r="AI2330" s="5"/>
      <c r="AJ2330" s="5"/>
      <c r="AM2330" s="9"/>
      <c r="AN2330" s="9"/>
      <c r="AO2330" s="9"/>
      <c r="AP2330" s="9"/>
      <c r="AQ2330" s="9"/>
      <c r="AR2330" s="9"/>
      <c r="AS2330" s="9"/>
      <c r="AT2330" s="9"/>
      <c r="AU2330" s="5"/>
      <c r="AV2330" s="5"/>
      <c r="AW2330" s="5"/>
      <c r="AX2330" s="5"/>
      <c r="AY2330" s="5"/>
      <c r="AZ2330" s="5"/>
      <c r="BA2330" s="5"/>
      <c r="CX2330" s="5"/>
      <c r="CY2330" s="5"/>
      <c r="CZ2330" s="5"/>
    </row>
    <row r="2331" spans="4:104" x14ac:dyDescent="0.3">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E2331" s="5"/>
      <c r="AF2331" s="5"/>
      <c r="AG2331" s="5"/>
      <c r="AH2331" s="5"/>
      <c r="AI2331" s="5"/>
      <c r="AJ2331" s="5"/>
      <c r="AM2331" s="9"/>
      <c r="AN2331" s="9"/>
      <c r="AO2331" s="9"/>
      <c r="AP2331" s="9"/>
      <c r="AQ2331" s="9"/>
      <c r="AR2331" s="9"/>
      <c r="AS2331" s="9"/>
      <c r="AT2331" s="9"/>
      <c r="AU2331" s="5"/>
      <c r="AV2331" s="5"/>
      <c r="AW2331" s="5"/>
      <c r="AX2331" s="5"/>
      <c r="AY2331" s="5"/>
      <c r="AZ2331" s="5"/>
      <c r="BA2331" s="5"/>
      <c r="CX2331" s="5"/>
      <c r="CY2331" s="5"/>
      <c r="CZ2331" s="5"/>
    </row>
    <row r="2332" spans="4:104" x14ac:dyDescent="0.3">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E2332" s="5"/>
      <c r="AF2332" s="5"/>
      <c r="AG2332" s="5"/>
      <c r="AH2332" s="5"/>
      <c r="AI2332" s="5"/>
      <c r="AJ2332" s="5"/>
      <c r="AM2332" s="9"/>
      <c r="AN2332" s="9"/>
      <c r="AO2332" s="9"/>
      <c r="AP2332" s="9"/>
      <c r="AQ2332" s="9"/>
      <c r="AR2332" s="9"/>
      <c r="AS2332" s="9"/>
      <c r="AT2332" s="9"/>
      <c r="AU2332" s="5"/>
      <c r="AV2332" s="5"/>
      <c r="AW2332" s="5"/>
      <c r="AX2332" s="5"/>
      <c r="AY2332" s="5"/>
      <c r="AZ2332" s="5"/>
      <c r="BA2332" s="5"/>
      <c r="CX2332" s="5"/>
      <c r="CY2332" s="5"/>
      <c r="CZ2332" s="5"/>
    </row>
    <row r="2333" spans="4:104" x14ac:dyDescent="0.3">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E2333" s="5"/>
      <c r="AF2333" s="5"/>
      <c r="AG2333" s="5"/>
      <c r="AH2333" s="5"/>
      <c r="AI2333" s="5"/>
      <c r="AJ2333" s="5"/>
      <c r="AM2333" s="9"/>
      <c r="AN2333" s="9"/>
      <c r="AO2333" s="9"/>
      <c r="AP2333" s="9"/>
      <c r="AQ2333" s="9"/>
      <c r="AR2333" s="9"/>
      <c r="AS2333" s="9"/>
      <c r="AT2333" s="9"/>
      <c r="AU2333" s="5"/>
      <c r="AV2333" s="5"/>
      <c r="AW2333" s="5"/>
      <c r="AX2333" s="5"/>
      <c r="AY2333" s="5"/>
      <c r="AZ2333" s="5"/>
      <c r="BA2333" s="5"/>
      <c r="CX2333" s="5"/>
      <c r="CY2333" s="5"/>
      <c r="CZ2333" s="5"/>
    </row>
    <row r="2334" spans="4:104" x14ac:dyDescent="0.3">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E2334" s="5"/>
      <c r="AF2334" s="5"/>
      <c r="AG2334" s="5"/>
      <c r="AH2334" s="5"/>
      <c r="AI2334" s="5"/>
      <c r="AJ2334" s="5"/>
      <c r="AM2334" s="9"/>
      <c r="AN2334" s="9"/>
      <c r="AO2334" s="9"/>
      <c r="AP2334" s="9"/>
      <c r="AQ2334" s="9"/>
      <c r="AR2334" s="9"/>
      <c r="AS2334" s="9"/>
      <c r="AT2334" s="9"/>
      <c r="AU2334" s="5"/>
      <c r="AV2334" s="5"/>
      <c r="AW2334" s="5"/>
      <c r="AX2334" s="5"/>
      <c r="AY2334" s="5"/>
      <c r="AZ2334" s="5"/>
      <c r="BA2334" s="5"/>
      <c r="CX2334" s="5"/>
      <c r="CY2334" s="5"/>
      <c r="CZ2334" s="5"/>
    </row>
    <row r="2335" spans="4:104" x14ac:dyDescent="0.3">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E2335" s="5"/>
      <c r="AF2335" s="5"/>
      <c r="AG2335" s="5"/>
      <c r="AH2335" s="5"/>
      <c r="AI2335" s="5"/>
      <c r="AJ2335" s="5"/>
      <c r="AM2335" s="9"/>
      <c r="AN2335" s="9"/>
      <c r="AO2335" s="9"/>
      <c r="AP2335" s="9"/>
      <c r="AQ2335" s="9"/>
      <c r="AR2335" s="9"/>
      <c r="AS2335" s="9"/>
      <c r="AT2335" s="9"/>
      <c r="AU2335" s="5"/>
      <c r="AV2335" s="5"/>
      <c r="AW2335" s="5"/>
      <c r="AX2335" s="5"/>
      <c r="AY2335" s="5"/>
      <c r="AZ2335" s="5"/>
      <c r="BA2335" s="5"/>
      <c r="CX2335" s="5"/>
      <c r="CY2335" s="5"/>
      <c r="CZ2335" s="5"/>
    </row>
    <row r="2336" spans="4:104" x14ac:dyDescent="0.3">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E2336" s="5"/>
      <c r="AF2336" s="5"/>
      <c r="AG2336" s="5"/>
      <c r="AH2336" s="5"/>
      <c r="AI2336" s="5"/>
      <c r="AJ2336" s="5"/>
      <c r="AM2336" s="9"/>
      <c r="AN2336" s="9"/>
      <c r="AO2336" s="9"/>
      <c r="AP2336" s="9"/>
      <c r="AQ2336" s="9"/>
      <c r="AR2336" s="9"/>
      <c r="AS2336" s="9"/>
      <c r="AT2336" s="9"/>
      <c r="AU2336" s="5"/>
      <c r="AV2336" s="5"/>
      <c r="AW2336" s="5"/>
      <c r="AX2336" s="5"/>
      <c r="AY2336" s="5"/>
      <c r="AZ2336" s="5"/>
      <c r="BA2336" s="5"/>
      <c r="CX2336" s="5"/>
      <c r="CY2336" s="5"/>
      <c r="CZ2336" s="5"/>
    </row>
    <row r="2337" spans="4:104" x14ac:dyDescent="0.3">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E2337" s="5"/>
      <c r="AF2337" s="5"/>
      <c r="AG2337" s="5"/>
      <c r="AH2337" s="5"/>
      <c r="AI2337" s="5"/>
      <c r="AJ2337" s="5"/>
      <c r="AM2337" s="9"/>
      <c r="AN2337" s="9"/>
      <c r="AO2337" s="9"/>
      <c r="AP2337" s="9"/>
      <c r="AQ2337" s="9"/>
      <c r="AR2337" s="9"/>
      <c r="AS2337" s="9"/>
      <c r="AT2337" s="9"/>
      <c r="AU2337" s="5"/>
      <c r="AV2337" s="5"/>
      <c r="AW2337" s="5"/>
      <c r="AX2337" s="5"/>
      <c r="AY2337" s="5"/>
      <c r="AZ2337" s="5"/>
      <c r="BA2337" s="5"/>
      <c r="CX2337" s="5"/>
      <c r="CY2337" s="5"/>
      <c r="CZ2337" s="5"/>
    </row>
    <row r="2338" spans="4:104" x14ac:dyDescent="0.3">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E2338" s="5"/>
      <c r="AF2338" s="5"/>
      <c r="AG2338" s="5"/>
      <c r="AH2338" s="5"/>
      <c r="AI2338" s="5"/>
      <c r="AJ2338" s="5"/>
      <c r="AM2338" s="9"/>
      <c r="AN2338" s="9"/>
      <c r="AO2338" s="9"/>
      <c r="AP2338" s="9"/>
      <c r="AQ2338" s="9"/>
      <c r="AR2338" s="9"/>
      <c r="AS2338" s="9"/>
      <c r="AT2338" s="9"/>
      <c r="AU2338" s="5"/>
      <c r="AV2338" s="5"/>
      <c r="AW2338" s="5"/>
      <c r="AX2338" s="5"/>
      <c r="AY2338" s="5"/>
      <c r="AZ2338" s="5"/>
      <c r="BA2338" s="5"/>
      <c r="CX2338" s="5"/>
      <c r="CY2338" s="5"/>
      <c r="CZ2338" s="5"/>
    </row>
    <row r="2339" spans="4:104" x14ac:dyDescent="0.3">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E2339" s="5"/>
      <c r="AF2339" s="5"/>
      <c r="AG2339" s="5"/>
      <c r="AH2339" s="5"/>
      <c r="AI2339" s="5"/>
      <c r="AJ2339" s="5"/>
      <c r="AM2339" s="9"/>
      <c r="AN2339" s="9"/>
      <c r="AO2339" s="9"/>
      <c r="AP2339" s="9"/>
      <c r="AQ2339" s="9"/>
      <c r="AR2339" s="9"/>
      <c r="AS2339" s="9"/>
      <c r="AT2339" s="9"/>
      <c r="AU2339" s="5"/>
      <c r="AV2339" s="5"/>
      <c r="AW2339" s="5"/>
      <c r="AX2339" s="5"/>
      <c r="AY2339" s="5"/>
      <c r="AZ2339" s="5"/>
      <c r="BA2339" s="5"/>
      <c r="CX2339" s="5"/>
      <c r="CY2339" s="5"/>
      <c r="CZ2339" s="5"/>
    </row>
    <row r="2340" spans="4:104" x14ac:dyDescent="0.3">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E2340" s="5"/>
      <c r="AF2340" s="5"/>
      <c r="AG2340" s="5"/>
      <c r="AH2340" s="5"/>
      <c r="AI2340" s="5"/>
      <c r="AJ2340" s="5"/>
      <c r="AM2340" s="9"/>
      <c r="AN2340" s="9"/>
      <c r="AO2340" s="9"/>
      <c r="AP2340" s="9"/>
      <c r="AQ2340" s="9"/>
      <c r="AR2340" s="9"/>
      <c r="AS2340" s="9"/>
      <c r="AT2340" s="9"/>
      <c r="AU2340" s="5"/>
      <c r="AV2340" s="5"/>
      <c r="AW2340" s="5"/>
      <c r="AX2340" s="5"/>
      <c r="AY2340" s="5"/>
      <c r="AZ2340" s="5"/>
      <c r="BA2340" s="5"/>
      <c r="CX2340" s="5"/>
      <c r="CY2340" s="5"/>
      <c r="CZ2340" s="5"/>
    </row>
    <row r="2341" spans="4:104" x14ac:dyDescent="0.3">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E2341" s="5"/>
      <c r="AF2341" s="5"/>
      <c r="AG2341" s="5"/>
      <c r="AH2341" s="5"/>
      <c r="AI2341" s="5"/>
      <c r="AJ2341" s="5"/>
      <c r="AM2341" s="9"/>
      <c r="AN2341" s="9"/>
      <c r="AO2341" s="9"/>
      <c r="AP2341" s="9"/>
      <c r="AQ2341" s="9"/>
      <c r="AR2341" s="9"/>
      <c r="AS2341" s="9"/>
      <c r="AT2341" s="9"/>
      <c r="AU2341" s="5"/>
      <c r="AV2341" s="5"/>
      <c r="AW2341" s="5"/>
      <c r="AX2341" s="5"/>
      <c r="AY2341" s="5"/>
      <c r="AZ2341" s="5"/>
      <c r="BA2341" s="5"/>
      <c r="CX2341" s="5"/>
      <c r="CY2341" s="5"/>
      <c r="CZ2341" s="5"/>
    </row>
    <row r="2342" spans="4:104" x14ac:dyDescent="0.3">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E2342" s="5"/>
      <c r="AF2342" s="5"/>
      <c r="AG2342" s="5"/>
      <c r="AH2342" s="5"/>
      <c r="AI2342" s="5"/>
      <c r="AJ2342" s="5"/>
      <c r="AM2342" s="9"/>
      <c r="AN2342" s="9"/>
      <c r="AO2342" s="9"/>
      <c r="AP2342" s="9"/>
      <c r="AQ2342" s="9"/>
      <c r="AR2342" s="9"/>
      <c r="AS2342" s="9"/>
      <c r="AT2342" s="9"/>
      <c r="AU2342" s="5"/>
      <c r="AV2342" s="5"/>
      <c r="AW2342" s="5"/>
      <c r="AX2342" s="5"/>
      <c r="AY2342" s="5"/>
      <c r="AZ2342" s="5"/>
      <c r="BA2342" s="5"/>
      <c r="CX2342" s="5"/>
      <c r="CY2342" s="5"/>
      <c r="CZ2342" s="5"/>
    </row>
    <row r="2343" spans="4:104" x14ac:dyDescent="0.3">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E2343" s="5"/>
      <c r="AF2343" s="5"/>
      <c r="AG2343" s="5"/>
      <c r="AH2343" s="5"/>
      <c r="AI2343" s="5"/>
      <c r="AJ2343" s="5"/>
      <c r="AM2343" s="9"/>
      <c r="AN2343" s="9"/>
      <c r="AO2343" s="9"/>
      <c r="AP2343" s="9"/>
      <c r="AQ2343" s="9"/>
      <c r="AR2343" s="9"/>
      <c r="AS2343" s="9"/>
      <c r="AT2343" s="9"/>
      <c r="AU2343" s="5"/>
      <c r="AV2343" s="5"/>
      <c r="AW2343" s="5"/>
      <c r="AX2343" s="5"/>
      <c r="AY2343" s="5"/>
      <c r="AZ2343" s="5"/>
      <c r="BA2343" s="5"/>
      <c r="CX2343" s="5"/>
      <c r="CY2343" s="5"/>
      <c r="CZ2343" s="5"/>
    </row>
    <row r="2344" spans="4:104" x14ac:dyDescent="0.3">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E2344" s="5"/>
      <c r="AF2344" s="5"/>
      <c r="AG2344" s="5"/>
      <c r="AH2344" s="5"/>
      <c r="AI2344" s="5"/>
      <c r="AJ2344" s="5"/>
      <c r="AM2344" s="9"/>
      <c r="AN2344" s="9"/>
      <c r="AO2344" s="9"/>
      <c r="AP2344" s="9"/>
      <c r="AQ2344" s="9"/>
      <c r="AR2344" s="9"/>
      <c r="AS2344" s="9"/>
      <c r="AT2344" s="9"/>
      <c r="AU2344" s="5"/>
      <c r="AV2344" s="5"/>
      <c r="AW2344" s="5"/>
      <c r="AX2344" s="5"/>
      <c r="AY2344" s="5"/>
      <c r="AZ2344" s="5"/>
      <c r="BA2344" s="5"/>
      <c r="CX2344" s="5"/>
      <c r="CY2344" s="5"/>
      <c r="CZ2344" s="5"/>
    </row>
    <row r="2345" spans="4:104" x14ac:dyDescent="0.3">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E2345" s="5"/>
      <c r="AF2345" s="5"/>
      <c r="AG2345" s="5"/>
      <c r="AH2345" s="5"/>
      <c r="AI2345" s="5"/>
      <c r="AJ2345" s="5"/>
      <c r="AM2345" s="9"/>
      <c r="AN2345" s="9"/>
      <c r="AO2345" s="9"/>
      <c r="AP2345" s="9"/>
      <c r="AQ2345" s="9"/>
      <c r="AR2345" s="9"/>
      <c r="AS2345" s="9"/>
      <c r="AT2345" s="9"/>
      <c r="AU2345" s="5"/>
      <c r="AV2345" s="5"/>
      <c r="AW2345" s="5"/>
      <c r="AX2345" s="5"/>
      <c r="AY2345" s="5"/>
      <c r="AZ2345" s="5"/>
      <c r="BA2345" s="5"/>
      <c r="CX2345" s="5"/>
      <c r="CY2345" s="5"/>
      <c r="CZ2345" s="5"/>
    </row>
    <row r="2346" spans="4:104" x14ac:dyDescent="0.3">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E2346" s="5"/>
      <c r="AF2346" s="5"/>
      <c r="AG2346" s="5"/>
      <c r="AH2346" s="5"/>
      <c r="AI2346" s="5"/>
      <c r="AJ2346" s="5"/>
      <c r="AM2346" s="9"/>
      <c r="AN2346" s="9"/>
      <c r="AO2346" s="9"/>
      <c r="AP2346" s="9"/>
      <c r="AQ2346" s="9"/>
      <c r="AR2346" s="9"/>
      <c r="AS2346" s="9"/>
      <c r="AT2346" s="9"/>
      <c r="AU2346" s="5"/>
      <c r="AV2346" s="5"/>
      <c r="AW2346" s="5"/>
      <c r="AX2346" s="5"/>
      <c r="AY2346" s="5"/>
      <c r="AZ2346" s="5"/>
      <c r="BA2346" s="5"/>
      <c r="CX2346" s="5"/>
      <c r="CY2346" s="5"/>
      <c r="CZ2346" s="5"/>
    </row>
    <row r="2347" spans="4:104" x14ac:dyDescent="0.3">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E2347" s="5"/>
      <c r="AF2347" s="5"/>
      <c r="AG2347" s="5"/>
      <c r="AH2347" s="5"/>
      <c r="AI2347" s="5"/>
      <c r="AJ2347" s="5"/>
      <c r="AM2347" s="9"/>
      <c r="AN2347" s="9"/>
      <c r="AO2347" s="9"/>
      <c r="AP2347" s="9"/>
      <c r="AQ2347" s="9"/>
      <c r="AR2347" s="9"/>
      <c r="AS2347" s="9"/>
      <c r="AT2347" s="9"/>
      <c r="AU2347" s="5"/>
      <c r="AV2347" s="5"/>
      <c r="AW2347" s="5"/>
      <c r="AX2347" s="5"/>
      <c r="AY2347" s="5"/>
      <c r="AZ2347" s="5"/>
      <c r="BA2347" s="5"/>
      <c r="CX2347" s="5"/>
      <c r="CY2347" s="5"/>
      <c r="CZ2347" s="5"/>
    </row>
    <row r="2348" spans="4:104" x14ac:dyDescent="0.3">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E2348" s="5"/>
      <c r="AF2348" s="5"/>
      <c r="AG2348" s="5"/>
      <c r="AH2348" s="5"/>
      <c r="AI2348" s="5"/>
      <c r="AJ2348" s="5"/>
      <c r="AM2348" s="9"/>
      <c r="AN2348" s="9"/>
      <c r="AO2348" s="9"/>
      <c r="AP2348" s="9"/>
      <c r="AQ2348" s="9"/>
      <c r="AR2348" s="9"/>
      <c r="AS2348" s="9"/>
      <c r="AT2348" s="9"/>
      <c r="AU2348" s="5"/>
      <c r="AV2348" s="5"/>
      <c r="AW2348" s="5"/>
      <c r="AX2348" s="5"/>
      <c r="AY2348" s="5"/>
      <c r="AZ2348" s="5"/>
      <c r="BA2348" s="5"/>
      <c r="CX2348" s="5"/>
      <c r="CY2348" s="5"/>
      <c r="CZ2348" s="5"/>
    </row>
    <row r="2349" spans="4:104" x14ac:dyDescent="0.3">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E2349" s="5"/>
      <c r="AF2349" s="5"/>
      <c r="AG2349" s="5"/>
      <c r="AH2349" s="5"/>
      <c r="AI2349" s="5"/>
      <c r="AJ2349" s="5"/>
      <c r="AM2349" s="9"/>
      <c r="AN2349" s="9"/>
      <c r="AO2349" s="9"/>
      <c r="AP2349" s="9"/>
      <c r="AQ2349" s="9"/>
      <c r="AR2349" s="9"/>
      <c r="AS2349" s="9"/>
      <c r="AT2349" s="9"/>
      <c r="AU2349" s="5"/>
      <c r="AV2349" s="5"/>
      <c r="AW2349" s="5"/>
      <c r="AX2349" s="5"/>
      <c r="AY2349" s="5"/>
      <c r="AZ2349" s="5"/>
      <c r="BA2349" s="5"/>
      <c r="CX2349" s="5"/>
      <c r="CY2349" s="5"/>
      <c r="CZ2349" s="5"/>
    </row>
    <row r="2350" spans="4:104" x14ac:dyDescent="0.3">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E2350" s="5"/>
      <c r="AF2350" s="5"/>
      <c r="AG2350" s="5"/>
      <c r="AH2350" s="5"/>
      <c r="AI2350" s="5"/>
      <c r="AJ2350" s="5"/>
      <c r="AM2350" s="9"/>
      <c r="AN2350" s="9"/>
      <c r="AO2350" s="9"/>
      <c r="AP2350" s="9"/>
      <c r="AQ2350" s="9"/>
      <c r="AR2350" s="9"/>
      <c r="AS2350" s="9"/>
      <c r="AT2350" s="9"/>
      <c r="AU2350" s="5"/>
      <c r="AV2350" s="5"/>
      <c r="AW2350" s="5"/>
      <c r="AX2350" s="5"/>
      <c r="AY2350" s="5"/>
      <c r="AZ2350" s="5"/>
      <c r="BA2350" s="5"/>
      <c r="CX2350" s="5"/>
      <c r="CY2350" s="5"/>
      <c r="CZ2350" s="5"/>
    </row>
    <row r="2351" spans="4:104" x14ac:dyDescent="0.3">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E2351" s="5"/>
      <c r="AF2351" s="5"/>
      <c r="AG2351" s="5"/>
      <c r="AH2351" s="5"/>
      <c r="AI2351" s="5"/>
      <c r="AJ2351" s="5"/>
      <c r="AM2351" s="9"/>
      <c r="AN2351" s="9"/>
      <c r="AO2351" s="9"/>
      <c r="AP2351" s="9"/>
      <c r="AQ2351" s="9"/>
      <c r="AR2351" s="9"/>
      <c r="AS2351" s="9"/>
      <c r="AT2351" s="9"/>
      <c r="AU2351" s="5"/>
      <c r="AV2351" s="5"/>
      <c r="AW2351" s="5"/>
      <c r="AX2351" s="5"/>
      <c r="AY2351" s="5"/>
      <c r="AZ2351" s="5"/>
      <c r="BA2351" s="5"/>
      <c r="CX2351" s="5"/>
      <c r="CY2351" s="5"/>
      <c r="CZ2351" s="5"/>
    </row>
    <row r="2352" spans="4:104" x14ac:dyDescent="0.3">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E2352" s="5"/>
      <c r="AF2352" s="5"/>
      <c r="AG2352" s="5"/>
      <c r="AH2352" s="5"/>
      <c r="AI2352" s="5"/>
      <c r="AJ2352" s="5"/>
      <c r="AM2352" s="9"/>
      <c r="AN2352" s="9"/>
      <c r="AO2352" s="9"/>
      <c r="AP2352" s="9"/>
      <c r="AQ2352" s="9"/>
      <c r="AR2352" s="9"/>
      <c r="AS2352" s="9"/>
      <c r="AT2352" s="9"/>
      <c r="AU2352" s="5"/>
      <c r="AV2352" s="5"/>
      <c r="AW2352" s="5"/>
      <c r="AX2352" s="5"/>
      <c r="AY2352" s="5"/>
      <c r="AZ2352" s="5"/>
      <c r="BA2352" s="5"/>
      <c r="CX2352" s="5"/>
      <c r="CY2352" s="5"/>
      <c r="CZ2352" s="5"/>
    </row>
    <row r="2353" spans="4:104" x14ac:dyDescent="0.3">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E2353" s="5"/>
      <c r="AF2353" s="5"/>
      <c r="AG2353" s="5"/>
      <c r="AH2353" s="5"/>
      <c r="AI2353" s="5"/>
      <c r="AJ2353" s="5"/>
      <c r="AM2353" s="9"/>
      <c r="AN2353" s="9"/>
      <c r="AO2353" s="9"/>
      <c r="AP2353" s="9"/>
      <c r="AQ2353" s="9"/>
      <c r="AR2353" s="9"/>
      <c r="AS2353" s="9"/>
      <c r="AT2353" s="9"/>
      <c r="AU2353" s="5"/>
      <c r="AV2353" s="5"/>
      <c r="AW2353" s="5"/>
      <c r="AX2353" s="5"/>
      <c r="AY2353" s="5"/>
      <c r="AZ2353" s="5"/>
      <c r="BA2353" s="5"/>
      <c r="CX2353" s="5"/>
      <c r="CY2353" s="5"/>
      <c r="CZ2353" s="5"/>
    </row>
    <row r="2354" spans="4:104" x14ac:dyDescent="0.3">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E2354" s="5"/>
      <c r="AF2354" s="5"/>
      <c r="AG2354" s="5"/>
      <c r="AH2354" s="5"/>
      <c r="AI2354" s="5"/>
      <c r="AJ2354" s="5"/>
      <c r="AM2354" s="9"/>
      <c r="AN2354" s="9"/>
      <c r="AO2354" s="9"/>
      <c r="AP2354" s="9"/>
      <c r="AQ2354" s="9"/>
      <c r="AR2354" s="9"/>
      <c r="AS2354" s="9"/>
      <c r="AT2354" s="9"/>
      <c r="AU2354" s="5"/>
      <c r="AV2354" s="5"/>
      <c r="AW2354" s="5"/>
      <c r="AX2354" s="5"/>
      <c r="AY2354" s="5"/>
      <c r="AZ2354" s="5"/>
      <c r="BA2354" s="5"/>
      <c r="CX2354" s="5"/>
      <c r="CY2354" s="5"/>
      <c r="CZ2354" s="5"/>
    </row>
    <row r="2355" spans="4:104" x14ac:dyDescent="0.3">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E2355" s="5"/>
      <c r="AF2355" s="5"/>
      <c r="AG2355" s="5"/>
      <c r="AH2355" s="5"/>
      <c r="AI2355" s="5"/>
      <c r="AJ2355" s="5"/>
      <c r="AM2355" s="9"/>
      <c r="AN2355" s="9"/>
      <c r="AO2355" s="9"/>
      <c r="AP2355" s="9"/>
      <c r="AQ2355" s="9"/>
      <c r="AR2355" s="9"/>
      <c r="AS2355" s="9"/>
      <c r="AT2355" s="9"/>
      <c r="AU2355" s="5"/>
      <c r="AV2355" s="5"/>
      <c r="AW2355" s="5"/>
      <c r="AX2355" s="5"/>
      <c r="AY2355" s="5"/>
      <c r="AZ2355" s="5"/>
      <c r="BA2355" s="5"/>
      <c r="CX2355" s="5"/>
      <c r="CY2355" s="5"/>
      <c r="CZ2355" s="5"/>
    </row>
    <row r="2356" spans="4:104" x14ac:dyDescent="0.3">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E2356" s="5"/>
      <c r="AF2356" s="5"/>
      <c r="AG2356" s="5"/>
      <c r="AH2356" s="5"/>
      <c r="AI2356" s="5"/>
      <c r="AJ2356" s="5"/>
      <c r="AM2356" s="9"/>
      <c r="AN2356" s="9"/>
      <c r="AO2356" s="9"/>
      <c r="AP2356" s="9"/>
      <c r="AQ2356" s="9"/>
      <c r="AR2356" s="9"/>
      <c r="AS2356" s="9"/>
      <c r="AT2356" s="9"/>
      <c r="AU2356" s="5"/>
      <c r="AV2356" s="5"/>
      <c r="AW2356" s="5"/>
      <c r="AX2356" s="5"/>
      <c r="AY2356" s="5"/>
      <c r="AZ2356" s="5"/>
      <c r="BA2356" s="5"/>
      <c r="CX2356" s="5"/>
      <c r="CY2356" s="5"/>
      <c r="CZ2356" s="5"/>
    </row>
    <row r="2357" spans="4:104" x14ac:dyDescent="0.3">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E2357" s="5"/>
      <c r="AF2357" s="5"/>
      <c r="AG2357" s="5"/>
      <c r="AH2357" s="5"/>
      <c r="AI2357" s="5"/>
      <c r="AJ2357" s="5"/>
      <c r="AM2357" s="9"/>
      <c r="AN2357" s="9"/>
      <c r="AO2357" s="9"/>
      <c r="AP2357" s="9"/>
      <c r="AQ2357" s="9"/>
      <c r="AR2357" s="9"/>
      <c r="AS2357" s="9"/>
      <c r="AT2357" s="9"/>
      <c r="AU2357" s="5"/>
      <c r="AV2357" s="5"/>
      <c r="AW2357" s="5"/>
      <c r="AX2357" s="5"/>
      <c r="AY2357" s="5"/>
      <c r="AZ2357" s="5"/>
      <c r="BA2357" s="5"/>
      <c r="CX2357" s="5"/>
      <c r="CY2357" s="5"/>
      <c r="CZ2357" s="5"/>
    </row>
    <row r="2358" spans="4:104" x14ac:dyDescent="0.3">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E2358" s="5"/>
      <c r="AF2358" s="5"/>
      <c r="AG2358" s="5"/>
      <c r="AH2358" s="5"/>
      <c r="AI2358" s="5"/>
      <c r="AJ2358" s="5"/>
      <c r="AM2358" s="9"/>
      <c r="AN2358" s="9"/>
      <c r="AO2358" s="9"/>
      <c r="AP2358" s="9"/>
      <c r="AQ2358" s="9"/>
      <c r="AR2358" s="9"/>
      <c r="AS2358" s="9"/>
      <c r="AT2358" s="9"/>
      <c r="AU2358" s="5"/>
      <c r="AV2358" s="5"/>
      <c r="AW2358" s="5"/>
      <c r="AX2358" s="5"/>
      <c r="AY2358" s="5"/>
      <c r="AZ2358" s="5"/>
      <c r="BA2358" s="5"/>
      <c r="CX2358" s="5"/>
      <c r="CY2358" s="5"/>
      <c r="CZ2358" s="5"/>
    </row>
    <row r="2359" spans="4:104" x14ac:dyDescent="0.3">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E2359" s="5"/>
      <c r="AF2359" s="5"/>
      <c r="AG2359" s="5"/>
      <c r="AH2359" s="5"/>
      <c r="AI2359" s="5"/>
      <c r="AJ2359" s="5"/>
      <c r="AM2359" s="9"/>
      <c r="AN2359" s="9"/>
      <c r="AO2359" s="9"/>
      <c r="AP2359" s="9"/>
      <c r="AQ2359" s="9"/>
      <c r="AR2359" s="9"/>
      <c r="AS2359" s="9"/>
      <c r="AT2359" s="9"/>
      <c r="AU2359" s="5"/>
      <c r="AV2359" s="5"/>
      <c r="AW2359" s="5"/>
      <c r="AX2359" s="5"/>
      <c r="AY2359" s="5"/>
      <c r="AZ2359" s="5"/>
      <c r="BA2359" s="5"/>
      <c r="CX2359" s="5"/>
      <c r="CY2359" s="5"/>
      <c r="CZ2359" s="5"/>
    </row>
    <row r="2360" spans="4:104" x14ac:dyDescent="0.3">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E2360" s="5"/>
      <c r="AF2360" s="5"/>
      <c r="AG2360" s="5"/>
      <c r="AH2360" s="5"/>
      <c r="AI2360" s="5"/>
      <c r="AJ2360" s="5"/>
      <c r="AM2360" s="9"/>
      <c r="AN2360" s="9"/>
      <c r="AO2360" s="9"/>
      <c r="AP2360" s="9"/>
      <c r="AQ2360" s="9"/>
      <c r="AR2360" s="9"/>
      <c r="AS2360" s="9"/>
      <c r="AT2360" s="9"/>
      <c r="AU2360" s="5"/>
      <c r="AV2360" s="5"/>
      <c r="AW2360" s="5"/>
      <c r="AX2360" s="5"/>
      <c r="AY2360" s="5"/>
      <c r="AZ2360" s="5"/>
      <c r="BA2360" s="5"/>
      <c r="CX2360" s="5"/>
      <c r="CY2360" s="5"/>
      <c r="CZ2360" s="5"/>
    </row>
    <row r="2361" spans="4:104" x14ac:dyDescent="0.3">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E2361" s="5"/>
      <c r="AF2361" s="5"/>
      <c r="AG2361" s="5"/>
      <c r="AH2361" s="5"/>
      <c r="AI2361" s="5"/>
      <c r="AJ2361" s="5"/>
      <c r="AM2361" s="9"/>
      <c r="AN2361" s="9"/>
      <c r="AO2361" s="9"/>
      <c r="AP2361" s="9"/>
      <c r="AQ2361" s="9"/>
      <c r="AR2361" s="9"/>
      <c r="AS2361" s="9"/>
      <c r="AT2361" s="9"/>
      <c r="AU2361" s="5"/>
      <c r="AV2361" s="5"/>
      <c r="AW2361" s="5"/>
      <c r="AX2361" s="5"/>
      <c r="AY2361" s="5"/>
      <c r="AZ2361" s="5"/>
      <c r="BA2361" s="5"/>
      <c r="CX2361" s="5"/>
      <c r="CY2361" s="5"/>
      <c r="CZ2361" s="5"/>
    </row>
    <row r="2362" spans="4:104" x14ac:dyDescent="0.3">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E2362" s="5"/>
      <c r="AF2362" s="5"/>
      <c r="AG2362" s="5"/>
      <c r="AH2362" s="5"/>
      <c r="AI2362" s="5"/>
      <c r="AJ2362" s="5"/>
      <c r="AM2362" s="9"/>
      <c r="AN2362" s="9"/>
      <c r="AO2362" s="9"/>
      <c r="AP2362" s="9"/>
      <c r="AQ2362" s="9"/>
      <c r="AR2362" s="9"/>
      <c r="AS2362" s="9"/>
      <c r="AT2362" s="9"/>
      <c r="AU2362" s="5"/>
      <c r="AV2362" s="5"/>
      <c r="AW2362" s="5"/>
      <c r="AX2362" s="5"/>
      <c r="AY2362" s="5"/>
      <c r="AZ2362" s="5"/>
      <c r="BA2362" s="5"/>
      <c r="CX2362" s="5"/>
      <c r="CY2362" s="5"/>
      <c r="CZ2362" s="5"/>
    </row>
    <row r="2363" spans="4:104" x14ac:dyDescent="0.3">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E2363" s="5"/>
      <c r="AF2363" s="5"/>
      <c r="AG2363" s="5"/>
      <c r="AH2363" s="5"/>
      <c r="AI2363" s="5"/>
      <c r="AJ2363" s="5"/>
      <c r="AM2363" s="9"/>
      <c r="AN2363" s="9"/>
      <c r="AO2363" s="9"/>
      <c r="AP2363" s="9"/>
      <c r="AQ2363" s="9"/>
      <c r="AR2363" s="9"/>
      <c r="AS2363" s="9"/>
      <c r="AT2363" s="9"/>
      <c r="AU2363" s="5"/>
      <c r="AV2363" s="5"/>
      <c r="AW2363" s="5"/>
      <c r="AX2363" s="5"/>
      <c r="AY2363" s="5"/>
      <c r="AZ2363" s="5"/>
      <c r="BA2363" s="5"/>
      <c r="CX2363" s="5"/>
      <c r="CY2363" s="5"/>
      <c r="CZ2363" s="5"/>
    </row>
    <row r="2364" spans="4:104" x14ac:dyDescent="0.3">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E2364" s="5"/>
      <c r="AF2364" s="5"/>
      <c r="AG2364" s="5"/>
      <c r="AH2364" s="5"/>
      <c r="AI2364" s="5"/>
      <c r="AJ2364" s="5"/>
      <c r="AM2364" s="9"/>
      <c r="AN2364" s="9"/>
      <c r="AO2364" s="9"/>
      <c r="AP2364" s="9"/>
      <c r="AQ2364" s="9"/>
      <c r="AR2364" s="9"/>
      <c r="AS2364" s="9"/>
      <c r="AT2364" s="9"/>
      <c r="AU2364" s="5"/>
      <c r="AV2364" s="5"/>
      <c r="AW2364" s="5"/>
      <c r="AX2364" s="5"/>
      <c r="AY2364" s="5"/>
      <c r="AZ2364" s="5"/>
      <c r="BA2364" s="5"/>
      <c r="CX2364" s="5"/>
      <c r="CY2364" s="5"/>
      <c r="CZ2364" s="5"/>
    </row>
    <row r="2365" spans="4:104" x14ac:dyDescent="0.3">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E2365" s="5"/>
      <c r="AF2365" s="5"/>
      <c r="AG2365" s="5"/>
      <c r="AH2365" s="5"/>
      <c r="AI2365" s="5"/>
      <c r="AJ2365" s="5"/>
      <c r="AM2365" s="9"/>
      <c r="AN2365" s="9"/>
      <c r="AO2365" s="9"/>
      <c r="AP2365" s="9"/>
      <c r="AQ2365" s="9"/>
      <c r="AR2365" s="9"/>
      <c r="AS2365" s="9"/>
      <c r="AT2365" s="9"/>
      <c r="AU2365" s="5"/>
      <c r="AV2365" s="5"/>
      <c r="AW2365" s="5"/>
      <c r="AX2365" s="5"/>
      <c r="AY2365" s="5"/>
      <c r="AZ2365" s="5"/>
      <c r="BA2365" s="5"/>
      <c r="CX2365" s="5"/>
      <c r="CY2365" s="5"/>
      <c r="CZ2365" s="5"/>
    </row>
    <row r="2366" spans="4:104" x14ac:dyDescent="0.3">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E2366" s="5"/>
      <c r="AF2366" s="5"/>
      <c r="AG2366" s="5"/>
      <c r="AH2366" s="5"/>
      <c r="AI2366" s="5"/>
      <c r="AJ2366" s="5"/>
      <c r="AM2366" s="9"/>
      <c r="AN2366" s="9"/>
      <c r="AO2366" s="9"/>
      <c r="AP2366" s="9"/>
      <c r="AQ2366" s="9"/>
      <c r="AR2366" s="9"/>
      <c r="AS2366" s="9"/>
      <c r="AT2366" s="9"/>
      <c r="AU2366" s="5"/>
      <c r="AV2366" s="5"/>
      <c r="AW2366" s="5"/>
      <c r="AX2366" s="5"/>
      <c r="AY2366" s="5"/>
      <c r="AZ2366" s="5"/>
      <c r="BA2366" s="5"/>
      <c r="CX2366" s="5"/>
      <c r="CY2366" s="5"/>
      <c r="CZ2366" s="5"/>
    </row>
    <row r="2367" spans="4:104" x14ac:dyDescent="0.3">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E2367" s="5"/>
      <c r="AF2367" s="5"/>
      <c r="AG2367" s="5"/>
      <c r="AH2367" s="5"/>
      <c r="AI2367" s="5"/>
      <c r="AJ2367" s="5"/>
      <c r="AM2367" s="9"/>
      <c r="AN2367" s="9"/>
      <c r="AO2367" s="9"/>
      <c r="AP2367" s="9"/>
      <c r="AQ2367" s="9"/>
      <c r="AR2367" s="9"/>
      <c r="AS2367" s="9"/>
      <c r="AT2367" s="9"/>
      <c r="AU2367" s="5"/>
      <c r="AV2367" s="5"/>
      <c r="AW2367" s="5"/>
      <c r="AX2367" s="5"/>
      <c r="AY2367" s="5"/>
      <c r="AZ2367" s="5"/>
      <c r="BA2367" s="5"/>
      <c r="CX2367" s="5"/>
      <c r="CY2367" s="5"/>
      <c r="CZ2367" s="5"/>
    </row>
    <row r="2368" spans="4:104" x14ac:dyDescent="0.3">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E2368" s="5"/>
      <c r="AF2368" s="5"/>
      <c r="AG2368" s="5"/>
      <c r="AH2368" s="5"/>
      <c r="AI2368" s="5"/>
      <c r="AJ2368" s="5"/>
      <c r="AM2368" s="9"/>
      <c r="AN2368" s="9"/>
      <c r="AO2368" s="9"/>
      <c r="AP2368" s="9"/>
      <c r="AQ2368" s="9"/>
      <c r="AR2368" s="9"/>
      <c r="AS2368" s="9"/>
      <c r="AT2368" s="9"/>
      <c r="AU2368" s="5"/>
      <c r="AV2368" s="5"/>
      <c r="AW2368" s="5"/>
      <c r="AX2368" s="5"/>
      <c r="AY2368" s="5"/>
      <c r="AZ2368" s="5"/>
      <c r="BA2368" s="5"/>
      <c r="CX2368" s="5"/>
      <c r="CY2368" s="5"/>
      <c r="CZ2368" s="5"/>
    </row>
    <row r="2369" spans="4:104" x14ac:dyDescent="0.3">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E2369" s="5"/>
      <c r="AF2369" s="5"/>
      <c r="AG2369" s="5"/>
      <c r="AH2369" s="5"/>
      <c r="AI2369" s="5"/>
      <c r="AJ2369" s="5"/>
      <c r="AM2369" s="9"/>
      <c r="AN2369" s="9"/>
      <c r="AO2369" s="9"/>
      <c r="AP2369" s="9"/>
      <c r="AQ2369" s="9"/>
      <c r="AR2369" s="9"/>
      <c r="AS2369" s="9"/>
      <c r="AT2369" s="9"/>
      <c r="AU2369" s="5"/>
      <c r="AV2369" s="5"/>
      <c r="AW2369" s="5"/>
      <c r="AX2369" s="5"/>
      <c r="AY2369" s="5"/>
      <c r="AZ2369" s="5"/>
      <c r="BA2369" s="5"/>
      <c r="CX2369" s="5"/>
      <c r="CY2369" s="5"/>
      <c r="CZ2369" s="5"/>
    </row>
    <row r="2370" spans="4:104" x14ac:dyDescent="0.3">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E2370" s="5"/>
      <c r="AF2370" s="5"/>
      <c r="AG2370" s="5"/>
      <c r="AH2370" s="5"/>
      <c r="AI2370" s="5"/>
      <c r="AJ2370" s="5"/>
      <c r="AM2370" s="9"/>
      <c r="AN2370" s="9"/>
      <c r="AO2370" s="9"/>
      <c r="AP2370" s="9"/>
      <c r="AQ2370" s="9"/>
      <c r="AR2370" s="9"/>
      <c r="AS2370" s="9"/>
      <c r="AT2370" s="9"/>
      <c r="AU2370" s="5"/>
      <c r="AV2370" s="5"/>
      <c r="AW2370" s="5"/>
      <c r="AX2370" s="5"/>
      <c r="AY2370" s="5"/>
      <c r="AZ2370" s="5"/>
      <c r="BA2370" s="5"/>
      <c r="CX2370" s="5"/>
      <c r="CY2370" s="5"/>
      <c r="CZ2370" s="5"/>
    </row>
    <row r="2371" spans="4:104" x14ac:dyDescent="0.3">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E2371" s="5"/>
      <c r="AF2371" s="5"/>
      <c r="AG2371" s="5"/>
      <c r="AH2371" s="5"/>
      <c r="AI2371" s="5"/>
      <c r="AJ2371" s="5"/>
      <c r="AM2371" s="9"/>
      <c r="AN2371" s="9"/>
      <c r="AO2371" s="9"/>
      <c r="AP2371" s="9"/>
      <c r="AQ2371" s="9"/>
      <c r="AR2371" s="9"/>
      <c r="AS2371" s="9"/>
      <c r="AT2371" s="9"/>
      <c r="AU2371" s="5"/>
      <c r="AV2371" s="5"/>
      <c r="AW2371" s="5"/>
      <c r="AX2371" s="5"/>
      <c r="AY2371" s="5"/>
      <c r="AZ2371" s="5"/>
      <c r="BA2371" s="5"/>
      <c r="CX2371" s="5"/>
      <c r="CY2371" s="5"/>
      <c r="CZ2371" s="5"/>
    </row>
    <row r="2372" spans="4:104" x14ac:dyDescent="0.3">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E2372" s="5"/>
      <c r="AF2372" s="5"/>
      <c r="AG2372" s="5"/>
      <c r="AH2372" s="5"/>
      <c r="AI2372" s="5"/>
      <c r="AJ2372" s="5"/>
      <c r="AM2372" s="9"/>
      <c r="AN2372" s="9"/>
      <c r="AO2372" s="9"/>
      <c r="AP2372" s="9"/>
      <c r="AQ2372" s="9"/>
      <c r="AR2372" s="9"/>
      <c r="AS2372" s="9"/>
      <c r="AT2372" s="9"/>
      <c r="AU2372" s="5"/>
      <c r="AV2372" s="5"/>
      <c r="AW2372" s="5"/>
      <c r="AX2372" s="5"/>
      <c r="AY2372" s="5"/>
      <c r="AZ2372" s="5"/>
      <c r="BA2372" s="5"/>
      <c r="CX2372" s="5"/>
      <c r="CY2372" s="5"/>
      <c r="CZ2372" s="5"/>
    </row>
    <row r="2373" spans="4:104" x14ac:dyDescent="0.3">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E2373" s="5"/>
      <c r="AF2373" s="5"/>
      <c r="AG2373" s="5"/>
      <c r="AH2373" s="5"/>
      <c r="AI2373" s="5"/>
      <c r="AJ2373" s="5"/>
      <c r="AM2373" s="9"/>
      <c r="AN2373" s="9"/>
      <c r="AO2373" s="9"/>
      <c r="AP2373" s="9"/>
      <c r="AQ2373" s="9"/>
      <c r="AR2373" s="9"/>
      <c r="AS2373" s="9"/>
      <c r="AT2373" s="9"/>
      <c r="AU2373" s="5"/>
      <c r="AV2373" s="5"/>
      <c r="AW2373" s="5"/>
      <c r="AX2373" s="5"/>
      <c r="AY2373" s="5"/>
      <c r="AZ2373" s="5"/>
      <c r="BA2373" s="5"/>
      <c r="CX2373" s="5"/>
      <c r="CY2373" s="5"/>
      <c r="CZ2373" s="5"/>
    </row>
    <row r="2374" spans="4:104" x14ac:dyDescent="0.3">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E2374" s="5"/>
      <c r="AF2374" s="5"/>
      <c r="AG2374" s="5"/>
      <c r="AH2374" s="5"/>
      <c r="AI2374" s="5"/>
      <c r="AJ2374" s="5"/>
      <c r="AM2374" s="9"/>
      <c r="AN2374" s="9"/>
      <c r="AO2374" s="9"/>
      <c r="AP2374" s="9"/>
      <c r="AQ2374" s="9"/>
      <c r="AR2374" s="9"/>
      <c r="AS2374" s="9"/>
      <c r="AT2374" s="9"/>
      <c r="AU2374" s="5"/>
      <c r="AV2374" s="5"/>
      <c r="AW2374" s="5"/>
      <c r="AX2374" s="5"/>
      <c r="AY2374" s="5"/>
      <c r="AZ2374" s="5"/>
      <c r="BA2374" s="5"/>
      <c r="CX2374" s="5"/>
      <c r="CY2374" s="5"/>
      <c r="CZ2374" s="5"/>
    </row>
    <row r="2375" spans="4:104" x14ac:dyDescent="0.3">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E2375" s="5"/>
      <c r="AF2375" s="5"/>
      <c r="AG2375" s="5"/>
      <c r="AH2375" s="5"/>
      <c r="AI2375" s="5"/>
      <c r="AJ2375" s="5"/>
      <c r="AM2375" s="9"/>
      <c r="AN2375" s="9"/>
      <c r="AO2375" s="9"/>
      <c r="AP2375" s="9"/>
      <c r="AQ2375" s="9"/>
      <c r="AR2375" s="9"/>
      <c r="AS2375" s="9"/>
      <c r="AT2375" s="9"/>
      <c r="AU2375" s="5"/>
      <c r="AV2375" s="5"/>
      <c r="AW2375" s="5"/>
      <c r="AX2375" s="5"/>
      <c r="AY2375" s="5"/>
      <c r="AZ2375" s="5"/>
      <c r="BA2375" s="5"/>
      <c r="CX2375" s="5"/>
      <c r="CY2375" s="5"/>
      <c r="CZ2375" s="5"/>
    </row>
    <row r="2376" spans="4:104" x14ac:dyDescent="0.3">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E2376" s="5"/>
      <c r="AF2376" s="5"/>
      <c r="AG2376" s="5"/>
      <c r="AH2376" s="5"/>
      <c r="AI2376" s="5"/>
      <c r="AJ2376" s="5"/>
      <c r="AM2376" s="9"/>
      <c r="AN2376" s="9"/>
      <c r="AO2376" s="9"/>
      <c r="AP2376" s="9"/>
      <c r="AQ2376" s="9"/>
      <c r="AR2376" s="9"/>
      <c r="AS2376" s="9"/>
      <c r="AT2376" s="9"/>
      <c r="AU2376" s="5"/>
      <c r="AV2376" s="5"/>
      <c r="AW2376" s="5"/>
      <c r="AX2376" s="5"/>
      <c r="AY2376" s="5"/>
      <c r="AZ2376" s="5"/>
      <c r="BA2376" s="5"/>
      <c r="CX2376" s="5"/>
      <c r="CY2376" s="5"/>
      <c r="CZ2376" s="5"/>
    </row>
    <row r="2377" spans="4:104" x14ac:dyDescent="0.3">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E2377" s="5"/>
      <c r="AF2377" s="5"/>
      <c r="AG2377" s="5"/>
      <c r="AH2377" s="5"/>
      <c r="AI2377" s="5"/>
      <c r="AJ2377" s="5"/>
      <c r="AM2377" s="9"/>
      <c r="AN2377" s="9"/>
      <c r="AO2377" s="9"/>
      <c r="AP2377" s="9"/>
      <c r="AQ2377" s="9"/>
      <c r="AR2377" s="9"/>
      <c r="AS2377" s="9"/>
      <c r="AT2377" s="9"/>
      <c r="AU2377" s="5"/>
      <c r="AV2377" s="5"/>
      <c r="AW2377" s="5"/>
      <c r="AX2377" s="5"/>
      <c r="AY2377" s="5"/>
      <c r="AZ2377" s="5"/>
      <c r="BA2377" s="5"/>
      <c r="CX2377" s="5"/>
      <c r="CY2377" s="5"/>
      <c r="CZ2377" s="5"/>
    </row>
    <row r="2378" spans="4:104" x14ac:dyDescent="0.3">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E2378" s="5"/>
      <c r="AF2378" s="5"/>
      <c r="AG2378" s="5"/>
      <c r="AH2378" s="5"/>
      <c r="AI2378" s="5"/>
      <c r="AJ2378" s="5"/>
      <c r="AM2378" s="9"/>
      <c r="AN2378" s="9"/>
      <c r="AO2378" s="9"/>
      <c r="AP2378" s="9"/>
      <c r="AQ2378" s="9"/>
      <c r="AR2378" s="9"/>
      <c r="AS2378" s="9"/>
      <c r="AT2378" s="9"/>
      <c r="AU2378" s="5"/>
      <c r="AV2378" s="5"/>
      <c r="AW2378" s="5"/>
      <c r="AX2378" s="5"/>
      <c r="AY2378" s="5"/>
      <c r="AZ2378" s="5"/>
      <c r="BA2378" s="5"/>
      <c r="CX2378" s="5"/>
      <c r="CY2378" s="5"/>
      <c r="CZ2378" s="5"/>
    </row>
    <row r="2379" spans="4:104" x14ac:dyDescent="0.3">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E2379" s="5"/>
      <c r="AF2379" s="5"/>
      <c r="AG2379" s="5"/>
      <c r="AH2379" s="5"/>
      <c r="AI2379" s="5"/>
      <c r="AJ2379" s="5"/>
      <c r="AM2379" s="9"/>
      <c r="AN2379" s="9"/>
      <c r="AO2379" s="9"/>
      <c r="AP2379" s="9"/>
      <c r="AQ2379" s="9"/>
      <c r="AR2379" s="9"/>
      <c r="AS2379" s="9"/>
      <c r="AT2379" s="9"/>
      <c r="AU2379" s="5"/>
      <c r="AV2379" s="5"/>
      <c r="AW2379" s="5"/>
      <c r="AX2379" s="5"/>
      <c r="AY2379" s="5"/>
      <c r="AZ2379" s="5"/>
      <c r="BA2379" s="5"/>
      <c r="CX2379" s="5"/>
      <c r="CY2379" s="5"/>
      <c r="CZ2379" s="5"/>
    </row>
    <row r="2380" spans="4:104" x14ac:dyDescent="0.3">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E2380" s="5"/>
      <c r="AF2380" s="5"/>
      <c r="AG2380" s="5"/>
      <c r="AH2380" s="5"/>
      <c r="AI2380" s="5"/>
      <c r="AJ2380" s="5"/>
      <c r="AM2380" s="9"/>
      <c r="AN2380" s="9"/>
      <c r="AO2380" s="9"/>
      <c r="AP2380" s="9"/>
      <c r="AQ2380" s="9"/>
      <c r="AR2380" s="9"/>
      <c r="AS2380" s="9"/>
      <c r="AT2380" s="9"/>
      <c r="AU2380" s="5"/>
      <c r="AV2380" s="5"/>
      <c r="AW2380" s="5"/>
      <c r="AX2380" s="5"/>
      <c r="AY2380" s="5"/>
      <c r="AZ2380" s="5"/>
      <c r="BA2380" s="5"/>
      <c r="CX2380" s="5"/>
      <c r="CY2380" s="5"/>
      <c r="CZ2380" s="5"/>
    </row>
    <row r="2381" spans="4:104" x14ac:dyDescent="0.3">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E2381" s="5"/>
      <c r="AF2381" s="5"/>
      <c r="AG2381" s="5"/>
      <c r="AH2381" s="5"/>
      <c r="AI2381" s="5"/>
      <c r="AJ2381" s="5"/>
      <c r="AM2381" s="9"/>
      <c r="AN2381" s="9"/>
      <c r="AO2381" s="9"/>
      <c r="AP2381" s="9"/>
      <c r="AQ2381" s="9"/>
      <c r="AR2381" s="9"/>
      <c r="AS2381" s="9"/>
      <c r="AT2381" s="9"/>
      <c r="AU2381" s="5"/>
      <c r="AV2381" s="5"/>
      <c r="AW2381" s="5"/>
      <c r="AX2381" s="5"/>
      <c r="AY2381" s="5"/>
      <c r="AZ2381" s="5"/>
      <c r="BA2381" s="5"/>
      <c r="CX2381" s="5"/>
      <c r="CY2381" s="5"/>
      <c r="CZ2381" s="5"/>
    </row>
    <row r="2382" spans="4:104" x14ac:dyDescent="0.3">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E2382" s="5"/>
      <c r="AF2382" s="5"/>
      <c r="AG2382" s="5"/>
      <c r="AH2382" s="5"/>
      <c r="AI2382" s="5"/>
      <c r="AJ2382" s="5"/>
      <c r="AM2382" s="9"/>
      <c r="AN2382" s="9"/>
      <c r="AO2382" s="9"/>
      <c r="AP2382" s="9"/>
      <c r="AQ2382" s="9"/>
      <c r="AR2382" s="9"/>
      <c r="AS2382" s="9"/>
      <c r="AT2382" s="9"/>
      <c r="AU2382" s="5"/>
      <c r="AV2382" s="5"/>
      <c r="AW2382" s="5"/>
      <c r="AX2382" s="5"/>
      <c r="AY2382" s="5"/>
      <c r="AZ2382" s="5"/>
      <c r="BA2382" s="5"/>
      <c r="CX2382" s="5"/>
      <c r="CY2382" s="5"/>
      <c r="CZ2382" s="5"/>
    </row>
    <row r="2383" spans="4:104" x14ac:dyDescent="0.3">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E2383" s="5"/>
      <c r="AF2383" s="5"/>
      <c r="AG2383" s="5"/>
      <c r="AH2383" s="5"/>
      <c r="AI2383" s="5"/>
      <c r="AJ2383" s="5"/>
      <c r="AM2383" s="9"/>
      <c r="AN2383" s="9"/>
      <c r="AO2383" s="9"/>
      <c r="AP2383" s="9"/>
      <c r="AQ2383" s="9"/>
      <c r="AR2383" s="9"/>
      <c r="AS2383" s="9"/>
      <c r="AT2383" s="9"/>
      <c r="AU2383" s="5"/>
      <c r="AV2383" s="5"/>
      <c r="AW2383" s="5"/>
      <c r="AX2383" s="5"/>
      <c r="AY2383" s="5"/>
      <c r="AZ2383" s="5"/>
      <c r="BA2383" s="5"/>
      <c r="CX2383" s="5"/>
      <c r="CY2383" s="5"/>
      <c r="CZ2383" s="5"/>
    </row>
    <row r="2384" spans="4:104" x14ac:dyDescent="0.3">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E2384" s="5"/>
      <c r="AF2384" s="5"/>
      <c r="AG2384" s="5"/>
      <c r="AH2384" s="5"/>
      <c r="AI2384" s="5"/>
      <c r="AJ2384" s="5"/>
      <c r="AM2384" s="9"/>
      <c r="AN2384" s="9"/>
      <c r="AO2384" s="9"/>
      <c r="AP2384" s="9"/>
      <c r="AQ2384" s="9"/>
      <c r="AR2384" s="9"/>
      <c r="AS2384" s="9"/>
      <c r="AT2384" s="9"/>
      <c r="AU2384" s="5"/>
      <c r="AV2384" s="5"/>
      <c r="AW2384" s="5"/>
      <c r="AX2384" s="5"/>
      <c r="AY2384" s="5"/>
      <c r="AZ2384" s="5"/>
      <c r="BA2384" s="5"/>
      <c r="CX2384" s="5"/>
      <c r="CY2384" s="5"/>
      <c r="CZ2384" s="5"/>
    </row>
    <row r="2385" spans="4:104" x14ac:dyDescent="0.3">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E2385" s="5"/>
      <c r="AF2385" s="5"/>
      <c r="AG2385" s="5"/>
      <c r="AH2385" s="5"/>
      <c r="AI2385" s="5"/>
      <c r="AJ2385" s="5"/>
      <c r="AM2385" s="9"/>
      <c r="AN2385" s="9"/>
      <c r="AO2385" s="9"/>
      <c r="AP2385" s="9"/>
      <c r="AQ2385" s="9"/>
      <c r="AR2385" s="9"/>
      <c r="AS2385" s="9"/>
      <c r="AT2385" s="9"/>
      <c r="AU2385" s="5"/>
      <c r="AV2385" s="5"/>
      <c r="AW2385" s="5"/>
      <c r="AX2385" s="5"/>
      <c r="AY2385" s="5"/>
      <c r="AZ2385" s="5"/>
      <c r="BA2385" s="5"/>
      <c r="CX2385" s="5"/>
      <c r="CY2385" s="5"/>
      <c r="CZ2385" s="5"/>
    </row>
    <row r="2386" spans="4:104" x14ac:dyDescent="0.3">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E2386" s="5"/>
      <c r="AF2386" s="5"/>
      <c r="AG2386" s="5"/>
      <c r="AH2386" s="5"/>
      <c r="AI2386" s="5"/>
      <c r="AJ2386" s="5"/>
      <c r="AM2386" s="9"/>
      <c r="AN2386" s="9"/>
      <c r="AO2386" s="9"/>
      <c r="AP2386" s="9"/>
      <c r="AQ2386" s="9"/>
      <c r="AR2386" s="9"/>
      <c r="AS2386" s="9"/>
      <c r="AT2386" s="9"/>
      <c r="AU2386" s="5"/>
      <c r="AV2386" s="5"/>
      <c r="AW2386" s="5"/>
      <c r="AX2386" s="5"/>
      <c r="AY2386" s="5"/>
      <c r="AZ2386" s="5"/>
      <c r="BA2386" s="5"/>
      <c r="CX2386" s="5"/>
      <c r="CY2386" s="5"/>
      <c r="CZ2386" s="5"/>
    </row>
    <row r="2387" spans="4:104" x14ac:dyDescent="0.3">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E2387" s="5"/>
      <c r="AF2387" s="5"/>
      <c r="AG2387" s="5"/>
      <c r="AH2387" s="5"/>
      <c r="AI2387" s="5"/>
      <c r="AJ2387" s="5"/>
      <c r="AM2387" s="9"/>
      <c r="AN2387" s="9"/>
      <c r="AO2387" s="9"/>
      <c r="AP2387" s="9"/>
      <c r="AQ2387" s="9"/>
      <c r="AR2387" s="9"/>
      <c r="AS2387" s="9"/>
      <c r="AT2387" s="9"/>
      <c r="AU2387" s="5"/>
      <c r="AV2387" s="5"/>
      <c r="AW2387" s="5"/>
      <c r="AX2387" s="5"/>
      <c r="AY2387" s="5"/>
      <c r="AZ2387" s="5"/>
      <c r="BA2387" s="5"/>
      <c r="CX2387" s="5"/>
      <c r="CY2387" s="5"/>
      <c r="CZ2387" s="5"/>
    </row>
    <row r="2388" spans="4:104" x14ac:dyDescent="0.3">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E2388" s="5"/>
      <c r="AF2388" s="5"/>
      <c r="AG2388" s="5"/>
      <c r="AH2388" s="5"/>
      <c r="AI2388" s="5"/>
      <c r="AJ2388" s="5"/>
      <c r="AM2388" s="9"/>
      <c r="AN2388" s="9"/>
      <c r="AO2388" s="9"/>
      <c r="AP2388" s="9"/>
      <c r="AQ2388" s="9"/>
      <c r="AR2388" s="9"/>
      <c r="AS2388" s="9"/>
      <c r="AT2388" s="9"/>
      <c r="AU2388" s="5"/>
      <c r="AV2388" s="5"/>
      <c r="AW2388" s="5"/>
      <c r="AX2388" s="5"/>
      <c r="AY2388" s="5"/>
      <c r="AZ2388" s="5"/>
      <c r="BA2388" s="5"/>
      <c r="CX2388" s="5"/>
      <c r="CY2388" s="5"/>
      <c r="CZ2388" s="5"/>
    </row>
    <row r="2389" spans="4:104" x14ac:dyDescent="0.3">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E2389" s="5"/>
      <c r="AF2389" s="5"/>
      <c r="AG2389" s="5"/>
      <c r="AH2389" s="5"/>
      <c r="AI2389" s="5"/>
      <c r="AJ2389" s="5"/>
      <c r="AM2389" s="9"/>
      <c r="AN2389" s="9"/>
      <c r="AO2389" s="9"/>
      <c r="AP2389" s="9"/>
      <c r="AQ2389" s="9"/>
      <c r="AR2389" s="9"/>
      <c r="AS2389" s="9"/>
      <c r="AT2389" s="9"/>
      <c r="AU2389" s="5"/>
      <c r="AV2389" s="5"/>
      <c r="AW2389" s="5"/>
      <c r="AX2389" s="5"/>
      <c r="AY2389" s="5"/>
      <c r="AZ2389" s="5"/>
      <c r="BA2389" s="5"/>
      <c r="CX2389" s="5"/>
      <c r="CY2389" s="5"/>
      <c r="CZ2389" s="5"/>
    </row>
    <row r="2390" spans="4:104" x14ac:dyDescent="0.3">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E2390" s="5"/>
      <c r="AF2390" s="5"/>
      <c r="AG2390" s="5"/>
      <c r="AH2390" s="5"/>
      <c r="AI2390" s="5"/>
      <c r="AJ2390" s="5"/>
      <c r="AM2390" s="9"/>
      <c r="AN2390" s="9"/>
      <c r="AO2390" s="9"/>
      <c r="AP2390" s="9"/>
      <c r="AQ2390" s="9"/>
      <c r="AR2390" s="9"/>
      <c r="AS2390" s="9"/>
      <c r="AT2390" s="9"/>
      <c r="AU2390" s="5"/>
      <c r="AV2390" s="5"/>
      <c r="AW2390" s="5"/>
      <c r="AX2390" s="5"/>
      <c r="AY2390" s="5"/>
      <c r="AZ2390" s="5"/>
      <c r="BA2390" s="5"/>
      <c r="CX2390" s="5"/>
      <c r="CY2390" s="5"/>
      <c r="CZ2390" s="5"/>
    </row>
    <row r="2391" spans="4:104" x14ac:dyDescent="0.3">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E2391" s="5"/>
      <c r="AF2391" s="5"/>
      <c r="AG2391" s="5"/>
      <c r="AH2391" s="5"/>
      <c r="AI2391" s="5"/>
      <c r="AJ2391" s="5"/>
      <c r="AM2391" s="9"/>
      <c r="AN2391" s="9"/>
      <c r="AO2391" s="9"/>
      <c r="AP2391" s="9"/>
      <c r="AQ2391" s="9"/>
      <c r="AR2391" s="9"/>
      <c r="AS2391" s="9"/>
      <c r="AT2391" s="9"/>
      <c r="AU2391" s="5"/>
      <c r="AV2391" s="5"/>
      <c r="AW2391" s="5"/>
      <c r="AX2391" s="5"/>
      <c r="AY2391" s="5"/>
      <c r="AZ2391" s="5"/>
      <c r="BA2391" s="5"/>
      <c r="CX2391" s="5"/>
      <c r="CY2391" s="5"/>
      <c r="CZ2391" s="5"/>
    </row>
    <row r="2392" spans="4:104" x14ac:dyDescent="0.3">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E2392" s="5"/>
      <c r="AF2392" s="5"/>
      <c r="AG2392" s="5"/>
      <c r="AH2392" s="5"/>
      <c r="AI2392" s="5"/>
      <c r="AJ2392" s="5"/>
      <c r="AM2392" s="9"/>
      <c r="AN2392" s="9"/>
      <c r="AO2392" s="9"/>
      <c r="AP2392" s="9"/>
      <c r="AQ2392" s="9"/>
      <c r="AR2392" s="9"/>
      <c r="AS2392" s="9"/>
      <c r="AT2392" s="9"/>
      <c r="AU2392" s="5"/>
      <c r="AV2392" s="5"/>
      <c r="AW2392" s="5"/>
      <c r="AX2392" s="5"/>
      <c r="AY2392" s="5"/>
      <c r="AZ2392" s="5"/>
      <c r="BA2392" s="5"/>
      <c r="CX2392" s="5"/>
      <c r="CY2392" s="5"/>
      <c r="CZ2392" s="5"/>
    </row>
    <row r="2393" spans="4:104" x14ac:dyDescent="0.3">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E2393" s="5"/>
      <c r="AF2393" s="5"/>
      <c r="AG2393" s="5"/>
      <c r="AH2393" s="5"/>
      <c r="AI2393" s="5"/>
      <c r="AJ2393" s="5"/>
      <c r="AM2393" s="9"/>
      <c r="AN2393" s="9"/>
      <c r="AO2393" s="9"/>
      <c r="AP2393" s="9"/>
      <c r="AQ2393" s="9"/>
      <c r="AR2393" s="9"/>
      <c r="AS2393" s="9"/>
      <c r="AT2393" s="9"/>
      <c r="AU2393" s="5"/>
      <c r="AV2393" s="5"/>
      <c r="AW2393" s="5"/>
      <c r="AX2393" s="5"/>
      <c r="AY2393" s="5"/>
      <c r="AZ2393" s="5"/>
      <c r="BA2393" s="5"/>
      <c r="CX2393" s="5"/>
      <c r="CY2393" s="5"/>
      <c r="CZ2393" s="5"/>
    </row>
    <row r="2394" spans="4:104" x14ac:dyDescent="0.3">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E2394" s="5"/>
      <c r="AF2394" s="5"/>
      <c r="AG2394" s="5"/>
      <c r="AH2394" s="5"/>
      <c r="AI2394" s="5"/>
      <c r="AJ2394" s="5"/>
      <c r="AM2394" s="9"/>
      <c r="AN2394" s="9"/>
      <c r="AO2394" s="9"/>
      <c r="AP2394" s="9"/>
      <c r="AQ2394" s="9"/>
      <c r="AR2394" s="9"/>
      <c r="AS2394" s="9"/>
      <c r="AT2394" s="9"/>
      <c r="AU2394" s="5"/>
      <c r="AV2394" s="5"/>
      <c r="AW2394" s="5"/>
      <c r="AX2394" s="5"/>
      <c r="AY2394" s="5"/>
      <c r="AZ2394" s="5"/>
      <c r="BA2394" s="5"/>
      <c r="CX2394" s="5"/>
      <c r="CY2394" s="5"/>
      <c r="CZ2394" s="5"/>
    </row>
    <row r="2395" spans="4:104" x14ac:dyDescent="0.3">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E2395" s="5"/>
      <c r="AF2395" s="5"/>
      <c r="AG2395" s="5"/>
      <c r="AH2395" s="5"/>
      <c r="AI2395" s="5"/>
      <c r="AJ2395" s="5"/>
      <c r="AM2395" s="9"/>
      <c r="AN2395" s="9"/>
      <c r="AO2395" s="9"/>
      <c r="AP2395" s="9"/>
      <c r="AQ2395" s="9"/>
      <c r="AR2395" s="9"/>
      <c r="AS2395" s="9"/>
      <c r="AT2395" s="9"/>
      <c r="AU2395" s="5"/>
      <c r="AV2395" s="5"/>
      <c r="AW2395" s="5"/>
      <c r="AX2395" s="5"/>
      <c r="AY2395" s="5"/>
      <c r="AZ2395" s="5"/>
      <c r="BA2395" s="5"/>
      <c r="CX2395" s="5"/>
      <c r="CY2395" s="5"/>
      <c r="CZ2395" s="5"/>
    </row>
    <row r="2396" spans="4:104" x14ac:dyDescent="0.3">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E2396" s="5"/>
      <c r="AF2396" s="5"/>
      <c r="AG2396" s="5"/>
      <c r="AH2396" s="5"/>
      <c r="AI2396" s="5"/>
      <c r="AJ2396" s="5"/>
      <c r="AM2396" s="9"/>
      <c r="AN2396" s="9"/>
      <c r="AO2396" s="9"/>
      <c r="AP2396" s="9"/>
      <c r="AQ2396" s="9"/>
      <c r="AR2396" s="9"/>
      <c r="AS2396" s="9"/>
      <c r="AT2396" s="9"/>
      <c r="AU2396" s="5"/>
      <c r="AV2396" s="5"/>
      <c r="AW2396" s="5"/>
      <c r="AX2396" s="5"/>
      <c r="AY2396" s="5"/>
      <c r="AZ2396" s="5"/>
      <c r="BA2396" s="5"/>
      <c r="CX2396" s="5"/>
      <c r="CY2396" s="5"/>
      <c r="CZ2396" s="5"/>
    </row>
    <row r="2397" spans="4:104" x14ac:dyDescent="0.3">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E2397" s="5"/>
      <c r="AF2397" s="5"/>
      <c r="AG2397" s="5"/>
      <c r="AH2397" s="5"/>
      <c r="AI2397" s="5"/>
      <c r="AJ2397" s="5"/>
      <c r="AM2397" s="9"/>
      <c r="AN2397" s="9"/>
      <c r="AO2397" s="9"/>
      <c r="AP2397" s="9"/>
      <c r="AQ2397" s="9"/>
      <c r="AR2397" s="9"/>
      <c r="AS2397" s="9"/>
      <c r="AT2397" s="9"/>
      <c r="AU2397" s="5"/>
      <c r="AV2397" s="5"/>
      <c r="AW2397" s="5"/>
      <c r="AX2397" s="5"/>
      <c r="AY2397" s="5"/>
      <c r="AZ2397" s="5"/>
      <c r="BA2397" s="5"/>
      <c r="CX2397" s="5"/>
      <c r="CY2397" s="5"/>
      <c r="CZ2397" s="5"/>
    </row>
    <row r="2398" spans="4:104" x14ac:dyDescent="0.3">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E2398" s="5"/>
      <c r="AF2398" s="5"/>
      <c r="AG2398" s="5"/>
      <c r="AH2398" s="5"/>
      <c r="AI2398" s="5"/>
      <c r="AJ2398" s="5"/>
      <c r="AM2398" s="9"/>
      <c r="AN2398" s="9"/>
      <c r="AO2398" s="9"/>
      <c r="AP2398" s="9"/>
      <c r="AQ2398" s="9"/>
      <c r="AR2398" s="9"/>
      <c r="AS2398" s="9"/>
      <c r="AT2398" s="9"/>
      <c r="AU2398" s="5"/>
      <c r="AV2398" s="5"/>
      <c r="AW2398" s="5"/>
      <c r="AX2398" s="5"/>
      <c r="AY2398" s="5"/>
      <c r="AZ2398" s="5"/>
      <c r="BA2398" s="5"/>
      <c r="CX2398" s="5"/>
      <c r="CY2398" s="5"/>
      <c r="CZ2398" s="5"/>
    </row>
    <row r="2399" spans="4:104" x14ac:dyDescent="0.3">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E2399" s="5"/>
      <c r="AF2399" s="5"/>
      <c r="AG2399" s="5"/>
      <c r="AH2399" s="5"/>
      <c r="AI2399" s="5"/>
      <c r="AJ2399" s="5"/>
      <c r="AM2399" s="9"/>
      <c r="AN2399" s="9"/>
      <c r="AO2399" s="9"/>
      <c r="AP2399" s="9"/>
      <c r="AQ2399" s="9"/>
      <c r="AR2399" s="9"/>
      <c r="AS2399" s="9"/>
      <c r="AT2399" s="9"/>
      <c r="AU2399" s="5"/>
      <c r="AV2399" s="5"/>
      <c r="AW2399" s="5"/>
      <c r="AX2399" s="5"/>
      <c r="AY2399" s="5"/>
      <c r="AZ2399" s="5"/>
      <c r="BA2399" s="5"/>
      <c r="CX2399" s="5"/>
      <c r="CY2399" s="5"/>
      <c r="CZ2399" s="5"/>
    </row>
    <row r="2400" spans="4:104" x14ac:dyDescent="0.3">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E2400" s="5"/>
      <c r="AF2400" s="5"/>
      <c r="AG2400" s="5"/>
      <c r="AH2400" s="5"/>
      <c r="AI2400" s="5"/>
      <c r="AJ2400" s="5"/>
      <c r="AM2400" s="9"/>
      <c r="AN2400" s="9"/>
      <c r="AO2400" s="9"/>
      <c r="AP2400" s="9"/>
      <c r="AQ2400" s="9"/>
      <c r="AR2400" s="9"/>
      <c r="AS2400" s="9"/>
      <c r="AT2400" s="9"/>
      <c r="AU2400" s="5"/>
      <c r="AV2400" s="5"/>
      <c r="AW2400" s="5"/>
      <c r="AX2400" s="5"/>
      <c r="AY2400" s="5"/>
      <c r="AZ2400" s="5"/>
      <c r="BA2400" s="5"/>
      <c r="CX2400" s="5"/>
      <c r="CY2400" s="5"/>
      <c r="CZ2400" s="5"/>
    </row>
    <row r="2401" spans="4:104" x14ac:dyDescent="0.3">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E2401" s="5"/>
      <c r="AF2401" s="5"/>
      <c r="AG2401" s="5"/>
      <c r="AH2401" s="5"/>
      <c r="AI2401" s="5"/>
      <c r="AJ2401" s="5"/>
      <c r="AM2401" s="9"/>
      <c r="AN2401" s="9"/>
      <c r="AO2401" s="9"/>
      <c r="AP2401" s="9"/>
      <c r="AQ2401" s="9"/>
      <c r="AR2401" s="9"/>
      <c r="AS2401" s="9"/>
      <c r="AT2401" s="9"/>
      <c r="AU2401" s="5"/>
      <c r="AV2401" s="5"/>
      <c r="AW2401" s="5"/>
      <c r="AX2401" s="5"/>
      <c r="AY2401" s="5"/>
      <c r="AZ2401" s="5"/>
      <c r="BA2401" s="5"/>
      <c r="CX2401" s="5"/>
      <c r="CY2401" s="5"/>
      <c r="CZ2401" s="5"/>
    </row>
    <row r="2402" spans="4:104" x14ac:dyDescent="0.3">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E2402" s="5"/>
      <c r="AF2402" s="5"/>
      <c r="AG2402" s="5"/>
      <c r="AH2402" s="5"/>
      <c r="AI2402" s="5"/>
      <c r="AJ2402" s="5"/>
      <c r="AM2402" s="9"/>
      <c r="AN2402" s="9"/>
      <c r="AO2402" s="9"/>
      <c r="AP2402" s="9"/>
      <c r="AQ2402" s="9"/>
      <c r="AR2402" s="9"/>
      <c r="AS2402" s="9"/>
      <c r="AT2402" s="9"/>
      <c r="AU2402" s="5"/>
      <c r="AV2402" s="5"/>
      <c r="AW2402" s="5"/>
      <c r="AX2402" s="5"/>
      <c r="AY2402" s="5"/>
      <c r="AZ2402" s="5"/>
      <c r="BA2402" s="5"/>
      <c r="CX2402" s="5"/>
      <c r="CY2402" s="5"/>
      <c r="CZ2402" s="5"/>
    </row>
    <row r="2403" spans="4:104" x14ac:dyDescent="0.3">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E2403" s="5"/>
      <c r="AF2403" s="5"/>
      <c r="AG2403" s="5"/>
      <c r="AH2403" s="5"/>
      <c r="AI2403" s="5"/>
      <c r="AJ2403" s="5"/>
      <c r="AM2403" s="9"/>
      <c r="AN2403" s="9"/>
      <c r="AO2403" s="9"/>
      <c r="AP2403" s="9"/>
      <c r="AQ2403" s="9"/>
      <c r="AR2403" s="9"/>
      <c r="AS2403" s="9"/>
      <c r="AT2403" s="9"/>
      <c r="AU2403" s="5"/>
      <c r="AV2403" s="5"/>
      <c r="AW2403" s="5"/>
      <c r="AX2403" s="5"/>
      <c r="AY2403" s="5"/>
      <c r="AZ2403" s="5"/>
      <c r="BA2403" s="5"/>
      <c r="CX2403" s="5"/>
      <c r="CY2403" s="5"/>
      <c r="CZ2403" s="5"/>
    </row>
    <row r="2404" spans="4:104" x14ac:dyDescent="0.3">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E2404" s="5"/>
      <c r="AF2404" s="5"/>
      <c r="AG2404" s="5"/>
      <c r="AH2404" s="5"/>
      <c r="AI2404" s="5"/>
      <c r="AJ2404" s="5"/>
      <c r="AM2404" s="9"/>
      <c r="AN2404" s="9"/>
      <c r="AO2404" s="9"/>
      <c r="AP2404" s="9"/>
      <c r="AQ2404" s="9"/>
      <c r="AR2404" s="9"/>
      <c r="AS2404" s="9"/>
      <c r="AT2404" s="9"/>
      <c r="AU2404" s="5"/>
      <c r="AV2404" s="5"/>
      <c r="AW2404" s="5"/>
      <c r="AX2404" s="5"/>
      <c r="AY2404" s="5"/>
      <c r="AZ2404" s="5"/>
      <c r="BA2404" s="5"/>
      <c r="CX2404" s="5"/>
      <c r="CY2404" s="5"/>
      <c r="CZ2404" s="5"/>
    </row>
    <row r="2405" spans="4:104" x14ac:dyDescent="0.3">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E2405" s="5"/>
      <c r="AF2405" s="5"/>
      <c r="AG2405" s="5"/>
      <c r="AH2405" s="5"/>
      <c r="AI2405" s="5"/>
      <c r="AJ2405" s="5"/>
      <c r="AM2405" s="9"/>
      <c r="AN2405" s="9"/>
      <c r="AO2405" s="9"/>
      <c r="AP2405" s="9"/>
      <c r="AQ2405" s="9"/>
      <c r="AR2405" s="9"/>
      <c r="AS2405" s="9"/>
      <c r="AT2405" s="9"/>
      <c r="AU2405" s="5"/>
      <c r="AV2405" s="5"/>
      <c r="AW2405" s="5"/>
      <c r="AX2405" s="5"/>
      <c r="AY2405" s="5"/>
      <c r="AZ2405" s="5"/>
      <c r="BA2405" s="5"/>
      <c r="CX2405" s="5"/>
      <c r="CY2405" s="5"/>
      <c r="CZ2405" s="5"/>
    </row>
    <row r="2406" spans="4:104" x14ac:dyDescent="0.3">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E2406" s="5"/>
      <c r="AF2406" s="5"/>
      <c r="AG2406" s="5"/>
      <c r="AH2406" s="5"/>
      <c r="AI2406" s="5"/>
      <c r="AJ2406" s="5"/>
      <c r="AM2406" s="9"/>
      <c r="AN2406" s="9"/>
      <c r="AO2406" s="9"/>
      <c r="AP2406" s="9"/>
      <c r="AQ2406" s="9"/>
      <c r="AR2406" s="9"/>
      <c r="AS2406" s="9"/>
      <c r="AT2406" s="9"/>
      <c r="AU2406" s="5"/>
      <c r="AV2406" s="5"/>
      <c r="AW2406" s="5"/>
      <c r="AX2406" s="5"/>
      <c r="AY2406" s="5"/>
      <c r="AZ2406" s="5"/>
      <c r="BA2406" s="5"/>
      <c r="CX2406" s="5"/>
      <c r="CY2406" s="5"/>
      <c r="CZ2406" s="5"/>
    </row>
    <row r="2407" spans="4:104" x14ac:dyDescent="0.3">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E2407" s="5"/>
      <c r="AF2407" s="5"/>
      <c r="AG2407" s="5"/>
      <c r="AH2407" s="5"/>
      <c r="AI2407" s="5"/>
      <c r="AJ2407" s="5"/>
      <c r="AM2407" s="9"/>
      <c r="AN2407" s="9"/>
      <c r="AO2407" s="9"/>
      <c r="AP2407" s="9"/>
      <c r="AQ2407" s="9"/>
      <c r="AR2407" s="9"/>
      <c r="AS2407" s="9"/>
      <c r="AT2407" s="9"/>
      <c r="AU2407" s="5"/>
      <c r="AV2407" s="5"/>
      <c r="AW2407" s="5"/>
      <c r="AX2407" s="5"/>
      <c r="AY2407" s="5"/>
      <c r="AZ2407" s="5"/>
      <c r="BA2407" s="5"/>
      <c r="CX2407" s="5"/>
      <c r="CY2407" s="5"/>
      <c r="CZ2407" s="5"/>
    </row>
    <row r="2408" spans="4:104" x14ac:dyDescent="0.3">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E2408" s="5"/>
      <c r="AF2408" s="5"/>
      <c r="AG2408" s="5"/>
      <c r="AH2408" s="5"/>
      <c r="AI2408" s="5"/>
      <c r="AJ2408" s="5"/>
      <c r="AM2408" s="9"/>
      <c r="AN2408" s="9"/>
      <c r="AO2408" s="9"/>
      <c r="AP2408" s="9"/>
      <c r="AQ2408" s="9"/>
      <c r="AR2408" s="9"/>
      <c r="AS2408" s="9"/>
      <c r="AT2408" s="9"/>
      <c r="AU2408" s="5"/>
      <c r="AV2408" s="5"/>
      <c r="AW2408" s="5"/>
      <c r="AX2408" s="5"/>
      <c r="AY2408" s="5"/>
      <c r="AZ2408" s="5"/>
      <c r="BA2408" s="5"/>
      <c r="CX2408" s="5"/>
      <c r="CY2408" s="5"/>
      <c r="CZ2408" s="5"/>
    </row>
    <row r="2409" spans="4:104" x14ac:dyDescent="0.3">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E2409" s="5"/>
      <c r="AF2409" s="5"/>
      <c r="AG2409" s="5"/>
      <c r="AH2409" s="5"/>
      <c r="AI2409" s="5"/>
      <c r="AJ2409" s="5"/>
      <c r="AM2409" s="9"/>
      <c r="AN2409" s="9"/>
      <c r="AO2409" s="9"/>
      <c r="AP2409" s="9"/>
      <c r="AQ2409" s="9"/>
      <c r="AR2409" s="9"/>
      <c r="AS2409" s="9"/>
      <c r="AT2409" s="9"/>
      <c r="AU2409" s="5"/>
      <c r="AV2409" s="5"/>
      <c r="AW2409" s="5"/>
      <c r="AX2409" s="5"/>
      <c r="AY2409" s="5"/>
      <c r="AZ2409" s="5"/>
      <c r="BA2409" s="5"/>
      <c r="CX2409" s="5"/>
      <c r="CY2409" s="5"/>
      <c r="CZ2409" s="5"/>
    </row>
    <row r="2410" spans="4:104" x14ac:dyDescent="0.3">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E2410" s="5"/>
      <c r="AF2410" s="5"/>
      <c r="AG2410" s="5"/>
      <c r="AH2410" s="5"/>
      <c r="AI2410" s="5"/>
      <c r="AJ2410" s="5"/>
      <c r="AM2410" s="9"/>
      <c r="AN2410" s="9"/>
      <c r="AO2410" s="9"/>
      <c r="AP2410" s="9"/>
      <c r="AQ2410" s="9"/>
      <c r="AR2410" s="9"/>
      <c r="AS2410" s="9"/>
      <c r="AT2410" s="9"/>
      <c r="AU2410" s="5"/>
      <c r="AV2410" s="5"/>
      <c r="AW2410" s="5"/>
      <c r="AX2410" s="5"/>
      <c r="AY2410" s="5"/>
      <c r="AZ2410" s="5"/>
      <c r="BA2410" s="5"/>
      <c r="CX2410" s="5"/>
      <c r="CY2410" s="5"/>
      <c r="CZ2410" s="5"/>
    </row>
    <row r="2411" spans="4:104" x14ac:dyDescent="0.3">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E2411" s="5"/>
      <c r="AF2411" s="5"/>
      <c r="AG2411" s="5"/>
      <c r="AH2411" s="5"/>
      <c r="AI2411" s="5"/>
      <c r="AJ2411" s="5"/>
      <c r="AM2411" s="9"/>
      <c r="AN2411" s="9"/>
      <c r="AO2411" s="9"/>
      <c r="AP2411" s="9"/>
      <c r="AQ2411" s="9"/>
      <c r="AR2411" s="9"/>
      <c r="AS2411" s="9"/>
      <c r="AT2411" s="9"/>
      <c r="AU2411" s="5"/>
      <c r="AV2411" s="5"/>
      <c r="AW2411" s="5"/>
      <c r="AX2411" s="5"/>
      <c r="AY2411" s="5"/>
      <c r="AZ2411" s="5"/>
      <c r="BA2411" s="5"/>
      <c r="CX2411" s="5"/>
      <c r="CY2411" s="5"/>
      <c r="CZ2411" s="5"/>
    </row>
    <row r="2412" spans="4:104" x14ac:dyDescent="0.3">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E2412" s="5"/>
      <c r="AF2412" s="5"/>
      <c r="AG2412" s="5"/>
      <c r="AH2412" s="5"/>
      <c r="AI2412" s="5"/>
      <c r="AJ2412" s="5"/>
      <c r="AM2412" s="9"/>
      <c r="AN2412" s="9"/>
      <c r="AO2412" s="9"/>
      <c r="AP2412" s="9"/>
      <c r="AQ2412" s="9"/>
      <c r="AR2412" s="9"/>
      <c r="AS2412" s="9"/>
      <c r="AT2412" s="9"/>
      <c r="AU2412" s="5"/>
      <c r="AV2412" s="5"/>
      <c r="AW2412" s="5"/>
      <c r="AX2412" s="5"/>
      <c r="AY2412" s="5"/>
      <c r="AZ2412" s="5"/>
      <c r="BA2412" s="5"/>
      <c r="CX2412" s="5"/>
      <c r="CY2412" s="5"/>
      <c r="CZ2412" s="5"/>
    </row>
    <row r="2413" spans="4:104" x14ac:dyDescent="0.3">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E2413" s="5"/>
      <c r="AF2413" s="5"/>
      <c r="AG2413" s="5"/>
      <c r="AH2413" s="5"/>
      <c r="AI2413" s="5"/>
      <c r="AJ2413" s="5"/>
      <c r="AM2413" s="9"/>
      <c r="AN2413" s="9"/>
      <c r="AO2413" s="9"/>
      <c r="AP2413" s="9"/>
      <c r="AQ2413" s="9"/>
      <c r="AR2413" s="9"/>
      <c r="AS2413" s="9"/>
      <c r="AT2413" s="9"/>
      <c r="AU2413" s="5"/>
      <c r="AV2413" s="5"/>
      <c r="AW2413" s="5"/>
      <c r="AX2413" s="5"/>
      <c r="AY2413" s="5"/>
      <c r="AZ2413" s="5"/>
      <c r="BA2413" s="5"/>
      <c r="CX2413" s="5"/>
      <c r="CY2413" s="5"/>
      <c r="CZ2413" s="5"/>
    </row>
    <row r="2414" spans="4:104" x14ac:dyDescent="0.3">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E2414" s="5"/>
      <c r="AF2414" s="5"/>
      <c r="AG2414" s="5"/>
      <c r="AH2414" s="5"/>
      <c r="AI2414" s="5"/>
      <c r="AJ2414" s="5"/>
      <c r="AM2414" s="9"/>
      <c r="AN2414" s="9"/>
      <c r="AO2414" s="9"/>
      <c r="AP2414" s="9"/>
      <c r="AQ2414" s="9"/>
      <c r="AR2414" s="9"/>
      <c r="AS2414" s="9"/>
      <c r="AT2414" s="9"/>
      <c r="AU2414" s="5"/>
      <c r="AV2414" s="5"/>
      <c r="AW2414" s="5"/>
      <c r="AX2414" s="5"/>
      <c r="AY2414" s="5"/>
      <c r="AZ2414" s="5"/>
      <c r="BA2414" s="5"/>
      <c r="CX2414" s="5"/>
      <c r="CY2414" s="5"/>
      <c r="CZ2414" s="5"/>
    </row>
    <row r="2415" spans="4:104" x14ac:dyDescent="0.3">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E2415" s="5"/>
      <c r="AF2415" s="5"/>
      <c r="AG2415" s="5"/>
      <c r="AH2415" s="5"/>
      <c r="AI2415" s="5"/>
      <c r="AJ2415" s="5"/>
      <c r="AM2415" s="9"/>
      <c r="AN2415" s="9"/>
      <c r="AO2415" s="9"/>
      <c r="AP2415" s="9"/>
      <c r="AQ2415" s="9"/>
      <c r="AR2415" s="9"/>
      <c r="AS2415" s="9"/>
      <c r="AT2415" s="9"/>
      <c r="AU2415" s="5"/>
      <c r="AV2415" s="5"/>
      <c r="AW2415" s="5"/>
      <c r="AX2415" s="5"/>
      <c r="AY2415" s="5"/>
      <c r="AZ2415" s="5"/>
      <c r="BA2415" s="5"/>
      <c r="CX2415" s="5"/>
      <c r="CY2415" s="5"/>
      <c r="CZ2415" s="5"/>
    </row>
    <row r="2416" spans="4:104" x14ac:dyDescent="0.3">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E2416" s="5"/>
      <c r="AF2416" s="5"/>
      <c r="AG2416" s="5"/>
      <c r="AH2416" s="5"/>
      <c r="AI2416" s="5"/>
      <c r="AJ2416" s="5"/>
      <c r="AM2416" s="9"/>
      <c r="AN2416" s="9"/>
      <c r="AO2416" s="9"/>
      <c r="AP2416" s="9"/>
      <c r="AQ2416" s="9"/>
      <c r="AR2416" s="9"/>
      <c r="AS2416" s="9"/>
      <c r="AT2416" s="9"/>
      <c r="AU2416" s="5"/>
      <c r="AV2416" s="5"/>
      <c r="AW2416" s="5"/>
      <c r="AX2416" s="5"/>
      <c r="AY2416" s="5"/>
      <c r="AZ2416" s="5"/>
      <c r="BA2416" s="5"/>
      <c r="CX2416" s="5"/>
      <c r="CY2416" s="5"/>
      <c r="CZ2416" s="5"/>
    </row>
    <row r="2417" spans="4:104" x14ac:dyDescent="0.3">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E2417" s="5"/>
      <c r="AF2417" s="5"/>
      <c r="AG2417" s="5"/>
      <c r="AH2417" s="5"/>
      <c r="AI2417" s="5"/>
      <c r="AJ2417" s="5"/>
      <c r="AM2417" s="9"/>
      <c r="AN2417" s="9"/>
      <c r="AO2417" s="9"/>
      <c r="AP2417" s="9"/>
      <c r="AQ2417" s="9"/>
      <c r="AR2417" s="9"/>
      <c r="AS2417" s="9"/>
      <c r="AT2417" s="9"/>
      <c r="AU2417" s="5"/>
      <c r="AV2417" s="5"/>
      <c r="AW2417" s="5"/>
      <c r="AX2417" s="5"/>
      <c r="AY2417" s="5"/>
      <c r="AZ2417" s="5"/>
      <c r="BA2417" s="5"/>
      <c r="CX2417" s="5"/>
      <c r="CY2417" s="5"/>
      <c r="CZ2417" s="5"/>
    </row>
    <row r="2418" spans="4:104" x14ac:dyDescent="0.3">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E2418" s="5"/>
      <c r="AF2418" s="5"/>
      <c r="AG2418" s="5"/>
      <c r="AH2418" s="5"/>
      <c r="AI2418" s="5"/>
      <c r="AJ2418" s="5"/>
      <c r="AM2418" s="9"/>
      <c r="AN2418" s="9"/>
      <c r="AO2418" s="9"/>
      <c r="AP2418" s="9"/>
      <c r="AQ2418" s="9"/>
      <c r="AR2418" s="9"/>
      <c r="AS2418" s="9"/>
      <c r="AT2418" s="9"/>
      <c r="AU2418" s="5"/>
      <c r="AV2418" s="5"/>
      <c r="AW2418" s="5"/>
      <c r="AX2418" s="5"/>
      <c r="AY2418" s="5"/>
      <c r="AZ2418" s="5"/>
      <c r="BA2418" s="5"/>
      <c r="CX2418" s="5"/>
      <c r="CY2418" s="5"/>
      <c r="CZ2418" s="5"/>
    </row>
    <row r="2419" spans="4:104" x14ac:dyDescent="0.3">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E2419" s="5"/>
      <c r="AF2419" s="5"/>
      <c r="AG2419" s="5"/>
      <c r="AH2419" s="5"/>
      <c r="AI2419" s="5"/>
      <c r="AJ2419" s="5"/>
      <c r="AM2419" s="9"/>
      <c r="AN2419" s="9"/>
      <c r="AO2419" s="9"/>
      <c r="AP2419" s="9"/>
      <c r="AQ2419" s="9"/>
      <c r="AR2419" s="9"/>
      <c r="AS2419" s="9"/>
      <c r="AT2419" s="9"/>
      <c r="AU2419" s="5"/>
      <c r="AV2419" s="5"/>
      <c r="AW2419" s="5"/>
      <c r="AX2419" s="5"/>
      <c r="AY2419" s="5"/>
      <c r="AZ2419" s="5"/>
      <c r="BA2419" s="5"/>
      <c r="CX2419" s="5"/>
      <c r="CY2419" s="5"/>
      <c r="CZ2419" s="5"/>
    </row>
    <row r="2420" spans="4:104" x14ac:dyDescent="0.3">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E2420" s="5"/>
      <c r="AF2420" s="5"/>
      <c r="AG2420" s="5"/>
      <c r="AH2420" s="5"/>
      <c r="AI2420" s="5"/>
      <c r="AJ2420" s="5"/>
      <c r="AM2420" s="9"/>
      <c r="AN2420" s="9"/>
      <c r="AO2420" s="9"/>
      <c r="AP2420" s="9"/>
      <c r="AQ2420" s="9"/>
      <c r="AR2420" s="9"/>
      <c r="AS2420" s="9"/>
      <c r="AT2420" s="9"/>
      <c r="AU2420" s="5"/>
      <c r="AV2420" s="5"/>
      <c r="AW2420" s="5"/>
      <c r="AX2420" s="5"/>
      <c r="AY2420" s="5"/>
      <c r="AZ2420" s="5"/>
      <c r="BA2420" s="5"/>
      <c r="CX2420" s="5"/>
      <c r="CY2420" s="5"/>
      <c r="CZ2420" s="5"/>
    </row>
    <row r="2421" spans="4:104" x14ac:dyDescent="0.3">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E2421" s="5"/>
      <c r="AF2421" s="5"/>
      <c r="AG2421" s="5"/>
      <c r="AH2421" s="5"/>
      <c r="AI2421" s="5"/>
      <c r="AJ2421" s="5"/>
      <c r="AM2421" s="9"/>
      <c r="AN2421" s="9"/>
      <c r="AO2421" s="9"/>
      <c r="AP2421" s="9"/>
      <c r="AQ2421" s="9"/>
      <c r="AR2421" s="9"/>
      <c r="AS2421" s="9"/>
      <c r="AT2421" s="9"/>
      <c r="AU2421" s="5"/>
      <c r="AV2421" s="5"/>
      <c r="AW2421" s="5"/>
      <c r="AX2421" s="5"/>
      <c r="AY2421" s="5"/>
      <c r="AZ2421" s="5"/>
      <c r="BA2421" s="5"/>
      <c r="CX2421" s="5"/>
      <c r="CY2421" s="5"/>
      <c r="CZ2421" s="5"/>
    </row>
    <row r="2422" spans="4:104" x14ac:dyDescent="0.3">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E2422" s="5"/>
      <c r="AF2422" s="5"/>
      <c r="AG2422" s="5"/>
      <c r="AH2422" s="5"/>
      <c r="AI2422" s="5"/>
      <c r="AJ2422" s="5"/>
      <c r="AM2422" s="9"/>
      <c r="AN2422" s="9"/>
      <c r="AO2422" s="9"/>
      <c r="AP2422" s="9"/>
      <c r="AQ2422" s="9"/>
      <c r="AR2422" s="9"/>
      <c r="AS2422" s="9"/>
      <c r="AT2422" s="9"/>
      <c r="AU2422" s="5"/>
      <c r="AV2422" s="5"/>
      <c r="AW2422" s="5"/>
      <c r="AX2422" s="5"/>
      <c r="AY2422" s="5"/>
      <c r="AZ2422" s="5"/>
      <c r="BA2422" s="5"/>
      <c r="CX2422" s="5"/>
      <c r="CY2422" s="5"/>
      <c r="CZ2422" s="5"/>
    </row>
    <row r="2423" spans="4:104" x14ac:dyDescent="0.3">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E2423" s="5"/>
      <c r="AF2423" s="5"/>
      <c r="AG2423" s="5"/>
      <c r="AH2423" s="5"/>
      <c r="AI2423" s="5"/>
      <c r="AJ2423" s="5"/>
      <c r="AM2423" s="9"/>
      <c r="AN2423" s="9"/>
      <c r="AO2423" s="9"/>
      <c r="AP2423" s="9"/>
      <c r="AQ2423" s="9"/>
      <c r="AR2423" s="9"/>
      <c r="AS2423" s="9"/>
      <c r="AT2423" s="9"/>
      <c r="AU2423" s="5"/>
      <c r="AV2423" s="5"/>
      <c r="AW2423" s="5"/>
      <c r="AX2423" s="5"/>
      <c r="AY2423" s="5"/>
      <c r="AZ2423" s="5"/>
      <c r="BA2423" s="5"/>
      <c r="CX2423" s="5"/>
      <c r="CY2423" s="5"/>
      <c r="CZ2423" s="5"/>
    </row>
    <row r="2424" spans="4:104" x14ac:dyDescent="0.3">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E2424" s="5"/>
      <c r="AF2424" s="5"/>
      <c r="AG2424" s="5"/>
      <c r="AH2424" s="5"/>
      <c r="AI2424" s="5"/>
      <c r="AJ2424" s="5"/>
      <c r="AM2424" s="9"/>
      <c r="AN2424" s="9"/>
      <c r="AO2424" s="9"/>
      <c r="AP2424" s="9"/>
      <c r="AQ2424" s="9"/>
      <c r="AR2424" s="9"/>
      <c r="AS2424" s="9"/>
      <c r="AT2424" s="9"/>
      <c r="AU2424" s="5"/>
      <c r="AV2424" s="5"/>
      <c r="AW2424" s="5"/>
      <c r="AX2424" s="5"/>
      <c r="AY2424" s="5"/>
      <c r="AZ2424" s="5"/>
      <c r="BA2424" s="5"/>
      <c r="CX2424" s="5"/>
      <c r="CY2424" s="5"/>
      <c r="CZ2424" s="5"/>
    </row>
    <row r="2425" spans="4:104" x14ac:dyDescent="0.3">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E2425" s="5"/>
      <c r="AF2425" s="5"/>
      <c r="AG2425" s="5"/>
      <c r="AH2425" s="5"/>
      <c r="AI2425" s="5"/>
      <c r="AJ2425" s="5"/>
      <c r="AM2425" s="9"/>
      <c r="AN2425" s="9"/>
      <c r="AO2425" s="9"/>
      <c r="AP2425" s="9"/>
      <c r="AQ2425" s="9"/>
      <c r="AR2425" s="9"/>
      <c r="AS2425" s="9"/>
      <c r="AT2425" s="9"/>
      <c r="AU2425" s="5"/>
      <c r="AV2425" s="5"/>
      <c r="AW2425" s="5"/>
      <c r="AX2425" s="5"/>
      <c r="AY2425" s="5"/>
      <c r="AZ2425" s="5"/>
      <c r="BA2425" s="5"/>
      <c r="CX2425" s="5"/>
      <c r="CY2425" s="5"/>
      <c r="CZ2425" s="5"/>
    </row>
    <row r="2426" spans="4:104" x14ac:dyDescent="0.3">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E2426" s="5"/>
      <c r="AF2426" s="5"/>
      <c r="AG2426" s="5"/>
      <c r="AH2426" s="5"/>
      <c r="AI2426" s="5"/>
      <c r="AJ2426" s="5"/>
      <c r="AM2426" s="9"/>
      <c r="AN2426" s="9"/>
      <c r="AO2426" s="9"/>
      <c r="AP2426" s="9"/>
      <c r="AQ2426" s="9"/>
      <c r="AR2426" s="9"/>
      <c r="AS2426" s="9"/>
      <c r="AT2426" s="9"/>
      <c r="AU2426" s="5"/>
      <c r="AV2426" s="5"/>
      <c r="AW2426" s="5"/>
      <c r="AX2426" s="5"/>
      <c r="AY2426" s="5"/>
      <c r="AZ2426" s="5"/>
      <c r="BA2426" s="5"/>
      <c r="CX2426" s="5"/>
      <c r="CY2426" s="5"/>
      <c r="CZ2426" s="5"/>
    </row>
    <row r="2427" spans="4:104" x14ac:dyDescent="0.3">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E2427" s="5"/>
      <c r="AF2427" s="5"/>
      <c r="AG2427" s="5"/>
      <c r="AH2427" s="5"/>
      <c r="AI2427" s="5"/>
      <c r="AJ2427" s="5"/>
      <c r="AM2427" s="9"/>
      <c r="AN2427" s="9"/>
      <c r="AO2427" s="9"/>
      <c r="AP2427" s="9"/>
      <c r="AQ2427" s="9"/>
      <c r="AR2427" s="9"/>
      <c r="AS2427" s="9"/>
      <c r="AT2427" s="9"/>
      <c r="AU2427" s="5"/>
      <c r="AV2427" s="5"/>
      <c r="AW2427" s="5"/>
      <c r="AX2427" s="5"/>
      <c r="AY2427" s="5"/>
      <c r="AZ2427" s="5"/>
      <c r="BA2427" s="5"/>
      <c r="CX2427" s="5"/>
      <c r="CY2427" s="5"/>
      <c r="CZ2427" s="5"/>
    </row>
    <row r="2428" spans="4:104" x14ac:dyDescent="0.3">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E2428" s="5"/>
      <c r="AF2428" s="5"/>
      <c r="AG2428" s="5"/>
      <c r="AH2428" s="5"/>
      <c r="AI2428" s="5"/>
      <c r="AJ2428" s="5"/>
      <c r="AM2428" s="9"/>
      <c r="AN2428" s="9"/>
      <c r="AO2428" s="9"/>
      <c r="AP2428" s="9"/>
      <c r="AQ2428" s="9"/>
      <c r="AR2428" s="9"/>
      <c r="AS2428" s="9"/>
      <c r="AT2428" s="9"/>
      <c r="AU2428" s="5"/>
      <c r="AV2428" s="5"/>
      <c r="AW2428" s="5"/>
      <c r="AX2428" s="5"/>
      <c r="AY2428" s="5"/>
      <c r="AZ2428" s="5"/>
      <c r="BA2428" s="5"/>
      <c r="CX2428" s="5"/>
      <c r="CY2428" s="5"/>
      <c r="CZ2428" s="5"/>
    </row>
    <row r="2429" spans="4:104" x14ac:dyDescent="0.3">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E2429" s="5"/>
      <c r="AF2429" s="5"/>
      <c r="AG2429" s="5"/>
      <c r="AH2429" s="5"/>
      <c r="AI2429" s="5"/>
      <c r="AJ2429" s="5"/>
      <c r="AM2429" s="9"/>
      <c r="AN2429" s="9"/>
      <c r="AO2429" s="9"/>
      <c r="AP2429" s="9"/>
      <c r="AQ2429" s="9"/>
      <c r="AR2429" s="9"/>
      <c r="AS2429" s="9"/>
      <c r="AT2429" s="9"/>
      <c r="AU2429" s="5"/>
      <c r="AV2429" s="5"/>
      <c r="AW2429" s="5"/>
      <c r="AX2429" s="5"/>
      <c r="AY2429" s="5"/>
      <c r="AZ2429" s="5"/>
      <c r="BA2429" s="5"/>
      <c r="CX2429" s="5"/>
      <c r="CY2429" s="5"/>
      <c r="CZ2429" s="5"/>
    </row>
    <row r="2430" spans="4:104" x14ac:dyDescent="0.3">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E2430" s="5"/>
      <c r="AF2430" s="5"/>
      <c r="AG2430" s="5"/>
      <c r="AH2430" s="5"/>
      <c r="AI2430" s="5"/>
      <c r="AJ2430" s="5"/>
      <c r="AM2430" s="9"/>
      <c r="AN2430" s="9"/>
      <c r="AO2430" s="9"/>
      <c r="AP2430" s="9"/>
      <c r="AQ2430" s="9"/>
      <c r="AR2430" s="9"/>
      <c r="AS2430" s="9"/>
      <c r="AT2430" s="9"/>
      <c r="AU2430" s="5"/>
      <c r="AV2430" s="5"/>
      <c r="AW2430" s="5"/>
      <c r="AX2430" s="5"/>
      <c r="AY2430" s="5"/>
      <c r="AZ2430" s="5"/>
      <c r="BA2430" s="5"/>
      <c r="CX2430" s="5"/>
      <c r="CY2430" s="5"/>
      <c r="CZ2430" s="5"/>
    </row>
    <row r="2431" spans="4:104" x14ac:dyDescent="0.3">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E2431" s="5"/>
      <c r="AF2431" s="5"/>
      <c r="AG2431" s="5"/>
      <c r="AH2431" s="5"/>
      <c r="AI2431" s="5"/>
      <c r="AJ2431" s="5"/>
      <c r="AM2431" s="9"/>
      <c r="AN2431" s="9"/>
      <c r="AO2431" s="9"/>
      <c r="AP2431" s="9"/>
      <c r="AQ2431" s="9"/>
      <c r="AR2431" s="9"/>
      <c r="AS2431" s="9"/>
      <c r="AT2431" s="9"/>
      <c r="AU2431" s="5"/>
      <c r="AV2431" s="5"/>
      <c r="AW2431" s="5"/>
      <c r="AX2431" s="5"/>
      <c r="AY2431" s="5"/>
      <c r="AZ2431" s="5"/>
      <c r="BA2431" s="5"/>
      <c r="CX2431" s="5"/>
      <c r="CY2431" s="5"/>
      <c r="CZ2431" s="5"/>
    </row>
    <row r="2432" spans="4:104" x14ac:dyDescent="0.3">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E2432" s="5"/>
      <c r="AF2432" s="5"/>
      <c r="AG2432" s="5"/>
      <c r="AH2432" s="5"/>
      <c r="AI2432" s="5"/>
      <c r="AJ2432" s="5"/>
      <c r="AM2432" s="9"/>
      <c r="AN2432" s="9"/>
      <c r="AO2432" s="9"/>
      <c r="AP2432" s="9"/>
      <c r="AQ2432" s="9"/>
      <c r="AR2432" s="9"/>
      <c r="AS2432" s="9"/>
      <c r="AT2432" s="9"/>
      <c r="AU2432" s="5"/>
      <c r="AV2432" s="5"/>
      <c r="AW2432" s="5"/>
      <c r="AX2432" s="5"/>
      <c r="AY2432" s="5"/>
      <c r="AZ2432" s="5"/>
      <c r="BA2432" s="5"/>
      <c r="CX2432" s="5"/>
      <c r="CY2432" s="5"/>
      <c r="CZ2432" s="5"/>
    </row>
    <row r="2433" spans="4:104" x14ac:dyDescent="0.3">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E2433" s="5"/>
      <c r="AF2433" s="5"/>
      <c r="AG2433" s="5"/>
      <c r="AH2433" s="5"/>
      <c r="AI2433" s="5"/>
      <c r="AJ2433" s="5"/>
      <c r="AM2433" s="9"/>
      <c r="AN2433" s="9"/>
      <c r="AO2433" s="9"/>
      <c r="AP2433" s="9"/>
      <c r="AQ2433" s="9"/>
      <c r="AR2433" s="9"/>
      <c r="AS2433" s="9"/>
      <c r="AT2433" s="9"/>
      <c r="AU2433" s="5"/>
      <c r="AV2433" s="5"/>
      <c r="AW2433" s="5"/>
      <c r="AX2433" s="5"/>
      <c r="AY2433" s="5"/>
      <c r="AZ2433" s="5"/>
      <c r="BA2433" s="5"/>
      <c r="CX2433" s="5"/>
      <c r="CY2433" s="5"/>
      <c r="CZ2433" s="5"/>
    </row>
    <row r="2434" spans="4:104" x14ac:dyDescent="0.3">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E2434" s="5"/>
      <c r="AF2434" s="5"/>
      <c r="AG2434" s="5"/>
      <c r="AH2434" s="5"/>
      <c r="AI2434" s="5"/>
      <c r="AJ2434" s="5"/>
      <c r="AM2434" s="9"/>
      <c r="AN2434" s="9"/>
      <c r="AO2434" s="9"/>
      <c r="AP2434" s="9"/>
      <c r="AQ2434" s="9"/>
      <c r="AR2434" s="9"/>
      <c r="AS2434" s="9"/>
      <c r="AT2434" s="9"/>
      <c r="AU2434" s="5"/>
      <c r="AV2434" s="5"/>
      <c r="AW2434" s="5"/>
      <c r="AX2434" s="5"/>
      <c r="AY2434" s="5"/>
      <c r="AZ2434" s="5"/>
      <c r="BA2434" s="5"/>
      <c r="CX2434" s="5"/>
      <c r="CY2434" s="5"/>
      <c r="CZ2434" s="5"/>
    </row>
    <row r="2435" spans="4:104" x14ac:dyDescent="0.3">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E2435" s="5"/>
      <c r="AF2435" s="5"/>
      <c r="AG2435" s="5"/>
      <c r="AH2435" s="5"/>
      <c r="AI2435" s="5"/>
      <c r="AJ2435" s="5"/>
      <c r="AM2435" s="9"/>
      <c r="AN2435" s="9"/>
      <c r="AO2435" s="9"/>
      <c r="AP2435" s="9"/>
      <c r="AQ2435" s="9"/>
      <c r="AR2435" s="9"/>
      <c r="AS2435" s="9"/>
      <c r="AT2435" s="9"/>
      <c r="AU2435" s="5"/>
      <c r="AV2435" s="5"/>
      <c r="AW2435" s="5"/>
      <c r="AX2435" s="5"/>
      <c r="AY2435" s="5"/>
      <c r="AZ2435" s="5"/>
      <c r="BA2435" s="5"/>
      <c r="CX2435" s="5"/>
      <c r="CY2435" s="5"/>
      <c r="CZ2435" s="5"/>
    </row>
    <row r="2436" spans="4:104" x14ac:dyDescent="0.3">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E2436" s="5"/>
      <c r="AF2436" s="5"/>
      <c r="AG2436" s="5"/>
      <c r="AH2436" s="5"/>
      <c r="AI2436" s="5"/>
      <c r="AJ2436" s="5"/>
      <c r="AM2436" s="9"/>
      <c r="AN2436" s="9"/>
      <c r="AO2436" s="9"/>
      <c r="AP2436" s="9"/>
      <c r="AQ2436" s="9"/>
      <c r="AR2436" s="9"/>
      <c r="AS2436" s="9"/>
      <c r="AT2436" s="9"/>
      <c r="AU2436" s="5"/>
      <c r="AV2436" s="5"/>
      <c r="AW2436" s="5"/>
      <c r="AX2436" s="5"/>
      <c r="AY2436" s="5"/>
      <c r="AZ2436" s="5"/>
      <c r="BA2436" s="5"/>
      <c r="CX2436" s="5"/>
      <c r="CY2436" s="5"/>
      <c r="CZ2436" s="5"/>
    </row>
    <row r="2437" spans="4:104" x14ac:dyDescent="0.3">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E2437" s="5"/>
      <c r="AF2437" s="5"/>
      <c r="AG2437" s="5"/>
      <c r="AH2437" s="5"/>
      <c r="AI2437" s="5"/>
      <c r="AJ2437" s="5"/>
      <c r="AM2437" s="9"/>
      <c r="AN2437" s="9"/>
      <c r="AO2437" s="9"/>
      <c r="AP2437" s="9"/>
      <c r="AQ2437" s="9"/>
      <c r="AR2437" s="9"/>
      <c r="AS2437" s="9"/>
      <c r="AT2437" s="9"/>
      <c r="AU2437" s="5"/>
      <c r="AV2437" s="5"/>
      <c r="AW2437" s="5"/>
      <c r="AX2437" s="5"/>
      <c r="AY2437" s="5"/>
      <c r="AZ2437" s="5"/>
      <c r="BA2437" s="5"/>
      <c r="CX2437" s="5"/>
      <c r="CY2437" s="5"/>
      <c r="CZ2437" s="5"/>
    </row>
    <row r="2438" spans="4:104" x14ac:dyDescent="0.3">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E2438" s="5"/>
      <c r="AF2438" s="5"/>
      <c r="AG2438" s="5"/>
      <c r="AH2438" s="5"/>
      <c r="AI2438" s="5"/>
      <c r="AJ2438" s="5"/>
      <c r="AM2438" s="9"/>
      <c r="AN2438" s="9"/>
      <c r="AO2438" s="9"/>
      <c r="AP2438" s="9"/>
      <c r="AQ2438" s="9"/>
      <c r="AR2438" s="9"/>
      <c r="AS2438" s="9"/>
      <c r="AT2438" s="9"/>
      <c r="AU2438" s="5"/>
      <c r="AV2438" s="5"/>
      <c r="AW2438" s="5"/>
      <c r="AX2438" s="5"/>
      <c r="AY2438" s="5"/>
      <c r="AZ2438" s="5"/>
      <c r="BA2438" s="5"/>
      <c r="CX2438" s="5"/>
      <c r="CY2438" s="5"/>
      <c r="CZ2438" s="5"/>
    </row>
    <row r="2439" spans="4:104" x14ac:dyDescent="0.3">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E2439" s="5"/>
      <c r="AF2439" s="5"/>
      <c r="AG2439" s="5"/>
      <c r="AH2439" s="5"/>
      <c r="AI2439" s="5"/>
      <c r="AJ2439" s="5"/>
      <c r="AM2439" s="9"/>
      <c r="AN2439" s="9"/>
      <c r="AO2439" s="9"/>
      <c r="AP2439" s="9"/>
      <c r="AQ2439" s="9"/>
      <c r="AR2439" s="9"/>
      <c r="AS2439" s="9"/>
      <c r="AT2439" s="9"/>
      <c r="AU2439" s="5"/>
      <c r="AV2439" s="5"/>
      <c r="AW2439" s="5"/>
      <c r="AX2439" s="5"/>
      <c r="AY2439" s="5"/>
      <c r="AZ2439" s="5"/>
      <c r="BA2439" s="5"/>
      <c r="CX2439" s="5"/>
      <c r="CY2439" s="5"/>
      <c r="CZ2439" s="5"/>
    </row>
    <row r="2440" spans="4:104" x14ac:dyDescent="0.3">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E2440" s="5"/>
      <c r="AF2440" s="5"/>
      <c r="AG2440" s="5"/>
      <c r="AH2440" s="5"/>
      <c r="AI2440" s="5"/>
      <c r="AJ2440" s="5"/>
      <c r="AM2440" s="9"/>
      <c r="AN2440" s="9"/>
      <c r="AO2440" s="9"/>
      <c r="AP2440" s="9"/>
      <c r="AQ2440" s="9"/>
      <c r="AR2440" s="9"/>
      <c r="AS2440" s="9"/>
      <c r="AT2440" s="9"/>
      <c r="AU2440" s="5"/>
      <c r="AV2440" s="5"/>
      <c r="AW2440" s="5"/>
      <c r="AX2440" s="5"/>
      <c r="AY2440" s="5"/>
      <c r="AZ2440" s="5"/>
      <c r="BA2440" s="5"/>
      <c r="CX2440" s="5"/>
      <c r="CY2440" s="5"/>
      <c r="CZ2440" s="5"/>
    </row>
    <row r="2441" spans="4:104" x14ac:dyDescent="0.3">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E2441" s="5"/>
      <c r="AF2441" s="5"/>
      <c r="AG2441" s="5"/>
      <c r="AH2441" s="5"/>
      <c r="AI2441" s="5"/>
      <c r="AJ2441" s="5"/>
      <c r="AM2441" s="9"/>
      <c r="AN2441" s="9"/>
      <c r="AO2441" s="9"/>
      <c r="AP2441" s="9"/>
      <c r="AQ2441" s="9"/>
      <c r="AR2441" s="9"/>
      <c r="AS2441" s="9"/>
      <c r="AT2441" s="9"/>
      <c r="AU2441" s="5"/>
      <c r="AV2441" s="5"/>
      <c r="AW2441" s="5"/>
      <c r="AX2441" s="5"/>
      <c r="AY2441" s="5"/>
      <c r="AZ2441" s="5"/>
      <c r="BA2441" s="5"/>
      <c r="CX2441" s="5"/>
      <c r="CY2441" s="5"/>
      <c r="CZ2441" s="5"/>
    </row>
    <row r="2442" spans="4:104" x14ac:dyDescent="0.3">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E2442" s="5"/>
      <c r="AF2442" s="5"/>
      <c r="AG2442" s="5"/>
      <c r="AH2442" s="5"/>
      <c r="AI2442" s="5"/>
      <c r="AJ2442" s="5"/>
      <c r="AM2442" s="9"/>
      <c r="AN2442" s="9"/>
      <c r="AO2442" s="9"/>
      <c r="AP2442" s="9"/>
      <c r="AQ2442" s="9"/>
      <c r="AR2442" s="9"/>
      <c r="AS2442" s="9"/>
      <c r="AT2442" s="9"/>
      <c r="AU2442" s="5"/>
      <c r="AV2442" s="5"/>
      <c r="AW2442" s="5"/>
      <c r="AX2442" s="5"/>
      <c r="AY2442" s="5"/>
      <c r="AZ2442" s="5"/>
      <c r="BA2442" s="5"/>
      <c r="CX2442" s="5"/>
      <c r="CY2442" s="5"/>
      <c r="CZ2442" s="5"/>
    </row>
    <row r="2443" spans="4:104" x14ac:dyDescent="0.3">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E2443" s="5"/>
      <c r="AF2443" s="5"/>
      <c r="AG2443" s="5"/>
      <c r="AH2443" s="5"/>
      <c r="AI2443" s="5"/>
      <c r="AJ2443" s="5"/>
      <c r="AM2443" s="9"/>
      <c r="AN2443" s="9"/>
      <c r="AO2443" s="9"/>
      <c r="AP2443" s="9"/>
      <c r="AQ2443" s="9"/>
      <c r="AR2443" s="9"/>
      <c r="AS2443" s="9"/>
      <c r="AT2443" s="9"/>
      <c r="AU2443" s="5"/>
      <c r="AV2443" s="5"/>
      <c r="AW2443" s="5"/>
      <c r="AX2443" s="5"/>
      <c r="AY2443" s="5"/>
      <c r="AZ2443" s="5"/>
      <c r="BA2443" s="5"/>
      <c r="CX2443" s="5"/>
      <c r="CY2443" s="5"/>
      <c r="CZ2443" s="5"/>
    </row>
    <row r="2444" spans="4:104" x14ac:dyDescent="0.3">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E2444" s="5"/>
      <c r="AF2444" s="5"/>
      <c r="AG2444" s="5"/>
      <c r="AH2444" s="5"/>
      <c r="AI2444" s="5"/>
      <c r="AJ2444" s="5"/>
      <c r="AM2444" s="9"/>
      <c r="AN2444" s="9"/>
      <c r="AO2444" s="9"/>
      <c r="AP2444" s="9"/>
      <c r="AQ2444" s="9"/>
      <c r="AR2444" s="9"/>
      <c r="AS2444" s="9"/>
      <c r="AT2444" s="9"/>
      <c r="AU2444" s="5"/>
      <c r="AV2444" s="5"/>
      <c r="AW2444" s="5"/>
      <c r="AX2444" s="5"/>
      <c r="AY2444" s="5"/>
      <c r="AZ2444" s="5"/>
      <c r="BA2444" s="5"/>
      <c r="CX2444" s="5"/>
      <c r="CY2444" s="5"/>
      <c r="CZ2444" s="5"/>
    </row>
    <row r="2445" spans="4:104" x14ac:dyDescent="0.3">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E2445" s="5"/>
      <c r="AF2445" s="5"/>
      <c r="AG2445" s="5"/>
      <c r="AH2445" s="5"/>
      <c r="AI2445" s="5"/>
      <c r="AJ2445" s="5"/>
      <c r="AM2445" s="9"/>
      <c r="AN2445" s="9"/>
      <c r="AO2445" s="9"/>
      <c r="AP2445" s="9"/>
      <c r="AQ2445" s="9"/>
      <c r="AR2445" s="9"/>
      <c r="AS2445" s="9"/>
      <c r="AT2445" s="9"/>
      <c r="AU2445" s="5"/>
      <c r="AV2445" s="5"/>
      <c r="AW2445" s="5"/>
      <c r="AX2445" s="5"/>
      <c r="AY2445" s="5"/>
      <c r="AZ2445" s="5"/>
      <c r="BA2445" s="5"/>
      <c r="CX2445" s="5"/>
      <c r="CY2445" s="5"/>
      <c r="CZ2445" s="5"/>
    </row>
    <row r="2446" spans="4:104" x14ac:dyDescent="0.3">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E2446" s="5"/>
      <c r="AF2446" s="5"/>
      <c r="AG2446" s="5"/>
      <c r="AH2446" s="5"/>
      <c r="AI2446" s="5"/>
      <c r="AJ2446" s="5"/>
      <c r="AM2446" s="9"/>
      <c r="AN2446" s="9"/>
      <c r="AO2446" s="9"/>
      <c r="AP2446" s="9"/>
      <c r="AQ2446" s="9"/>
      <c r="AR2446" s="9"/>
      <c r="AS2446" s="9"/>
      <c r="AT2446" s="9"/>
      <c r="AU2446" s="5"/>
      <c r="AV2446" s="5"/>
      <c r="AW2446" s="5"/>
      <c r="AX2446" s="5"/>
      <c r="AY2446" s="5"/>
      <c r="AZ2446" s="5"/>
      <c r="BA2446" s="5"/>
      <c r="CX2446" s="5"/>
      <c r="CY2446" s="5"/>
      <c r="CZ2446" s="5"/>
    </row>
    <row r="2447" spans="4:104" x14ac:dyDescent="0.3">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E2447" s="5"/>
      <c r="AF2447" s="5"/>
      <c r="AG2447" s="5"/>
      <c r="AH2447" s="5"/>
      <c r="AI2447" s="5"/>
      <c r="AJ2447" s="5"/>
      <c r="AM2447" s="9"/>
      <c r="AN2447" s="9"/>
      <c r="AO2447" s="9"/>
      <c r="AP2447" s="9"/>
      <c r="AQ2447" s="9"/>
      <c r="AR2447" s="9"/>
      <c r="AS2447" s="9"/>
      <c r="AT2447" s="9"/>
      <c r="AU2447" s="5"/>
      <c r="AV2447" s="5"/>
      <c r="AW2447" s="5"/>
      <c r="AX2447" s="5"/>
      <c r="AY2447" s="5"/>
      <c r="AZ2447" s="5"/>
      <c r="BA2447" s="5"/>
      <c r="CX2447" s="5"/>
      <c r="CY2447" s="5"/>
      <c r="CZ2447" s="5"/>
    </row>
    <row r="2448" spans="4:104" x14ac:dyDescent="0.3">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E2448" s="5"/>
      <c r="AF2448" s="5"/>
      <c r="AG2448" s="5"/>
      <c r="AH2448" s="5"/>
      <c r="AI2448" s="5"/>
      <c r="AJ2448" s="5"/>
      <c r="AM2448" s="9"/>
      <c r="AN2448" s="9"/>
      <c r="AO2448" s="9"/>
      <c r="AP2448" s="9"/>
      <c r="AQ2448" s="9"/>
      <c r="AR2448" s="9"/>
      <c r="AS2448" s="9"/>
      <c r="AT2448" s="9"/>
      <c r="AU2448" s="5"/>
      <c r="AV2448" s="5"/>
      <c r="AW2448" s="5"/>
      <c r="AX2448" s="5"/>
      <c r="AY2448" s="5"/>
      <c r="AZ2448" s="5"/>
      <c r="BA2448" s="5"/>
      <c r="CX2448" s="5"/>
      <c r="CY2448" s="5"/>
      <c r="CZ2448" s="5"/>
    </row>
    <row r="2449" spans="4:104" x14ac:dyDescent="0.3">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E2449" s="5"/>
      <c r="AF2449" s="5"/>
      <c r="AG2449" s="5"/>
      <c r="AH2449" s="5"/>
      <c r="AI2449" s="5"/>
      <c r="AJ2449" s="5"/>
      <c r="AM2449" s="9"/>
      <c r="AN2449" s="9"/>
      <c r="AO2449" s="9"/>
      <c r="AP2449" s="9"/>
      <c r="AQ2449" s="9"/>
      <c r="AR2449" s="9"/>
      <c r="AS2449" s="9"/>
      <c r="AT2449" s="9"/>
      <c r="AU2449" s="5"/>
      <c r="AV2449" s="5"/>
      <c r="AW2449" s="5"/>
      <c r="AX2449" s="5"/>
      <c r="AY2449" s="5"/>
      <c r="AZ2449" s="5"/>
      <c r="BA2449" s="5"/>
      <c r="CX2449" s="5"/>
      <c r="CY2449" s="5"/>
      <c r="CZ2449" s="5"/>
    </row>
    <row r="2450" spans="4:104" x14ac:dyDescent="0.3">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E2450" s="5"/>
      <c r="AF2450" s="5"/>
      <c r="AG2450" s="5"/>
      <c r="AH2450" s="5"/>
      <c r="AI2450" s="5"/>
      <c r="AJ2450" s="5"/>
      <c r="AM2450" s="9"/>
      <c r="AN2450" s="9"/>
      <c r="AO2450" s="9"/>
      <c r="AP2450" s="9"/>
      <c r="AQ2450" s="9"/>
      <c r="AR2450" s="9"/>
      <c r="AS2450" s="9"/>
      <c r="AT2450" s="9"/>
      <c r="AU2450" s="5"/>
      <c r="AV2450" s="5"/>
      <c r="AW2450" s="5"/>
      <c r="AX2450" s="5"/>
      <c r="AY2450" s="5"/>
      <c r="AZ2450" s="5"/>
      <c r="BA2450" s="5"/>
      <c r="CX2450" s="5"/>
      <c r="CY2450" s="5"/>
      <c r="CZ2450" s="5"/>
    </row>
    <row r="2451" spans="4:104" x14ac:dyDescent="0.3">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E2451" s="5"/>
      <c r="AF2451" s="5"/>
      <c r="AG2451" s="5"/>
      <c r="AH2451" s="5"/>
      <c r="AI2451" s="5"/>
      <c r="AJ2451" s="5"/>
      <c r="AM2451" s="9"/>
      <c r="AN2451" s="9"/>
      <c r="AO2451" s="9"/>
      <c r="AP2451" s="9"/>
      <c r="AQ2451" s="9"/>
      <c r="AR2451" s="9"/>
      <c r="AS2451" s="9"/>
      <c r="AT2451" s="9"/>
      <c r="AU2451" s="5"/>
      <c r="AV2451" s="5"/>
      <c r="AW2451" s="5"/>
      <c r="AX2451" s="5"/>
      <c r="AY2451" s="5"/>
      <c r="AZ2451" s="5"/>
      <c r="BA2451" s="5"/>
      <c r="CX2451" s="5"/>
      <c r="CY2451" s="5"/>
      <c r="CZ2451" s="5"/>
    </row>
    <row r="2452" spans="4:104" x14ac:dyDescent="0.3">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E2452" s="5"/>
      <c r="AF2452" s="5"/>
      <c r="AG2452" s="5"/>
      <c r="AH2452" s="5"/>
      <c r="AI2452" s="5"/>
      <c r="AJ2452" s="5"/>
      <c r="AM2452" s="9"/>
      <c r="AN2452" s="9"/>
      <c r="AO2452" s="9"/>
      <c r="AP2452" s="9"/>
      <c r="AQ2452" s="9"/>
      <c r="AR2452" s="9"/>
      <c r="AS2452" s="9"/>
      <c r="AT2452" s="9"/>
      <c r="AU2452" s="5"/>
      <c r="AV2452" s="5"/>
      <c r="AW2452" s="5"/>
      <c r="AX2452" s="5"/>
      <c r="AY2452" s="5"/>
      <c r="AZ2452" s="5"/>
      <c r="BA2452" s="5"/>
      <c r="CX2452" s="5"/>
      <c r="CY2452" s="5"/>
      <c r="CZ2452" s="5"/>
    </row>
    <row r="2453" spans="4:104" x14ac:dyDescent="0.3">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E2453" s="5"/>
      <c r="AF2453" s="5"/>
      <c r="AG2453" s="5"/>
      <c r="AH2453" s="5"/>
      <c r="AI2453" s="5"/>
      <c r="AJ2453" s="5"/>
      <c r="AM2453" s="9"/>
      <c r="AN2453" s="9"/>
      <c r="AO2453" s="9"/>
      <c r="AP2453" s="9"/>
      <c r="AQ2453" s="9"/>
      <c r="AR2453" s="9"/>
      <c r="AS2453" s="9"/>
      <c r="AT2453" s="9"/>
      <c r="AU2453" s="5"/>
      <c r="AV2453" s="5"/>
      <c r="AW2453" s="5"/>
      <c r="AX2453" s="5"/>
      <c r="AY2453" s="5"/>
      <c r="AZ2453" s="5"/>
      <c r="BA2453" s="5"/>
      <c r="CX2453" s="5"/>
      <c r="CY2453" s="5"/>
      <c r="CZ2453" s="5"/>
    </row>
    <row r="2454" spans="4:104" x14ac:dyDescent="0.3">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E2454" s="5"/>
      <c r="AF2454" s="5"/>
      <c r="AG2454" s="5"/>
      <c r="AH2454" s="5"/>
      <c r="AI2454" s="5"/>
      <c r="AJ2454" s="5"/>
      <c r="AM2454" s="9"/>
      <c r="AN2454" s="9"/>
      <c r="AO2454" s="9"/>
      <c r="AP2454" s="9"/>
      <c r="AQ2454" s="9"/>
      <c r="AR2454" s="9"/>
      <c r="AS2454" s="9"/>
      <c r="AT2454" s="9"/>
      <c r="AU2454" s="5"/>
      <c r="AV2454" s="5"/>
      <c r="AW2454" s="5"/>
      <c r="AX2454" s="5"/>
      <c r="AY2454" s="5"/>
      <c r="AZ2454" s="5"/>
      <c r="BA2454" s="5"/>
      <c r="CX2454" s="5"/>
      <c r="CY2454" s="5"/>
      <c r="CZ2454" s="5"/>
    </row>
    <row r="2455" spans="4:104" x14ac:dyDescent="0.3">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E2455" s="5"/>
      <c r="AF2455" s="5"/>
      <c r="AG2455" s="5"/>
      <c r="AH2455" s="5"/>
      <c r="AI2455" s="5"/>
      <c r="AJ2455" s="5"/>
      <c r="AM2455" s="9"/>
      <c r="AN2455" s="9"/>
      <c r="AO2455" s="9"/>
      <c r="AP2455" s="9"/>
      <c r="AQ2455" s="9"/>
      <c r="AR2455" s="9"/>
      <c r="AS2455" s="9"/>
      <c r="AT2455" s="9"/>
      <c r="AU2455" s="5"/>
      <c r="AV2455" s="5"/>
      <c r="AW2455" s="5"/>
      <c r="AX2455" s="5"/>
      <c r="AY2455" s="5"/>
      <c r="AZ2455" s="5"/>
      <c r="BA2455" s="5"/>
      <c r="CX2455" s="5"/>
      <c r="CY2455" s="5"/>
      <c r="CZ2455" s="5"/>
    </row>
    <row r="2456" spans="4:104" x14ac:dyDescent="0.3">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E2456" s="5"/>
      <c r="AF2456" s="5"/>
      <c r="AG2456" s="5"/>
      <c r="AH2456" s="5"/>
      <c r="AI2456" s="5"/>
      <c r="AJ2456" s="5"/>
      <c r="AM2456" s="9"/>
      <c r="AN2456" s="9"/>
      <c r="AO2456" s="9"/>
      <c r="AP2456" s="9"/>
      <c r="AQ2456" s="9"/>
      <c r="AR2456" s="9"/>
      <c r="AS2456" s="9"/>
      <c r="AT2456" s="9"/>
      <c r="AU2456" s="5"/>
      <c r="AV2456" s="5"/>
      <c r="AW2456" s="5"/>
      <c r="AX2456" s="5"/>
      <c r="AY2456" s="5"/>
      <c r="AZ2456" s="5"/>
      <c r="BA2456" s="5"/>
      <c r="CX2456" s="5"/>
      <c r="CY2456" s="5"/>
      <c r="CZ2456" s="5"/>
    </row>
    <row r="2457" spans="4:104" x14ac:dyDescent="0.3">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E2457" s="5"/>
      <c r="AF2457" s="5"/>
      <c r="AG2457" s="5"/>
      <c r="AH2457" s="5"/>
      <c r="AI2457" s="5"/>
      <c r="AJ2457" s="5"/>
      <c r="AM2457" s="9"/>
      <c r="AN2457" s="9"/>
      <c r="AO2457" s="9"/>
      <c r="AP2457" s="9"/>
      <c r="AQ2457" s="9"/>
      <c r="AR2457" s="9"/>
      <c r="AS2457" s="9"/>
      <c r="AT2457" s="9"/>
      <c r="AU2457" s="5"/>
      <c r="AV2457" s="5"/>
      <c r="AW2457" s="5"/>
      <c r="AX2457" s="5"/>
      <c r="AY2457" s="5"/>
      <c r="AZ2457" s="5"/>
      <c r="BA2457" s="5"/>
      <c r="CX2457" s="5"/>
      <c r="CY2457" s="5"/>
      <c r="CZ2457" s="5"/>
    </row>
    <row r="2458" spans="4:104" x14ac:dyDescent="0.3">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E2458" s="5"/>
      <c r="AF2458" s="5"/>
      <c r="AG2458" s="5"/>
      <c r="AH2458" s="5"/>
      <c r="AI2458" s="5"/>
      <c r="AJ2458" s="5"/>
      <c r="AM2458" s="9"/>
      <c r="AN2458" s="9"/>
      <c r="AO2458" s="9"/>
      <c r="AP2458" s="9"/>
      <c r="AQ2458" s="9"/>
      <c r="AR2458" s="9"/>
      <c r="AS2458" s="9"/>
      <c r="AT2458" s="9"/>
      <c r="AU2458" s="5"/>
      <c r="AV2458" s="5"/>
      <c r="AW2458" s="5"/>
      <c r="AX2458" s="5"/>
      <c r="AY2458" s="5"/>
      <c r="AZ2458" s="5"/>
      <c r="BA2458" s="5"/>
      <c r="CX2458" s="5"/>
      <c r="CY2458" s="5"/>
      <c r="CZ2458" s="5"/>
    </row>
    <row r="2459" spans="4:104" x14ac:dyDescent="0.3">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E2459" s="5"/>
      <c r="AF2459" s="5"/>
      <c r="AG2459" s="5"/>
      <c r="AH2459" s="5"/>
      <c r="AI2459" s="5"/>
      <c r="AJ2459" s="5"/>
      <c r="AM2459" s="9"/>
      <c r="AN2459" s="9"/>
      <c r="AO2459" s="9"/>
      <c r="AP2459" s="9"/>
      <c r="AQ2459" s="9"/>
      <c r="AR2459" s="9"/>
      <c r="AS2459" s="9"/>
      <c r="AT2459" s="9"/>
      <c r="AU2459" s="5"/>
      <c r="AV2459" s="5"/>
      <c r="AW2459" s="5"/>
      <c r="AX2459" s="5"/>
      <c r="AY2459" s="5"/>
      <c r="AZ2459" s="5"/>
      <c r="BA2459" s="5"/>
      <c r="CX2459" s="5"/>
      <c r="CY2459" s="5"/>
      <c r="CZ2459" s="5"/>
    </row>
    <row r="2460" spans="4:104" x14ac:dyDescent="0.3">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E2460" s="5"/>
      <c r="AF2460" s="5"/>
      <c r="AG2460" s="5"/>
      <c r="AH2460" s="5"/>
      <c r="AI2460" s="5"/>
      <c r="AJ2460" s="5"/>
      <c r="AM2460" s="9"/>
      <c r="AN2460" s="9"/>
      <c r="AO2460" s="9"/>
      <c r="AP2460" s="9"/>
      <c r="AQ2460" s="9"/>
      <c r="AR2460" s="9"/>
      <c r="AS2460" s="9"/>
      <c r="AT2460" s="9"/>
      <c r="AU2460" s="5"/>
      <c r="AV2460" s="5"/>
      <c r="AW2460" s="5"/>
      <c r="AX2460" s="5"/>
      <c r="AY2460" s="5"/>
      <c r="AZ2460" s="5"/>
      <c r="BA2460" s="5"/>
      <c r="CX2460" s="5"/>
      <c r="CY2460" s="5"/>
      <c r="CZ2460" s="5"/>
    </row>
    <row r="2461" spans="4:104" x14ac:dyDescent="0.3">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E2461" s="5"/>
      <c r="AF2461" s="5"/>
      <c r="AG2461" s="5"/>
      <c r="AH2461" s="5"/>
      <c r="AI2461" s="5"/>
      <c r="AJ2461" s="5"/>
      <c r="AM2461" s="9"/>
      <c r="AN2461" s="9"/>
      <c r="AO2461" s="9"/>
      <c r="AP2461" s="9"/>
      <c r="AQ2461" s="9"/>
      <c r="AR2461" s="9"/>
      <c r="AS2461" s="9"/>
      <c r="AT2461" s="9"/>
      <c r="AU2461" s="5"/>
      <c r="AV2461" s="5"/>
      <c r="AW2461" s="5"/>
      <c r="AX2461" s="5"/>
      <c r="AY2461" s="5"/>
      <c r="AZ2461" s="5"/>
      <c r="BA2461" s="5"/>
      <c r="CX2461" s="5"/>
      <c r="CY2461" s="5"/>
      <c r="CZ2461" s="5"/>
    </row>
    <row r="2462" spans="4:104" x14ac:dyDescent="0.3">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E2462" s="5"/>
      <c r="AF2462" s="5"/>
      <c r="AG2462" s="5"/>
      <c r="AH2462" s="5"/>
      <c r="AI2462" s="5"/>
      <c r="AJ2462" s="5"/>
      <c r="AM2462" s="9"/>
      <c r="AN2462" s="9"/>
      <c r="AO2462" s="9"/>
      <c r="AP2462" s="9"/>
      <c r="AQ2462" s="9"/>
      <c r="AR2462" s="9"/>
      <c r="AS2462" s="9"/>
      <c r="AT2462" s="9"/>
      <c r="AU2462" s="5"/>
      <c r="AV2462" s="5"/>
      <c r="AW2462" s="5"/>
      <c r="AX2462" s="5"/>
      <c r="AY2462" s="5"/>
      <c r="AZ2462" s="5"/>
      <c r="BA2462" s="5"/>
      <c r="CX2462" s="5"/>
      <c r="CY2462" s="5"/>
      <c r="CZ2462" s="5"/>
    </row>
    <row r="2463" spans="4:104" x14ac:dyDescent="0.3">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E2463" s="5"/>
      <c r="AF2463" s="5"/>
      <c r="AG2463" s="5"/>
      <c r="AH2463" s="5"/>
      <c r="AI2463" s="5"/>
      <c r="AJ2463" s="5"/>
      <c r="AM2463" s="9"/>
      <c r="AN2463" s="9"/>
      <c r="AO2463" s="9"/>
      <c r="AP2463" s="9"/>
      <c r="AQ2463" s="9"/>
      <c r="AR2463" s="9"/>
      <c r="AS2463" s="9"/>
      <c r="AT2463" s="9"/>
      <c r="AU2463" s="5"/>
      <c r="AV2463" s="5"/>
      <c r="AW2463" s="5"/>
      <c r="AX2463" s="5"/>
      <c r="AY2463" s="5"/>
      <c r="AZ2463" s="5"/>
      <c r="BA2463" s="5"/>
      <c r="CX2463" s="5"/>
      <c r="CY2463" s="5"/>
      <c r="CZ2463" s="5"/>
    </row>
    <row r="2464" spans="4:104" x14ac:dyDescent="0.3">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E2464" s="5"/>
      <c r="AF2464" s="5"/>
      <c r="AG2464" s="5"/>
      <c r="AH2464" s="5"/>
      <c r="AI2464" s="5"/>
      <c r="AJ2464" s="5"/>
      <c r="AM2464" s="9"/>
      <c r="AN2464" s="9"/>
      <c r="AO2464" s="9"/>
      <c r="AP2464" s="9"/>
      <c r="AQ2464" s="9"/>
      <c r="AR2464" s="9"/>
      <c r="AS2464" s="9"/>
      <c r="AT2464" s="9"/>
      <c r="AU2464" s="5"/>
      <c r="AV2464" s="5"/>
      <c r="AW2464" s="5"/>
      <c r="AX2464" s="5"/>
      <c r="AY2464" s="5"/>
      <c r="AZ2464" s="5"/>
      <c r="BA2464" s="5"/>
      <c r="CX2464" s="5"/>
      <c r="CY2464" s="5"/>
      <c r="CZ2464" s="5"/>
    </row>
    <row r="2465" spans="4:104" x14ac:dyDescent="0.3">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E2465" s="5"/>
      <c r="AF2465" s="5"/>
      <c r="AG2465" s="5"/>
      <c r="AH2465" s="5"/>
      <c r="AI2465" s="5"/>
      <c r="AJ2465" s="5"/>
      <c r="AM2465" s="9"/>
      <c r="AN2465" s="9"/>
      <c r="AO2465" s="9"/>
      <c r="AP2465" s="9"/>
      <c r="AQ2465" s="9"/>
      <c r="AR2465" s="9"/>
      <c r="AS2465" s="9"/>
      <c r="AT2465" s="9"/>
      <c r="AU2465" s="5"/>
      <c r="AV2465" s="5"/>
      <c r="AW2465" s="5"/>
      <c r="AX2465" s="5"/>
      <c r="AY2465" s="5"/>
      <c r="AZ2465" s="5"/>
      <c r="BA2465" s="5"/>
      <c r="CX2465" s="5"/>
      <c r="CY2465" s="5"/>
      <c r="CZ2465" s="5"/>
    </row>
    <row r="2466" spans="4:104" x14ac:dyDescent="0.3">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E2466" s="5"/>
      <c r="AF2466" s="5"/>
      <c r="AG2466" s="5"/>
      <c r="AH2466" s="5"/>
      <c r="AI2466" s="5"/>
      <c r="AJ2466" s="5"/>
      <c r="AM2466" s="9"/>
      <c r="AN2466" s="9"/>
      <c r="AO2466" s="9"/>
      <c r="AP2466" s="9"/>
      <c r="AQ2466" s="9"/>
      <c r="AR2466" s="9"/>
      <c r="AS2466" s="9"/>
      <c r="AT2466" s="9"/>
      <c r="AU2466" s="5"/>
      <c r="AV2466" s="5"/>
      <c r="AW2466" s="5"/>
      <c r="AX2466" s="5"/>
      <c r="AY2466" s="5"/>
      <c r="AZ2466" s="5"/>
      <c r="BA2466" s="5"/>
      <c r="CX2466" s="5"/>
      <c r="CY2466" s="5"/>
      <c r="CZ2466" s="5"/>
    </row>
    <row r="2467" spans="4:104" x14ac:dyDescent="0.3">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E2467" s="5"/>
      <c r="AF2467" s="5"/>
      <c r="AG2467" s="5"/>
      <c r="AH2467" s="5"/>
      <c r="AI2467" s="5"/>
      <c r="AJ2467" s="5"/>
      <c r="AM2467" s="9"/>
      <c r="AN2467" s="9"/>
      <c r="AO2467" s="9"/>
      <c r="AP2467" s="9"/>
      <c r="AQ2467" s="9"/>
      <c r="AR2467" s="9"/>
      <c r="AS2467" s="9"/>
      <c r="AT2467" s="9"/>
      <c r="AU2467" s="5"/>
      <c r="AV2467" s="5"/>
      <c r="AW2467" s="5"/>
      <c r="AX2467" s="5"/>
      <c r="AY2467" s="5"/>
      <c r="AZ2467" s="5"/>
      <c r="BA2467" s="5"/>
      <c r="CX2467" s="5"/>
      <c r="CY2467" s="5"/>
      <c r="CZ2467" s="5"/>
    </row>
    <row r="2468" spans="4:104" x14ac:dyDescent="0.3">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E2468" s="5"/>
      <c r="AF2468" s="5"/>
      <c r="AG2468" s="5"/>
      <c r="AH2468" s="5"/>
      <c r="AI2468" s="5"/>
      <c r="AJ2468" s="5"/>
      <c r="AM2468" s="9"/>
      <c r="AN2468" s="9"/>
      <c r="AO2468" s="9"/>
      <c r="AP2468" s="9"/>
      <c r="AQ2468" s="9"/>
      <c r="AR2468" s="9"/>
      <c r="AS2468" s="9"/>
      <c r="AT2468" s="9"/>
      <c r="AU2468" s="5"/>
      <c r="AV2468" s="5"/>
      <c r="AW2468" s="5"/>
      <c r="AX2468" s="5"/>
      <c r="AY2468" s="5"/>
      <c r="AZ2468" s="5"/>
      <c r="BA2468" s="5"/>
      <c r="CX2468" s="5"/>
      <c r="CY2468" s="5"/>
      <c r="CZ2468" s="5"/>
    </row>
    <row r="2469" spans="4:104" x14ac:dyDescent="0.3">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E2469" s="5"/>
      <c r="AF2469" s="5"/>
      <c r="AG2469" s="5"/>
      <c r="AH2469" s="5"/>
      <c r="AI2469" s="5"/>
      <c r="AJ2469" s="5"/>
      <c r="AM2469" s="9"/>
      <c r="AN2469" s="9"/>
      <c r="AO2469" s="9"/>
      <c r="AP2469" s="9"/>
      <c r="AQ2469" s="9"/>
      <c r="AR2469" s="9"/>
      <c r="AS2469" s="9"/>
      <c r="AT2469" s="9"/>
      <c r="AU2469" s="5"/>
      <c r="AV2469" s="5"/>
      <c r="AW2469" s="5"/>
      <c r="AX2469" s="5"/>
      <c r="AY2469" s="5"/>
      <c r="AZ2469" s="5"/>
      <c r="BA2469" s="5"/>
      <c r="CX2469" s="5"/>
      <c r="CY2469" s="5"/>
      <c r="CZ2469" s="5"/>
    </row>
    <row r="2470" spans="4:104" x14ac:dyDescent="0.3">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E2470" s="5"/>
      <c r="AF2470" s="5"/>
      <c r="AG2470" s="5"/>
      <c r="AH2470" s="5"/>
      <c r="AI2470" s="5"/>
      <c r="AJ2470" s="5"/>
      <c r="AM2470" s="9"/>
      <c r="AN2470" s="9"/>
      <c r="AO2470" s="9"/>
      <c r="AP2470" s="9"/>
      <c r="AQ2470" s="9"/>
      <c r="AR2470" s="9"/>
      <c r="AS2470" s="9"/>
      <c r="AT2470" s="9"/>
      <c r="AU2470" s="5"/>
      <c r="AV2470" s="5"/>
      <c r="AW2470" s="5"/>
      <c r="AX2470" s="5"/>
      <c r="AY2470" s="5"/>
      <c r="AZ2470" s="5"/>
      <c r="BA2470" s="5"/>
      <c r="CX2470" s="5"/>
      <c r="CY2470" s="5"/>
      <c r="CZ2470" s="5"/>
    </row>
    <row r="2471" spans="4:104" x14ac:dyDescent="0.3">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E2471" s="5"/>
      <c r="AF2471" s="5"/>
      <c r="AG2471" s="5"/>
      <c r="AH2471" s="5"/>
      <c r="AI2471" s="5"/>
      <c r="AJ2471" s="5"/>
      <c r="AM2471" s="9"/>
      <c r="AN2471" s="9"/>
      <c r="AO2471" s="9"/>
      <c r="AP2471" s="9"/>
      <c r="AQ2471" s="9"/>
      <c r="AR2471" s="9"/>
      <c r="AS2471" s="9"/>
      <c r="AT2471" s="9"/>
      <c r="AU2471" s="5"/>
      <c r="AV2471" s="5"/>
      <c r="AW2471" s="5"/>
      <c r="AX2471" s="5"/>
      <c r="AY2471" s="5"/>
      <c r="AZ2471" s="5"/>
      <c r="BA2471" s="5"/>
      <c r="CX2471" s="5"/>
      <c r="CY2471" s="5"/>
      <c r="CZ2471" s="5"/>
    </row>
    <row r="2472" spans="4:104" x14ac:dyDescent="0.3">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E2472" s="5"/>
      <c r="AF2472" s="5"/>
      <c r="AG2472" s="5"/>
      <c r="AH2472" s="5"/>
      <c r="AI2472" s="5"/>
      <c r="AJ2472" s="5"/>
      <c r="AM2472" s="9"/>
      <c r="AN2472" s="9"/>
      <c r="AO2472" s="9"/>
      <c r="AP2472" s="9"/>
      <c r="AQ2472" s="9"/>
      <c r="AR2472" s="9"/>
      <c r="AS2472" s="9"/>
      <c r="AT2472" s="9"/>
      <c r="AU2472" s="5"/>
      <c r="AV2472" s="5"/>
      <c r="AW2472" s="5"/>
      <c r="AX2472" s="5"/>
      <c r="AY2472" s="5"/>
      <c r="AZ2472" s="5"/>
      <c r="BA2472" s="5"/>
      <c r="CX2472" s="5"/>
      <c r="CY2472" s="5"/>
      <c r="CZ2472" s="5"/>
    </row>
    <row r="2473" spans="4:104" x14ac:dyDescent="0.3">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E2473" s="5"/>
      <c r="AF2473" s="5"/>
      <c r="AG2473" s="5"/>
      <c r="AH2473" s="5"/>
      <c r="AI2473" s="5"/>
      <c r="AJ2473" s="5"/>
      <c r="AM2473" s="9"/>
      <c r="AN2473" s="9"/>
      <c r="AO2473" s="9"/>
      <c r="AP2473" s="9"/>
      <c r="AQ2473" s="9"/>
      <c r="AR2473" s="9"/>
      <c r="AS2473" s="9"/>
      <c r="AT2473" s="9"/>
      <c r="AU2473" s="5"/>
      <c r="AV2473" s="5"/>
      <c r="AW2473" s="5"/>
      <c r="AX2473" s="5"/>
      <c r="AY2473" s="5"/>
      <c r="AZ2473" s="5"/>
      <c r="BA2473" s="5"/>
      <c r="CX2473" s="5"/>
      <c r="CY2473" s="5"/>
      <c r="CZ2473" s="5"/>
    </row>
    <row r="2474" spans="4:104" x14ac:dyDescent="0.3">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E2474" s="5"/>
      <c r="AF2474" s="5"/>
      <c r="AG2474" s="5"/>
      <c r="AH2474" s="5"/>
      <c r="AI2474" s="5"/>
      <c r="AJ2474" s="5"/>
      <c r="AM2474" s="9"/>
      <c r="AN2474" s="9"/>
      <c r="AO2474" s="9"/>
      <c r="AP2474" s="9"/>
      <c r="AQ2474" s="9"/>
      <c r="AR2474" s="9"/>
      <c r="AS2474" s="9"/>
      <c r="AT2474" s="9"/>
      <c r="AU2474" s="5"/>
      <c r="AV2474" s="5"/>
      <c r="AW2474" s="5"/>
      <c r="AX2474" s="5"/>
      <c r="AY2474" s="5"/>
      <c r="AZ2474" s="5"/>
      <c r="BA2474" s="5"/>
      <c r="CX2474" s="5"/>
      <c r="CY2474" s="5"/>
      <c r="CZ2474" s="5"/>
    </row>
    <row r="2475" spans="4:104" x14ac:dyDescent="0.3">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E2475" s="5"/>
      <c r="AF2475" s="5"/>
      <c r="AG2475" s="5"/>
      <c r="AH2475" s="5"/>
      <c r="AI2475" s="5"/>
      <c r="AJ2475" s="5"/>
      <c r="AM2475" s="9"/>
      <c r="AN2475" s="9"/>
      <c r="AO2475" s="9"/>
      <c r="AP2475" s="9"/>
      <c r="AQ2475" s="9"/>
      <c r="AR2475" s="9"/>
      <c r="AS2475" s="9"/>
      <c r="AT2475" s="9"/>
      <c r="AU2475" s="5"/>
      <c r="AV2475" s="5"/>
      <c r="AW2475" s="5"/>
      <c r="AX2475" s="5"/>
      <c r="AY2475" s="5"/>
      <c r="AZ2475" s="5"/>
      <c r="BA2475" s="5"/>
      <c r="CX2475" s="5"/>
      <c r="CY2475" s="5"/>
      <c r="CZ2475" s="5"/>
    </row>
    <row r="2476" spans="4:104" x14ac:dyDescent="0.3">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E2476" s="5"/>
      <c r="AF2476" s="5"/>
      <c r="AG2476" s="5"/>
      <c r="AH2476" s="5"/>
      <c r="AI2476" s="5"/>
      <c r="AJ2476" s="5"/>
      <c r="AM2476" s="9"/>
      <c r="AN2476" s="9"/>
      <c r="AO2476" s="9"/>
      <c r="AP2476" s="9"/>
      <c r="AQ2476" s="9"/>
      <c r="AR2476" s="9"/>
      <c r="AS2476" s="9"/>
      <c r="AT2476" s="9"/>
      <c r="AU2476" s="5"/>
      <c r="AV2476" s="5"/>
      <c r="AW2476" s="5"/>
      <c r="AX2476" s="5"/>
      <c r="AY2476" s="5"/>
      <c r="AZ2476" s="5"/>
      <c r="BA2476" s="5"/>
      <c r="CX2476" s="5"/>
      <c r="CY2476" s="5"/>
      <c r="CZ2476" s="5"/>
    </row>
    <row r="2477" spans="4:104" x14ac:dyDescent="0.3">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E2477" s="5"/>
      <c r="AF2477" s="5"/>
      <c r="AG2477" s="5"/>
      <c r="AH2477" s="5"/>
      <c r="AI2477" s="5"/>
      <c r="AJ2477" s="5"/>
      <c r="AM2477" s="9"/>
      <c r="AN2477" s="9"/>
      <c r="AO2477" s="9"/>
      <c r="AP2477" s="9"/>
      <c r="AQ2477" s="9"/>
      <c r="AR2477" s="9"/>
      <c r="AS2477" s="9"/>
      <c r="AT2477" s="9"/>
      <c r="AU2477" s="5"/>
      <c r="AV2477" s="5"/>
      <c r="AW2477" s="5"/>
      <c r="AX2477" s="5"/>
      <c r="AY2477" s="5"/>
      <c r="AZ2477" s="5"/>
      <c r="BA2477" s="5"/>
      <c r="CX2477" s="5"/>
      <c r="CY2477" s="5"/>
      <c r="CZ2477" s="5"/>
    </row>
    <row r="2478" spans="4:104" x14ac:dyDescent="0.3">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E2478" s="5"/>
      <c r="AF2478" s="5"/>
      <c r="AG2478" s="5"/>
      <c r="AH2478" s="5"/>
      <c r="AI2478" s="5"/>
      <c r="AJ2478" s="5"/>
      <c r="AM2478" s="9"/>
      <c r="AN2478" s="9"/>
      <c r="AO2478" s="9"/>
      <c r="AP2478" s="9"/>
      <c r="AQ2478" s="9"/>
      <c r="AR2478" s="9"/>
      <c r="AS2478" s="9"/>
      <c r="AT2478" s="9"/>
      <c r="AU2478" s="5"/>
      <c r="AV2478" s="5"/>
      <c r="AW2478" s="5"/>
      <c r="AX2478" s="5"/>
      <c r="AY2478" s="5"/>
      <c r="AZ2478" s="5"/>
      <c r="BA2478" s="5"/>
      <c r="CX2478" s="5"/>
      <c r="CY2478" s="5"/>
      <c r="CZ2478" s="5"/>
    </row>
    <row r="2479" spans="4:104" x14ac:dyDescent="0.3">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E2479" s="5"/>
      <c r="AF2479" s="5"/>
      <c r="AG2479" s="5"/>
      <c r="AH2479" s="5"/>
      <c r="AI2479" s="5"/>
      <c r="AJ2479" s="5"/>
      <c r="AM2479" s="9"/>
      <c r="AN2479" s="9"/>
      <c r="AO2479" s="9"/>
      <c r="AP2479" s="9"/>
      <c r="AQ2479" s="9"/>
      <c r="AR2479" s="9"/>
      <c r="AS2479" s="9"/>
      <c r="AT2479" s="9"/>
      <c r="AU2479" s="5"/>
      <c r="AV2479" s="5"/>
      <c r="AW2479" s="5"/>
      <c r="AX2479" s="5"/>
      <c r="AY2479" s="5"/>
      <c r="AZ2479" s="5"/>
      <c r="BA2479" s="5"/>
      <c r="CX2479" s="5"/>
      <c r="CY2479" s="5"/>
      <c r="CZ2479" s="5"/>
    </row>
    <row r="2480" spans="4:104" x14ac:dyDescent="0.3">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E2480" s="5"/>
      <c r="AF2480" s="5"/>
      <c r="AG2480" s="5"/>
      <c r="AH2480" s="5"/>
      <c r="AI2480" s="5"/>
      <c r="AJ2480" s="5"/>
      <c r="AM2480" s="9"/>
      <c r="AN2480" s="9"/>
      <c r="AO2480" s="9"/>
      <c r="AP2480" s="9"/>
      <c r="AQ2480" s="9"/>
      <c r="AR2480" s="9"/>
      <c r="AS2480" s="9"/>
      <c r="AT2480" s="9"/>
      <c r="AU2480" s="5"/>
      <c r="AV2480" s="5"/>
      <c r="AW2480" s="5"/>
      <c r="AX2480" s="5"/>
      <c r="AY2480" s="5"/>
      <c r="AZ2480" s="5"/>
      <c r="BA2480" s="5"/>
      <c r="CX2480" s="5"/>
      <c r="CY2480" s="5"/>
      <c r="CZ2480" s="5"/>
    </row>
    <row r="2481" spans="4:104" x14ac:dyDescent="0.3">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E2481" s="5"/>
      <c r="AF2481" s="5"/>
      <c r="AG2481" s="5"/>
      <c r="AH2481" s="5"/>
      <c r="AI2481" s="5"/>
      <c r="AJ2481" s="5"/>
      <c r="AM2481" s="9"/>
      <c r="AN2481" s="9"/>
      <c r="AO2481" s="9"/>
      <c r="AP2481" s="9"/>
      <c r="AQ2481" s="9"/>
      <c r="AR2481" s="9"/>
      <c r="AS2481" s="9"/>
      <c r="AT2481" s="9"/>
      <c r="AU2481" s="5"/>
      <c r="AV2481" s="5"/>
      <c r="AW2481" s="5"/>
      <c r="AX2481" s="5"/>
      <c r="AY2481" s="5"/>
      <c r="AZ2481" s="5"/>
      <c r="BA2481" s="5"/>
      <c r="CX2481" s="5"/>
      <c r="CY2481" s="5"/>
      <c r="CZ2481" s="5"/>
    </row>
    <row r="2482" spans="4:104" x14ac:dyDescent="0.3">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E2482" s="5"/>
      <c r="AF2482" s="5"/>
      <c r="AG2482" s="5"/>
      <c r="AH2482" s="5"/>
      <c r="AI2482" s="5"/>
      <c r="AJ2482" s="5"/>
      <c r="AM2482" s="9"/>
      <c r="AN2482" s="9"/>
      <c r="AO2482" s="9"/>
      <c r="AP2482" s="9"/>
      <c r="AQ2482" s="9"/>
      <c r="AR2482" s="9"/>
      <c r="AS2482" s="9"/>
      <c r="AT2482" s="9"/>
      <c r="AU2482" s="5"/>
      <c r="AV2482" s="5"/>
      <c r="AW2482" s="5"/>
      <c r="AX2482" s="5"/>
      <c r="AY2482" s="5"/>
      <c r="AZ2482" s="5"/>
      <c r="BA2482" s="5"/>
      <c r="CX2482" s="5"/>
      <c r="CY2482" s="5"/>
      <c r="CZ2482" s="5"/>
    </row>
    <row r="2483" spans="4:104" x14ac:dyDescent="0.3">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E2483" s="5"/>
      <c r="AF2483" s="5"/>
      <c r="AG2483" s="5"/>
      <c r="AH2483" s="5"/>
      <c r="AI2483" s="5"/>
      <c r="AJ2483" s="5"/>
      <c r="AM2483" s="9"/>
      <c r="AN2483" s="9"/>
      <c r="AO2483" s="9"/>
      <c r="AP2483" s="9"/>
      <c r="AQ2483" s="9"/>
      <c r="AR2483" s="9"/>
      <c r="AS2483" s="9"/>
      <c r="AT2483" s="9"/>
      <c r="AU2483" s="5"/>
      <c r="AV2483" s="5"/>
      <c r="AW2483" s="5"/>
      <c r="AX2483" s="5"/>
      <c r="AY2483" s="5"/>
      <c r="AZ2483" s="5"/>
      <c r="BA2483" s="5"/>
      <c r="CX2483" s="5"/>
      <c r="CY2483" s="5"/>
      <c r="CZ2483" s="5"/>
    </row>
    <row r="2484" spans="4:104" x14ac:dyDescent="0.3">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E2484" s="5"/>
      <c r="AF2484" s="5"/>
      <c r="AG2484" s="5"/>
      <c r="AH2484" s="5"/>
      <c r="AI2484" s="5"/>
      <c r="AJ2484" s="5"/>
      <c r="AM2484" s="9"/>
      <c r="AN2484" s="9"/>
      <c r="AO2484" s="9"/>
      <c r="AP2484" s="9"/>
      <c r="AQ2484" s="9"/>
      <c r="AR2484" s="9"/>
      <c r="AS2484" s="9"/>
      <c r="AT2484" s="9"/>
      <c r="AU2484" s="5"/>
      <c r="AV2484" s="5"/>
      <c r="AW2484" s="5"/>
      <c r="AX2484" s="5"/>
      <c r="AY2484" s="5"/>
      <c r="AZ2484" s="5"/>
      <c r="BA2484" s="5"/>
      <c r="CX2484" s="5"/>
      <c r="CY2484" s="5"/>
      <c r="CZ2484" s="5"/>
    </row>
    <row r="2485" spans="4:104" x14ac:dyDescent="0.3">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E2485" s="5"/>
      <c r="AF2485" s="5"/>
      <c r="AG2485" s="5"/>
      <c r="AH2485" s="5"/>
      <c r="AI2485" s="5"/>
      <c r="AJ2485" s="5"/>
      <c r="AM2485" s="9"/>
      <c r="AN2485" s="9"/>
      <c r="AO2485" s="9"/>
      <c r="AP2485" s="9"/>
      <c r="AQ2485" s="9"/>
      <c r="AR2485" s="9"/>
      <c r="AS2485" s="9"/>
      <c r="AT2485" s="9"/>
      <c r="AU2485" s="5"/>
      <c r="AV2485" s="5"/>
      <c r="AW2485" s="5"/>
      <c r="AX2485" s="5"/>
      <c r="AY2485" s="5"/>
      <c r="AZ2485" s="5"/>
      <c r="BA2485" s="5"/>
      <c r="CX2485" s="5"/>
      <c r="CY2485" s="5"/>
      <c r="CZ2485" s="5"/>
    </row>
    <row r="2486" spans="4:104" x14ac:dyDescent="0.3">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E2486" s="5"/>
      <c r="AF2486" s="5"/>
      <c r="AG2486" s="5"/>
      <c r="AH2486" s="5"/>
      <c r="AI2486" s="5"/>
      <c r="AJ2486" s="5"/>
      <c r="AM2486" s="9"/>
      <c r="AN2486" s="9"/>
      <c r="AO2486" s="9"/>
      <c r="AP2486" s="9"/>
      <c r="AQ2486" s="9"/>
      <c r="AR2486" s="9"/>
      <c r="AS2486" s="9"/>
      <c r="AT2486" s="9"/>
      <c r="AU2486" s="5"/>
      <c r="AV2486" s="5"/>
      <c r="AW2486" s="5"/>
      <c r="AX2486" s="5"/>
      <c r="AY2486" s="5"/>
      <c r="AZ2486" s="5"/>
      <c r="BA2486" s="5"/>
      <c r="CX2486" s="5"/>
      <c r="CY2486" s="5"/>
      <c r="CZ2486" s="5"/>
    </row>
    <row r="2487" spans="4:104" x14ac:dyDescent="0.3">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E2487" s="5"/>
      <c r="AF2487" s="5"/>
      <c r="AG2487" s="5"/>
      <c r="AH2487" s="5"/>
      <c r="AI2487" s="5"/>
      <c r="AJ2487" s="5"/>
      <c r="AM2487" s="9"/>
      <c r="AN2487" s="9"/>
      <c r="AO2487" s="9"/>
      <c r="AP2487" s="9"/>
      <c r="AQ2487" s="9"/>
      <c r="AR2487" s="9"/>
      <c r="AS2487" s="9"/>
      <c r="AT2487" s="9"/>
      <c r="AU2487" s="5"/>
      <c r="AV2487" s="5"/>
      <c r="AW2487" s="5"/>
      <c r="AX2487" s="5"/>
      <c r="AY2487" s="5"/>
      <c r="AZ2487" s="5"/>
      <c r="BA2487" s="5"/>
      <c r="CX2487" s="5"/>
      <c r="CY2487" s="5"/>
      <c r="CZ2487" s="5"/>
    </row>
    <row r="2488" spans="4:104" x14ac:dyDescent="0.3">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E2488" s="5"/>
      <c r="AF2488" s="5"/>
      <c r="AG2488" s="5"/>
      <c r="AH2488" s="5"/>
      <c r="AI2488" s="5"/>
      <c r="AJ2488" s="5"/>
      <c r="AM2488" s="9"/>
      <c r="AN2488" s="9"/>
      <c r="AO2488" s="9"/>
      <c r="AP2488" s="9"/>
      <c r="AQ2488" s="9"/>
      <c r="AR2488" s="9"/>
      <c r="AS2488" s="9"/>
      <c r="AT2488" s="9"/>
      <c r="AU2488" s="5"/>
      <c r="AV2488" s="5"/>
      <c r="AW2488" s="5"/>
      <c r="AX2488" s="5"/>
      <c r="AY2488" s="5"/>
      <c r="AZ2488" s="5"/>
      <c r="BA2488" s="5"/>
      <c r="CX2488" s="5"/>
      <c r="CY2488" s="5"/>
      <c r="CZ2488" s="5"/>
    </row>
    <row r="2489" spans="4:104" x14ac:dyDescent="0.3">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E2489" s="5"/>
      <c r="AF2489" s="5"/>
      <c r="AG2489" s="5"/>
      <c r="AH2489" s="5"/>
      <c r="AI2489" s="5"/>
      <c r="AJ2489" s="5"/>
      <c r="AM2489" s="9"/>
      <c r="AN2489" s="9"/>
      <c r="AO2489" s="9"/>
      <c r="AP2489" s="9"/>
      <c r="AQ2489" s="9"/>
      <c r="AR2489" s="9"/>
      <c r="AS2489" s="9"/>
      <c r="AT2489" s="9"/>
      <c r="AU2489" s="5"/>
      <c r="AV2489" s="5"/>
      <c r="AW2489" s="5"/>
      <c r="AX2489" s="5"/>
      <c r="AY2489" s="5"/>
      <c r="AZ2489" s="5"/>
      <c r="BA2489" s="5"/>
      <c r="CX2489" s="5"/>
      <c r="CY2489" s="5"/>
      <c r="CZ2489" s="5"/>
    </row>
    <row r="2490" spans="4:104" x14ac:dyDescent="0.3">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E2490" s="5"/>
      <c r="AF2490" s="5"/>
      <c r="AG2490" s="5"/>
      <c r="AH2490" s="5"/>
      <c r="AI2490" s="5"/>
      <c r="AJ2490" s="5"/>
      <c r="AM2490" s="9"/>
      <c r="AN2490" s="9"/>
      <c r="AO2490" s="9"/>
      <c r="AP2490" s="9"/>
      <c r="AQ2490" s="9"/>
      <c r="AR2490" s="9"/>
      <c r="AS2490" s="9"/>
      <c r="AT2490" s="9"/>
      <c r="AU2490" s="5"/>
      <c r="AV2490" s="5"/>
      <c r="AW2490" s="5"/>
      <c r="AX2490" s="5"/>
      <c r="AY2490" s="5"/>
      <c r="AZ2490" s="5"/>
      <c r="BA2490" s="5"/>
      <c r="CX2490" s="5"/>
      <c r="CY2490" s="5"/>
      <c r="CZ2490" s="5"/>
    </row>
    <row r="2491" spans="4:104" x14ac:dyDescent="0.3">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E2491" s="5"/>
      <c r="AF2491" s="5"/>
      <c r="AG2491" s="5"/>
      <c r="AH2491" s="5"/>
      <c r="AI2491" s="5"/>
      <c r="AJ2491" s="5"/>
      <c r="AM2491" s="9"/>
      <c r="AN2491" s="9"/>
      <c r="AO2491" s="9"/>
      <c r="AP2491" s="9"/>
      <c r="AQ2491" s="9"/>
      <c r="AR2491" s="9"/>
      <c r="AS2491" s="9"/>
      <c r="AT2491" s="9"/>
      <c r="AU2491" s="5"/>
      <c r="AV2491" s="5"/>
      <c r="AW2491" s="5"/>
      <c r="AX2491" s="5"/>
      <c r="AY2491" s="5"/>
      <c r="AZ2491" s="5"/>
      <c r="BA2491" s="5"/>
      <c r="CX2491" s="5"/>
      <c r="CY2491" s="5"/>
      <c r="CZ2491" s="5"/>
    </row>
    <row r="2492" spans="4:104" x14ac:dyDescent="0.3">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E2492" s="5"/>
      <c r="AF2492" s="5"/>
      <c r="AG2492" s="5"/>
      <c r="AH2492" s="5"/>
      <c r="AI2492" s="5"/>
      <c r="AJ2492" s="5"/>
      <c r="AM2492" s="9"/>
      <c r="AN2492" s="9"/>
      <c r="AO2492" s="9"/>
      <c r="AP2492" s="9"/>
      <c r="AQ2492" s="9"/>
      <c r="AR2492" s="9"/>
      <c r="AS2492" s="9"/>
      <c r="AT2492" s="9"/>
      <c r="AU2492" s="5"/>
      <c r="AV2492" s="5"/>
      <c r="AW2492" s="5"/>
      <c r="AX2492" s="5"/>
      <c r="AY2492" s="5"/>
      <c r="AZ2492" s="5"/>
      <c r="BA2492" s="5"/>
      <c r="CX2492" s="5"/>
      <c r="CY2492" s="5"/>
      <c r="CZ2492" s="5"/>
    </row>
    <row r="2493" spans="4:104" x14ac:dyDescent="0.3">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E2493" s="5"/>
      <c r="AF2493" s="5"/>
      <c r="AG2493" s="5"/>
      <c r="AH2493" s="5"/>
      <c r="AI2493" s="5"/>
      <c r="AJ2493" s="5"/>
      <c r="AM2493" s="9"/>
      <c r="AN2493" s="9"/>
      <c r="AO2493" s="9"/>
      <c r="AP2493" s="9"/>
      <c r="AQ2493" s="9"/>
      <c r="AR2493" s="9"/>
      <c r="AS2493" s="9"/>
      <c r="AT2493" s="9"/>
      <c r="AU2493" s="5"/>
      <c r="AV2493" s="5"/>
      <c r="AW2493" s="5"/>
      <c r="AX2493" s="5"/>
      <c r="AY2493" s="5"/>
      <c r="AZ2493" s="5"/>
      <c r="BA2493" s="5"/>
      <c r="CX2493" s="5"/>
      <c r="CY2493" s="5"/>
      <c r="CZ2493" s="5"/>
    </row>
    <row r="2494" spans="4:104" x14ac:dyDescent="0.3">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E2494" s="5"/>
      <c r="AF2494" s="5"/>
      <c r="AG2494" s="5"/>
      <c r="AH2494" s="5"/>
      <c r="AI2494" s="5"/>
      <c r="AJ2494" s="5"/>
      <c r="AM2494" s="9"/>
      <c r="AN2494" s="9"/>
      <c r="AO2494" s="9"/>
      <c r="AP2494" s="9"/>
      <c r="AQ2494" s="9"/>
      <c r="AR2494" s="9"/>
      <c r="AS2494" s="9"/>
      <c r="AT2494" s="9"/>
      <c r="AU2494" s="5"/>
      <c r="AV2494" s="5"/>
      <c r="AW2494" s="5"/>
      <c r="AX2494" s="5"/>
      <c r="AY2494" s="5"/>
      <c r="AZ2494" s="5"/>
      <c r="BA2494" s="5"/>
      <c r="CX2494" s="5"/>
      <c r="CY2494" s="5"/>
      <c r="CZ2494" s="5"/>
    </row>
    <row r="2495" spans="4:104" x14ac:dyDescent="0.3">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E2495" s="5"/>
      <c r="AF2495" s="5"/>
      <c r="AG2495" s="5"/>
      <c r="AH2495" s="5"/>
      <c r="AI2495" s="5"/>
      <c r="AJ2495" s="5"/>
      <c r="AM2495" s="9"/>
      <c r="AN2495" s="9"/>
      <c r="AO2495" s="9"/>
      <c r="AP2495" s="9"/>
      <c r="AQ2495" s="9"/>
      <c r="AR2495" s="9"/>
      <c r="AS2495" s="9"/>
      <c r="AT2495" s="9"/>
      <c r="AU2495" s="5"/>
      <c r="AV2495" s="5"/>
      <c r="AW2495" s="5"/>
      <c r="AX2495" s="5"/>
      <c r="AY2495" s="5"/>
      <c r="AZ2495" s="5"/>
      <c r="BA2495" s="5"/>
      <c r="CX2495" s="5"/>
      <c r="CY2495" s="5"/>
      <c r="CZ2495" s="5"/>
    </row>
    <row r="2496" spans="4:104" x14ac:dyDescent="0.3">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E2496" s="5"/>
      <c r="AF2496" s="5"/>
      <c r="AG2496" s="5"/>
      <c r="AH2496" s="5"/>
      <c r="AI2496" s="5"/>
      <c r="AJ2496" s="5"/>
      <c r="AM2496" s="9"/>
      <c r="AN2496" s="9"/>
      <c r="AO2496" s="9"/>
      <c r="AP2496" s="9"/>
      <c r="AQ2496" s="9"/>
      <c r="AR2496" s="9"/>
      <c r="AS2496" s="9"/>
      <c r="AT2496" s="9"/>
      <c r="AU2496" s="5"/>
      <c r="AV2496" s="5"/>
      <c r="AW2496" s="5"/>
      <c r="AX2496" s="5"/>
      <c r="AY2496" s="5"/>
      <c r="AZ2496" s="5"/>
      <c r="BA2496" s="5"/>
      <c r="CX2496" s="5"/>
      <c r="CY2496" s="5"/>
      <c r="CZ2496" s="5"/>
    </row>
    <row r="2497" spans="4:104" x14ac:dyDescent="0.3">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E2497" s="5"/>
      <c r="AF2497" s="5"/>
      <c r="AG2497" s="5"/>
      <c r="AH2497" s="5"/>
      <c r="AI2497" s="5"/>
      <c r="AJ2497" s="5"/>
      <c r="AM2497" s="9"/>
      <c r="AN2497" s="9"/>
      <c r="AO2497" s="9"/>
      <c r="AP2497" s="9"/>
      <c r="AQ2497" s="9"/>
      <c r="AR2497" s="9"/>
      <c r="AS2497" s="9"/>
      <c r="AT2497" s="9"/>
      <c r="AU2497" s="5"/>
      <c r="AV2497" s="5"/>
      <c r="AW2497" s="5"/>
      <c r="AX2497" s="5"/>
      <c r="AY2497" s="5"/>
      <c r="AZ2497" s="5"/>
      <c r="BA2497" s="5"/>
      <c r="CX2497" s="5"/>
      <c r="CY2497" s="5"/>
      <c r="CZ2497" s="5"/>
    </row>
    <row r="2498" spans="4:104" x14ac:dyDescent="0.3">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E2498" s="5"/>
      <c r="AF2498" s="5"/>
      <c r="AG2498" s="5"/>
      <c r="AH2498" s="5"/>
      <c r="AI2498" s="5"/>
      <c r="AJ2498" s="5"/>
      <c r="AM2498" s="9"/>
      <c r="AN2498" s="9"/>
      <c r="AO2498" s="9"/>
      <c r="AP2498" s="9"/>
      <c r="AQ2498" s="9"/>
      <c r="AR2498" s="9"/>
      <c r="AS2498" s="9"/>
      <c r="AT2498" s="9"/>
      <c r="AU2498" s="5"/>
      <c r="AV2498" s="5"/>
      <c r="AW2498" s="5"/>
      <c r="AX2498" s="5"/>
      <c r="AY2498" s="5"/>
      <c r="AZ2498" s="5"/>
      <c r="BA2498" s="5"/>
      <c r="CX2498" s="5"/>
      <c r="CY2498" s="5"/>
      <c r="CZ2498" s="5"/>
    </row>
    <row r="2499" spans="4:104" x14ac:dyDescent="0.3">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E2499" s="5"/>
      <c r="AF2499" s="5"/>
      <c r="AG2499" s="5"/>
      <c r="AH2499" s="5"/>
      <c r="AI2499" s="5"/>
      <c r="AJ2499" s="5"/>
      <c r="AM2499" s="9"/>
      <c r="AN2499" s="9"/>
      <c r="AO2499" s="9"/>
      <c r="AP2499" s="9"/>
      <c r="AQ2499" s="9"/>
      <c r="AR2499" s="9"/>
      <c r="AS2499" s="9"/>
      <c r="AT2499" s="9"/>
      <c r="AU2499" s="5"/>
      <c r="AV2499" s="5"/>
      <c r="AW2499" s="5"/>
      <c r="AX2499" s="5"/>
      <c r="AY2499" s="5"/>
      <c r="AZ2499" s="5"/>
      <c r="BA2499" s="5"/>
      <c r="CX2499" s="5"/>
      <c r="CY2499" s="5"/>
      <c r="CZ2499" s="5"/>
    </row>
    <row r="2500" spans="4:104" x14ac:dyDescent="0.3">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E2500" s="5"/>
      <c r="AF2500" s="5"/>
      <c r="AG2500" s="5"/>
      <c r="AH2500" s="5"/>
      <c r="AI2500" s="5"/>
      <c r="AJ2500" s="5"/>
      <c r="AM2500" s="9"/>
      <c r="AN2500" s="9"/>
      <c r="AO2500" s="9"/>
      <c r="AP2500" s="9"/>
      <c r="AQ2500" s="9"/>
      <c r="AR2500" s="9"/>
      <c r="AS2500" s="9"/>
      <c r="AT2500" s="9"/>
      <c r="AU2500" s="5"/>
      <c r="AV2500" s="5"/>
      <c r="AW2500" s="5"/>
      <c r="AX2500" s="5"/>
      <c r="AY2500" s="5"/>
      <c r="AZ2500" s="5"/>
      <c r="BA2500" s="5"/>
      <c r="CX2500" s="5"/>
      <c r="CY2500" s="5"/>
      <c r="CZ2500" s="5"/>
    </row>
    <row r="2501" spans="4:104" x14ac:dyDescent="0.3">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E2501" s="5"/>
      <c r="AF2501" s="5"/>
      <c r="AG2501" s="5"/>
      <c r="AH2501" s="5"/>
      <c r="AI2501" s="5"/>
      <c r="AJ2501" s="5"/>
      <c r="AM2501" s="9"/>
      <c r="AN2501" s="9"/>
      <c r="AO2501" s="9"/>
      <c r="AP2501" s="9"/>
      <c r="AQ2501" s="9"/>
      <c r="AR2501" s="9"/>
      <c r="AS2501" s="9"/>
      <c r="AT2501" s="9"/>
      <c r="AU2501" s="5"/>
      <c r="AV2501" s="5"/>
      <c r="AW2501" s="5"/>
      <c r="AX2501" s="5"/>
      <c r="AY2501" s="5"/>
      <c r="AZ2501" s="5"/>
      <c r="BA2501" s="5"/>
      <c r="CX2501" s="5"/>
      <c r="CY2501" s="5"/>
      <c r="CZ2501" s="5"/>
    </row>
    <row r="2502" spans="4:104" x14ac:dyDescent="0.3">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E2502" s="5"/>
      <c r="AF2502" s="5"/>
      <c r="AG2502" s="5"/>
      <c r="AH2502" s="5"/>
      <c r="AI2502" s="5"/>
      <c r="AJ2502" s="5"/>
      <c r="AM2502" s="9"/>
      <c r="AN2502" s="9"/>
      <c r="AO2502" s="9"/>
      <c r="AP2502" s="9"/>
      <c r="AQ2502" s="9"/>
      <c r="AR2502" s="9"/>
      <c r="AS2502" s="9"/>
      <c r="AT2502" s="9"/>
      <c r="AU2502" s="5"/>
      <c r="AV2502" s="5"/>
      <c r="AW2502" s="5"/>
      <c r="AX2502" s="5"/>
      <c r="AY2502" s="5"/>
      <c r="AZ2502" s="5"/>
      <c r="BA2502" s="5"/>
      <c r="CX2502" s="5"/>
      <c r="CY2502" s="5"/>
      <c r="CZ2502" s="5"/>
    </row>
    <row r="2503" spans="4:104" x14ac:dyDescent="0.3">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E2503" s="5"/>
      <c r="AF2503" s="5"/>
      <c r="AG2503" s="5"/>
      <c r="AH2503" s="5"/>
      <c r="AI2503" s="5"/>
      <c r="AJ2503" s="5"/>
      <c r="AM2503" s="9"/>
      <c r="AN2503" s="9"/>
      <c r="AO2503" s="9"/>
      <c r="AP2503" s="9"/>
      <c r="AQ2503" s="9"/>
      <c r="AR2503" s="9"/>
      <c r="AS2503" s="9"/>
      <c r="AT2503" s="9"/>
      <c r="AU2503" s="5"/>
      <c r="AV2503" s="5"/>
      <c r="AW2503" s="5"/>
      <c r="AX2503" s="5"/>
      <c r="AY2503" s="5"/>
      <c r="AZ2503" s="5"/>
      <c r="BA2503" s="5"/>
      <c r="CX2503" s="5"/>
      <c r="CY2503" s="5"/>
      <c r="CZ2503" s="5"/>
    </row>
    <row r="2504" spans="4:104" x14ac:dyDescent="0.3">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E2504" s="5"/>
      <c r="AF2504" s="5"/>
      <c r="AG2504" s="5"/>
      <c r="AH2504" s="5"/>
      <c r="AI2504" s="5"/>
      <c r="AJ2504" s="5"/>
      <c r="AM2504" s="9"/>
      <c r="AN2504" s="9"/>
      <c r="AO2504" s="9"/>
      <c r="AP2504" s="9"/>
      <c r="AQ2504" s="9"/>
      <c r="AR2504" s="9"/>
      <c r="AS2504" s="9"/>
      <c r="AT2504" s="9"/>
      <c r="AU2504" s="5"/>
      <c r="AV2504" s="5"/>
      <c r="AW2504" s="5"/>
      <c r="AX2504" s="5"/>
      <c r="AY2504" s="5"/>
      <c r="AZ2504" s="5"/>
      <c r="BA2504" s="5"/>
      <c r="CX2504" s="5"/>
      <c r="CY2504" s="5"/>
      <c r="CZ2504" s="5"/>
    </row>
    <row r="2505" spans="4:104" x14ac:dyDescent="0.3">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E2505" s="5"/>
      <c r="AF2505" s="5"/>
      <c r="AG2505" s="5"/>
      <c r="AH2505" s="5"/>
      <c r="AI2505" s="5"/>
      <c r="AJ2505" s="5"/>
      <c r="AM2505" s="9"/>
      <c r="AN2505" s="9"/>
      <c r="AO2505" s="9"/>
      <c r="AP2505" s="9"/>
      <c r="AQ2505" s="9"/>
      <c r="AR2505" s="9"/>
      <c r="AS2505" s="9"/>
      <c r="AT2505" s="9"/>
      <c r="AU2505" s="5"/>
      <c r="AV2505" s="5"/>
      <c r="AW2505" s="5"/>
      <c r="AX2505" s="5"/>
      <c r="AY2505" s="5"/>
      <c r="AZ2505" s="5"/>
      <c r="BA2505" s="5"/>
      <c r="CX2505" s="5"/>
      <c r="CY2505" s="5"/>
      <c r="CZ2505" s="5"/>
    </row>
    <row r="2506" spans="4:104" x14ac:dyDescent="0.3">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E2506" s="5"/>
      <c r="AF2506" s="5"/>
      <c r="AG2506" s="5"/>
      <c r="AH2506" s="5"/>
      <c r="AI2506" s="5"/>
      <c r="AJ2506" s="5"/>
      <c r="AM2506" s="9"/>
      <c r="AN2506" s="9"/>
      <c r="AO2506" s="9"/>
      <c r="AP2506" s="9"/>
      <c r="AQ2506" s="9"/>
      <c r="AR2506" s="9"/>
      <c r="AS2506" s="9"/>
      <c r="AT2506" s="9"/>
      <c r="AU2506" s="5"/>
      <c r="AV2506" s="5"/>
      <c r="AW2506" s="5"/>
      <c r="AX2506" s="5"/>
      <c r="AY2506" s="5"/>
      <c r="AZ2506" s="5"/>
      <c r="BA2506" s="5"/>
      <c r="CX2506" s="5"/>
      <c r="CY2506" s="5"/>
      <c r="CZ2506" s="5"/>
    </row>
    <row r="2507" spans="4:104" x14ac:dyDescent="0.3">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E2507" s="5"/>
      <c r="AF2507" s="5"/>
      <c r="AG2507" s="5"/>
      <c r="AH2507" s="5"/>
      <c r="AI2507" s="5"/>
      <c r="AJ2507" s="5"/>
      <c r="AM2507" s="9"/>
      <c r="AN2507" s="9"/>
      <c r="AO2507" s="9"/>
      <c r="AP2507" s="9"/>
      <c r="AQ2507" s="9"/>
      <c r="AR2507" s="9"/>
      <c r="AS2507" s="9"/>
      <c r="AT2507" s="9"/>
      <c r="AU2507" s="5"/>
      <c r="AV2507" s="5"/>
      <c r="AW2507" s="5"/>
      <c r="AX2507" s="5"/>
      <c r="AY2507" s="5"/>
      <c r="AZ2507" s="5"/>
      <c r="BA2507" s="5"/>
      <c r="CX2507" s="5"/>
      <c r="CY2507" s="5"/>
      <c r="CZ2507" s="5"/>
    </row>
    <row r="2508" spans="4:104" x14ac:dyDescent="0.3">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E2508" s="5"/>
      <c r="AF2508" s="5"/>
      <c r="AG2508" s="5"/>
      <c r="AH2508" s="5"/>
      <c r="AI2508" s="5"/>
      <c r="AJ2508" s="5"/>
      <c r="AM2508" s="9"/>
      <c r="AN2508" s="9"/>
      <c r="AO2508" s="9"/>
      <c r="AP2508" s="9"/>
      <c r="AQ2508" s="9"/>
      <c r="AR2508" s="9"/>
      <c r="AS2508" s="9"/>
      <c r="AT2508" s="9"/>
      <c r="AU2508" s="5"/>
      <c r="AV2508" s="5"/>
      <c r="AW2508" s="5"/>
      <c r="AX2508" s="5"/>
      <c r="AY2508" s="5"/>
      <c r="AZ2508" s="5"/>
      <c r="BA2508" s="5"/>
      <c r="CX2508" s="5"/>
      <c r="CY2508" s="5"/>
      <c r="CZ2508" s="5"/>
    </row>
    <row r="2509" spans="4:104" x14ac:dyDescent="0.3">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E2509" s="5"/>
      <c r="AF2509" s="5"/>
      <c r="AG2509" s="5"/>
      <c r="AH2509" s="5"/>
      <c r="AI2509" s="5"/>
      <c r="AJ2509" s="5"/>
      <c r="AM2509" s="9"/>
      <c r="AN2509" s="9"/>
      <c r="AO2509" s="9"/>
      <c r="AP2509" s="9"/>
      <c r="AQ2509" s="9"/>
      <c r="AR2509" s="9"/>
      <c r="AS2509" s="9"/>
      <c r="AT2509" s="9"/>
      <c r="AU2509" s="5"/>
      <c r="AV2509" s="5"/>
      <c r="AW2509" s="5"/>
      <c r="AX2509" s="5"/>
      <c r="AY2509" s="5"/>
      <c r="AZ2509" s="5"/>
      <c r="BA2509" s="5"/>
      <c r="CX2509" s="5"/>
      <c r="CY2509" s="5"/>
      <c r="CZ2509" s="5"/>
    </row>
    <row r="2510" spans="4:104" x14ac:dyDescent="0.3">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E2510" s="5"/>
      <c r="AF2510" s="5"/>
      <c r="AG2510" s="5"/>
      <c r="AH2510" s="5"/>
      <c r="AI2510" s="5"/>
      <c r="AJ2510" s="5"/>
      <c r="AM2510" s="9"/>
      <c r="AN2510" s="9"/>
      <c r="AO2510" s="9"/>
      <c r="AP2510" s="9"/>
      <c r="AQ2510" s="9"/>
      <c r="AR2510" s="9"/>
      <c r="AS2510" s="9"/>
      <c r="AT2510" s="9"/>
      <c r="AU2510" s="5"/>
      <c r="AV2510" s="5"/>
      <c r="AW2510" s="5"/>
      <c r="AX2510" s="5"/>
      <c r="AY2510" s="5"/>
      <c r="AZ2510" s="5"/>
      <c r="BA2510" s="5"/>
      <c r="CX2510" s="5"/>
      <c r="CY2510" s="5"/>
      <c r="CZ2510" s="5"/>
    </row>
    <row r="2511" spans="4:104" x14ac:dyDescent="0.3">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E2511" s="5"/>
      <c r="AF2511" s="5"/>
      <c r="AG2511" s="5"/>
      <c r="AH2511" s="5"/>
      <c r="AI2511" s="5"/>
      <c r="AJ2511" s="5"/>
      <c r="AM2511" s="9"/>
      <c r="AN2511" s="9"/>
      <c r="AO2511" s="9"/>
      <c r="AP2511" s="9"/>
      <c r="AQ2511" s="9"/>
      <c r="AR2511" s="9"/>
      <c r="AS2511" s="9"/>
      <c r="AT2511" s="9"/>
      <c r="AU2511" s="5"/>
      <c r="AV2511" s="5"/>
      <c r="AW2511" s="5"/>
      <c r="AX2511" s="5"/>
      <c r="AY2511" s="5"/>
      <c r="AZ2511" s="5"/>
      <c r="BA2511" s="5"/>
      <c r="CX2511" s="5"/>
      <c r="CY2511" s="5"/>
      <c r="CZ2511" s="5"/>
    </row>
    <row r="2512" spans="4:104" x14ac:dyDescent="0.3">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E2512" s="5"/>
      <c r="AF2512" s="5"/>
      <c r="AG2512" s="5"/>
      <c r="AH2512" s="5"/>
      <c r="AI2512" s="5"/>
      <c r="AJ2512" s="5"/>
      <c r="AM2512" s="9"/>
      <c r="AN2512" s="9"/>
      <c r="AO2512" s="9"/>
      <c r="AP2512" s="9"/>
      <c r="AQ2512" s="9"/>
      <c r="AR2512" s="9"/>
      <c r="AS2512" s="9"/>
      <c r="AT2512" s="9"/>
      <c r="AU2512" s="5"/>
      <c r="AV2512" s="5"/>
      <c r="AW2512" s="5"/>
      <c r="AX2512" s="5"/>
      <c r="AY2512" s="5"/>
      <c r="AZ2512" s="5"/>
      <c r="BA2512" s="5"/>
      <c r="CX2512" s="5"/>
      <c r="CY2512" s="5"/>
      <c r="CZ2512" s="5"/>
    </row>
    <row r="2513" spans="4:104" x14ac:dyDescent="0.3">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E2513" s="5"/>
      <c r="AF2513" s="5"/>
      <c r="AG2513" s="5"/>
      <c r="AH2513" s="5"/>
      <c r="AI2513" s="5"/>
      <c r="AJ2513" s="5"/>
      <c r="AM2513" s="9"/>
      <c r="AN2513" s="9"/>
      <c r="AO2513" s="9"/>
      <c r="AP2513" s="9"/>
      <c r="AQ2513" s="9"/>
      <c r="AR2513" s="9"/>
      <c r="AS2513" s="9"/>
      <c r="AT2513" s="9"/>
      <c r="AU2513" s="5"/>
      <c r="AV2513" s="5"/>
      <c r="AW2513" s="5"/>
      <c r="AX2513" s="5"/>
      <c r="AY2513" s="5"/>
      <c r="AZ2513" s="5"/>
      <c r="BA2513" s="5"/>
      <c r="CX2513" s="5"/>
      <c r="CY2513" s="5"/>
      <c r="CZ2513" s="5"/>
    </row>
    <row r="2514" spans="4:104" x14ac:dyDescent="0.3">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E2514" s="5"/>
      <c r="AF2514" s="5"/>
      <c r="AG2514" s="5"/>
      <c r="AH2514" s="5"/>
      <c r="AI2514" s="5"/>
      <c r="AJ2514" s="5"/>
      <c r="AM2514" s="9"/>
      <c r="AN2514" s="9"/>
      <c r="AO2514" s="9"/>
      <c r="AP2514" s="9"/>
      <c r="AQ2514" s="9"/>
      <c r="AR2514" s="9"/>
      <c r="AS2514" s="9"/>
      <c r="AT2514" s="9"/>
      <c r="AU2514" s="5"/>
      <c r="AV2514" s="5"/>
      <c r="AW2514" s="5"/>
      <c r="AX2514" s="5"/>
      <c r="AY2514" s="5"/>
      <c r="AZ2514" s="5"/>
      <c r="BA2514" s="5"/>
      <c r="CX2514" s="5"/>
      <c r="CY2514" s="5"/>
      <c r="CZ2514" s="5"/>
    </row>
    <row r="2515" spans="4:104" x14ac:dyDescent="0.3">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E2515" s="5"/>
      <c r="AF2515" s="5"/>
      <c r="AG2515" s="5"/>
      <c r="AH2515" s="5"/>
      <c r="AI2515" s="5"/>
      <c r="AJ2515" s="5"/>
      <c r="AM2515" s="9"/>
      <c r="AN2515" s="9"/>
      <c r="AO2515" s="9"/>
      <c r="AP2515" s="9"/>
      <c r="AQ2515" s="9"/>
      <c r="AR2515" s="9"/>
      <c r="AS2515" s="9"/>
      <c r="AT2515" s="9"/>
      <c r="AU2515" s="5"/>
      <c r="AV2515" s="5"/>
      <c r="AW2515" s="5"/>
      <c r="AX2515" s="5"/>
      <c r="AY2515" s="5"/>
      <c r="AZ2515" s="5"/>
      <c r="BA2515" s="5"/>
      <c r="CX2515" s="5"/>
      <c r="CY2515" s="5"/>
      <c r="CZ2515" s="5"/>
    </row>
    <row r="2516" spans="4:104" x14ac:dyDescent="0.3">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E2516" s="5"/>
      <c r="AF2516" s="5"/>
      <c r="AG2516" s="5"/>
      <c r="AH2516" s="5"/>
      <c r="AI2516" s="5"/>
      <c r="AJ2516" s="5"/>
      <c r="AM2516" s="9"/>
      <c r="AN2516" s="9"/>
      <c r="AO2516" s="9"/>
      <c r="AP2516" s="9"/>
      <c r="AQ2516" s="9"/>
      <c r="AR2516" s="9"/>
      <c r="AS2516" s="9"/>
      <c r="AT2516" s="9"/>
      <c r="AU2516" s="5"/>
      <c r="AV2516" s="5"/>
      <c r="AW2516" s="5"/>
      <c r="AX2516" s="5"/>
      <c r="AY2516" s="5"/>
      <c r="AZ2516" s="5"/>
      <c r="BA2516" s="5"/>
      <c r="CX2516" s="5"/>
      <c r="CY2516" s="5"/>
      <c r="CZ2516" s="5"/>
    </row>
    <row r="2517" spans="4:104" x14ac:dyDescent="0.3">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E2517" s="5"/>
      <c r="AF2517" s="5"/>
      <c r="AG2517" s="5"/>
      <c r="AH2517" s="5"/>
      <c r="AI2517" s="5"/>
      <c r="AJ2517" s="5"/>
      <c r="AM2517" s="9"/>
      <c r="AN2517" s="9"/>
      <c r="AO2517" s="9"/>
      <c r="AP2517" s="9"/>
      <c r="AQ2517" s="9"/>
      <c r="AR2517" s="9"/>
      <c r="AS2517" s="9"/>
      <c r="AT2517" s="9"/>
      <c r="AU2517" s="5"/>
      <c r="AV2517" s="5"/>
      <c r="AW2517" s="5"/>
      <c r="AX2517" s="5"/>
      <c r="AY2517" s="5"/>
      <c r="AZ2517" s="5"/>
      <c r="BA2517" s="5"/>
      <c r="CX2517" s="5"/>
      <c r="CY2517" s="5"/>
      <c r="CZ2517" s="5"/>
    </row>
    <row r="2518" spans="4:104" x14ac:dyDescent="0.3">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E2518" s="5"/>
      <c r="AF2518" s="5"/>
      <c r="AG2518" s="5"/>
      <c r="AH2518" s="5"/>
      <c r="AI2518" s="5"/>
      <c r="AJ2518" s="5"/>
      <c r="AM2518" s="9"/>
      <c r="AN2518" s="9"/>
      <c r="AO2518" s="9"/>
      <c r="AP2518" s="9"/>
      <c r="AQ2518" s="9"/>
      <c r="AR2518" s="9"/>
      <c r="AS2518" s="9"/>
      <c r="AT2518" s="9"/>
      <c r="AU2518" s="5"/>
      <c r="AV2518" s="5"/>
      <c r="AW2518" s="5"/>
      <c r="AX2518" s="5"/>
      <c r="AY2518" s="5"/>
      <c r="AZ2518" s="5"/>
      <c r="BA2518" s="5"/>
      <c r="CX2518" s="5"/>
      <c r="CY2518" s="5"/>
      <c r="CZ2518" s="5"/>
    </row>
    <row r="2519" spans="4:104" x14ac:dyDescent="0.3">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E2519" s="5"/>
      <c r="AF2519" s="5"/>
      <c r="AG2519" s="5"/>
      <c r="AH2519" s="5"/>
      <c r="AI2519" s="5"/>
      <c r="AJ2519" s="5"/>
      <c r="AM2519" s="9"/>
      <c r="AN2519" s="9"/>
      <c r="AO2519" s="9"/>
      <c r="AP2519" s="9"/>
      <c r="AQ2519" s="9"/>
      <c r="AR2519" s="9"/>
      <c r="AS2519" s="9"/>
      <c r="AT2519" s="9"/>
      <c r="AU2519" s="5"/>
      <c r="AV2519" s="5"/>
      <c r="AW2519" s="5"/>
      <c r="AX2519" s="5"/>
      <c r="AY2519" s="5"/>
      <c r="AZ2519" s="5"/>
      <c r="BA2519" s="5"/>
      <c r="CX2519" s="5"/>
      <c r="CY2519" s="5"/>
      <c r="CZ2519" s="5"/>
    </row>
    <row r="2520" spans="4:104" x14ac:dyDescent="0.3">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E2520" s="5"/>
      <c r="AF2520" s="5"/>
      <c r="AG2520" s="5"/>
      <c r="AH2520" s="5"/>
      <c r="AI2520" s="5"/>
      <c r="AJ2520" s="5"/>
      <c r="AM2520" s="9"/>
      <c r="AN2520" s="9"/>
      <c r="AO2520" s="9"/>
      <c r="AP2520" s="9"/>
      <c r="AQ2520" s="9"/>
      <c r="AR2520" s="9"/>
      <c r="AS2520" s="9"/>
      <c r="AT2520" s="9"/>
      <c r="AU2520" s="5"/>
      <c r="AV2520" s="5"/>
      <c r="AW2520" s="5"/>
      <c r="AX2520" s="5"/>
      <c r="AY2520" s="5"/>
      <c r="AZ2520" s="5"/>
      <c r="BA2520" s="5"/>
      <c r="CX2520" s="5"/>
      <c r="CY2520" s="5"/>
      <c r="CZ2520" s="5"/>
    </row>
    <row r="2521" spans="4:104" x14ac:dyDescent="0.3">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E2521" s="5"/>
      <c r="AF2521" s="5"/>
      <c r="AG2521" s="5"/>
      <c r="AH2521" s="5"/>
      <c r="AI2521" s="5"/>
      <c r="AJ2521" s="5"/>
      <c r="AM2521" s="9"/>
      <c r="AN2521" s="9"/>
      <c r="AO2521" s="9"/>
      <c r="AP2521" s="9"/>
      <c r="AQ2521" s="9"/>
      <c r="AR2521" s="9"/>
      <c r="AS2521" s="9"/>
      <c r="AT2521" s="9"/>
      <c r="AU2521" s="5"/>
      <c r="AV2521" s="5"/>
      <c r="AW2521" s="5"/>
      <c r="AX2521" s="5"/>
      <c r="AY2521" s="5"/>
      <c r="AZ2521" s="5"/>
      <c r="BA2521" s="5"/>
      <c r="CX2521" s="5"/>
      <c r="CY2521" s="5"/>
      <c r="CZ2521" s="5"/>
    </row>
    <row r="2522" spans="4:104" x14ac:dyDescent="0.3">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E2522" s="5"/>
      <c r="AF2522" s="5"/>
      <c r="AG2522" s="5"/>
      <c r="AH2522" s="5"/>
      <c r="AI2522" s="5"/>
      <c r="AJ2522" s="5"/>
      <c r="AM2522" s="9"/>
      <c r="AN2522" s="9"/>
      <c r="AO2522" s="9"/>
      <c r="AP2522" s="9"/>
      <c r="AQ2522" s="9"/>
      <c r="AR2522" s="9"/>
      <c r="AS2522" s="9"/>
      <c r="AT2522" s="9"/>
      <c r="AU2522" s="5"/>
      <c r="AV2522" s="5"/>
      <c r="AW2522" s="5"/>
      <c r="AX2522" s="5"/>
      <c r="AY2522" s="5"/>
      <c r="AZ2522" s="5"/>
      <c r="BA2522" s="5"/>
      <c r="CX2522" s="5"/>
      <c r="CY2522" s="5"/>
      <c r="CZ2522" s="5"/>
    </row>
    <row r="2523" spans="4:104" x14ac:dyDescent="0.3">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E2523" s="5"/>
      <c r="AF2523" s="5"/>
      <c r="AG2523" s="5"/>
      <c r="AH2523" s="5"/>
      <c r="AI2523" s="5"/>
      <c r="AJ2523" s="5"/>
      <c r="AM2523" s="9"/>
      <c r="AN2523" s="9"/>
      <c r="AO2523" s="9"/>
      <c r="AP2523" s="9"/>
      <c r="AQ2523" s="9"/>
      <c r="AR2523" s="9"/>
      <c r="AS2523" s="9"/>
      <c r="AT2523" s="9"/>
      <c r="AU2523" s="5"/>
      <c r="AV2523" s="5"/>
      <c r="AW2523" s="5"/>
      <c r="AX2523" s="5"/>
      <c r="AY2523" s="5"/>
      <c r="AZ2523" s="5"/>
      <c r="BA2523" s="5"/>
      <c r="CX2523" s="5"/>
      <c r="CY2523" s="5"/>
      <c r="CZ2523" s="5"/>
    </row>
    <row r="2524" spans="4:104" x14ac:dyDescent="0.3">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E2524" s="5"/>
      <c r="AF2524" s="5"/>
      <c r="AG2524" s="5"/>
      <c r="AH2524" s="5"/>
      <c r="AI2524" s="5"/>
      <c r="AJ2524" s="5"/>
      <c r="AM2524" s="9"/>
      <c r="AN2524" s="9"/>
      <c r="AO2524" s="9"/>
      <c r="AP2524" s="9"/>
      <c r="AQ2524" s="9"/>
      <c r="AR2524" s="9"/>
      <c r="AS2524" s="9"/>
      <c r="AT2524" s="9"/>
      <c r="AU2524" s="5"/>
      <c r="AV2524" s="5"/>
      <c r="AW2524" s="5"/>
      <c r="AX2524" s="5"/>
      <c r="AY2524" s="5"/>
      <c r="AZ2524" s="5"/>
      <c r="BA2524" s="5"/>
      <c r="CX2524" s="5"/>
      <c r="CY2524" s="5"/>
      <c r="CZ2524" s="5"/>
    </row>
    <row r="2525" spans="4:104" x14ac:dyDescent="0.3">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E2525" s="5"/>
      <c r="AF2525" s="5"/>
      <c r="AG2525" s="5"/>
      <c r="AH2525" s="5"/>
      <c r="AI2525" s="5"/>
      <c r="AJ2525" s="5"/>
      <c r="AM2525" s="9"/>
      <c r="AN2525" s="9"/>
      <c r="AO2525" s="9"/>
      <c r="AP2525" s="9"/>
      <c r="AQ2525" s="9"/>
      <c r="AR2525" s="9"/>
      <c r="AS2525" s="9"/>
      <c r="AT2525" s="9"/>
      <c r="AU2525" s="5"/>
      <c r="AV2525" s="5"/>
      <c r="AW2525" s="5"/>
      <c r="AX2525" s="5"/>
      <c r="AY2525" s="5"/>
      <c r="AZ2525" s="5"/>
      <c r="BA2525" s="5"/>
      <c r="CX2525" s="5"/>
      <c r="CY2525" s="5"/>
      <c r="CZ2525" s="5"/>
    </row>
    <row r="2526" spans="4:104" x14ac:dyDescent="0.3">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E2526" s="5"/>
      <c r="AF2526" s="5"/>
      <c r="AG2526" s="5"/>
      <c r="AH2526" s="5"/>
      <c r="AI2526" s="5"/>
      <c r="AJ2526" s="5"/>
      <c r="AM2526" s="9"/>
      <c r="AN2526" s="9"/>
      <c r="AO2526" s="9"/>
      <c r="AP2526" s="9"/>
      <c r="AQ2526" s="9"/>
      <c r="AR2526" s="9"/>
      <c r="AS2526" s="9"/>
      <c r="AT2526" s="9"/>
      <c r="AU2526" s="5"/>
      <c r="AV2526" s="5"/>
      <c r="AW2526" s="5"/>
      <c r="AX2526" s="5"/>
      <c r="AY2526" s="5"/>
      <c r="AZ2526" s="5"/>
      <c r="BA2526" s="5"/>
      <c r="CX2526" s="5"/>
      <c r="CY2526" s="5"/>
      <c r="CZ2526" s="5"/>
    </row>
    <row r="2527" spans="4:104" x14ac:dyDescent="0.3">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E2527" s="5"/>
      <c r="AF2527" s="5"/>
      <c r="AG2527" s="5"/>
      <c r="AH2527" s="5"/>
      <c r="AI2527" s="5"/>
      <c r="AJ2527" s="5"/>
      <c r="AM2527" s="9"/>
      <c r="AN2527" s="9"/>
      <c r="AO2527" s="9"/>
      <c r="AP2527" s="9"/>
      <c r="AQ2527" s="9"/>
      <c r="AR2527" s="9"/>
      <c r="AS2527" s="9"/>
      <c r="AT2527" s="9"/>
      <c r="AU2527" s="5"/>
      <c r="AV2527" s="5"/>
      <c r="AW2527" s="5"/>
      <c r="AX2527" s="5"/>
      <c r="AY2527" s="5"/>
      <c r="AZ2527" s="5"/>
      <c r="BA2527" s="5"/>
      <c r="CX2527" s="5"/>
      <c r="CY2527" s="5"/>
      <c r="CZ2527" s="5"/>
    </row>
    <row r="2528" spans="4:104" x14ac:dyDescent="0.3">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E2528" s="5"/>
      <c r="AF2528" s="5"/>
      <c r="AG2528" s="5"/>
      <c r="AH2528" s="5"/>
      <c r="AI2528" s="5"/>
      <c r="AJ2528" s="5"/>
      <c r="AM2528" s="9"/>
      <c r="AN2528" s="9"/>
      <c r="AO2528" s="9"/>
      <c r="AP2528" s="9"/>
      <c r="AQ2528" s="9"/>
      <c r="AR2528" s="9"/>
      <c r="AS2528" s="9"/>
      <c r="AT2528" s="9"/>
      <c r="AU2528" s="5"/>
      <c r="AV2528" s="5"/>
      <c r="AW2528" s="5"/>
      <c r="AX2528" s="5"/>
      <c r="AY2528" s="5"/>
      <c r="AZ2528" s="5"/>
      <c r="BA2528" s="5"/>
      <c r="CX2528" s="5"/>
      <c r="CY2528" s="5"/>
      <c r="CZ2528" s="5"/>
    </row>
    <row r="2529" spans="4:104" x14ac:dyDescent="0.3">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E2529" s="5"/>
      <c r="AF2529" s="5"/>
      <c r="AG2529" s="5"/>
      <c r="AH2529" s="5"/>
      <c r="AI2529" s="5"/>
      <c r="AJ2529" s="5"/>
      <c r="AM2529" s="9"/>
      <c r="AN2529" s="9"/>
      <c r="AO2529" s="9"/>
      <c r="AP2529" s="9"/>
      <c r="AQ2529" s="9"/>
      <c r="AR2529" s="9"/>
      <c r="AS2529" s="9"/>
      <c r="AT2529" s="9"/>
      <c r="AU2529" s="5"/>
      <c r="AV2529" s="5"/>
      <c r="AW2529" s="5"/>
      <c r="AX2529" s="5"/>
      <c r="AY2529" s="5"/>
      <c r="AZ2529" s="5"/>
      <c r="BA2529" s="5"/>
      <c r="CX2529" s="5"/>
      <c r="CY2529" s="5"/>
      <c r="CZ2529" s="5"/>
    </row>
    <row r="2530" spans="4:104" x14ac:dyDescent="0.3">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E2530" s="5"/>
      <c r="AF2530" s="5"/>
      <c r="AG2530" s="5"/>
      <c r="AH2530" s="5"/>
      <c r="AI2530" s="5"/>
      <c r="AJ2530" s="5"/>
      <c r="AM2530" s="9"/>
      <c r="AN2530" s="9"/>
      <c r="AO2530" s="9"/>
      <c r="AP2530" s="9"/>
      <c r="AQ2530" s="9"/>
      <c r="AR2530" s="9"/>
      <c r="AS2530" s="9"/>
      <c r="AT2530" s="9"/>
      <c r="AU2530" s="5"/>
      <c r="AV2530" s="5"/>
      <c r="AW2530" s="5"/>
      <c r="AX2530" s="5"/>
      <c r="AY2530" s="5"/>
      <c r="AZ2530" s="5"/>
      <c r="BA2530" s="5"/>
      <c r="CX2530" s="5"/>
      <c r="CY2530" s="5"/>
      <c r="CZ2530" s="5"/>
    </row>
    <row r="2531" spans="4:104" x14ac:dyDescent="0.3">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E2531" s="5"/>
      <c r="AF2531" s="5"/>
      <c r="AG2531" s="5"/>
      <c r="AH2531" s="5"/>
      <c r="AI2531" s="5"/>
      <c r="AJ2531" s="5"/>
      <c r="AM2531" s="9"/>
      <c r="AN2531" s="9"/>
      <c r="AO2531" s="9"/>
      <c r="AP2531" s="9"/>
      <c r="AQ2531" s="9"/>
      <c r="AR2531" s="9"/>
      <c r="AS2531" s="9"/>
      <c r="AT2531" s="9"/>
      <c r="AU2531" s="5"/>
      <c r="AV2531" s="5"/>
      <c r="AW2531" s="5"/>
      <c r="AX2531" s="5"/>
      <c r="AY2531" s="5"/>
      <c r="AZ2531" s="5"/>
      <c r="BA2531" s="5"/>
      <c r="CX2531" s="5"/>
      <c r="CY2531" s="5"/>
      <c r="CZ2531" s="5"/>
    </row>
    <row r="2532" spans="4:104" x14ac:dyDescent="0.3">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E2532" s="5"/>
      <c r="AF2532" s="5"/>
      <c r="AG2532" s="5"/>
      <c r="AH2532" s="5"/>
      <c r="AI2532" s="5"/>
      <c r="AJ2532" s="5"/>
      <c r="AM2532" s="9"/>
      <c r="AN2532" s="9"/>
      <c r="AO2532" s="9"/>
      <c r="AP2532" s="9"/>
      <c r="AQ2532" s="9"/>
      <c r="AR2532" s="9"/>
      <c r="AS2532" s="9"/>
      <c r="AT2532" s="9"/>
      <c r="AU2532" s="5"/>
      <c r="AV2532" s="5"/>
      <c r="AW2532" s="5"/>
      <c r="AX2532" s="5"/>
      <c r="AY2532" s="5"/>
      <c r="AZ2532" s="5"/>
      <c r="BA2532" s="5"/>
      <c r="CX2532" s="5"/>
      <c r="CY2532" s="5"/>
      <c r="CZ2532" s="5"/>
    </row>
    <row r="2533" spans="4:104" x14ac:dyDescent="0.3">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E2533" s="5"/>
      <c r="AF2533" s="5"/>
      <c r="AG2533" s="5"/>
      <c r="AH2533" s="5"/>
      <c r="AI2533" s="5"/>
      <c r="AJ2533" s="5"/>
      <c r="AM2533" s="9"/>
      <c r="AN2533" s="9"/>
      <c r="AO2533" s="9"/>
      <c r="AP2533" s="9"/>
      <c r="AQ2533" s="9"/>
      <c r="AR2533" s="9"/>
      <c r="AS2533" s="9"/>
      <c r="AT2533" s="9"/>
      <c r="AU2533" s="5"/>
      <c r="AV2533" s="5"/>
      <c r="AW2533" s="5"/>
      <c r="AX2533" s="5"/>
      <c r="AY2533" s="5"/>
      <c r="AZ2533" s="5"/>
      <c r="BA2533" s="5"/>
      <c r="CX2533" s="5"/>
      <c r="CY2533" s="5"/>
      <c r="CZ2533" s="5"/>
    </row>
    <row r="2534" spans="4:104" x14ac:dyDescent="0.3">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E2534" s="5"/>
      <c r="AF2534" s="5"/>
      <c r="AG2534" s="5"/>
      <c r="AH2534" s="5"/>
      <c r="AI2534" s="5"/>
      <c r="AJ2534" s="5"/>
      <c r="AM2534" s="9"/>
      <c r="AN2534" s="9"/>
      <c r="AO2534" s="9"/>
      <c r="AP2534" s="9"/>
      <c r="AQ2534" s="9"/>
      <c r="AR2534" s="9"/>
      <c r="AS2534" s="9"/>
      <c r="AT2534" s="9"/>
      <c r="AU2534" s="5"/>
      <c r="AV2534" s="5"/>
      <c r="AW2534" s="5"/>
      <c r="AX2534" s="5"/>
      <c r="AY2534" s="5"/>
      <c r="AZ2534" s="5"/>
      <c r="BA2534" s="5"/>
      <c r="CX2534" s="5"/>
      <c r="CY2534" s="5"/>
      <c r="CZ2534" s="5"/>
    </row>
    <row r="2535" spans="4:104" x14ac:dyDescent="0.3">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E2535" s="5"/>
      <c r="AF2535" s="5"/>
      <c r="AG2535" s="5"/>
      <c r="AH2535" s="5"/>
      <c r="AI2535" s="5"/>
      <c r="AJ2535" s="5"/>
      <c r="AM2535" s="9"/>
      <c r="AN2535" s="9"/>
      <c r="AO2535" s="9"/>
      <c r="AP2535" s="9"/>
      <c r="AQ2535" s="9"/>
      <c r="AR2535" s="9"/>
      <c r="AS2535" s="9"/>
      <c r="AT2535" s="9"/>
      <c r="AU2535" s="5"/>
      <c r="AV2535" s="5"/>
      <c r="AW2535" s="5"/>
      <c r="AX2535" s="5"/>
      <c r="AY2535" s="5"/>
      <c r="AZ2535" s="5"/>
      <c r="BA2535" s="5"/>
      <c r="CX2535" s="5"/>
      <c r="CY2535" s="5"/>
      <c r="CZ2535" s="5"/>
    </row>
    <row r="2536" spans="4:104" x14ac:dyDescent="0.3">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E2536" s="5"/>
      <c r="AF2536" s="5"/>
      <c r="AG2536" s="5"/>
      <c r="AH2536" s="5"/>
      <c r="AI2536" s="5"/>
      <c r="AJ2536" s="5"/>
      <c r="AM2536" s="9"/>
      <c r="AN2536" s="9"/>
      <c r="AO2536" s="9"/>
      <c r="AP2536" s="9"/>
      <c r="AQ2536" s="9"/>
      <c r="AR2536" s="9"/>
      <c r="AS2536" s="9"/>
      <c r="AT2536" s="9"/>
      <c r="AU2536" s="5"/>
      <c r="AV2536" s="5"/>
      <c r="AW2536" s="5"/>
      <c r="AX2536" s="5"/>
      <c r="AY2536" s="5"/>
      <c r="AZ2536" s="5"/>
      <c r="BA2536" s="5"/>
      <c r="CX2536" s="5"/>
      <c r="CY2536" s="5"/>
      <c r="CZ2536" s="5"/>
    </row>
    <row r="2537" spans="4:104" x14ac:dyDescent="0.3">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E2537" s="5"/>
      <c r="AF2537" s="5"/>
      <c r="AG2537" s="5"/>
      <c r="AH2537" s="5"/>
      <c r="AI2537" s="5"/>
      <c r="AJ2537" s="5"/>
      <c r="AM2537" s="9"/>
      <c r="AN2537" s="9"/>
      <c r="AO2537" s="9"/>
      <c r="AP2537" s="9"/>
      <c r="AQ2537" s="9"/>
      <c r="AR2537" s="9"/>
      <c r="AS2537" s="9"/>
      <c r="AT2537" s="9"/>
      <c r="AU2537" s="5"/>
      <c r="AV2537" s="5"/>
      <c r="AW2537" s="5"/>
      <c r="AX2537" s="5"/>
      <c r="AY2537" s="5"/>
      <c r="AZ2537" s="5"/>
      <c r="BA2537" s="5"/>
      <c r="CX2537" s="5"/>
      <c r="CY2537" s="5"/>
      <c r="CZ2537" s="5"/>
    </row>
    <row r="2538" spans="4:104" x14ac:dyDescent="0.3">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E2538" s="5"/>
      <c r="AF2538" s="5"/>
      <c r="AG2538" s="5"/>
      <c r="AH2538" s="5"/>
      <c r="AI2538" s="5"/>
      <c r="AJ2538" s="5"/>
      <c r="AM2538" s="9"/>
      <c r="AN2538" s="9"/>
      <c r="AO2538" s="9"/>
      <c r="AP2538" s="9"/>
      <c r="AQ2538" s="9"/>
      <c r="AR2538" s="9"/>
      <c r="AS2538" s="9"/>
      <c r="AT2538" s="9"/>
      <c r="AU2538" s="5"/>
      <c r="AV2538" s="5"/>
      <c r="AW2538" s="5"/>
      <c r="AX2538" s="5"/>
      <c r="AY2538" s="5"/>
      <c r="AZ2538" s="5"/>
      <c r="BA2538" s="5"/>
      <c r="CX2538" s="5"/>
      <c r="CY2538" s="5"/>
      <c r="CZ2538" s="5"/>
    </row>
    <row r="2539" spans="4:104" x14ac:dyDescent="0.3">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E2539" s="5"/>
      <c r="AF2539" s="5"/>
      <c r="AG2539" s="5"/>
      <c r="AH2539" s="5"/>
      <c r="AI2539" s="5"/>
      <c r="AJ2539" s="5"/>
      <c r="AM2539" s="9"/>
      <c r="AN2539" s="9"/>
      <c r="AO2539" s="9"/>
      <c r="AP2539" s="9"/>
      <c r="AQ2539" s="9"/>
      <c r="AR2539" s="9"/>
      <c r="AS2539" s="9"/>
      <c r="AT2539" s="9"/>
      <c r="AU2539" s="5"/>
      <c r="AV2539" s="5"/>
      <c r="AW2539" s="5"/>
      <c r="AX2539" s="5"/>
      <c r="AY2539" s="5"/>
      <c r="AZ2539" s="5"/>
      <c r="BA2539" s="5"/>
      <c r="CX2539" s="5"/>
      <c r="CY2539" s="5"/>
      <c r="CZ2539" s="5"/>
    </row>
    <row r="2540" spans="4:104" x14ac:dyDescent="0.3">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E2540" s="5"/>
      <c r="AF2540" s="5"/>
      <c r="AG2540" s="5"/>
      <c r="AH2540" s="5"/>
      <c r="AI2540" s="5"/>
      <c r="AJ2540" s="5"/>
      <c r="AM2540" s="9"/>
      <c r="AN2540" s="9"/>
      <c r="AO2540" s="9"/>
      <c r="AP2540" s="9"/>
      <c r="AQ2540" s="9"/>
      <c r="AR2540" s="9"/>
      <c r="AS2540" s="9"/>
      <c r="AT2540" s="9"/>
      <c r="AU2540" s="5"/>
      <c r="AV2540" s="5"/>
      <c r="AW2540" s="5"/>
      <c r="AX2540" s="5"/>
      <c r="AY2540" s="5"/>
      <c r="AZ2540" s="5"/>
      <c r="BA2540" s="5"/>
      <c r="CX2540" s="5"/>
      <c r="CY2540" s="5"/>
      <c r="CZ2540" s="5"/>
    </row>
    <row r="2541" spans="4:104" x14ac:dyDescent="0.3">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E2541" s="5"/>
      <c r="AF2541" s="5"/>
      <c r="AG2541" s="5"/>
      <c r="AH2541" s="5"/>
      <c r="AI2541" s="5"/>
      <c r="AJ2541" s="5"/>
      <c r="AM2541" s="9"/>
      <c r="AN2541" s="9"/>
      <c r="AO2541" s="9"/>
      <c r="AP2541" s="9"/>
      <c r="AQ2541" s="9"/>
      <c r="AR2541" s="9"/>
      <c r="AS2541" s="9"/>
      <c r="AT2541" s="9"/>
      <c r="AU2541" s="5"/>
      <c r="AV2541" s="5"/>
      <c r="AW2541" s="5"/>
      <c r="AX2541" s="5"/>
      <c r="AY2541" s="5"/>
      <c r="AZ2541" s="5"/>
      <c r="BA2541" s="5"/>
      <c r="CX2541" s="5"/>
      <c r="CY2541" s="5"/>
      <c r="CZ2541" s="5"/>
    </row>
    <row r="2542" spans="4:104" x14ac:dyDescent="0.3">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E2542" s="5"/>
      <c r="AF2542" s="5"/>
      <c r="AG2542" s="5"/>
      <c r="AH2542" s="5"/>
      <c r="AI2542" s="5"/>
      <c r="AJ2542" s="5"/>
      <c r="AM2542" s="9"/>
      <c r="AN2542" s="9"/>
      <c r="AO2542" s="9"/>
      <c r="AP2542" s="9"/>
      <c r="AQ2542" s="9"/>
      <c r="AR2542" s="9"/>
      <c r="AS2542" s="9"/>
      <c r="AT2542" s="9"/>
      <c r="AU2542" s="5"/>
      <c r="AV2542" s="5"/>
      <c r="AW2542" s="5"/>
      <c r="AX2542" s="5"/>
      <c r="AY2542" s="5"/>
      <c r="AZ2542" s="5"/>
      <c r="BA2542" s="5"/>
      <c r="CX2542" s="5"/>
      <c r="CY2542" s="5"/>
      <c r="CZ2542" s="5"/>
    </row>
    <row r="2543" spans="4:104" x14ac:dyDescent="0.3">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E2543" s="5"/>
      <c r="AF2543" s="5"/>
      <c r="AG2543" s="5"/>
      <c r="AH2543" s="5"/>
      <c r="AI2543" s="5"/>
      <c r="AJ2543" s="5"/>
      <c r="AM2543" s="9"/>
      <c r="AN2543" s="9"/>
      <c r="AO2543" s="9"/>
      <c r="AP2543" s="9"/>
      <c r="AQ2543" s="9"/>
      <c r="AR2543" s="9"/>
      <c r="AS2543" s="9"/>
      <c r="AT2543" s="9"/>
      <c r="AU2543" s="5"/>
      <c r="AV2543" s="5"/>
      <c r="AW2543" s="5"/>
      <c r="AX2543" s="5"/>
      <c r="AY2543" s="5"/>
      <c r="AZ2543" s="5"/>
      <c r="BA2543" s="5"/>
      <c r="CX2543" s="5"/>
      <c r="CY2543" s="5"/>
      <c r="CZ2543" s="5"/>
    </row>
    <row r="2544" spans="4:104" x14ac:dyDescent="0.3">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E2544" s="5"/>
      <c r="AF2544" s="5"/>
      <c r="AG2544" s="5"/>
      <c r="AH2544" s="5"/>
      <c r="AI2544" s="5"/>
      <c r="AJ2544" s="5"/>
      <c r="AM2544" s="9"/>
      <c r="AN2544" s="9"/>
      <c r="AO2544" s="9"/>
      <c r="AP2544" s="9"/>
      <c r="AQ2544" s="9"/>
      <c r="AR2544" s="9"/>
      <c r="AS2544" s="9"/>
      <c r="AT2544" s="9"/>
      <c r="AU2544" s="5"/>
      <c r="AV2544" s="5"/>
      <c r="AW2544" s="5"/>
      <c r="AX2544" s="5"/>
      <c r="AY2544" s="5"/>
      <c r="AZ2544" s="5"/>
      <c r="BA2544" s="5"/>
      <c r="CX2544" s="5"/>
      <c r="CY2544" s="5"/>
      <c r="CZ2544" s="5"/>
    </row>
    <row r="2545" spans="4:104" x14ac:dyDescent="0.3">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E2545" s="5"/>
      <c r="AF2545" s="5"/>
      <c r="AG2545" s="5"/>
      <c r="AH2545" s="5"/>
      <c r="AI2545" s="5"/>
      <c r="AJ2545" s="5"/>
      <c r="AM2545" s="9"/>
      <c r="AN2545" s="9"/>
      <c r="AO2545" s="9"/>
      <c r="AP2545" s="9"/>
      <c r="AQ2545" s="9"/>
      <c r="AR2545" s="9"/>
      <c r="AS2545" s="9"/>
      <c r="AT2545" s="9"/>
      <c r="AU2545" s="5"/>
      <c r="AV2545" s="5"/>
      <c r="AW2545" s="5"/>
      <c r="AX2545" s="5"/>
      <c r="AY2545" s="5"/>
      <c r="AZ2545" s="5"/>
      <c r="BA2545" s="5"/>
      <c r="CX2545" s="5"/>
      <c r="CY2545" s="5"/>
      <c r="CZ2545" s="5"/>
    </row>
    <row r="2546" spans="4:104" x14ac:dyDescent="0.3">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E2546" s="5"/>
      <c r="AF2546" s="5"/>
      <c r="AG2546" s="5"/>
      <c r="AH2546" s="5"/>
      <c r="AI2546" s="5"/>
      <c r="AJ2546" s="5"/>
      <c r="AM2546" s="9"/>
      <c r="AN2546" s="9"/>
      <c r="AO2546" s="9"/>
      <c r="AP2546" s="9"/>
      <c r="AQ2546" s="9"/>
      <c r="AR2546" s="9"/>
      <c r="AS2546" s="9"/>
      <c r="AT2546" s="9"/>
      <c r="AU2546" s="5"/>
      <c r="AV2546" s="5"/>
      <c r="AW2546" s="5"/>
      <c r="AX2546" s="5"/>
      <c r="AY2546" s="5"/>
      <c r="AZ2546" s="5"/>
      <c r="BA2546" s="5"/>
      <c r="CX2546" s="5"/>
      <c r="CY2546" s="5"/>
      <c r="CZ2546" s="5"/>
    </row>
    <row r="2547" spans="4:104" x14ac:dyDescent="0.3">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E2547" s="5"/>
      <c r="AF2547" s="5"/>
      <c r="AG2547" s="5"/>
      <c r="AH2547" s="5"/>
      <c r="AI2547" s="5"/>
      <c r="AJ2547" s="5"/>
      <c r="AM2547" s="9"/>
      <c r="AN2547" s="9"/>
      <c r="AO2547" s="9"/>
      <c r="AP2547" s="9"/>
      <c r="AQ2547" s="9"/>
      <c r="AR2547" s="9"/>
      <c r="AS2547" s="9"/>
      <c r="AT2547" s="9"/>
      <c r="AU2547" s="5"/>
      <c r="AV2547" s="5"/>
      <c r="AW2547" s="5"/>
      <c r="AX2547" s="5"/>
      <c r="AY2547" s="5"/>
      <c r="AZ2547" s="5"/>
      <c r="BA2547" s="5"/>
      <c r="CX2547" s="5"/>
      <c r="CY2547" s="5"/>
      <c r="CZ2547" s="5"/>
    </row>
    <row r="2548" spans="4:104" x14ac:dyDescent="0.3">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E2548" s="5"/>
      <c r="AF2548" s="5"/>
      <c r="AG2548" s="5"/>
      <c r="AH2548" s="5"/>
      <c r="AI2548" s="5"/>
      <c r="AJ2548" s="5"/>
      <c r="AM2548" s="9"/>
      <c r="AN2548" s="9"/>
      <c r="AO2548" s="9"/>
      <c r="AP2548" s="9"/>
      <c r="AQ2548" s="9"/>
      <c r="AR2548" s="9"/>
      <c r="AS2548" s="9"/>
      <c r="AT2548" s="9"/>
      <c r="AU2548" s="5"/>
      <c r="AV2548" s="5"/>
      <c r="AW2548" s="5"/>
      <c r="AX2548" s="5"/>
      <c r="AY2548" s="5"/>
      <c r="AZ2548" s="5"/>
      <c r="BA2548" s="5"/>
      <c r="CX2548" s="5"/>
      <c r="CY2548" s="5"/>
      <c r="CZ2548" s="5"/>
    </row>
    <row r="2549" spans="4:104" x14ac:dyDescent="0.3">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E2549" s="5"/>
      <c r="AF2549" s="5"/>
      <c r="AG2549" s="5"/>
      <c r="AH2549" s="5"/>
      <c r="AI2549" s="5"/>
      <c r="AJ2549" s="5"/>
      <c r="AM2549" s="9"/>
      <c r="AN2549" s="9"/>
      <c r="AO2549" s="9"/>
      <c r="AP2549" s="9"/>
      <c r="AQ2549" s="9"/>
      <c r="AR2549" s="9"/>
      <c r="AS2549" s="9"/>
      <c r="AT2549" s="9"/>
      <c r="AU2549" s="5"/>
      <c r="AV2549" s="5"/>
      <c r="AW2549" s="5"/>
      <c r="AX2549" s="5"/>
      <c r="AY2549" s="5"/>
      <c r="AZ2549" s="5"/>
      <c r="BA2549" s="5"/>
      <c r="CX2549" s="5"/>
      <c r="CY2549" s="5"/>
      <c r="CZ2549" s="5"/>
    </row>
    <row r="2550" spans="4:104" x14ac:dyDescent="0.3">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E2550" s="5"/>
      <c r="AF2550" s="5"/>
      <c r="AG2550" s="5"/>
      <c r="AH2550" s="5"/>
      <c r="AI2550" s="5"/>
      <c r="AJ2550" s="5"/>
      <c r="AM2550" s="9"/>
      <c r="AN2550" s="9"/>
      <c r="AO2550" s="9"/>
      <c r="AP2550" s="9"/>
      <c r="AQ2550" s="9"/>
      <c r="AR2550" s="9"/>
      <c r="AS2550" s="9"/>
      <c r="AT2550" s="9"/>
      <c r="AU2550" s="5"/>
      <c r="AV2550" s="5"/>
      <c r="AW2550" s="5"/>
      <c r="AX2550" s="5"/>
      <c r="AY2550" s="5"/>
      <c r="AZ2550" s="5"/>
      <c r="BA2550" s="5"/>
      <c r="CX2550" s="5"/>
      <c r="CY2550" s="5"/>
      <c r="CZ2550" s="5"/>
    </row>
    <row r="2551" spans="4:104" x14ac:dyDescent="0.3">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E2551" s="5"/>
      <c r="AF2551" s="5"/>
      <c r="AG2551" s="5"/>
      <c r="AH2551" s="5"/>
      <c r="AI2551" s="5"/>
      <c r="AJ2551" s="5"/>
      <c r="AM2551" s="9"/>
      <c r="AN2551" s="9"/>
      <c r="AO2551" s="9"/>
      <c r="AP2551" s="9"/>
      <c r="AQ2551" s="9"/>
      <c r="AR2551" s="9"/>
      <c r="AS2551" s="9"/>
      <c r="AT2551" s="9"/>
      <c r="AU2551" s="5"/>
      <c r="AV2551" s="5"/>
      <c r="AW2551" s="5"/>
      <c r="AX2551" s="5"/>
      <c r="AY2551" s="5"/>
      <c r="AZ2551" s="5"/>
      <c r="BA2551" s="5"/>
      <c r="CX2551" s="5"/>
      <c r="CY2551" s="5"/>
      <c r="CZ2551" s="5"/>
    </row>
    <row r="2552" spans="4:104" x14ac:dyDescent="0.3">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E2552" s="5"/>
      <c r="AF2552" s="5"/>
      <c r="AG2552" s="5"/>
      <c r="AH2552" s="5"/>
      <c r="AI2552" s="5"/>
      <c r="AJ2552" s="5"/>
      <c r="AM2552" s="9"/>
      <c r="AN2552" s="9"/>
      <c r="AO2552" s="9"/>
      <c r="AP2552" s="9"/>
      <c r="AQ2552" s="9"/>
      <c r="AR2552" s="9"/>
      <c r="AS2552" s="9"/>
      <c r="AT2552" s="9"/>
      <c r="AU2552" s="5"/>
      <c r="AV2552" s="5"/>
      <c r="AW2552" s="5"/>
      <c r="AX2552" s="5"/>
      <c r="AY2552" s="5"/>
      <c r="AZ2552" s="5"/>
      <c r="BA2552" s="5"/>
      <c r="CX2552" s="5"/>
      <c r="CY2552" s="5"/>
      <c r="CZ2552" s="5"/>
    </row>
    <row r="2553" spans="4:104" x14ac:dyDescent="0.3">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E2553" s="5"/>
      <c r="AF2553" s="5"/>
      <c r="AG2553" s="5"/>
      <c r="AH2553" s="5"/>
      <c r="AI2553" s="5"/>
      <c r="AJ2553" s="5"/>
      <c r="AM2553" s="9"/>
      <c r="AN2553" s="9"/>
      <c r="AO2553" s="9"/>
      <c r="AP2553" s="9"/>
      <c r="AQ2553" s="9"/>
      <c r="AR2553" s="9"/>
      <c r="AS2553" s="9"/>
      <c r="AT2553" s="9"/>
      <c r="AU2553" s="5"/>
      <c r="AV2553" s="5"/>
      <c r="AW2553" s="5"/>
      <c r="AX2553" s="5"/>
      <c r="AY2553" s="5"/>
      <c r="AZ2553" s="5"/>
      <c r="BA2553" s="5"/>
      <c r="CX2553" s="5"/>
      <c r="CY2553" s="5"/>
      <c r="CZ2553" s="5"/>
    </row>
    <row r="2554" spans="4:104" x14ac:dyDescent="0.3">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E2554" s="5"/>
      <c r="AF2554" s="5"/>
      <c r="AG2554" s="5"/>
      <c r="AH2554" s="5"/>
      <c r="AI2554" s="5"/>
      <c r="AJ2554" s="5"/>
      <c r="AM2554" s="9"/>
      <c r="AN2554" s="9"/>
      <c r="AO2554" s="9"/>
      <c r="AP2554" s="9"/>
      <c r="AQ2554" s="9"/>
      <c r="AR2554" s="9"/>
      <c r="AS2554" s="9"/>
      <c r="AT2554" s="9"/>
      <c r="AU2554" s="5"/>
      <c r="AV2554" s="5"/>
      <c r="AW2554" s="5"/>
      <c r="AX2554" s="5"/>
      <c r="AY2554" s="5"/>
      <c r="AZ2554" s="5"/>
      <c r="BA2554" s="5"/>
      <c r="CX2554" s="5"/>
      <c r="CY2554" s="5"/>
      <c r="CZ2554" s="5"/>
    </row>
    <row r="2555" spans="4:104" x14ac:dyDescent="0.3">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E2555" s="5"/>
      <c r="AF2555" s="5"/>
      <c r="AG2555" s="5"/>
      <c r="AH2555" s="5"/>
      <c r="AI2555" s="5"/>
      <c r="AJ2555" s="5"/>
      <c r="AM2555" s="9"/>
      <c r="AN2555" s="9"/>
      <c r="AO2555" s="9"/>
      <c r="AP2555" s="9"/>
      <c r="AQ2555" s="9"/>
      <c r="AR2555" s="9"/>
      <c r="AS2555" s="9"/>
      <c r="AT2555" s="9"/>
      <c r="AU2555" s="5"/>
      <c r="AV2555" s="5"/>
      <c r="AW2555" s="5"/>
      <c r="AX2555" s="5"/>
      <c r="AY2555" s="5"/>
      <c r="AZ2555" s="5"/>
      <c r="BA2555" s="5"/>
      <c r="CX2555" s="5"/>
      <c r="CY2555" s="5"/>
      <c r="CZ2555" s="5"/>
    </row>
    <row r="2556" spans="4:104" x14ac:dyDescent="0.3">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E2556" s="5"/>
      <c r="AF2556" s="5"/>
      <c r="AG2556" s="5"/>
      <c r="AH2556" s="5"/>
      <c r="AI2556" s="5"/>
      <c r="AJ2556" s="5"/>
      <c r="AM2556" s="9"/>
      <c r="AN2556" s="9"/>
      <c r="AO2556" s="9"/>
      <c r="AP2556" s="9"/>
      <c r="AQ2556" s="9"/>
      <c r="AR2556" s="9"/>
      <c r="AS2556" s="9"/>
      <c r="AT2556" s="9"/>
      <c r="AU2556" s="5"/>
      <c r="AV2556" s="5"/>
      <c r="AW2556" s="5"/>
      <c r="AX2556" s="5"/>
      <c r="AY2556" s="5"/>
      <c r="AZ2556" s="5"/>
      <c r="BA2556" s="5"/>
      <c r="CX2556" s="5"/>
      <c r="CY2556" s="5"/>
      <c r="CZ2556" s="5"/>
    </row>
    <row r="2557" spans="4:104" x14ac:dyDescent="0.3">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E2557" s="5"/>
      <c r="AF2557" s="5"/>
      <c r="AG2557" s="5"/>
      <c r="AH2557" s="5"/>
      <c r="AI2557" s="5"/>
      <c r="AJ2557" s="5"/>
      <c r="AM2557" s="9"/>
      <c r="AN2557" s="9"/>
      <c r="AO2557" s="9"/>
      <c r="AP2557" s="9"/>
      <c r="AQ2557" s="9"/>
      <c r="AR2557" s="9"/>
      <c r="AS2557" s="9"/>
      <c r="AT2557" s="9"/>
      <c r="AU2557" s="5"/>
      <c r="AV2557" s="5"/>
      <c r="AW2557" s="5"/>
      <c r="AX2557" s="5"/>
      <c r="AY2557" s="5"/>
      <c r="AZ2557" s="5"/>
      <c r="BA2557" s="5"/>
      <c r="CX2557" s="5"/>
      <c r="CY2557" s="5"/>
      <c r="CZ2557" s="5"/>
    </row>
    <row r="2558" spans="4:104" x14ac:dyDescent="0.3">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E2558" s="5"/>
      <c r="AF2558" s="5"/>
      <c r="AG2558" s="5"/>
      <c r="AH2558" s="5"/>
      <c r="AI2558" s="5"/>
      <c r="AJ2558" s="5"/>
      <c r="AM2558" s="9"/>
      <c r="AN2558" s="9"/>
      <c r="AO2558" s="9"/>
      <c r="AP2558" s="9"/>
      <c r="AQ2558" s="9"/>
      <c r="AR2558" s="9"/>
      <c r="AS2558" s="9"/>
      <c r="AT2558" s="9"/>
      <c r="AU2558" s="5"/>
      <c r="AV2558" s="5"/>
      <c r="AW2558" s="5"/>
      <c r="AX2558" s="5"/>
      <c r="AY2558" s="5"/>
      <c r="AZ2558" s="5"/>
      <c r="BA2558" s="5"/>
      <c r="CX2558" s="5"/>
      <c r="CY2558" s="5"/>
      <c r="CZ2558" s="5"/>
    </row>
    <row r="2559" spans="4:104" x14ac:dyDescent="0.3">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E2559" s="5"/>
      <c r="AF2559" s="5"/>
      <c r="AG2559" s="5"/>
      <c r="AH2559" s="5"/>
      <c r="AI2559" s="5"/>
      <c r="AJ2559" s="5"/>
      <c r="AM2559" s="9"/>
      <c r="AN2559" s="9"/>
      <c r="AO2559" s="9"/>
      <c r="AP2559" s="9"/>
      <c r="AQ2559" s="9"/>
      <c r="AR2559" s="9"/>
      <c r="AS2559" s="9"/>
      <c r="AT2559" s="9"/>
      <c r="AU2559" s="5"/>
      <c r="AV2559" s="5"/>
      <c r="AW2559" s="5"/>
      <c r="AX2559" s="5"/>
      <c r="AY2559" s="5"/>
      <c r="AZ2559" s="5"/>
      <c r="BA2559" s="5"/>
      <c r="CX2559" s="5"/>
      <c r="CY2559" s="5"/>
      <c r="CZ2559" s="5"/>
    </row>
    <row r="2560" spans="4:104" x14ac:dyDescent="0.3">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E2560" s="5"/>
      <c r="AF2560" s="5"/>
      <c r="AG2560" s="5"/>
      <c r="AH2560" s="5"/>
      <c r="AI2560" s="5"/>
      <c r="AJ2560" s="5"/>
      <c r="AM2560" s="9"/>
      <c r="AN2560" s="9"/>
      <c r="AO2560" s="9"/>
      <c r="AP2560" s="9"/>
      <c r="AQ2560" s="9"/>
      <c r="AR2560" s="9"/>
      <c r="AS2560" s="9"/>
      <c r="AT2560" s="9"/>
      <c r="AU2560" s="5"/>
      <c r="AV2560" s="5"/>
      <c r="AW2560" s="5"/>
      <c r="AX2560" s="5"/>
      <c r="AY2560" s="5"/>
      <c r="AZ2560" s="5"/>
      <c r="BA2560" s="5"/>
      <c r="CX2560" s="5"/>
      <c r="CY2560" s="5"/>
      <c r="CZ2560" s="5"/>
    </row>
    <row r="2561" spans="4:104" x14ac:dyDescent="0.3">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E2561" s="5"/>
      <c r="AF2561" s="5"/>
      <c r="AG2561" s="5"/>
      <c r="AH2561" s="5"/>
      <c r="AI2561" s="5"/>
      <c r="AJ2561" s="5"/>
      <c r="AM2561" s="9"/>
      <c r="AN2561" s="9"/>
      <c r="AO2561" s="9"/>
      <c r="AP2561" s="9"/>
      <c r="AQ2561" s="9"/>
      <c r="AR2561" s="9"/>
      <c r="AS2561" s="9"/>
      <c r="AT2561" s="9"/>
      <c r="AU2561" s="5"/>
      <c r="AV2561" s="5"/>
      <c r="AW2561" s="5"/>
      <c r="AX2561" s="5"/>
      <c r="AY2561" s="5"/>
      <c r="AZ2561" s="5"/>
      <c r="BA2561" s="5"/>
      <c r="CX2561" s="5"/>
      <c r="CY2561" s="5"/>
      <c r="CZ2561" s="5"/>
    </row>
    <row r="2562" spans="4:104" x14ac:dyDescent="0.3">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E2562" s="5"/>
      <c r="AF2562" s="5"/>
      <c r="AG2562" s="5"/>
      <c r="AH2562" s="5"/>
      <c r="AI2562" s="5"/>
      <c r="AJ2562" s="5"/>
      <c r="AM2562" s="9"/>
      <c r="AN2562" s="9"/>
      <c r="AO2562" s="9"/>
      <c r="AP2562" s="9"/>
      <c r="AQ2562" s="9"/>
      <c r="AR2562" s="9"/>
      <c r="AS2562" s="9"/>
      <c r="AT2562" s="9"/>
      <c r="AU2562" s="5"/>
      <c r="AV2562" s="5"/>
      <c r="AW2562" s="5"/>
      <c r="AX2562" s="5"/>
      <c r="AY2562" s="5"/>
      <c r="AZ2562" s="5"/>
      <c r="BA2562" s="5"/>
      <c r="CX2562" s="5"/>
      <c r="CY2562" s="5"/>
      <c r="CZ2562" s="5"/>
    </row>
    <row r="2563" spans="4:104" x14ac:dyDescent="0.3">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E2563" s="5"/>
      <c r="AF2563" s="5"/>
      <c r="AG2563" s="5"/>
      <c r="AH2563" s="5"/>
      <c r="AI2563" s="5"/>
      <c r="AJ2563" s="5"/>
      <c r="AM2563" s="9"/>
      <c r="AN2563" s="9"/>
      <c r="AO2563" s="9"/>
      <c r="AP2563" s="9"/>
      <c r="AQ2563" s="9"/>
      <c r="AR2563" s="9"/>
      <c r="AS2563" s="9"/>
      <c r="AT2563" s="9"/>
      <c r="AU2563" s="5"/>
      <c r="AV2563" s="5"/>
      <c r="AW2563" s="5"/>
      <c r="AX2563" s="5"/>
      <c r="AY2563" s="5"/>
      <c r="AZ2563" s="5"/>
      <c r="BA2563" s="5"/>
      <c r="CX2563" s="5"/>
      <c r="CY2563" s="5"/>
      <c r="CZ2563" s="5"/>
    </row>
    <row r="2564" spans="4:104" x14ac:dyDescent="0.3">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E2564" s="5"/>
      <c r="AF2564" s="5"/>
      <c r="AG2564" s="5"/>
      <c r="AH2564" s="5"/>
      <c r="AI2564" s="5"/>
      <c r="AJ2564" s="5"/>
      <c r="AM2564" s="9"/>
      <c r="AN2564" s="9"/>
      <c r="AO2564" s="9"/>
      <c r="AP2564" s="9"/>
      <c r="AQ2564" s="9"/>
      <c r="AR2564" s="9"/>
      <c r="AS2564" s="9"/>
      <c r="AT2564" s="9"/>
      <c r="AU2564" s="5"/>
      <c r="AV2564" s="5"/>
      <c r="AW2564" s="5"/>
      <c r="AX2564" s="5"/>
      <c r="AY2564" s="5"/>
      <c r="AZ2564" s="5"/>
      <c r="BA2564" s="5"/>
      <c r="CX2564" s="5"/>
      <c r="CY2564" s="5"/>
      <c r="CZ2564" s="5"/>
    </row>
    <row r="2565" spans="4:104" x14ac:dyDescent="0.3">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E2565" s="5"/>
      <c r="AF2565" s="5"/>
      <c r="AG2565" s="5"/>
      <c r="AH2565" s="5"/>
      <c r="AI2565" s="5"/>
      <c r="AJ2565" s="5"/>
      <c r="AM2565" s="9"/>
      <c r="AN2565" s="9"/>
      <c r="AO2565" s="9"/>
      <c r="AP2565" s="9"/>
      <c r="AQ2565" s="9"/>
      <c r="AR2565" s="9"/>
      <c r="AS2565" s="9"/>
      <c r="AT2565" s="9"/>
      <c r="AU2565" s="5"/>
      <c r="AV2565" s="5"/>
      <c r="AW2565" s="5"/>
      <c r="AX2565" s="5"/>
      <c r="AY2565" s="5"/>
      <c r="AZ2565" s="5"/>
      <c r="BA2565" s="5"/>
      <c r="CX2565" s="5"/>
      <c r="CY2565" s="5"/>
      <c r="CZ2565" s="5"/>
    </row>
    <row r="2566" spans="4:104" x14ac:dyDescent="0.3">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E2566" s="5"/>
      <c r="AF2566" s="5"/>
      <c r="AG2566" s="5"/>
      <c r="AH2566" s="5"/>
      <c r="AI2566" s="5"/>
      <c r="AJ2566" s="5"/>
      <c r="AM2566" s="9"/>
      <c r="AN2566" s="9"/>
      <c r="AO2566" s="9"/>
      <c r="AP2566" s="9"/>
      <c r="AQ2566" s="9"/>
      <c r="AR2566" s="9"/>
      <c r="AS2566" s="9"/>
      <c r="AT2566" s="9"/>
      <c r="AU2566" s="5"/>
      <c r="AV2566" s="5"/>
      <c r="AW2566" s="5"/>
      <c r="AX2566" s="5"/>
      <c r="AY2566" s="5"/>
      <c r="AZ2566" s="5"/>
      <c r="BA2566" s="5"/>
      <c r="CX2566" s="5"/>
      <c r="CY2566" s="5"/>
      <c r="CZ2566" s="5"/>
    </row>
    <row r="2567" spans="4:104" x14ac:dyDescent="0.3">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E2567" s="5"/>
      <c r="AF2567" s="5"/>
      <c r="AG2567" s="5"/>
      <c r="AH2567" s="5"/>
      <c r="AI2567" s="5"/>
      <c r="AJ2567" s="5"/>
      <c r="AM2567" s="9"/>
      <c r="AN2567" s="9"/>
      <c r="AO2567" s="9"/>
      <c r="AP2567" s="9"/>
      <c r="AQ2567" s="9"/>
      <c r="AR2567" s="9"/>
      <c r="AS2567" s="9"/>
      <c r="AT2567" s="9"/>
      <c r="AU2567" s="5"/>
      <c r="AV2567" s="5"/>
      <c r="AW2567" s="5"/>
      <c r="AX2567" s="5"/>
      <c r="AY2567" s="5"/>
      <c r="AZ2567" s="5"/>
      <c r="BA2567" s="5"/>
      <c r="CX2567" s="5"/>
      <c r="CY2567" s="5"/>
      <c r="CZ2567" s="5"/>
    </row>
    <row r="2568" spans="4:104" x14ac:dyDescent="0.3">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E2568" s="5"/>
      <c r="AF2568" s="5"/>
      <c r="AG2568" s="5"/>
      <c r="AH2568" s="5"/>
      <c r="AI2568" s="5"/>
      <c r="AJ2568" s="5"/>
      <c r="AM2568" s="9"/>
      <c r="AN2568" s="9"/>
      <c r="AO2568" s="9"/>
      <c r="AP2568" s="9"/>
      <c r="AQ2568" s="9"/>
      <c r="AR2568" s="9"/>
      <c r="AS2568" s="9"/>
      <c r="AT2568" s="9"/>
      <c r="AU2568" s="5"/>
      <c r="AV2568" s="5"/>
      <c r="AW2568" s="5"/>
      <c r="AX2568" s="5"/>
      <c r="AY2568" s="5"/>
      <c r="AZ2568" s="5"/>
      <c r="BA2568" s="5"/>
      <c r="CX2568" s="5"/>
      <c r="CY2568" s="5"/>
      <c r="CZ2568" s="5"/>
    </row>
    <row r="2569" spans="4:104" x14ac:dyDescent="0.3">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E2569" s="5"/>
      <c r="AF2569" s="5"/>
      <c r="AG2569" s="5"/>
      <c r="AH2569" s="5"/>
      <c r="AI2569" s="5"/>
      <c r="AJ2569" s="5"/>
      <c r="AM2569" s="9"/>
      <c r="AN2569" s="9"/>
      <c r="AO2569" s="9"/>
      <c r="AP2569" s="9"/>
      <c r="AQ2569" s="9"/>
      <c r="AR2569" s="9"/>
      <c r="AS2569" s="9"/>
      <c r="AT2569" s="9"/>
      <c r="AU2569" s="5"/>
      <c r="AV2569" s="5"/>
      <c r="AW2569" s="5"/>
      <c r="AX2569" s="5"/>
      <c r="AY2569" s="5"/>
      <c r="AZ2569" s="5"/>
      <c r="BA2569" s="5"/>
      <c r="CX2569" s="5"/>
      <c r="CY2569" s="5"/>
      <c r="CZ2569" s="5"/>
    </row>
    <row r="2570" spans="4:104" x14ac:dyDescent="0.3">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E2570" s="5"/>
      <c r="AF2570" s="5"/>
      <c r="AG2570" s="5"/>
      <c r="AH2570" s="5"/>
      <c r="AI2570" s="5"/>
      <c r="AJ2570" s="5"/>
      <c r="AM2570" s="9"/>
      <c r="AN2570" s="9"/>
      <c r="AO2570" s="9"/>
      <c r="AP2570" s="9"/>
      <c r="AQ2570" s="9"/>
      <c r="AR2570" s="9"/>
      <c r="AS2570" s="9"/>
      <c r="AT2570" s="9"/>
      <c r="AU2570" s="5"/>
      <c r="AV2570" s="5"/>
      <c r="AW2570" s="5"/>
      <c r="AX2570" s="5"/>
      <c r="AY2570" s="5"/>
      <c r="AZ2570" s="5"/>
      <c r="BA2570" s="5"/>
      <c r="CX2570" s="5"/>
      <c r="CY2570" s="5"/>
      <c r="CZ2570" s="5"/>
    </row>
    <row r="2571" spans="4:104" x14ac:dyDescent="0.3">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E2571" s="5"/>
      <c r="AF2571" s="5"/>
      <c r="AG2571" s="5"/>
      <c r="AH2571" s="5"/>
      <c r="AI2571" s="5"/>
      <c r="AJ2571" s="5"/>
      <c r="AM2571" s="9"/>
      <c r="AN2571" s="9"/>
      <c r="AO2571" s="9"/>
      <c r="AP2571" s="9"/>
      <c r="AQ2571" s="9"/>
      <c r="AR2571" s="9"/>
      <c r="AS2571" s="9"/>
      <c r="AT2571" s="9"/>
      <c r="AU2571" s="5"/>
      <c r="AV2571" s="5"/>
      <c r="AW2571" s="5"/>
      <c r="AX2571" s="5"/>
      <c r="AY2571" s="5"/>
      <c r="AZ2571" s="5"/>
      <c r="BA2571" s="5"/>
      <c r="CX2571" s="5"/>
      <c r="CY2571" s="5"/>
      <c r="CZ2571" s="5"/>
    </row>
    <row r="2572" spans="4:104" x14ac:dyDescent="0.3">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E2572" s="5"/>
      <c r="AF2572" s="5"/>
      <c r="AG2572" s="5"/>
      <c r="AH2572" s="5"/>
      <c r="AI2572" s="5"/>
      <c r="AJ2572" s="5"/>
      <c r="AM2572" s="9"/>
      <c r="AN2572" s="9"/>
      <c r="AO2572" s="9"/>
      <c r="AP2572" s="9"/>
      <c r="AQ2572" s="9"/>
      <c r="AR2572" s="9"/>
      <c r="AS2572" s="9"/>
      <c r="AT2572" s="9"/>
      <c r="AU2572" s="5"/>
      <c r="AV2572" s="5"/>
      <c r="AW2572" s="5"/>
      <c r="AX2572" s="5"/>
      <c r="AY2572" s="5"/>
      <c r="AZ2572" s="5"/>
      <c r="BA2572" s="5"/>
      <c r="CX2572" s="5"/>
      <c r="CY2572" s="5"/>
      <c r="CZ2572" s="5"/>
    </row>
    <row r="2573" spans="4:104" x14ac:dyDescent="0.3">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E2573" s="5"/>
      <c r="AF2573" s="5"/>
      <c r="AG2573" s="5"/>
      <c r="AH2573" s="5"/>
      <c r="AI2573" s="5"/>
      <c r="AJ2573" s="5"/>
      <c r="AM2573" s="9"/>
      <c r="AN2573" s="9"/>
      <c r="AO2573" s="9"/>
      <c r="AP2573" s="9"/>
      <c r="AQ2573" s="9"/>
      <c r="AR2573" s="9"/>
      <c r="AS2573" s="9"/>
      <c r="AT2573" s="9"/>
      <c r="AU2573" s="5"/>
      <c r="AV2573" s="5"/>
      <c r="AW2573" s="5"/>
      <c r="AX2573" s="5"/>
      <c r="AY2573" s="5"/>
      <c r="AZ2573" s="5"/>
      <c r="BA2573" s="5"/>
      <c r="CX2573" s="5"/>
      <c r="CY2573" s="5"/>
      <c r="CZ2573" s="5"/>
    </row>
    <row r="2574" spans="4:104" x14ac:dyDescent="0.3">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E2574" s="5"/>
      <c r="AF2574" s="5"/>
      <c r="AG2574" s="5"/>
      <c r="AH2574" s="5"/>
      <c r="AI2574" s="5"/>
      <c r="AJ2574" s="5"/>
      <c r="AM2574" s="9"/>
      <c r="AN2574" s="9"/>
      <c r="AO2574" s="9"/>
      <c r="AP2574" s="9"/>
      <c r="AQ2574" s="9"/>
      <c r="AR2574" s="9"/>
      <c r="AS2574" s="9"/>
      <c r="AT2574" s="9"/>
      <c r="AU2574" s="5"/>
      <c r="AV2574" s="5"/>
      <c r="AW2574" s="5"/>
      <c r="AX2574" s="5"/>
      <c r="AY2574" s="5"/>
      <c r="AZ2574" s="5"/>
      <c r="BA2574" s="5"/>
      <c r="CX2574" s="5"/>
      <c r="CY2574" s="5"/>
      <c r="CZ2574" s="5"/>
    </row>
    <row r="2575" spans="4:104" x14ac:dyDescent="0.3">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E2575" s="5"/>
      <c r="AF2575" s="5"/>
      <c r="AG2575" s="5"/>
      <c r="AH2575" s="5"/>
      <c r="AI2575" s="5"/>
      <c r="AJ2575" s="5"/>
      <c r="AM2575" s="9"/>
      <c r="AN2575" s="9"/>
      <c r="AO2575" s="9"/>
      <c r="AP2575" s="9"/>
      <c r="AQ2575" s="9"/>
      <c r="AR2575" s="9"/>
      <c r="AS2575" s="9"/>
      <c r="AT2575" s="9"/>
      <c r="AU2575" s="5"/>
      <c r="AV2575" s="5"/>
      <c r="AW2575" s="5"/>
      <c r="AX2575" s="5"/>
      <c r="AY2575" s="5"/>
      <c r="AZ2575" s="5"/>
      <c r="BA2575" s="5"/>
      <c r="CX2575" s="5"/>
      <c r="CY2575" s="5"/>
      <c r="CZ2575" s="5"/>
    </row>
    <row r="2576" spans="4:104" x14ac:dyDescent="0.3">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E2576" s="5"/>
      <c r="AF2576" s="5"/>
      <c r="AG2576" s="5"/>
      <c r="AH2576" s="5"/>
      <c r="AI2576" s="5"/>
      <c r="AJ2576" s="5"/>
      <c r="AM2576" s="9"/>
      <c r="AN2576" s="9"/>
      <c r="AO2576" s="9"/>
      <c r="AP2576" s="9"/>
      <c r="AQ2576" s="9"/>
      <c r="AR2576" s="9"/>
      <c r="AS2576" s="9"/>
      <c r="AT2576" s="9"/>
      <c r="AU2576" s="5"/>
      <c r="AV2576" s="5"/>
      <c r="AW2576" s="5"/>
      <c r="AX2576" s="5"/>
      <c r="AY2576" s="5"/>
      <c r="AZ2576" s="5"/>
      <c r="BA2576" s="5"/>
      <c r="CX2576" s="5"/>
      <c r="CY2576" s="5"/>
      <c r="CZ2576" s="5"/>
    </row>
    <row r="2577" spans="4:104" x14ac:dyDescent="0.3">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E2577" s="5"/>
      <c r="AF2577" s="5"/>
      <c r="AG2577" s="5"/>
      <c r="AH2577" s="5"/>
      <c r="AI2577" s="5"/>
      <c r="AJ2577" s="5"/>
      <c r="AM2577" s="9"/>
      <c r="AN2577" s="9"/>
      <c r="AO2577" s="9"/>
      <c r="AP2577" s="9"/>
      <c r="AQ2577" s="9"/>
      <c r="AR2577" s="9"/>
      <c r="AS2577" s="9"/>
      <c r="AT2577" s="9"/>
      <c r="AU2577" s="5"/>
      <c r="AV2577" s="5"/>
      <c r="AW2577" s="5"/>
      <c r="AX2577" s="5"/>
      <c r="AY2577" s="5"/>
      <c r="AZ2577" s="5"/>
      <c r="BA2577" s="5"/>
      <c r="CX2577" s="5"/>
      <c r="CY2577" s="5"/>
      <c r="CZ2577" s="5"/>
    </row>
    <row r="2578" spans="4:104" x14ac:dyDescent="0.3">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E2578" s="5"/>
      <c r="AF2578" s="5"/>
      <c r="AG2578" s="5"/>
      <c r="AH2578" s="5"/>
      <c r="AI2578" s="5"/>
      <c r="AJ2578" s="5"/>
      <c r="AM2578" s="9"/>
      <c r="AN2578" s="9"/>
      <c r="AO2578" s="9"/>
      <c r="AP2578" s="9"/>
      <c r="AQ2578" s="9"/>
      <c r="AR2578" s="9"/>
      <c r="AS2578" s="9"/>
      <c r="AT2578" s="9"/>
      <c r="AU2578" s="5"/>
      <c r="AV2578" s="5"/>
      <c r="AW2578" s="5"/>
      <c r="AX2578" s="5"/>
      <c r="AY2578" s="5"/>
      <c r="AZ2578" s="5"/>
      <c r="BA2578" s="5"/>
      <c r="CX2578" s="5"/>
      <c r="CY2578" s="5"/>
      <c r="CZ2578" s="5"/>
    </row>
    <row r="2579" spans="4:104" x14ac:dyDescent="0.3">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E2579" s="5"/>
      <c r="AF2579" s="5"/>
      <c r="AG2579" s="5"/>
      <c r="AH2579" s="5"/>
      <c r="AI2579" s="5"/>
      <c r="AJ2579" s="5"/>
      <c r="AM2579" s="9"/>
      <c r="AN2579" s="9"/>
      <c r="AO2579" s="9"/>
      <c r="AP2579" s="9"/>
      <c r="AQ2579" s="9"/>
      <c r="AR2579" s="9"/>
      <c r="AS2579" s="9"/>
      <c r="AT2579" s="9"/>
      <c r="AU2579" s="5"/>
      <c r="AV2579" s="5"/>
      <c r="AW2579" s="5"/>
      <c r="AX2579" s="5"/>
      <c r="AY2579" s="5"/>
      <c r="AZ2579" s="5"/>
      <c r="BA2579" s="5"/>
      <c r="CX2579" s="5"/>
      <c r="CY2579" s="5"/>
      <c r="CZ2579" s="5"/>
    </row>
    <row r="2580" spans="4:104" x14ac:dyDescent="0.3">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E2580" s="5"/>
      <c r="AF2580" s="5"/>
      <c r="AG2580" s="5"/>
      <c r="AH2580" s="5"/>
      <c r="AI2580" s="5"/>
      <c r="AJ2580" s="5"/>
      <c r="AM2580" s="9"/>
      <c r="AN2580" s="9"/>
      <c r="AO2580" s="9"/>
      <c r="AP2580" s="9"/>
      <c r="AQ2580" s="9"/>
      <c r="AR2580" s="9"/>
      <c r="AS2580" s="9"/>
      <c r="AT2580" s="9"/>
      <c r="AU2580" s="5"/>
      <c r="AV2580" s="5"/>
      <c r="AW2580" s="5"/>
      <c r="AX2580" s="5"/>
      <c r="AY2580" s="5"/>
      <c r="AZ2580" s="5"/>
      <c r="BA2580" s="5"/>
      <c r="CX2580" s="5"/>
      <c r="CY2580" s="5"/>
      <c r="CZ2580" s="5"/>
    </row>
    <row r="2581" spans="4:104" x14ac:dyDescent="0.3">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E2581" s="5"/>
      <c r="AF2581" s="5"/>
      <c r="AG2581" s="5"/>
      <c r="AH2581" s="5"/>
      <c r="AI2581" s="5"/>
      <c r="AJ2581" s="5"/>
      <c r="AM2581" s="9"/>
      <c r="AN2581" s="9"/>
      <c r="AO2581" s="9"/>
      <c r="AP2581" s="9"/>
      <c r="AQ2581" s="9"/>
      <c r="AR2581" s="9"/>
      <c r="AS2581" s="9"/>
      <c r="AT2581" s="9"/>
      <c r="AU2581" s="5"/>
      <c r="AV2581" s="5"/>
      <c r="AW2581" s="5"/>
      <c r="AX2581" s="5"/>
      <c r="AY2581" s="5"/>
      <c r="AZ2581" s="5"/>
      <c r="BA2581" s="5"/>
      <c r="CX2581" s="5"/>
      <c r="CY2581" s="5"/>
      <c r="CZ2581" s="5"/>
    </row>
    <row r="2582" spans="4:104" x14ac:dyDescent="0.3">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E2582" s="5"/>
      <c r="AF2582" s="5"/>
      <c r="AG2582" s="5"/>
      <c r="AH2582" s="5"/>
      <c r="AI2582" s="5"/>
      <c r="AJ2582" s="5"/>
      <c r="AM2582" s="9"/>
      <c r="AN2582" s="9"/>
      <c r="AO2582" s="9"/>
      <c r="AP2582" s="9"/>
      <c r="AQ2582" s="9"/>
      <c r="AR2582" s="9"/>
      <c r="AS2582" s="9"/>
      <c r="AT2582" s="9"/>
      <c r="AU2582" s="5"/>
      <c r="AV2582" s="5"/>
      <c r="AW2582" s="5"/>
      <c r="AX2582" s="5"/>
      <c r="AY2582" s="5"/>
      <c r="AZ2582" s="5"/>
      <c r="BA2582" s="5"/>
      <c r="CX2582" s="5"/>
      <c r="CY2582" s="5"/>
      <c r="CZ2582" s="5"/>
    </row>
    <row r="2583" spans="4:104" x14ac:dyDescent="0.3">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E2583" s="5"/>
      <c r="AF2583" s="5"/>
      <c r="AG2583" s="5"/>
      <c r="AH2583" s="5"/>
      <c r="AI2583" s="5"/>
      <c r="AJ2583" s="5"/>
      <c r="AM2583" s="9"/>
      <c r="AN2583" s="9"/>
      <c r="AO2583" s="9"/>
      <c r="AP2583" s="9"/>
      <c r="AQ2583" s="9"/>
      <c r="AR2583" s="9"/>
      <c r="AS2583" s="9"/>
      <c r="AT2583" s="9"/>
      <c r="AU2583" s="5"/>
      <c r="AV2583" s="5"/>
      <c r="AW2583" s="5"/>
      <c r="AX2583" s="5"/>
      <c r="AY2583" s="5"/>
      <c r="AZ2583" s="5"/>
      <c r="BA2583" s="5"/>
      <c r="CX2583" s="5"/>
      <c r="CY2583" s="5"/>
      <c r="CZ2583" s="5"/>
    </row>
    <row r="2584" spans="4:104" x14ac:dyDescent="0.3">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E2584" s="5"/>
      <c r="AF2584" s="5"/>
      <c r="AG2584" s="5"/>
      <c r="AH2584" s="5"/>
      <c r="AI2584" s="5"/>
      <c r="AJ2584" s="5"/>
      <c r="AM2584" s="9"/>
      <c r="AN2584" s="9"/>
      <c r="AO2584" s="9"/>
      <c r="AP2584" s="9"/>
      <c r="AQ2584" s="9"/>
      <c r="AR2584" s="9"/>
      <c r="AS2584" s="9"/>
      <c r="AT2584" s="9"/>
      <c r="AU2584" s="5"/>
      <c r="AV2584" s="5"/>
      <c r="AW2584" s="5"/>
      <c r="AX2584" s="5"/>
      <c r="AY2584" s="5"/>
      <c r="AZ2584" s="5"/>
      <c r="BA2584" s="5"/>
      <c r="CX2584" s="5"/>
      <c r="CY2584" s="5"/>
      <c r="CZ2584" s="5"/>
    </row>
    <row r="2585" spans="4:104" x14ac:dyDescent="0.3">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E2585" s="5"/>
      <c r="AF2585" s="5"/>
      <c r="AG2585" s="5"/>
      <c r="AH2585" s="5"/>
      <c r="AI2585" s="5"/>
      <c r="AJ2585" s="5"/>
      <c r="AM2585" s="9"/>
      <c r="AN2585" s="9"/>
      <c r="AO2585" s="9"/>
      <c r="AP2585" s="9"/>
      <c r="AQ2585" s="9"/>
      <c r="AR2585" s="9"/>
      <c r="AS2585" s="9"/>
      <c r="AT2585" s="9"/>
      <c r="AU2585" s="5"/>
      <c r="AV2585" s="5"/>
      <c r="AW2585" s="5"/>
      <c r="AX2585" s="5"/>
      <c r="AY2585" s="5"/>
      <c r="AZ2585" s="5"/>
      <c r="BA2585" s="5"/>
      <c r="CX2585" s="5"/>
      <c r="CY2585" s="5"/>
      <c r="CZ2585" s="5"/>
    </row>
    <row r="2586" spans="4:104" x14ac:dyDescent="0.3">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E2586" s="5"/>
      <c r="AF2586" s="5"/>
      <c r="AG2586" s="5"/>
      <c r="AH2586" s="5"/>
      <c r="AI2586" s="5"/>
      <c r="AJ2586" s="5"/>
      <c r="AM2586" s="9"/>
      <c r="AN2586" s="9"/>
      <c r="AO2586" s="9"/>
      <c r="AP2586" s="9"/>
      <c r="AQ2586" s="9"/>
      <c r="AR2586" s="9"/>
      <c r="AS2586" s="9"/>
      <c r="AT2586" s="9"/>
      <c r="AU2586" s="5"/>
      <c r="AV2586" s="5"/>
      <c r="AW2586" s="5"/>
      <c r="AX2586" s="5"/>
      <c r="AY2586" s="5"/>
      <c r="AZ2586" s="5"/>
      <c r="BA2586" s="5"/>
      <c r="CX2586" s="5"/>
      <c r="CY2586" s="5"/>
      <c r="CZ2586" s="5"/>
    </row>
    <row r="2587" spans="4:104" x14ac:dyDescent="0.3">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E2587" s="5"/>
      <c r="AF2587" s="5"/>
      <c r="AG2587" s="5"/>
      <c r="AH2587" s="5"/>
      <c r="AI2587" s="5"/>
      <c r="AJ2587" s="5"/>
      <c r="AM2587" s="9"/>
      <c r="AN2587" s="9"/>
      <c r="AO2587" s="9"/>
      <c r="AP2587" s="9"/>
      <c r="AQ2587" s="9"/>
      <c r="AR2587" s="9"/>
      <c r="AS2587" s="9"/>
      <c r="AT2587" s="9"/>
      <c r="AU2587" s="5"/>
      <c r="AV2587" s="5"/>
      <c r="AW2587" s="5"/>
      <c r="AX2587" s="5"/>
      <c r="AY2587" s="5"/>
      <c r="AZ2587" s="5"/>
      <c r="BA2587" s="5"/>
      <c r="CX2587" s="5"/>
      <c r="CY2587" s="5"/>
      <c r="CZ2587" s="5"/>
    </row>
    <row r="2588" spans="4:104" x14ac:dyDescent="0.3">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E2588" s="5"/>
      <c r="AF2588" s="5"/>
      <c r="AG2588" s="5"/>
      <c r="AH2588" s="5"/>
      <c r="AI2588" s="5"/>
      <c r="AJ2588" s="5"/>
      <c r="AM2588" s="9"/>
      <c r="AN2588" s="9"/>
      <c r="AO2588" s="9"/>
      <c r="AP2588" s="9"/>
      <c r="AQ2588" s="9"/>
      <c r="AR2588" s="9"/>
      <c r="AS2588" s="9"/>
      <c r="AT2588" s="9"/>
      <c r="AU2588" s="5"/>
      <c r="AV2588" s="5"/>
      <c r="AW2588" s="5"/>
      <c r="AX2588" s="5"/>
      <c r="AY2588" s="5"/>
      <c r="AZ2588" s="5"/>
      <c r="BA2588" s="5"/>
      <c r="CX2588" s="5"/>
      <c r="CY2588" s="5"/>
      <c r="CZ2588" s="5"/>
    </row>
    <row r="2589" spans="4:104" x14ac:dyDescent="0.3">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E2589" s="5"/>
      <c r="AF2589" s="5"/>
      <c r="AG2589" s="5"/>
      <c r="AH2589" s="5"/>
      <c r="AI2589" s="5"/>
      <c r="AJ2589" s="5"/>
      <c r="AM2589" s="9"/>
      <c r="AN2589" s="9"/>
      <c r="AO2589" s="9"/>
      <c r="AP2589" s="9"/>
      <c r="AQ2589" s="9"/>
      <c r="AR2589" s="9"/>
      <c r="AS2589" s="9"/>
      <c r="AT2589" s="9"/>
      <c r="AU2589" s="5"/>
      <c r="AV2589" s="5"/>
      <c r="AW2589" s="5"/>
      <c r="AX2589" s="5"/>
      <c r="AY2589" s="5"/>
      <c r="AZ2589" s="5"/>
      <c r="BA2589" s="5"/>
      <c r="CX2589" s="5"/>
      <c r="CY2589" s="5"/>
      <c r="CZ2589" s="5"/>
    </row>
    <row r="2590" spans="4:104" x14ac:dyDescent="0.3">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E2590" s="5"/>
      <c r="AF2590" s="5"/>
      <c r="AG2590" s="5"/>
      <c r="AH2590" s="5"/>
      <c r="AI2590" s="5"/>
      <c r="AJ2590" s="5"/>
      <c r="AM2590" s="9"/>
      <c r="AN2590" s="9"/>
      <c r="AO2590" s="9"/>
      <c r="AP2590" s="9"/>
      <c r="AQ2590" s="9"/>
      <c r="AR2590" s="9"/>
      <c r="AS2590" s="9"/>
      <c r="AT2590" s="9"/>
      <c r="AU2590" s="5"/>
      <c r="AV2590" s="5"/>
      <c r="AW2590" s="5"/>
      <c r="AX2590" s="5"/>
      <c r="AY2590" s="5"/>
      <c r="AZ2590" s="5"/>
      <c r="BA2590" s="5"/>
      <c r="CX2590" s="5"/>
      <c r="CY2590" s="5"/>
      <c r="CZ2590" s="5"/>
    </row>
    <row r="2591" spans="4:104" x14ac:dyDescent="0.3">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E2591" s="5"/>
      <c r="AF2591" s="5"/>
      <c r="AG2591" s="5"/>
      <c r="AH2591" s="5"/>
      <c r="AI2591" s="5"/>
      <c r="AJ2591" s="5"/>
      <c r="AM2591" s="9"/>
      <c r="AN2591" s="9"/>
      <c r="AO2591" s="9"/>
      <c r="AP2591" s="9"/>
      <c r="AQ2591" s="9"/>
      <c r="AR2591" s="9"/>
      <c r="AS2591" s="9"/>
      <c r="AT2591" s="9"/>
      <c r="AU2591" s="5"/>
      <c r="AV2591" s="5"/>
      <c r="AW2591" s="5"/>
      <c r="AX2591" s="5"/>
      <c r="AY2591" s="5"/>
      <c r="AZ2591" s="5"/>
      <c r="BA2591" s="5"/>
      <c r="CX2591" s="5"/>
      <c r="CY2591" s="5"/>
      <c r="CZ2591" s="5"/>
    </row>
    <row r="2592" spans="4:104" x14ac:dyDescent="0.3">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E2592" s="5"/>
      <c r="AF2592" s="5"/>
      <c r="AG2592" s="5"/>
      <c r="AH2592" s="5"/>
      <c r="AI2592" s="5"/>
      <c r="AJ2592" s="5"/>
      <c r="AM2592" s="9"/>
      <c r="AN2592" s="9"/>
      <c r="AO2592" s="9"/>
      <c r="AP2592" s="9"/>
      <c r="AQ2592" s="9"/>
      <c r="AR2592" s="9"/>
      <c r="AS2592" s="9"/>
      <c r="AT2592" s="9"/>
      <c r="AU2592" s="5"/>
      <c r="AV2592" s="5"/>
      <c r="AW2592" s="5"/>
      <c r="AX2592" s="5"/>
      <c r="AY2592" s="5"/>
      <c r="AZ2592" s="5"/>
      <c r="BA2592" s="5"/>
      <c r="CX2592" s="5"/>
      <c r="CY2592" s="5"/>
      <c r="CZ2592" s="5"/>
    </row>
    <row r="2593" spans="4:104" x14ac:dyDescent="0.3">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E2593" s="5"/>
      <c r="AF2593" s="5"/>
      <c r="AG2593" s="5"/>
      <c r="AH2593" s="5"/>
      <c r="AI2593" s="5"/>
      <c r="AJ2593" s="5"/>
      <c r="AM2593" s="9"/>
      <c r="AN2593" s="9"/>
      <c r="AO2593" s="9"/>
      <c r="AP2593" s="9"/>
      <c r="AQ2593" s="9"/>
      <c r="AR2593" s="9"/>
      <c r="AS2593" s="9"/>
      <c r="AT2593" s="9"/>
      <c r="AU2593" s="5"/>
      <c r="AV2593" s="5"/>
      <c r="AW2593" s="5"/>
      <c r="AX2593" s="5"/>
      <c r="AY2593" s="5"/>
      <c r="AZ2593" s="5"/>
      <c r="BA2593" s="5"/>
      <c r="CX2593" s="5"/>
      <c r="CY2593" s="5"/>
      <c r="CZ2593" s="5"/>
    </row>
    <row r="2594" spans="4:104" x14ac:dyDescent="0.3">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E2594" s="5"/>
      <c r="AF2594" s="5"/>
      <c r="AG2594" s="5"/>
      <c r="AH2594" s="5"/>
      <c r="AI2594" s="5"/>
      <c r="AJ2594" s="5"/>
      <c r="AM2594" s="9"/>
      <c r="AN2594" s="9"/>
      <c r="AO2594" s="9"/>
      <c r="AP2594" s="9"/>
      <c r="AQ2594" s="9"/>
      <c r="AR2594" s="9"/>
      <c r="AS2594" s="9"/>
      <c r="AT2594" s="9"/>
      <c r="AU2594" s="5"/>
      <c r="AV2594" s="5"/>
      <c r="AW2594" s="5"/>
      <c r="AX2594" s="5"/>
      <c r="AY2594" s="5"/>
      <c r="AZ2594" s="5"/>
      <c r="BA2594" s="5"/>
      <c r="CX2594" s="5"/>
      <c r="CY2594" s="5"/>
      <c r="CZ2594" s="5"/>
    </row>
    <row r="2595" spans="4:104" x14ac:dyDescent="0.3">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E2595" s="5"/>
      <c r="AF2595" s="5"/>
      <c r="AG2595" s="5"/>
      <c r="AH2595" s="5"/>
      <c r="AI2595" s="5"/>
      <c r="AJ2595" s="5"/>
      <c r="AM2595" s="9"/>
      <c r="AN2595" s="9"/>
      <c r="AO2595" s="9"/>
      <c r="AP2595" s="9"/>
      <c r="AQ2595" s="9"/>
      <c r="AR2595" s="9"/>
      <c r="AS2595" s="9"/>
      <c r="AT2595" s="9"/>
      <c r="AU2595" s="5"/>
      <c r="AV2595" s="5"/>
      <c r="AW2595" s="5"/>
      <c r="AX2595" s="5"/>
      <c r="AY2595" s="5"/>
      <c r="AZ2595" s="5"/>
      <c r="BA2595" s="5"/>
      <c r="CX2595" s="5"/>
      <c r="CY2595" s="5"/>
      <c r="CZ2595" s="5"/>
    </row>
    <row r="2596" spans="4:104" x14ac:dyDescent="0.3">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E2596" s="5"/>
      <c r="AF2596" s="5"/>
      <c r="AG2596" s="5"/>
      <c r="AH2596" s="5"/>
      <c r="AI2596" s="5"/>
      <c r="AJ2596" s="5"/>
      <c r="AM2596" s="9"/>
      <c r="AN2596" s="9"/>
      <c r="AO2596" s="9"/>
      <c r="AP2596" s="9"/>
      <c r="AQ2596" s="9"/>
      <c r="AR2596" s="9"/>
      <c r="AS2596" s="9"/>
      <c r="AT2596" s="9"/>
      <c r="AU2596" s="5"/>
      <c r="AV2596" s="5"/>
      <c r="AW2596" s="5"/>
      <c r="AX2596" s="5"/>
      <c r="AY2596" s="5"/>
      <c r="AZ2596" s="5"/>
      <c r="BA2596" s="5"/>
      <c r="CX2596" s="5"/>
      <c r="CY2596" s="5"/>
      <c r="CZ2596" s="5"/>
    </row>
    <row r="2597" spans="4:104" x14ac:dyDescent="0.3">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E2597" s="5"/>
      <c r="AF2597" s="5"/>
      <c r="AG2597" s="5"/>
      <c r="AH2597" s="5"/>
      <c r="AI2597" s="5"/>
      <c r="AJ2597" s="5"/>
      <c r="AM2597" s="9"/>
      <c r="AN2597" s="9"/>
      <c r="AO2597" s="9"/>
      <c r="AP2597" s="9"/>
      <c r="AQ2597" s="9"/>
      <c r="AR2597" s="9"/>
      <c r="AS2597" s="9"/>
      <c r="AT2597" s="9"/>
      <c r="AU2597" s="5"/>
      <c r="AV2597" s="5"/>
      <c r="AW2597" s="5"/>
      <c r="AX2597" s="5"/>
      <c r="AY2597" s="5"/>
      <c r="AZ2597" s="5"/>
      <c r="BA2597" s="5"/>
      <c r="CX2597" s="5"/>
      <c r="CY2597" s="5"/>
      <c r="CZ2597" s="5"/>
    </row>
    <row r="2598" spans="4:104" x14ac:dyDescent="0.3">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E2598" s="5"/>
      <c r="AF2598" s="5"/>
      <c r="AG2598" s="5"/>
      <c r="AH2598" s="5"/>
      <c r="AI2598" s="5"/>
      <c r="AJ2598" s="5"/>
      <c r="AM2598" s="9"/>
      <c r="AN2598" s="9"/>
      <c r="AO2598" s="9"/>
      <c r="AP2598" s="9"/>
      <c r="AQ2598" s="9"/>
      <c r="AR2598" s="9"/>
      <c r="AS2598" s="9"/>
      <c r="AT2598" s="9"/>
      <c r="AU2598" s="5"/>
      <c r="AV2598" s="5"/>
      <c r="AW2598" s="5"/>
      <c r="AX2598" s="5"/>
      <c r="AY2598" s="5"/>
      <c r="AZ2598" s="5"/>
      <c r="BA2598" s="5"/>
      <c r="CX2598" s="5"/>
      <c r="CY2598" s="5"/>
      <c r="CZ2598" s="5"/>
    </row>
    <row r="2599" spans="4:104" x14ac:dyDescent="0.3">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E2599" s="5"/>
      <c r="AF2599" s="5"/>
      <c r="AG2599" s="5"/>
      <c r="AH2599" s="5"/>
      <c r="AI2599" s="5"/>
      <c r="AJ2599" s="5"/>
      <c r="AM2599" s="9"/>
      <c r="AN2599" s="9"/>
      <c r="AO2599" s="9"/>
      <c r="AP2599" s="9"/>
      <c r="AQ2599" s="9"/>
      <c r="AR2599" s="9"/>
      <c r="AS2599" s="9"/>
      <c r="AT2599" s="9"/>
      <c r="AU2599" s="5"/>
      <c r="AV2599" s="5"/>
      <c r="AW2599" s="5"/>
      <c r="AX2599" s="5"/>
      <c r="AY2599" s="5"/>
      <c r="AZ2599" s="5"/>
      <c r="BA2599" s="5"/>
      <c r="CX2599" s="5"/>
      <c r="CY2599" s="5"/>
      <c r="CZ2599" s="5"/>
    </row>
    <row r="2600" spans="4:104" x14ac:dyDescent="0.3">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E2600" s="5"/>
      <c r="AF2600" s="5"/>
      <c r="AG2600" s="5"/>
      <c r="AH2600" s="5"/>
      <c r="AI2600" s="5"/>
      <c r="AJ2600" s="5"/>
      <c r="AM2600" s="9"/>
      <c r="AN2600" s="9"/>
      <c r="AO2600" s="9"/>
      <c r="AP2600" s="9"/>
      <c r="AQ2600" s="9"/>
      <c r="AR2600" s="9"/>
      <c r="AS2600" s="9"/>
      <c r="AT2600" s="9"/>
      <c r="AU2600" s="5"/>
      <c r="AV2600" s="5"/>
      <c r="AW2600" s="5"/>
      <c r="AX2600" s="5"/>
      <c r="AY2600" s="5"/>
      <c r="AZ2600" s="5"/>
      <c r="BA2600" s="5"/>
      <c r="CX2600" s="5"/>
      <c r="CY2600" s="5"/>
      <c r="CZ2600" s="5"/>
    </row>
    <row r="2601" spans="4:104" x14ac:dyDescent="0.3">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E2601" s="5"/>
      <c r="AF2601" s="5"/>
      <c r="AG2601" s="5"/>
      <c r="AH2601" s="5"/>
      <c r="AI2601" s="5"/>
      <c r="AJ2601" s="5"/>
      <c r="AM2601" s="9"/>
      <c r="AN2601" s="9"/>
      <c r="AO2601" s="9"/>
      <c r="AP2601" s="9"/>
      <c r="AQ2601" s="9"/>
      <c r="AR2601" s="9"/>
      <c r="AS2601" s="9"/>
      <c r="AT2601" s="9"/>
      <c r="AU2601" s="5"/>
      <c r="AV2601" s="5"/>
      <c r="AW2601" s="5"/>
      <c r="AX2601" s="5"/>
      <c r="AY2601" s="5"/>
      <c r="AZ2601" s="5"/>
      <c r="BA2601" s="5"/>
      <c r="CX2601" s="5"/>
      <c r="CY2601" s="5"/>
      <c r="CZ2601" s="5"/>
    </row>
    <row r="2602" spans="4:104" x14ac:dyDescent="0.3">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E2602" s="5"/>
      <c r="AF2602" s="5"/>
      <c r="AG2602" s="5"/>
      <c r="AH2602" s="5"/>
      <c r="AI2602" s="5"/>
      <c r="AJ2602" s="5"/>
      <c r="AM2602" s="9"/>
      <c r="AN2602" s="9"/>
      <c r="AO2602" s="9"/>
      <c r="AP2602" s="9"/>
      <c r="AQ2602" s="9"/>
      <c r="AR2602" s="9"/>
      <c r="AS2602" s="9"/>
      <c r="AT2602" s="9"/>
      <c r="AU2602" s="5"/>
      <c r="AV2602" s="5"/>
      <c r="AW2602" s="5"/>
      <c r="AX2602" s="5"/>
      <c r="AY2602" s="5"/>
      <c r="AZ2602" s="5"/>
      <c r="BA2602" s="5"/>
      <c r="CX2602" s="5"/>
      <c r="CY2602" s="5"/>
      <c r="CZ2602" s="5"/>
    </row>
    <row r="2603" spans="4:104" x14ac:dyDescent="0.3">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E2603" s="5"/>
      <c r="AF2603" s="5"/>
      <c r="AG2603" s="5"/>
      <c r="AH2603" s="5"/>
      <c r="AI2603" s="5"/>
      <c r="AJ2603" s="5"/>
      <c r="AM2603" s="9"/>
      <c r="AN2603" s="9"/>
      <c r="AO2603" s="9"/>
      <c r="AP2603" s="9"/>
      <c r="AQ2603" s="9"/>
      <c r="AR2603" s="9"/>
      <c r="AS2603" s="9"/>
      <c r="AT2603" s="9"/>
      <c r="AU2603" s="5"/>
      <c r="AV2603" s="5"/>
      <c r="AW2603" s="5"/>
      <c r="AX2603" s="5"/>
      <c r="AY2603" s="5"/>
      <c r="AZ2603" s="5"/>
      <c r="BA2603" s="5"/>
      <c r="CX2603" s="5"/>
      <c r="CY2603" s="5"/>
      <c r="CZ2603" s="5"/>
    </row>
    <row r="2604" spans="4:104" x14ac:dyDescent="0.3">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E2604" s="5"/>
      <c r="AF2604" s="5"/>
      <c r="AG2604" s="5"/>
      <c r="AH2604" s="5"/>
      <c r="AI2604" s="5"/>
      <c r="AJ2604" s="5"/>
      <c r="AM2604" s="9"/>
      <c r="AN2604" s="9"/>
      <c r="AO2604" s="9"/>
      <c r="AP2604" s="9"/>
      <c r="AQ2604" s="9"/>
      <c r="AR2604" s="9"/>
      <c r="AS2604" s="9"/>
      <c r="AT2604" s="9"/>
      <c r="AU2604" s="5"/>
      <c r="AV2604" s="5"/>
      <c r="AW2604" s="5"/>
      <c r="AX2604" s="5"/>
      <c r="AY2604" s="5"/>
      <c r="AZ2604" s="5"/>
      <c r="BA2604" s="5"/>
      <c r="CX2604" s="5"/>
      <c r="CY2604" s="5"/>
      <c r="CZ2604" s="5"/>
    </row>
    <row r="2605" spans="4:104" x14ac:dyDescent="0.3">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E2605" s="5"/>
      <c r="AF2605" s="5"/>
      <c r="AG2605" s="5"/>
      <c r="AH2605" s="5"/>
      <c r="AI2605" s="5"/>
      <c r="AJ2605" s="5"/>
      <c r="AM2605" s="9"/>
      <c r="AN2605" s="9"/>
      <c r="AO2605" s="9"/>
      <c r="AP2605" s="9"/>
      <c r="AQ2605" s="9"/>
      <c r="AR2605" s="9"/>
      <c r="AS2605" s="9"/>
      <c r="AT2605" s="9"/>
      <c r="AU2605" s="5"/>
      <c r="AV2605" s="5"/>
      <c r="AW2605" s="5"/>
      <c r="AX2605" s="5"/>
      <c r="AY2605" s="5"/>
      <c r="AZ2605" s="5"/>
      <c r="BA2605" s="5"/>
      <c r="CX2605" s="5"/>
      <c r="CY2605" s="5"/>
      <c r="CZ2605" s="5"/>
    </row>
    <row r="2606" spans="4:104" x14ac:dyDescent="0.3">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E2606" s="5"/>
      <c r="AF2606" s="5"/>
      <c r="AG2606" s="5"/>
      <c r="AH2606" s="5"/>
      <c r="AI2606" s="5"/>
      <c r="AJ2606" s="5"/>
      <c r="AM2606" s="9"/>
      <c r="AN2606" s="9"/>
      <c r="AO2606" s="9"/>
      <c r="AP2606" s="9"/>
      <c r="AQ2606" s="9"/>
      <c r="AR2606" s="9"/>
      <c r="AS2606" s="9"/>
      <c r="AT2606" s="9"/>
      <c r="AU2606" s="5"/>
      <c r="AV2606" s="5"/>
      <c r="AW2606" s="5"/>
      <c r="AX2606" s="5"/>
      <c r="AY2606" s="5"/>
      <c r="AZ2606" s="5"/>
      <c r="BA2606" s="5"/>
      <c r="CX2606" s="5"/>
      <c r="CY2606" s="5"/>
      <c r="CZ2606" s="5"/>
    </row>
    <row r="2607" spans="4:104" x14ac:dyDescent="0.3">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E2607" s="5"/>
      <c r="AF2607" s="5"/>
      <c r="AG2607" s="5"/>
      <c r="AH2607" s="5"/>
      <c r="AI2607" s="5"/>
      <c r="AJ2607" s="5"/>
      <c r="AM2607" s="9"/>
      <c r="AN2607" s="9"/>
      <c r="AO2607" s="9"/>
      <c r="AP2607" s="9"/>
      <c r="AQ2607" s="9"/>
      <c r="AR2607" s="9"/>
      <c r="AS2607" s="9"/>
      <c r="AT2607" s="9"/>
      <c r="AU2607" s="5"/>
      <c r="AV2607" s="5"/>
      <c r="AW2607" s="5"/>
      <c r="AX2607" s="5"/>
      <c r="AY2607" s="5"/>
      <c r="AZ2607" s="5"/>
      <c r="BA2607" s="5"/>
      <c r="CX2607" s="5"/>
      <c r="CY2607" s="5"/>
      <c r="CZ2607" s="5"/>
    </row>
    <row r="2608" spans="4:104" x14ac:dyDescent="0.3">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E2608" s="5"/>
      <c r="AF2608" s="5"/>
      <c r="AG2608" s="5"/>
      <c r="AH2608" s="5"/>
      <c r="AI2608" s="5"/>
      <c r="AJ2608" s="5"/>
      <c r="AM2608" s="9"/>
      <c r="AN2608" s="9"/>
      <c r="AO2608" s="9"/>
      <c r="AP2608" s="9"/>
      <c r="AQ2608" s="9"/>
      <c r="AR2608" s="9"/>
      <c r="AS2608" s="9"/>
      <c r="AT2608" s="9"/>
      <c r="AU2608" s="5"/>
      <c r="AV2608" s="5"/>
      <c r="AW2608" s="5"/>
      <c r="AX2608" s="5"/>
      <c r="AY2608" s="5"/>
      <c r="AZ2608" s="5"/>
      <c r="BA2608" s="5"/>
      <c r="CX2608" s="5"/>
      <c r="CY2608" s="5"/>
      <c r="CZ2608" s="5"/>
    </row>
    <row r="2609" spans="4:104" x14ac:dyDescent="0.3">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E2609" s="5"/>
      <c r="AF2609" s="5"/>
      <c r="AG2609" s="5"/>
      <c r="AH2609" s="5"/>
      <c r="AI2609" s="5"/>
      <c r="AJ2609" s="5"/>
      <c r="AM2609" s="9"/>
      <c r="AN2609" s="9"/>
      <c r="AO2609" s="9"/>
      <c r="AP2609" s="9"/>
      <c r="AQ2609" s="9"/>
      <c r="AR2609" s="9"/>
      <c r="AS2609" s="9"/>
      <c r="AT2609" s="9"/>
      <c r="AU2609" s="5"/>
      <c r="AV2609" s="5"/>
      <c r="AW2609" s="5"/>
      <c r="AX2609" s="5"/>
      <c r="AY2609" s="5"/>
      <c r="AZ2609" s="5"/>
      <c r="BA2609" s="5"/>
      <c r="CX2609" s="5"/>
      <c r="CY2609" s="5"/>
      <c r="CZ2609" s="5"/>
    </row>
    <row r="2610" spans="4:104" x14ac:dyDescent="0.3">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E2610" s="5"/>
      <c r="AF2610" s="5"/>
      <c r="AG2610" s="5"/>
      <c r="AH2610" s="5"/>
      <c r="AI2610" s="5"/>
      <c r="AJ2610" s="5"/>
      <c r="AM2610" s="9"/>
      <c r="AN2610" s="9"/>
      <c r="AO2610" s="9"/>
      <c r="AP2610" s="9"/>
      <c r="AQ2610" s="9"/>
      <c r="AR2610" s="9"/>
      <c r="AS2610" s="9"/>
      <c r="AT2610" s="9"/>
      <c r="AU2610" s="5"/>
      <c r="AV2610" s="5"/>
      <c r="AW2610" s="5"/>
      <c r="AX2610" s="5"/>
      <c r="AY2610" s="5"/>
      <c r="AZ2610" s="5"/>
      <c r="BA2610" s="5"/>
      <c r="CX2610" s="5"/>
      <c r="CY2610" s="5"/>
      <c r="CZ2610" s="5"/>
    </row>
    <row r="2611" spans="4:104" x14ac:dyDescent="0.3">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E2611" s="5"/>
      <c r="AF2611" s="5"/>
      <c r="AG2611" s="5"/>
      <c r="AH2611" s="5"/>
      <c r="AI2611" s="5"/>
      <c r="AJ2611" s="5"/>
      <c r="AM2611" s="9"/>
      <c r="AN2611" s="9"/>
      <c r="AO2611" s="9"/>
      <c r="AP2611" s="9"/>
      <c r="AQ2611" s="9"/>
      <c r="AR2611" s="9"/>
      <c r="AS2611" s="9"/>
      <c r="AT2611" s="9"/>
      <c r="AU2611" s="5"/>
      <c r="AV2611" s="5"/>
      <c r="AW2611" s="5"/>
      <c r="AX2611" s="5"/>
      <c r="AY2611" s="5"/>
      <c r="AZ2611" s="5"/>
      <c r="BA2611" s="5"/>
      <c r="CX2611" s="5"/>
      <c r="CY2611" s="5"/>
      <c r="CZ2611" s="5"/>
    </row>
    <row r="2612" spans="4:104" x14ac:dyDescent="0.3">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E2612" s="5"/>
      <c r="AF2612" s="5"/>
      <c r="AG2612" s="5"/>
      <c r="AH2612" s="5"/>
      <c r="AI2612" s="5"/>
      <c r="AJ2612" s="5"/>
      <c r="AM2612" s="9"/>
      <c r="AN2612" s="9"/>
      <c r="AO2612" s="9"/>
      <c r="AP2612" s="9"/>
      <c r="AQ2612" s="9"/>
      <c r="AR2612" s="9"/>
      <c r="AS2612" s="9"/>
      <c r="AT2612" s="9"/>
      <c r="AU2612" s="5"/>
      <c r="AV2612" s="5"/>
      <c r="AW2612" s="5"/>
      <c r="AX2612" s="5"/>
      <c r="AY2612" s="5"/>
      <c r="AZ2612" s="5"/>
      <c r="BA2612" s="5"/>
      <c r="CX2612" s="5"/>
      <c r="CY2612" s="5"/>
      <c r="CZ2612" s="5"/>
    </row>
    <row r="2613" spans="4:104" x14ac:dyDescent="0.3">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E2613" s="5"/>
      <c r="AF2613" s="5"/>
      <c r="AG2613" s="5"/>
      <c r="AH2613" s="5"/>
      <c r="AI2613" s="5"/>
      <c r="AJ2613" s="5"/>
      <c r="AM2613" s="9"/>
      <c r="AN2613" s="9"/>
      <c r="AO2613" s="9"/>
      <c r="AP2613" s="9"/>
      <c r="AQ2613" s="9"/>
      <c r="AR2613" s="9"/>
      <c r="AS2613" s="9"/>
      <c r="AT2613" s="9"/>
      <c r="AU2613" s="5"/>
      <c r="AV2613" s="5"/>
      <c r="AW2613" s="5"/>
      <c r="AX2613" s="5"/>
      <c r="AY2613" s="5"/>
      <c r="AZ2613" s="5"/>
      <c r="BA2613" s="5"/>
      <c r="CX2613" s="5"/>
      <c r="CY2613" s="5"/>
      <c r="CZ2613" s="5"/>
    </row>
    <row r="2614" spans="4:104" x14ac:dyDescent="0.3">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E2614" s="5"/>
      <c r="AF2614" s="5"/>
      <c r="AG2614" s="5"/>
      <c r="AH2614" s="5"/>
      <c r="AI2614" s="5"/>
      <c r="AJ2614" s="5"/>
      <c r="AM2614" s="9"/>
      <c r="AN2614" s="9"/>
      <c r="AO2614" s="9"/>
      <c r="AP2614" s="9"/>
      <c r="AQ2614" s="9"/>
      <c r="AR2614" s="9"/>
      <c r="AS2614" s="9"/>
      <c r="AT2614" s="9"/>
      <c r="AU2614" s="5"/>
      <c r="AV2614" s="5"/>
      <c r="AW2614" s="5"/>
      <c r="AX2614" s="5"/>
      <c r="AY2614" s="5"/>
      <c r="AZ2614" s="5"/>
      <c r="BA2614" s="5"/>
      <c r="CX2614" s="5"/>
      <c r="CY2614" s="5"/>
      <c r="CZ2614" s="5"/>
    </row>
    <row r="2615" spans="4:104" x14ac:dyDescent="0.3">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E2615" s="5"/>
      <c r="AF2615" s="5"/>
      <c r="AG2615" s="5"/>
      <c r="AH2615" s="5"/>
      <c r="AI2615" s="5"/>
      <c r="AJ2615" s="5"/>
      <c r="AM2615" s="9"/>
      <c r="AN2615" s="9"/>
      <c r="AO2615" s="9"/>
      <c r="AP2615" s="9"/>
      <c r="AQ2615" s="9"/>
      <c r="AR2615" s="9"/>
      <c r="AS2615" s="9"/>
      <c r="AT2615" s="9"/>
      <c r="AU2615" s="5"/>
      <c r="AV2615" s="5"/>
      <c r="AW2615" s="5"/>
      <c r="AX2615" s="5"/>
      <c r="AY2615" s="5"/>
      <c r="AZ2615" s="5"/>
      <c r="BA2615" s="5"/>
      <c r="CX2615" s="5"/>
      <c r="CY2615" s="5"/>
      <c r="CZ2615" s="5"/>
    </row>
    <row r="2616" spans="4:104" x14ac:dyDescent="0.3">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E2616" s="5"/>
      <c r="AF2616" s="5"/>
      <c r="AG2616" s="5"/>
      <c r="AH2616" s="5"/>
      <c r="AI2616" s="5"/>
      <c r="AJ2616" s="5"/>
      <c r="AM2616" s="9"/>
      <c r="AN2616" s="9"/>
      <c r="AO2616" s="9"/>
      <c r="AP2616" s="9"/>
      <c r="AQ2616" s="9"/>
      <c r="AR2616" s="9"/>
      <c r="AS2616" s="9"/>
      <c r="AT2616" s="9"/>
      <c r="AU2616" s="5"/>
      <c r="AV2616" s="5"/>
      <c r="AW2616" s="5"/>
      <c r="AX2616" s="5"/>
      <c r="AY2616" s="5"/>
      <c r="AZ2616" s="5"/>
      <c r="BA2616" s="5"/>
      <c r="CX2616" s="5"/>
      <c r="CY2616" s="5"/>
      <c r="CZ2616" s="5"/>
    </row>
    <row r="2617" spans="4:104" x14ac:dyDescent="0.3">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E2617" s="5"/>
      <c r="AF2617" s="5"/>
      <c r="AG2617" s="5"/>
      <c r="AH2617" s="5"/>
      <c r="AI2617" s="5"/>
      <c r="AJ2617" s="5"/>
      <c r="AM2617" s="9"/>
      <c r="AN2617" s="9"/>
      <c r="AO2617" s="9"/>
      <c r="AP2617" s="9"/>
      <c r="AQ2617" s="9"/>
      <c r="AR2617" s="9"/>
      <c r="AS2617" s="9"/>
      <c r="AT2617" s="9"/>
      <c r="AU2617" s="5"/>
      <c r="AV2617" s="5"/>
      <c r="AW2617" s="5"/>
      <c r="AX2617" s="5"/>
      <c r="AY2617" s="5"/>
      <c r="AZ2617" s="5"/>
      <c r="BA2617" s="5"/>
      <c r="CX2617" s="5"/>
      <c r="CY2617" s="5"/>
      <c r="CZ2617" s="5"/>
    </row>
    <row r="2618" spans="4:104" x14ac:dyDescent="0.3">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E2618" s="5"/>
      <c r="AF2618" s="5"/>
      <c r="AG2618" s="5"/>
      <c r="AH2618" s="5"/>
      <c r="AI2618" s="5"/>
      <c r="AJ2618" s="5"/>
      <c r="AM2618" s="9"/>
      <c r="AN2618" s="9"/>
      <c r="AO2618" s="9"/>
      <c r="AP2618" s="9"/>
      <c r="AQ2618" s="9"/>
      <c r="AR2618" s="9"/>
      <c r="AS2618" s="9"/>
      <c r="AT2618" s="9"/>
      <c r="AU2618" s="5"/>
      <c r="AV2618" s="5"/>
      <c r="AW2618" s="5"/>
      <c r="AX2618" s="5"/>
      <c r="AY2618" s="5"/>
      <c r="AZ2618" s="5"/>
      <c r="BA2618" s="5"/>
      <c r="CX2618" s="5"/>
      <c r="CY2618" s="5"/>
      <c r="CZ2618" s="5"/>
    </row>
    <row r="2619" spans="4:104" x14ac:dyDescent="0.3">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E2619" s="5"/>
      <c r="AF2619" s="5"/>
      <c r="AG2619" s="5"/>
      <c r="AH2619" s="5"/>
      <c r="AI2619" s="5"/>
      <c r="AJ2619" s="5"/>
      <c r="AM2619" s="9"/>
      <c r="AN2619" s="9"/>
      <c r="AO2619" s="9"/>
      <c r="AP2619" s="9"/>
      <c r="AQ2619" s="9"/>
      <c r="AR2619" s="9"/>
      <c r="AS2619" s="9"/>
      <c r="AT2619" s="9"/>
      <c r="AU2619" s="5"/>
      <c r="AV2619" s="5"/>
      <c r="AW2619" s="5"/>
      <c r="AX2619" s="5"/>
      <c r="AY2619" s="5"/>
      <c r="AZ2619" s="5"/>
      <c r="BA2619" s="5"/>
      <c r="CX2619" s="5"/>
      <c r="CY2619" s="5"/>
      <c r="CZ2619" s="5"/>
    </row>
    <row r="2620" spans="4:104" x14ac:dyDescent="0.3">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E2620" s="5"/>
      <c r="AF2620" s="5"/>
      <c r="AG2620" s="5"/>
      <c r="AH2620" s="5"/>
      <c r="AI2620" s="5"/>
      <c r="AJ2620" s="5"/>
      <c r="AM2620" s="9"/>
      <c r="AN2620" s="9"/>
      <c r="AO2620" s="9"/>
      <c r="AP2620" s="9"/>
      <c r="AQ2620" s="9"/>
      <c r="AR2620" s="9"/>
      <c r="AS2620" s="9"/>
      <c r="AT2620" s="9"/>
      <c r="AU2620" s="5"/>
      <c r="AV2620" s="5"/>
      <c r="AW2620" s="5"/>
      <c r="AX2620" s="5"/>
      <c r="AY2620" s="5"/>
      <c r="AZ2620" s="5"/>
      <c r="BA2620" s="5"/>
      <c r="CX2620" s="5"/>
      <c r="CY2620" s="5"/>
      <c r="CZ2620" s="5"/>
    </row>
    <row r="2621" spans="4:104" x14ac:dyDescent="0.3">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E2621" s="5"/>
      <c r="AF2621" s="5"/>
      <c r="AG2621" s="5"/>
      <c r="AH2621" s="5"/>
      <c r="AI2621" s="5"/>
      <c r="AJ2621" s="5"/>
      <c r="AM2621" s="9"/>
      <c r="AN2621" s="9"/>
      <c r="AO2621" s="9"/>
      <c r="AP2621" s="9"/>
      <c r="AQ2621" s="9"/>
      <c r="AR2621" s="9"/>
      <c r="AS2621" s="9"/>
      <c r="AT2621" s="9"/>
      <c r="AU2621" s="5"/>
      <c r="AV2621" s="5"/>
      <c r="AW2621" s="5"/>
      <c r="AX2621" s="5"/>
      <c r="AY2621" s="5"/>
      <c r="AZ2621" s="5"/>
      <c r="BA2621" s="5"/>
      <c r="CX2621" s="5"/>
      <c r="CY2621" s="5"/>
      <c r="CZ2621" s="5"/>
    </row>
    <row r="2622" spans="4:104" x14ac:dyDescent="0.3">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E2622" s="5"/>
      <c r="AF2622" s="5"/>
      <c r="AG2622" s="5"/>
      <c r="AH2622" s="5"/>
      <c r="AI2622" s="5"/>
      <c r="AJ2622" s="5"/>
      <c r="AM2622" s="9"/>
      <c r="AN2622" s="9"/>
      <c r="AO2622" s="9"/>
      <c r="AP2622" s="9"/>
      <c r="AQ2622" s="9"/>
      <c r="AR2622" s="9"/>
      <c r="AS2622" s="9"/>
      <c r="AT2622" s="9"/>
      <c r="AU2622" s="5"/>
      <c r="AV2622" s="5"/>
      <c r="AW2622" s="5"/>
      <c r="AX2622" s="5"/>
      <c r="AY2622" s="5"/>
      <c r="AZ2622" s="5"/>
      <c r="BA2622" s="5"/>
      <c r="CX2622" s="5"/>
      <c r="CY2622" s="5"/>
      <c r="CZ2622" s="5"/>
    </row>
    <row r="2623" spans="4:104" x14ac:dyDescent="0.3">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E2623" s="5"/>
      <c r="AF2623" s="5"/>
      <c r="AG2623" s="5"/>
      <c r="AH2623" s="5"/>
      <c r="AI2623" s="5"/>
      <c r="AJ2623" s="5"/>
      <c r="AM2623" s="9"/>
      <c r="AN2623" s="9"/>
      <c r="AO2623" s="9"/>
      <c r="AP2623" s="9"/>
      <c r="AQ2623" s="9"/>
      <c r="AR2623" s="9"/>
      <c r="AS2623" s="9"/>
      <c r="AT2623" s="9"/>
      <c r="AU2623" s="5"/>
      <c r="AV2623" s="5"/>
      <c r="AW2623" s="5"/>
      <c r="AX2623" s="5"/>
      <c r="AY2623" s="5"/>
      <c r="AZ2623" s="5"/>
      <c r="BA2623" s="5"/>
      <c r="CX2623" s="5"/>
      <c r="CY2623" s="5"/>
      <c r="CZ2623" s="5"/>
    </row>
    <row r="2624" spans="4:104" x14ac:dyDescent="0.3">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E2624" s="5"/>
      <c r="AF2624" s="5"/>
      <c r="AG2624" s="5"/>
      <c r="AH2624" s="5"/>
      <c r="AI2624" s="5"/>
      <c r="AJ2624" s="5"/>
      <c r="AM2624" s="9"/>
      <c r="AN2624" s="9"/>
      <c r="AO2624" s="9"/>
      <c r="AP2624" s="9"/>
      <c r="AQ2624" s="9"/>
      <c r="AR2624" s="9"/>
      <c r="AS2624" s="9"/>
      <c r="AT2624" s="9"/>
      <c r="AU2624" s="5"/>
      <c r="AV2624" s="5"/>
      <c r="AW2624" s="5"/>
      <c r="AX2624" s="5"/>
      <c r="AY2624" s="5"/>
      <c r="AZ2624" s="5"/>
      <c r="BA2624" s="5"/>
      <c r="CX2624" s="5"/>
      <c r="CY2624" s="5"/>
      <c r="CZ2624" s="5"/>
    </row>
    <row r="2625" spans="4:104" x14ac:dyDescent="0.3">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E2625" s="5"/>
      <c r="AF2625" s="5"/>
      <c r="AG2625" s="5"/>
      <c r="AH2625" s="5"/>
      <c r="AI2625" s="5"/>
      <c r="AJ2625" s="5"/>
      <c r="AM2625" s="9"/>
      <c r="AN2625" s="9"/>
      <c r="AO2625" s="9"/>
      <c r="AP2625" s="9"/>
      <c r="AQ2625" s="9"/>
      <c r="AR2625" s="9"/>
      <c r="AS2625" s="9"/>
      <c r="AT2625" s="9"/>
      <c r="AU2625" s="5"/>
      <c r="AV2625" s="5"/>
      <c r="AW2625" s="5"/>
      <c r="AX2625" s="5"/>
      <c r="AY2625" s="5"/>
      <c r="AZ2625" s="5"/>
      <c r="BA2625" s="5"/>
      <c r="CX2625" s="5"/>
      <c r="CY2625" s="5"/>
      <c r="CZ2625" s="5"/>
    </row>
    <row r="2626" spans="4:104" x14ac:dyDescent="0.3">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E2626" s="5"/>
      <c r="AF2626" s="5"/>
      <c r="AG2626" s="5"/>
      <c r="AH2626" s="5"/>
      <c r="AI2626" s="5"/>
      <c r="AJ2626" s="5"/>
      <c r="AM2626" s="9"/>
      <c r="AN2626" s="9"/>
      <c r="AO2626" s="9"/>
      <c r="AP2626" s="9"/>
      <c r="AQ2626" s="9"/>
      <c r="AR2626" s="9"/>
      <c r="AS2626" s="9"/>
      <c r="AT2626" s="9"/>
      <c r="AU2626" s="5"/>
      <c r="AV2626" s="5"/>
      <c r="AW2626" s="5"/>
      <c r="AX2626" s="5"/>
      <c r="AY2626" s="5"/>
      <c r="AZ2626" s="5"/>
      <c r="BA2626" s="5"/>
      <c r="CX2626" s="5"/>
      <c r="CY2626" s="5"/>
      <c r="CZ2626" s="5"/>
    </row>
    <row r="2627" spans="4:104" x14ac:dyDescent="0.3">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E2627" s="5"/>
      <c r="AF2627" s="5"/>
      <c r="AG2627" s="5"/>
      <c r="AH2627" s="5"/>
      <c r="AI2627" s="5"/>
      <c r="AJ2627" s="5"/>
      <c r="AM2627" s="9"/>
      <c r="AN2627" s="9"/>
      <c r="AO2627" s="9"/>
      <c r="AP2627" s="9"/>
      <c r="AQ2627" s="9"/>
      <c r="AR2627" s="9"/>
      <c r="AS2627" s="9"/>
      <c r="AT2627" s="9"/>
      <c r="AU2627" s="5"/>
      <c r="AV2627" s="5"/>
      <c r="AW2627" s="5"/>
      <c r="AX2627" s="5"/>
      <c r="AY2627" s="5"/>
      <c r="AZ2627" s="5"/>
      <c r="BA2627" s="5"/>
      <c r="CX2627" s="5"/>
      <c r="CY2627" s="5"/>
      <c r="CZ2627" s="5"/>
    </row>
    <row r="2628" spans="4:104" x14ac:dyDescent="0.3">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E2628" s="5"/>
      <c r="AF2628" s="5"/>
      <c r="AG2628" s="5"/>
      <c r="AH2628" s="5"/>
      <c r="AI2628" s="5"/>
      <c r="AJ2628" s="5"/>
      <c r="AM2628" s="9"/>
      <c r="AN2628" s="9"/>
      <c r="AO2628" s="9"/>
      <c r="AP2628" s="9"/>
      <c r="AQ2628" s="9"/>
      <c r="AR2628" s="9"/>
      <c r="AS2628" s="9"/>
      <c r="AT2628" s="9"/>
      <c r="AU2628" s="5"/>
      <c r="AV2628" s="5"/>
      <c r="AW2628" s="5"/>
      <c r="AX2628" s="5"/>
      <c r="AY2628" s="5"/>
      <c r="AZ2628" s="5"/>
      <c r="BA2628" s="5"/>
      <c r="CX2628" s="5"/>
      <c r="CY2628" s="5"/>
      <c r="CZ2628" s="5"/>
    </row>
    <row r="2629" spans="4:104" x14ac:dyDescent="0.3">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E2629" s="5"/>
      <c r="AF2629" s="5"/>
      <c r="AG2629" s="5"/>
      <c r="AH2629" s="5"/>
      <c r="AI2629" s="5"/>
      <c r="AJ2629" s="5"/>
      <c r="AM2629" s="9"/>
      <c r="AN2629" s="9"/>
      <c r="AO2629" s="9"/>
      <c r="AP2629" s="9"/>
      <c r="AQ2629" s="9"/>
      <c r="AR2629" s="9"/>
      <c r="AS2629" s="9"/>
      <c r="AT2629" s="9"/>
      <c r="AU2629" s="5"/>
      <c r="AV2629" s="5"/>
      <c r="AW2629" s="5"/>
      <c r="AX2629" s="5"/>
      <c r="AY2629" s="5"/>
      <c r="AZ2629" s="5"/>
      <c r="BA2629" s="5"/>
      <c r="CX2629" s="5"/>
      <c r="CY2629" s="5"/>
      <c r="CZ2629" s="5"/>
    </row>
    <row r="2630" spans="4:104" x14ac:dyDescent="0.3">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E2630" s="5"/>
      <c r="AF2630" s="5"/>
      <c r="AG2630" s="5"/>
      <c r="AH2630" s="5"/>
      <c r="AI2630" s="5"/>
      <c r="AJ2630" s="5"/>
      <c r="AM2630" s="9"/>
      <c r="AN2630" s="9"/>
      <c r="AO2630" s="9"/>
      <c r="AP2630" s="9"/>
      <c r="AQ2630" s="9"/>
      <c r="AR2630" s="9"/>
      <c r="AS2630" s="9"/>
      <c r="AT2630" s="9"/>
      <c r="AU2630" s="5"/>
      <c r="AV2630" s="5"/>
      <c r="AW2630" s="5"/>
      <c r="AX2630" s="5"/>
      <c r="AY2630" s="5"/>
      <c r="AZ2630" s="5"/>
      <c r="BA2630" s="5"/>
      <c r="CX2630" s="5"/>
      <c r="CY2630" s="5"/>
      <c r="CZ2630" s="5"/>
    </row>
    <row r="2631" spans="4:104" x14ac:dyDescent="0.3">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E2631" s="5"/>
      <c r="AF2631" s="5"/>
      <c r="AG2631" s="5"/>
      <c r="AH2631" s="5"/>
      <c r="AI2631" s="5"/>
      <c r="AJ2631" s="5"/>
      <c r="AM2631" s="9"/>
      <c r="AN2631" s="9"/>
      <c r="AO2631" s="9"/>
      <c r="AP2631" s="9"/>
      <c r="AQ2631" s="9"/>
      <c r="AR2631" s="9"/>
      <c r="AS2631" s="9"/>
      <c r="AT2631" s="9"/>
      <c r="AU2631" s="5"/>
      <c r="AV2631" s="5"/>
      <c r="AW2631" s="5"/>
      <c r="AX2631" s="5"/>
      <c r="AY2631" s="5"/>
      <c r="AZ2631" s="5"/>
      <c r="BA2631" s="5"/>
      <c r="CX2631" s="5"/>
      <c r="CY2631" s="5"/>
      <c r="CZ2631" s="5"/>
    </row>
    <row r="2632" spans="4:104" x14ac:dyDescent="0.3">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E2632" s="5"/>
      <c r="AF2632" s="5"/>
      <c r="AG2632" s="5"/>
      <c r="AH2632" s="5"/>
      <c r="AI2632" s="5"/>
      <c r="AJ2632" s="5"/>
      <c r="AM2632" s="9"/>
      <c r="AN2632" s="9"/>
      <c r="AO2632" s="9"/>
      <c r="AP2632" s="9"/>
      <c r="AQ2632" s="9"/>
      <c r="AR2632" s="9"/>
      <c r="AS2632" s="9"/>
      <c r="AT2632" s="9"/>
      <c r="AU2632" s="5"/>
      <c r="AV2632" s="5"/>
      <c r="AW2632" s="5"/>
      <c r="AX2632" s="5"/>
      <c r="AY2632" s="5"/>
      <c r="AZ2632" s="5"/>
      <c r="BA2632" s="5"/>
      <c r="CX2632" s="5"/>
      <c r="CY2632" s="5"/>
      <c r="CZ2632" s="5"/>
    </row>
    <row r="2633" spans="4:104" x14ac:dyDescent="0.3">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E2633" s="5"/>
      <c r="AF2633" s="5"/>
      <c r="AG2633" s="5"/>
      <c r="AH2633" s="5"/>
      <c r="AI2633" s="5"/>
      <c r="AJ2633" s="5"/>
      <c r="AM2633" s="9"/>
      <c r="AN2633" s="9"/>
      <c r="AO2633" s="9"/>
      <c r="AP2633" s="9"/>
      <c r="AQ2633" s="9"/>
      <c r="AR2633" s="9"/>
      <c r="AS2633" s="9"/>
      <c r="AT2633" s="9"/>
      <c r="AU2633" s="5"/>
      <c r="AV2633" s="5"/>
      <c r="AW2633" s="5"/>
      <c r="AX2633" s="5"/>
      <c r="AY2633" s="5"/>
      <c r="AZ2633" s="5"/>
      <c r="BA2633" s="5"/>
      <c r="CX2633" s="5"/>
      <c r="CY2633" s="5"/>
      <c r="CZ2633" s="5"/>
    </row>
    <row r="2634" spans="4:104" x14ac:dyDescent="0.3">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E2634" s="5"/>
      <c r="AF2634" s="5"/>
      <c r="AG2634" s="5"/>
      <c r="AH2634" s="5"/>
      <c r="AI2634" s="5"/>
      <c r="AJ2634" s="5"/>
      <c r="AM2634" s="9"/>
      <c r="AN2634" s="9"/>
      <c r="AO2634" s="9"/>
      <c r="AP2634" s="9"/>
      <c r="AQ2634" s="9"/>
      <c r="AR2634" s="9"/>
      <c r="AS2634" s="9"/>
      <c r="AT2634" s="9"/>
      <c r="AU2634" s="5"/>
      <c r="AV2634" s="5"/>
      <c r="AW2634" s="5"/>
      <c r="AX2634" s="5"/>
      <c r="AY2634" s="5"/>
      <c r="AZ2634" s="5"/>
      <c r="BA2634" s="5"/>
      <c r="CX2634" s="5"/>
      <c r="CY2634" s="5"/>
      <c r="CZ2634" s="5"/>
    </row>
    <row r="2635" spans="4:104" x14ac:dyDescent="0.3">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E2635" s="5"/>
      <c r="AF2635" s="5"/>
      <c r="AG2635" s="5"/>
      <c r="AH2635" s="5"/>
      <c r="AI2635" s="5"/>
      <c r="AJ2635" s="5"/>
      <c r="AM2635" s="9"/>
      <c r="AN2635" s="9"/>
      <c r="AO2635" s="9"/>
      <c r="AP2635" s="9"/>
      <c r="AQ2635" s="9"/>
      <c r="AR2635" s="9"/>
      <c r="AS2635" s="9"/>
      <c r="AT2635" s="9"/>
      <c r="AU2635" s="5"/>
      <c r="AV2635" s="5"/>
      <c r="AW2635" s="5"/>
      <c r="AX2635" s="5"/>
      <c r="AY2635" s="5"/>
      <c r="AZ2635" s="5"/>
      <c r="BA2635" s="5"/>
      <c r="CX2635" s="5"/>
      <c r="CY2635" s="5"/>
      <c r="CZ2635" s="5"/>
    </row>
    <row r="2636" spans="4:104" x14ac:dyDescent="0.3">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E2636" s="5"/>
      <c r="AF2636" s="5"/>
      <c r="AG2636" s="5"/>
      <c r="AH2636" s="5"/>
      <c r="AI2636" s="5"/>
      <c r="AJ2636" s="5"/>
      <c r="AM2636" s="9"/>
      <c r="AN2636" s="9"/>
      <c r="AO2636" s="9"/>
      <c r="AP2636" s="9"/>
      <c r="AQ2636" s="9"/>
      <c r="AR2636" s="9"/>
      <c r="AS2636" s="9"/>
      <c r="AT2636" s="9"/>
      <c r="AU2636" s="5"/>
      <c r="AV2636" s="5"/>
      <c r="AW2636" s="5"/>
      <c r="AX2636" s="5"/>
      <c r="AY2636" s="5"/>
      <c r="AZ2636" s="5"/>
      <c r="BA2636" s="5"/>
      <c r="CX2636" s="5"/>
      <c r="CY2636" s="5"/>
      <c r="CZ2636" s="5"/>
    </row>
    <row r="2637" spans="4:104" x14ac:dyDescent="0.3">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E2637" s="5"/>
      <c r="AF2637" s="5"/>
      <c r="AG2637" s="5"/>
      <c r="AH2637" s="5"/>
      <c r="AI2637" s="5"/>
      <c r="AJ2637" s="5"/>
      <c r="AM2637" s="9"/>
      <c r="AN2637" s="9"/>
      <c r="AO2637" s="9"/>
      <c r="AP2637" s="9"/>
      <c r="AQ2637" s="9"/>
      <c r="AR2637" s="9"/>
      <c r="AS2637" s="9"/>
      <c r="AT2637" s="9"/>
      <c r="AU2637" s="5"/>
      <c r="AV2637" s="5"/>
      <c r="AW2637" s="5"/>
      <c r="AX2637" s="5"/>
      <c r="AY2637" s="5"/>
      <c r="AZ2637" s="5"/>
      <c r="BA2637" s="5"/>
      <c r="CX2637" s="5"/>
      <c r="CY2637" s="5"/>
      <c r="CZ2637" s="5"/>
    </row>
    <row r="2638" spans="4:104" x14ac:dyDescent="0.3">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E2638" s="5"/>
      <c r="AF2638" s="5"/>
      <c r="AG2638" s="5"/>
      <c r="AH2638" s="5"/>
      <c r="AI2638" s="5"/>
      <c r="AJ2638" s="5"/>
      <c r="AM2638" s="9"/>
      <c r="AN2638" s="9"/>
      <c r="AO2638" s="9"/>
      <c r="AP2638" s="9"/>
      <c r="AQ2638" s="9"/>
      <c r="AR2638" s="9"/>
      <c r="AS2638" s="9"/>
      <c r="AT2638" s="9"/>
      <c r="AU2638" s="5"/>
      <c r="AV2638" s="5"/>
      <c r="AW2638" s="5"/>
      <c r="AX2638" s="5"/>
      <c r="AY2638" s="5"/>
      <c r="AZ2638" s="5"/>
      <c r="BA2638" s="5"/>
      <c r="CX2638" s="5"/>
      <c r="CY2638" s="5"/>
      <c r="CZ2638" s="5"/>
    </row>
    <row r="2639" spans="4:104" x14ac:dyDescent="0.3">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E2639" s="5"/>
      <c r="AF2639" s="5"/>
      <c r="AG2639" s="5"/>
      <c r="AH2639" s="5"/>
      <c r="AI2639" s="5"/>
      <c r="AJ2639" s="5"/>
      <c r="AM2639" s="9"/>
      <c r="AN2639" s="9"/>
      <c r="AO2639" s="9"/>
      <c r="AP2639" s="9"/>
      <c r="AQ2639" s="9"/>
      <c r="AR2639" s="9"/>
      <c r="AS2639" s="9"/>
      <c r="AT2639" s="9"/>
      <c r="AU2639" s="5"/>
      <c r="AV2639" s="5"/>
      <c r="AW2639" s="5"/>
      <c r="AX2639" s="5"/>
      <c r="AY2639" s="5"/>
      <c r="AZ2639" s="5"/>
      <c r="BA2639" s="5"/>
      <c r="CX2639" s="5"/>
      <c r="CY2639" s="5"/>
      <c r="CZ2639" s="5"/>
    </row>
    <row r="2640" spans="4:104" x14ac:dyDescent="0.3">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E2640" s="5"/>
      <c r="AF2640" s="5"/>
      <c r="AG2640" s="5"/>
      <c r="AH2640" s="5"/>
      <c r="AI2640" s="5"/>
      <c r="AJ2640" s="5"/>
      <c r="AM2640" s="9"/>
      <c r="AN2640" s="9"/>
      <c r="AO2640" s="9"/>
      <c r="AP2640" s="9"/>
      <c r="AQ2640" s="9"/>
      <c r="AR2640" s="9"/>
      <c r="AS2640" s="9"/>
      <c r="AT2640" s="9"/>
      <c r="AU2640" s="5"/>
      <c r="AV2640" s="5"/>
      <c r="AW2640" s="5"/>
      <c r="AX2640" s="5"/>
      <c r="AY2640" s="5"/>
      <c r="AZ2640" s="5"/>
      <c r="BA2640" s="5"/>
      <c r="CX2640" s="5"/>
      <c r="CY2640" s="5"/>
      <c r="CZ2640" s="5"/>
    </row>
    <row r="2641" spans="4:104" x14ac:dyDescent="0.3">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E2641" s="5"/>
      <c r="AF2641" s="5"/>
      <c r="AG2641" s="5"/>
      <c r="AH2641" s="5"/>
      <c r="AI2641" s="5"/>
      <c r="AJ2641" s="5"/>
      <c r="AM2641" s="9"/>
      <c r="AN2641" s="9"/>
      <c r="AO2641" s="9"/>
      <c r="AP2641" s="9"/>
      <c r="AQ2641" s="9"/>
      <c r="AR2641" s="9"/>
      <c r="AS2641" s="9"/>
      <c r="AT2641" s="9"/>
      <c r="AU2641" s="5"/>
      <c r="AV2641" s="5"/>
      <c r="AW2641" s="5"/>
      <c r="AX2641" s="5"/>
      <c r="AY2641" s="5"/>
      <c r="AZ2641" s="5"/>
      <c r="BA2641" s="5"/>
      <c r="CX2641" s="5"/>
      <c r="CY2641" s="5"/>
      <c r="CZ2641" s="5"/>
    </row>
    <row r="2642" spans="4:104" x14ac:dyDescent="0.3">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E2642" s="5"/>
      <c r="AF2642" s="5"/>
      <c r="AG2642" s="5"/>
      <c r="AH2642" s="5"/>
      <c r="AI2642" s="5"/>
      <c r="AJ2642" s="5"/>
      <c r="AM2642" s="9"/>
      <c r="AN2642" s="9"/>
      <c r="AO2642" s="9"/>
      <c r="AP2642" s="9"/>
      <c r="AQ2642" s="9"/>
      <c r="AR2642" s="9"/>
      <c r="AS2642" s="9"/>
      <c r="AT2642" s="9"/>
      <c r="AU2642" s="5"/>
      <c r="AV2642" s="5"/>
      <c r="AW2642" s="5"/>
      <c r="AX2642" s="5"/>
      <c r="AY2642" s="5"/>
      <c r="AZ2642" s="5"/>
      <c r="BA2642" s="5"/>
      <c r="CX2642" s="5"/>
      <c r="CY2642" s="5"/>
      <c r="CZ2642" s="5"/>
    </row>
    <row r="2643" spans="4:104" x14ac:dyDescent="0.3">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E2643" s="5"/>
      <c r="AF2643" s="5"/>
      <c r="AG2643" s="5"/>
      <c r="AH2643" s="5"/>
      <c r="AI2643" s="5"/>
      <c r="AJ2643" s="5"/>
      <c r="AM2643" s="9"/>
      <c r="AN2643" s="9"/>
      <c r="AO2643" s="9"/>
      <c r="AP2643" s="9"/>
      <c r="AQ2643" s="9"/>
      <c r="AR2643" s="9"/>
      <c r="AS2643" s="9"/>
      <c r="AT2643" s="9"/>
      <c r="AU2643" s="5"/>
      <c r="AV2643" s="5"/>
      <c r="AW2643" s="5"/>
      <c r="AX2643" s="5"/>
      <c r="AY2643" s="5"/>
      <c r="AZ2643" s="5"/>
      <c r="BA2643" s="5"/>
      <c r="CX2643" s="5"/>
      <c r="CY2643" s="5"/>
      <c r="CZ2643" s="5"/>
    </row>
    <row r="2644" spans="4:104" x14ac:dyDescent="0.3">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E2644" s="5"/>
      <c r="AF2644" s="5"/>
      <c r="AG2644" s="5"/>
      <c r="AH2644" s="5"/>
      <c r="AI2644" s="5"/>
      <c r="AJ2644" s="5"/>
      <c r="AM2644" s="9"/>
      <c r="AN2644" s="9"/>
      <c r="AO2644" s="9"/>
      <c r="AP2644" s="9"/>
      <c r="AQ2644" s="9"/>
      <c r="AR2644" s="9"/>
      <c r="AS2644" s="9"/>
      <c r="AT2644" s="9"/>
      <c r="AU2644" s="5"/>
      <c r="AV2644" s="5"/>
      <c r="AW2644" s="5"/>
      <c r="AX2644" s="5"/>
      <c r="AY2644" s="5"/>
      <c r="AZ2644" s="5"/>
      <c r="BA2644" s="5"/>
      <c r="CX2644" s="5"/>
      <c r="CY2644" s="5"/>
      <c r="CZ2644" s="5"/>
    </row>
    <row r="2645" spans="4:104" x14ac:dyDescent="0.3">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E2645" s="5"/>
      <c r="AF2645" s="5"/>
      <c r="AG2645" s="5"/>
      <c r="AH2645" s="5"/>
      <c r="AI2645" s="5"/>
      <c r="AJ2645" s="5"/>
      <c r="AM2645" s="9"/>
      <c r="AN2645" s="9"/>
      <c r="AO2645" s="9"/>
      <c r="AP2645" s="9"/>
      <c r="AQ2645" s="9"/>
      <c r="AR2645" s="9"/>
      <c r="AS2645" s="9"/>
      <c r="AT2645" s="9"/>
      <c r="AU2645" s="5"/>
      <c r="AV2645" s="5"/>
      <c r="AW2645" s="5"/>
      <c r="AX2645" s="5"/>
      <c r="AY2645" s="5"/>
      <c r="AZ2645" s="5"/>
      <c r="BA2645" s="5"/>
      <c r="CX2645" s="5"/>
      <c r="CY2645" s="5"/>
      <c r="CZ2645" s="5"/>
    </row>
    <row r="2646" spans="4:104" x14ac:dyDescent="0.3">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E2646" s="5"/>
      <c r="AF2646" s="5"/>
      <c r="AG2646" s="5"/>
      <c r="AH2646" s="5"/>
      <c r="AI2646" s="5"/>
      <c r="AJ2646" s="5"/>
      <c r="AM2646" s="9"/>
      <c r="AN2646" s="9"/>
      <c r="AO2646" s="9"/>
      <c r="AP2646" s="9"/>
      <c r="AQ2646" s="9"/>
      <c r="AR2646" s="9"/>
      <c r="AS2646" s="9"/>
      <c r="AT2646" s="9"/>
      <c r="AU2646" s="5"/>
      <c r="AV2646" s="5"/>
      <c r="AW2646" s="5"/>
      <c r="AX2646" s="5"/>
      <c r="AY2646" s="5"/>
      <c r="AZ2646" s="5"/>
      <c r="BA2646" s="5"/>
      <c r="CX2646" s="5"/>
      <c r="CY2646" s="5"/>
      <c r="CZ2646" s="5"/>
    </row>
    <row r="2647" spans="4:104" x14ac:dyDescent="0.3">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E2647" s="5"/>
      <c r="AF2647" s="5"/>
      <c r="AG2647" s="5"/>
      <c r="AH2647" s="5"/>
      <c r="AI2647" s="5"/>
      <c r="AJ2647" s="5"/>
      <c r="AM2647" s="9"/>
      <c r="AN2647" s="9"/>
      <c r="AO2647" s="9"/>
      <c r="AP2647" s="9"/>
      <c r="AQ2647" s="9"/>
      <c r="AR2647" s="9"/>
      <c r="AS2647" s="9"/>
      <c r="AT2647" s="9"/>
      <c r="AU2647" s="5"/>
      <c r="AV2647" s="5"/>
      <c r="AW2647" s="5"/>
      <c r="AX2647" s="5"/>
      <c r="AY2647" s="5"/>
      <c r="AZ2647" s="5"/>
      <c r="BA2647" s="5"/>
      <c r="CX2647" s="5"/>
      <c r="CY2647" s="5"/>
      <c r="CZ2647" s="5"/>
    </row>
    <row r="2648" spans="4:104" x14ac:dyDescent="0.3">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E2648" s="5"/>
      <c r="AF2648" s="5"/>
      <c r="AG2648" s="5"/>
      <c r="AH2648" s="5"/>
      <c r="AI2648" s="5"/>
      <c r="AJ2648" s="5"/>
      <c r="AM2648" s="9"/>
      <c r="AN2648" s="9"/>
      <c r="AO2648" s="9"/>
      <c r="AP2648" s="9"/>
      <c r="AQ2648" s="9"/>
      <c r="AR2648" s="9"/>
      <c r="AS2648" s="9"/>
      <c r="AT2648" s="9"/>
      <c r="AU2648" s="5"/>
      <c r="AV2648" s="5"/>
      <c r="AW2648" s="5"/>
      <c r="AX2648" s="5"/>
      <c r="AY2648" s="5"/>
      <c r="AZ2648" s="5"/>
      <c r="BA2648" s="5"/>
      <c r="CX2648" s="5"/>
      <c r="CY2648" s="5"/>
      <c r="CZ2648" s="5"/>
    </row>
    <row r="2649" spans="4:104" x14ac:dyDescent="0.3">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E2649" s="5"/>
      <c r="AF2649" s="5"/>
      <c r="AG2649" s="5"/>
      <c r="AH2649" s="5"/>
      <c r="AI2649" s="5"/>
      <c r="AJ2649" s="5"/>
      <c r="AM2649" s="9"/>
      <c r="AN2649" s="9"/>
      <c r="AO2649" s="9"/>
      <c r="AP2649" s="9"/>
      <c r="AQ2649" s="9"/>
      <c r="AR2649" s="9"/>
      <c r="AS2649" s="9"/>
      <c r="AT2649" s="9"/>
      <c r="AU2649" s="5"/>
      <c r="AV2649" s="5"/>
      <c r="AW2649" s="5"/>
      <c r="AX2649" s="5"/>
      <c r="AY2649" s="5"/>
      <c r="AZ2649" s="5"/>
      <c r="BA2649" s="5"/>
      <c r="CX2649" s="5"/>
      <c r="CY2649" s="5"/>
      <c r="CZ2649" s="5"/>
    </row>
    <row r="2650" spans="4:104" x14ac:dyDescent="0.3">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E2650" s="5"/>
      <c r="AF2650" s="5"/>
      <c r="AG2650" s="5"/>
      <c r="AH2650" s="5"/>
      <c r="AI2650" s="5"/>
      <c r="AJ2650" s="5"/>
      <c r="AM2650" s="9"/>
      <c r="AN2650" s="9"/>
      <c r="AO2650" s="9"/>
      <c r="AP2650" s="9"/>
      <c r="AQ2650" s="9"/>
      <c r="AR2650" s="9"/>
      <c r="AS2650" s="9"/>
      <c r="AT2650" s="9"/>
      <c r="AU2650" s="5"/>
      <c r="AV2650" s="5"/>
      <c r="AW2650" s="5"/>
      <c r="AX2650" s="5"/>
      <c r="AY2650" s="5"/>
      <c r="AZ2650" s="5"/>
      <c r="BA2650" s="5"/>
      <c r="CX2650" s="5"/>
      <c r="CY2650" s="5"/>
      <c r="CZ2650" s="5"/>
    </row>
    <row r="2651" spans="4:104" x14ac:dyDescent="0.3">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E2651" s="5"/>
      <c r="AF2651" s="5"/>
      <c r="AG2651" s="5"/>
      <c r="AH2651" s="5"/>
      <c r="AI2651" s="5"/>
      <c r="AJ2651" s="5"/>
      <c r="AM2651" s="9"/>
      <c r="AN2651" s="9"/>
      <c r="AO2651" s="9"/>
      <c r="AP2651" s="9"/>
      <c r="AQ2651" s="9"/>
      <c r="AR2651" s="9"/>
      <c r="AS2651" s="9"/>
      <c r="AT2651" s="9"/>
      <c r="AU2651" s="5"/>
      <c r="AV2651" s="5"/>
      <c r="AW2651" s="5"/>
      <c r="AX2651" s="5"/>
      <c r="AY2651" s="5"/>
      <c r="AZ2651" s="5"/>
      <c r="BA2651" s="5"/>
      <c r="CX2651" s="5"/>
      <c r="CY2651" s="5"/>
      <c r="CZ2651" s="5"/>
    </row>
    <row r="2652" spans="4:104" x14ac:dyDescent="0.3">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E2652" s="5"/>
      <c r="AF2652" s="5"/>
      <c r="AG2652" s="5"/>
      <c r="AH2652" s="5"/>
      <c r="AI2652" s="5"/>
      <c r="AJ2652" s="5"/>
      <c r="AM2652" s="9"/>
      <c r="AN2652" s="9"/>
      <c r="AO2652" s="9"/>
      <c r="AP2652" s="9"/>
      <c r="AQ2652" s="9"/>
      <c r="AR2652" s="9"/>
      <c r="AS2652" s="9"/>
      <c r="AT2652" s="9"/>
      <c r="AU2652" s="5"/>
      <c r="AV2652" s="5"/>
      <c r="AW2652" s="5"/>
      <c r="AX2652" s="5"/>
      <c r="AY2652" s="5"/>
      <c r="AZ2652" s="5"/>
      <c r="BA2652" s="5"/>
      <c r="CX2652" s="5"/>
      <c r="CY2652" s="5"/>
      <c r="CZ2652" s="5"/>
    </row>
    <row r="2653" spans="4:104" x14ac:dyDescent="0.3">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E2653" s="5"/>
      <c r="AF2653" s="5"/>
      <c r="AG2653" s="5"/>
      <c r="AH2653" s="5"/>
      <c r="AI2653" s="5"/>
      <c r="AJ2653" s="5"/>
      <c r="AM2653" s="9"/>
      <c r="AN2653" s="9"/>
      <c r="AO2653" s="9"/>
      <c r="AP2653" s="9"/>
      <c r="AQ2653" s="9"/>
      <c r="AR2653" s="9"/>
      <c r="AS2653" s="9"/>
      <c r="AT2653" s="9"/>
      <c r="AU2653" s="5"/>
      <c r="AV2653" s="5"/>
      <c r="AW2653" s="5"/>
      <c r="AX2653" s="5"/>
      <c r="AY2653" s="5"/>
      <c r="AZ2653" s="5"/>
      <c r="BA2653" s="5"/>
      <c r="CX2653" s="5"/>
      <c r="CY2653" s="5"/>
      <c r="CZ2653" s="5"/>
    </row>
    <row r="2654" spans="4:104" x14ac:dyDescent="0.3">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E2654" s="5"/>
      <c r="AF2654" s="5"/>
      <c r="AG2654" s="5"/>
      <c r="AH2654" s="5"/>
      <c r="AI2654" s="5"/>
      <c r="AJ2654" s="5"/>
      <c r="AM2654" s="9"/>
      <c r="AN2654" s="9"/>
      <c r="AO2654" s="9"/>
      <c r="AP2654" s="9"/>
      <c r="AQ2654" s="9"/>
      <c r="AR2654" s="9"/>
      <c r="AS2654" s="9"/>
      <c r="AT2654" s="9"/>
      <c r="AU2654" s="5"/>
      <c r="AV2654" s="5"/>
      <c r="AW2654" s="5"/>
      <c r="AX2654" s="5"/>
      <c r="AY2654" s="5"/>
      <c r="AZ2654" s="5"/>
      <c r="BA2654" s="5"/>
      <c r="CX2654" s="5"/>
      <c r="CY2654" s="5"/>
      <c r="CZ2654" s="5"/>
    </row>
    <row r="2655" spans="4:104" x14ac:dyDescent="0.3">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E2655" s="5"/>
      <c r="AF2655" s="5"/>
      <c r="AG2655" s="5"/>
      <c r="AH2655" s="5"/>
      <c r="AI2655" s="5"/>
      <c r="AJ2655" s="5"/>
      <c r="AM2655" s="9"/>
      <c r="AN2655" s="9"/>
      <c r="AO2655" s="9"/>
      <c r="AP2655" s="9"/>
      <c r="AQ2655" s="9"/>
      <c r="AR2655" s="9"/>
      <c r="AS2655" s="9"/>
      <c r="AT2655" s="9"/>
      <c r="AU2655" s="5"/>
      <c r="AV2655" s="5"/>
      <c r="AW2655" s="5"/>
      <c r="AX2655" s="5"/>
      <c r="AY2655" s="5"/>
      <c r="AZ2655" s="5"/>
      <c r="BA2655" s="5"/>
      <c r="CX2655" s="5"/>
      <c r="CY2655" s="5"/>
      <c r="CZ2655" s="5"/>
    </row>
    <row r="2656" spans="4:104" x14ac:dyDescent="0.3">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E2656" s="5"/>
      <c r="AF2656" s="5"/>
      <c r="AG2656" s="5"/>
      <c r="AH2656" s="5"/>
      <c r="AI2656" s="5"/>
      <c r="AJ2656" s="5"/>
      <c r="AM2656" s="9"/>
      <c r="AN2656" s="9"/>
      <c r="AO2656" s="9"/>
      <c r="AP2656" s="9"/>
      <c r="AQ2656" s="9"/>
      <c r="AR2656" s="9"/>
      <c r="AS2656" s="9"/>
      <c r="AT2656" s="9"/>
      <c r="AU2656" s="5"/>
      <c r="AV2656" s="5"/>
      <c r="AW2656" s="5"/>
      <c r="AX2656" s="5"/>
      <c r="AY2656" s="5"/>
      <c r="AZ2656" s="5"/>
      <c r="BA2656" s="5"/>
      <c r="CX2656" s="5"/>
      <c r="CY2656" s="5"/>
      <c r="CZ2656" s="5"/>
    </row>
    <row r="2657" spans="4:104" x14ac:dyDescent="0.3">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E2657" s="5"/>
      <c r="AF2657" s="5"/>
      <c r="AG2657" s="5"/>
      <c r="AH2657" s="5"/>
      <c r="AI2657" s="5"/>
      <c r="AJ2657" s="5"/>
      <c r="AM2657" s="9"/>
      <c r="AN2657" s="9"/>
      <c r="AO2657" s="9"/>
      <c r="AP2657" s="9"/>
      <c r="AQ2657" s="9"/>
      <c r="AR2657" s="9"/>
      <c r="AS2657" s="9"/>
      <c r="AT2657" s="9"/>
      <c r="AU2657" s="5"/>
      <c r="AV2657" s="5"/>
      <c r="AW2657" s="5"/>
      <c r="AX2657" s="5"/>
      <c r="AY2657" s="5"/>
      <c r="AZ2657" s="5"/>
      <c r="BA2657" s="5"/>
      <c r="CX2657" s="5"/>
      <c r="CY2657" s="5"/>
      <c r="CZ2657" s="5"/>
    </row>
    <row r="2658" spans="4:104" x14ac:dyDescent="0.3">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E2658" s="5"/>
      <c r="AF2658" s="5"/>
      <c r="AG2658" s="5"/>
      <c r="AH2658" s="5"/>
      <c r="AI2658" s="5"/>
      <c r="AJ2658" s="5"/>
      <c r="AM2658" s="9"/>
      <c r="AN2658" s="9"/>
      <c r="AO2658" s="9"/>
      <c r="AP2658" s="9"/>
      <c r="AQ2658" s="9"/>
      <c r="AR2658" s="9"/>
      <c r="AS2658" s="9"/>
      <c r="AT2658" s="9"/>
      <c r="AU2658" s="5"/>
      <c r="AV2658" s="5"/>
      <c r="AW2658" s="5"/>
      <c r="AX2658" s="5"/>
      <c r="AY2658" s="5"/>
      <c r="AZ2658" s="5"/>
      <c r="BA2658" s="5"/>
      <c r="CX2658" s="5"/>
      <c r="CY2658" s="5"/>
      <c r="CZ2658" s="5"/>
    </row>
    <row r="2659" spans="4:104" x14ac:dyDescent="0.3">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E2659" s="5"/>
      <c r="AF2659" s="5"/>
      <c r="AG2659" s="5"/>
      <c r="AH2659" s="5"/>
      <c r="AI2659" s="5"/>
      <c r="AJ2659" s="5"/>
      <c r="AM2659" s="9"/>
      <c r="AN2659" s="9"/>
      <c r="AO2659" s="9"/>
      <c r="AP2659" s="9"/>
      <c r="AQ2659" s="9"/>
      <c r="AR2659" s="9"/>
      <c r="AS2659" s="9"/>
      <c r="AT2659" s="9"/>
      <c r="AU2659" s="5"/>
      <c r="AV2659" s="5"/>
      <c r="AW2659" s="5"/>
      <c r="AX2659" s="5"/>
      <c r="AY2659" s="5"/>
      <c r="AZ2659" s="5"/>
      <c r="BA2659" s="5"/>
      <c r="CX2659" s="5"/>
      <c r="CY2659" s="5"/>
      <c r="CZ2659" s="5"/>
    </row>
    <row r="2660" spans="4:104" x14ac:dyDescent="0.3">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E2660" s="5"/>
      <c r="AF2660" s="5"/>
      <c r="AG2660" s="5"/>
      <c r="AH2660" s="5"/>
      <c r="AI2660" s="5"/>
      <c r="AJ2660" s="5"/>
      <c r="AM2660" s="9"/>
      <c r="AN2660" s="9"/>
      <c r="AO2660" s="9"/>
      <c r="AP2660" s="9"/>
      <c r="AQ2660" s="9"/>
      <c r="AR2660" s="9"/>
      <c r="AS2660" s="9"/>
      <c r="AT2660" s="9"/>
      <c r="AU2660" s="5"/>
      <c r="AV2660" s="5"/>
      <c r="AW2660" s="5"/>
      <c r="AX2660" s="5"/>
      <c r="AY2660" s="5"/>
      <c r="AZ2660" s="5"/>
      <c r="BA2660" s="5"/>
      <c r="CX2660" s="5"/>
      <c r="CY2660" s="5"/>
      <c r="CZ2660" s="5"/>
    </row>
    <row r="2661" spans="4:104" x14ac:dyDescent="0.3">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E2661" s="5"/>
      <c r="AF2661" s="5"/>
      <c r="AG2661" s="5"/>
      <c r="AH2661" s="5"/>
      <c r="AI2661" s="5"/>
      <c r="AJ2661" s="5"/>
      <c r="AM2661" s="9"/>
      <c r="AN2661" s="9"/>
      <c r="AO2661" s="9"/>
      <c r="AP2661" s="9"/>
      <c r="AQ2661" s="9"/>
      <c r="AR2661" s="9"/>
      <c r="AS2661" s="9"/>
      <c r="AT2661" s="9"/>
      <c r="AU2661" s="5"/>
      <c r="AV2661" s="5"/>
      <c r="AW2661" s="5"/>
      <c r="AX2661" s="5"/>
      <c r="AY2661" s="5"/>
      <c r="AZ2661" s="5"/>
      <c r="BA2661" s="5"/>
      <c r="CX2661" s="5"/>
      <c r="CY2661" s="5"/>
      <c r="CZ2661" s="5"/>
    </row>
    <row r="2662" spans="4:104" x14ac:dyDescent="0.3">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E2662" s="5"/>
      <c r="AF2662" s="5"/>
      <c r="AG2662" s="5"/>
      <c r="AH2662" s="5"/>
      <c r="AI2662" s="5"/>
      <c r="AJ2662" s="5"/>
      <c r="AM2662" s="9"/>
      <c r="AN2662" s="9"/>
      <c r="AO2662" s="9"/>
      <c r="AP2662" s="9"/>
      <c r="AQ2662" s="9"/>
      <c r="AR2662" s="9"/>
      <c r="AS2662" s="9"/>
      <c r="AT2662" s="9"/>
      <c r="AU2662" s="5"/>
      <c r="AV2662" s="5"/>
      <c r="AW2662" s="5"/>
      <c r="AX2662" s="5"/>
      <c r="AY2662" s="5"/>
      <c r="AZ2662" s="5"/>
      <c r="BA2662" s="5"/>
      <c r="CX2662" s="5"/>
      <c r="CY2662" s="5"/>
      <c r="CZ2662" s="5"/>
    </row>
    <row r="2663" spans="4:104" x14ac:dyDescent="0.3">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E2663" s="5"/>
      <c r="AF2663" s="5"/>
      <c r="AG2663" s="5"/>
      <c r="AH2663" s="5"/>
      <c r="AI2663" s="5"/>
      <c r="AJ2663" s="5"/>
      <c r="AM2663" s="9"/>
      <c r="AN2663" s="9"/>
      <c r="AO2663" s="9"/>
      <c r="AP2663" s="9"/>
      <c r="AQ2663" s="9"/>
      <c r="AR2663" s="9"/>
      <c r="AS2663" s="9"/>
      <c r="AT2663" s="9"/>
      <c r="AU2663" s="5"/>
      <c r="AV2663" s="5"/>
      <c r="AW2663" s="5"/>
      <c r="AX2663" s="5"/>
      <c r="AY2663" s="5"/>
      <c r="AZ2663" s="5"/>
      <c r="BA2663" s="5"/>
      <c r="CX2663" s="5"/>
      <c r="CY2663" s="5"/>
      <c r="CZ2663" s="5"/>
    </row>
    <row r="2664" spans="4:104" x14ac:dyDescent="0.3">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E2664" s="5"/>
      <c r="AF2664" s="5"/>
      <c r="AG2664" s="5"/>
      <c r="AH2664" s="5"/>
      <c r="AI2664" s="5"/>
      <c r="AJ2664" s="5"/>
      <c r="AM2664" s="9"/>
      <c r="AN2664" s="9"/>
      <c r="AO2664" s="9"/>
      <c r="AP2664" s="9"/>
      <c r="AQ2664" s="9"/>
      <c r="AR2664" s="9"/>
      <c r="AS2664" s="9"/>
      <c r="AT2664" s="9"/>
      <c r="AU2664" s="5"/>
      <c r="AV2664" s="5"/>
      <c r="AW2664" s="5"/>
      <c r="AX2664" s="5"/>
      <c r="AY2664" s="5"/>
      <c r="AZ2664" s="5"/>
      <c r="BA2664" s="5"/>
      <c r="CX2664" s="5"/>
      <c r="CY2664" s="5"/>
      <c r="CZ2664" s="5"/>
    </row>
    <row r="2665" spans="4:104" x14ac:dyDescent="0.3">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E2665" s="5"/>
      <c r="AF2665" s="5"/>
      <c r="AG2665" s="5"/>
      <c r="AH2665" s="5"/>
      <c r="AI2665" s="5"/>
      <c r="AJ2665" s="5"/>
      <c r="AM2665" s="9"/>
      <c r="AN2665" s="9"/>
      <c r="AO2665" s="9"/>
      <c r="AP2665" s="9"/>
      <c r="AQ2665" s="9"/>
      <c r="AR2665" s="9"/>
      <c r="AS2665" s="9"/>
      <c r="AT2665" s="9"/>
      <c r="AU2665" s="5"/>
      <c r="AV2665" s="5"/>
      <c r="AW2665" s="5"/>
      <c r="AX2665" s="5"/>
      <c r="AY2665" s="5"/>
      <c r="AZ2665" s="5"/>
      <c r="BA2665" s="5"/>
      <c r="CX2665" s="5"/>
      <c r="CY2665" s="5"/>
      <c r="CZ2665" s="5"/>
    </row>
    <row r="2666" spans="4:104" x14ac:dyDescent="0.3">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E2666" s="5"/>
      <c r="AF2666" s="5"/>
      <c r="AG2666" s="5"/>
      <c r="AH2666" s="5"/>
      <c r="AI2666" s="5"/>
      <c r="AJ2666" s="5"/>
      <c r="AM2666" s="9"/>
      <c r="AN2666" s="9"/>
      <c r="AO2666" s="9"/>
      <c r="AP2666" s="9"/>
      <c r="AQ2666" s="9"/>
      <c r="AR2666" s="9"/>
      <c r="AS2666" s="9"/>
      <c r="AT2666" s="9"/>
      <c r="AU2666" s="5"/>
      <c r="AV2666" s="5"/>
      <c r="AW2666" s="5"/>
      <c r="AX2666" s="5"/>
      <c r="AY2666" s="5"/>
      <c r="AZ2666" s="5"/>
      <c r="BA2666" s="5"/>
      <c r="CX2666" s="5"/>
      <c r="CY2666" s="5"/>
      <c r="CZ2666" s="5"/>
    </row>
    <row r="2667" spans="4:104" x14ac:dyDescent="0.3">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E2667" s="5"/>
      <c r="AF2667" s="5"/>
      <c r="AG2667" s="5"/>
      <c r="AH2667" s="5"/>
      <c r="AI2667" s="5"/>
      <c r="AJ2667" s="5"/>
      <c r="AM2667" s="9"/>
      <c r="AN2667" s="9"/>
      <c r="AO2667" s="9"/>
      <c r="AP2667" s="9"/>
      <c r="AQ2667" s="9"/>
      <c r="AR2667" s="9"/>
      <c r="AS2667" s="9"/>
      <c r="AT2667" s="9"/>
      <c r="AU2667" s="5"/>
      <c r="AV2667" s="5"/>
      <c r="AW2667" s="5"/>
      <c r="AX2667" s="5"/>
      <c r="AY2667" s="5"/>
      <c r="AZ2667" s="5"/>
      <c r="BA2667" s="5"/>
      <c r="CX2667" s="5"/>
      <c r="CY2667" s="5"/>
      <c r="CZ2667" s="5"/>
    </row>
    <row r="2668" spans="4:104" x14ac:dyDescent="0.3">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E2668" s="5"/>
      <c r="AF2668" s="5"/>
      <c r="AG2668" s="5"/>
      <c r="AH2668" s="5"/>
      <c r="AI2668" s="5"/>
      <c r="AJ2668" s="5"/>
      <c r="AM2668" s="9"/>
      <c r="AN2668" s="9"/>
      <c r="AO2668" s="9"/>
      <c r="AP2668" s="9"/>
      <c r="AQ2668" s="9"/>
      <c r="AR2668" s="9"/>
      <c r="AS2668" s="9"/>
      <c r="AT2668" s="9"/>
      <c r="AU2668" s="5"/>
      <c r="AV2668" s="5"/>
      <c r="AW2668" s="5"/>
      <c r="AX2668" s="5"/>
      <c r="AY2668" s="5"/>
      <c r="AZ2668" s="5"/>
      <c r="BA2668" s="5"/>
      <c r="CX2668" s="5"/>
      <c r="CY2668" s="5"/>
      <c r="CZ2668" s="5"/>
    </row>
    <row r="2669" spans="4:104" x14ac:dyDescent="0.3">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E2669" s="5"/>
      <c r="AF2669" s="5"/>
      <c r="AG2669" s="5"/>
      <c r="AH2669" s="5"/>
      <c r="AI2669" s="5"/>
      <c r="AJ2669" s="5"/>
      <c r="AM2669" s="9"/>
      <c r="AN2669" s="9"/>
      <c r="AO2669" s="9"/>
      <c r="AP2669" s="9"/>
      <c r="AQ2669" s="9"/>
      <c r="AR2669" s="9"/>
      <c r="AS2669" s="9"/>
      <c r="AT2669" s="9"/>
      <c r="AU2669" s="5"/>
      <c r="AV2669" s="5"/>
      <c r="AW2669" s="5"/>
      <c r="AX2669" s="5"/>
      <c r="AY2669" s="5"/>
      <c r="AZ2669" s="5"/>
      <c r="BA2669" s="5"/>
      <c r="CX2669" s="5"/>
      <c r="CY2669" s="5"/>
      <c r="CZ2669" s="5"/>
    </row>
    <row r="2670" spans="4:104" x14ac:dyDescent="0.3">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E2670" s="5"/>
      <c r="AF2670" s="5"/>
      <c r="AG2670" s="5"/>
      <c r="AH2670" s="5"/>
      <c r="AI2670" s="5"/>
      <c r="AJ2670" s="5"/>
      <c r="AM2670" s="9"/>
      <c r="AN2670" s="9"/>
      <c r="AO2670" s="9"/>
      <c r="AP2670" s="9"/>
      <c r="AQ2670" s="9"/>
      <c r="AR2670" s="9"/>
      <c r="AS2670" s="9"/>
      <c r="AT2670" s="9"/>
      <c r="AU2670" s="5"/>
      <c r="AV2670" s="5"/>
      <c r="AW2670" s="5"/>
      <c r="AX2670" s="5"/>
      <c r="AY2670" s="5"/>
      <c r="AZ2670" s="5"/>
      <c r="BA2670" s="5"/>
      <c r="CX2670" s="5"/>
      <c r="CY2670" s="5"/>
      <c r="CZ2670" s="5"/>
    </row>
    <row r="2671" spans="4:104" x14ac:dyDescent="0.3">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E2671" s="5"/>
      <c r="AF2671" s="5"/>
      <c r="AG2671" s="5"/>
      <c r="AH2671" s="5"/>
      <c r="AI2671" s="5"/>
      <c r="AJ2671" s="5"/>
      <c r="AM2671" s="9"/>
      <c r="AN2671" s="9"/>
      <c r="AO2671" s="9"/>
      <c r="AP2671" s="9"/>
      <c r="AQ2671" s="9"/>
      <c r="AR2671" s="9"/>
      <c r="AS2671" s="9"/>
      <c r="AT2671" s="9"/>
      <c r="AU2671" s="5"/>
      <c r="AV2671" s="5"/>
      <c r="AW2671" s="5"/>
      <c r="AX2671" s="5"/>
      <c r="AY2671" s="5"/>
      <c r="AZ2671" s="5"/>
      <c r="BA2671" s="5"/>
      <c r="CX2671" s="5"/>
      <c r="CY2671" s="5"/>
      <c r="CZ2671" s="5"/>
    </row>
    <row r="2672" spans="4:104" x14ac:dyDescent="0.3">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E2672" s="5"/>
      <c r="AF2672" s="5"/>
      <c r="AG2672" s="5"/>
      <c r="AH2672" s="5"/>
      <c r="AI2672" s="5"/>
      <c r="AJ2672" s="5"/>
      <c r="AM2672" s="9"/>
      <c r="AN2672" s="9"/>
      <c r="AO2672" s="9"/>
      <c r="AP2672" s="9"/>
      <c r="AQ2672" s="9"/>
      <c r="AR2672" s="9"/>
      <c r="AS2672" s="9"/>
      <c r="AT2672" s="9"/>
      <c r="AU2672" s="5"/>
      <c r="AV2672" s="5"/>
      <c r="AW2672" s="5"/>
      <c r="AX2672" s="5"/>
      <c r="AY2672" s="5"/>
      <c r="AZ2672" s="5"/>
      <c r="BA2672" s="5"/>
      <c r="CX2672" s="5"/>
      <c r="CY2672" s="5"/>
      <c r="CZ2672" s="5"/>
    </row>
    <row r="2673" spans="4:104" x14ac:dyDescent="0.3">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E2673" s="5"/>
      <c r="AF2673" s="5"/>
      <c r="AG2673" s="5"/>
      <c r="AH2673" s="5"/>
      <c r="AI2673" s="5"/>
      <c r="AJ2673" s="5"/>
      <c r="AM2673" s="9"/>
      <c r="AN2673" s="9"/>
      <c r="AO2673" s="9"/>
      <c r="AP2673" s="9"/>
      <c r="AQ2673" s="9"/>
      <c r="AR2673" s="9"/>
      <c r="AS2673" s="9"/>
      <c r="AT2673" s="9"/>
      <c r="AU2673" s="5"/>
      <c r="AV2673" s="5"/>
      <c r="AW2673" s="5"/>
      <c r="AX2673" s="5"/>
      <c r="AY2673" s="5"/>
      <c r="AZ2673" s="5"/>
      <c r="BA2673" s="5"/>
      <c r="CX2673" s="5"/>
      <c r="CY2673" s="5"/>
      <c r="CZ2673" s="5"/>
    </row>
    <row r="2674" spans="4:104" x14ac:dyDescent="0.3">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E2674" s="5"/>
      <c r="AF2674" s="5"/>
      <c r="AG2674" s="5"/>
      <c r="AH2674" s="5"/>
      <c r="AI2674" s="5"/>
      <c r="AJ2674" s="5"/>
      <c r="AM2674" s="9"/>
      <c r="AN2674" s="9"/>
      <c r="AO2674" s="9"/>
      <c r="AP2674" s="9"/>
      <c r="AQ2674" s="9"/>
      <c r="AR2674" s="9"/>
      <c r="AS2674" s="9"/>
      <c r="AT2674" s="9"/>
      <c r="AU2674" s="5"/>
      <c r="AV2674" s="5"/>
      <c r="AW2674" s="5"/>
      <c r="AX2674" s="5"/>
      <c r="AY2674" s="5"/>
      <c r="AZ2674" s="5"/>
      <c r="BA2674" s="5"/>
      <c r="CX2674" s="5"/>
      <c r="CY2674" s="5"/>
      <c r="CZ2674" s="5"/>
    </row>
    <row r="2675" spans="4:104" x14ac:dyDescent="0.3">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E2675" s="5"/>
      <c r="AF2675" s="5"/>
      <c r="AG2675" s="5"/>
      <c r="AH2675" s="5"/>
      <c r="AI2675" s="5"/>
      <c r="AJ2675" s="5"/>
      <c r="AM2675" s="9"/>
      <c r="AN2675" s="9"/>
      <c r="AO2675" s="9"/>
      <c r="AP2675" s="9"/>
      <c r="AQ2675" s="9"/>
      <c r="AR2675" s="9"/>
      <c r="AS2675" s="9"/>
      <c r="AT2675" s="9"/>
      <c r="AU2675" s="5"/>
      <c r="AV2675" s="5"/>
      <c r="AW2675" s="5"/>
      <c r="AX2675" s="5"/>
      <c r="AY2675" s="5"/>
      <c r="AZ2675" s="5"/>
      <c r="BA2675" s="5"/>
      <c r="CX2675" s="5"/>
      <c r="CY2675" s="5"/>
      <c r="CZ2675" s="5"/>
    </row>
    <row r="2676" spans="4:104" x14ac:dyDescent="0.3">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E2676" s="5"/>
      <c r="AF2676" s="5"/>
      <c r="AG2676" s="5"/>
      <c r="AH2676" s="5"/>
      <c r="AI2676" s="5"/>
      <c r="AJ2676" s="5"/>
      <c r="AM2676" s="9"/>
      <c r="AN2676" s="9"/>
      <c r="AO2676" s="9"/>
      <c r="AP2676" s="9"/>
      <c r="AQ2676" s="9"/>
      <c r="AR2676" s="9"/>
      <c r="AS2676" s="9"/>
      <c r="AT2676" s="9"/>
      <c r="AU2676" s="5"/>
      <c r="AV2676" s="5"/>
      <c r="AW2676" s="5"/>
      <c r="AX2676" s="5"/>
      <c r="AY2676" s="5"/>
      <c r="AZ2676" s="5"/>
      <c r="BA2676" s="5"/>
      <c r="CX2676" s="5"/>
      <c r="CY2676" s="5"/>
      <c r="CZ2676" s="5"/>
    </row>
    <row r="2677" spans="4:104" x14ac:dyDescent="0.3">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E2677" s="5"/>
      <c r="AF2677" s="5"/>
      <c r="AG2677" s="5"/>
      <c r="AH2677" s="5"/>
      <c r="AI2677" s="5"/>
      <c r="AJ2677" s="5"/>
      <c r="AM2677" s="9"/>
      <c r="AN2677" s="9"/>
      <c r="AO2677" s="9"/>
      <c r="AP2677" s="9"/>
      <c r="AQ2677" s="9"/>
      <c r="AR2677" s="9"/>
      <c r="AS2677" s="9"/>
      <c r="AT2677" s="9"/>
      <c r="AU2677" s="5"/>
      <c r="AV2677" s="5"/>
      <c r="AW2677" s="5"/>
      <c r="AX2677" s="5"/>
      <c r="AY2677" s="5"/>
      <c r="AZ2677" s="5"/>
      <c r="BA2677" s="5"/>
      <c r="CX2677" s="5"/>
      <c r="CY2677" s="5"/>
      <c r="CZ2677" s="5"/>
    </row>
    <row r="2678" spans="4:104" x14ac:dyDescent="0.3">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E2678" s="5"/>
      <c r="AF2678" s="5"/>
      <c r="AG2678" s="5"/>
      <c r="AH2678" s="5"/>
      <c r="AI2678" s="5"/>
      <c r="AJ2678" s="5"/>
      <c r="AM2678" s="9"/>
      <c r="AN2678" s="9"/>
      <c r="AO2678" s="9"/>
      <c r="AP2678" s="9"/>
      <c r="AQ2678" s="9"/>
      <c r="AR2678" s="9"/>
      <c r="AS2678" s="9"/>
      <c r="AT2678" s="9"/>
      <c r="AU2678" s="5"/>
      <c r="AV2678" s="5"/>
      <c r="AW2678" s="5"/>
      <c r="AX2678" s="5"/>
      <c r="AY2678" s="5"/>
      <c r="AZ2678" s="5"/>
      <c r="BA2678" s="5"/>
      <c r="CX2678" s="5"/>
      <c r="CY2678" s="5"/>
      <c r="CZ2678" s="5"/>
    </row>
    <row r="2679" spans="4:104" x14ac:dyDescent="0.3">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E2679" s="5"/>
      <c r="AF2679" s="5"/>
      <c r="AG2679" s="5"/>
      <c r="AH2679" s="5"/>
      <c r="AI2679" s="5"/>
      <c r="AJ2679" s="5"/>
      <c r="AM2679" s="9"/>
      <c r="AN2679" s="9"/>
      <c r="AO2679" s="9"/>
      <c r="AP2679" s="9"/>
      <c r="AQ2679" s="9"/>
      <c r="AR2679" s="9"/>
      <c r="AS2679" s="9"/>
      <c r="AT2679" s="9"/>
      <c r="AU2679" s="5"/>
      <c r="AV2679" s="5"/>
      <c r="AW2679" s="5"/>
      <c r="AX2679" s="5"/>
      <c r="AY2679" s="5"/>
      <c r="AZ2679" s="5"/>
      <c r="BA2679" s="5"/>
      <c r="CX2679" s="5"/>
      <c r="CY2679" s="5"/>
      <c r="CZ2679" s="5"/>
    </row>
    <row r="2680" spans="4:104" x14ac:dyDescent="0.3">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E2680" s="5"/>
      <c r="AF2680" s="5"/>
      <c r="AG2680" s="5"/>
      <c r="AH2680" s="5"/>
      <c r="AI2680" s="5"/>
      <c r="AJ2680" s="5"/>
      <c r="AM2680" s="9"/>
      <c r="AN2680" s="9"/>
      <c r="AO2680" s="9"/>
      <c r="AP2680" s="9"/>
      <c r="AQ2680" s="9"/>
      <c r="AR2680" s="9"/>
      <c r="AS2680" s="9"/>
      <c r="AT2680" s="9"/>
      <c r="AU2680" s="5"/>
      <c r="AV2680" s="5"/>
      <c r="AW2680" s="5"/>
      <c r="AX2680" s="5"/>
      <c r="AY2680" s="5"/>
      <c r="AZ2680" s="5"/>
      <c r="BA2680" s="5"/>
      <c r="CX2680" s="5"/>
      <c r="CY2680" s="5"/>
      <c r="CZ2680" s="5"/>
    </row>
    <row r="2681" spans="4:104" x14ac:dyDescent="0.3">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E2681" s="5"/>
      <c r="AF2681" s="5"/>
      <c r="AG2681" s="5"/>
      <c r="AH2681" s="5"/>
      <c r="AI2681" s="5"/>
      <c r="AJ2681" s="5"/>
      <c r="AM2681" s="9"/>
      <c r="AN2681" s="9"/>
      <c r="AO2681" s="9"/>
      <c r="AP2681" s="9"/>
      <c r="AQ2681" s="9"/>
      <c r="AR2681" s="9"/>
      <c r="AS2681" s="9"/>
      <c r="AT2681" s="9"/>
      <c r="AU2681" s="5"/>
      <c r="AV2681" s="5"/>
      <c r="AW2681" s="5"/>
      <c r="AX2681" s="5"/>
      <c r="AY2681" s="5"/>
      <c r="AZ2681" s="5"/>
      <c r="BA2681" s="5"/>
      <c r="CX2681" s="5"/>
      <c r="CY2681" s="5"/>
      <c r="CZ2681" s="5"/>
    </row>
    <row r="2682" spans="4:104" x14ac:dyDescent="0.3">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E2682" s="5"/>
      <c r="AF2682" s="5"/>
      <c r="AG2682" s="5"/>
      <c r="AH2682" s="5"/>
      <c r="AI2682" s="5"/>
      <c r="AJ2682" s="5"/>
      <c r="AM2682" s="9"/>
      <c r="AN2682" s="9"/>
      <c r="AO2682" s="9"/>
      <c r="AP2682" s="9"/>
      <c r="AQ2682" s="9"/>
      <c r="AR2682" s="9"/>
      <c r="AS2682" s="9"/>
      <c r="AT2682" s="9"/>
      <c r="AU2682" s="5"/>
      <c r="AV2682" s="5"/>
      <c r="AW2682" s="5"/>
      <c r="AX2682" s="5"/>
      <c r="AY2682" s="5"/>
      <c r="AZ2682" s="5"/>
      <c r="BA2682" s="5"/>
      <c r="CX2682" s="5"/>
      <c r="CY2682" s="5"/>
      <c r="CZ2682" s="5"/>
    </row>
    <row r="2683" spans="4:104" x14ac:dyDescent="0.3">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E2683" s="5"/>
      <c r="AF2683" s="5"/>
      <c r="AG2683" s="5"/>
      <c r="AH2683" s="5"/>
      <c r="AI2683" s="5"/>
      <c r="AJ2683" s="5"/>
      <c r="AM2683" s="9"/>
      <c r="AN2683" s="9"/>
      <c r="AO2683" s="9"/>
      <c r="AP2683" s="9"/>
      <c r="AQ2683" s="9"/>
      <c r="AR2683" s="9"/>
      <c r="AS2683" s="9"/>
      <c r="AT2683" s="9"/>
      <c r="AU2683" s="5"/>
      <c r="AV2683" s="5"/>
      <c r="AW2683" s="5"/>
      <c r="AX2683" s="5"/>
      <c r="AY2683" s="5"/>
      <c r="AZ2683" s="5"/>
      <c r="BA2683" s="5"/>
      <c r="CX2683" s="5"/>
      <c r="CY2683" s="5"/>
      <c r="CZ2683" s="5"/>
    </row>
    <row r="2684" spans="4:104" x14ac:dyDescent="0.3">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E2684" s="5"/>
      <c r="AF2684" s="5"/>
      <c r="AG2684" s="5"/>
      <c r="AH2684" s="5"/>
      <c r="AI2684" s="5"/>
      <c r="AJ2684" s="5"/>
      <c r="AM2684" s="9"/>
      <c r="AN2684" s="9"/>
      <c r="AO2684" s="9"/>
      <c r="AP2684" s="9"/>
      <c r="AQ2684" s="9"/>
      <c r="AR2684" s="9"/>
      <c r="AS2684" s="9"/>
      <c r="AT2684" s="9"/>
      <c r="AU2684" s="5"/>
      <c r="AV2684" s="5"/>
      <c r="AW2684" s="5"/>
      <c r="AX2684" s="5"/>
      <c r="AY2684" s="5"/>
      <c r="AZ2684" s="5"/>
      <c r="BA2684" s="5"/>
      <c r="CX2684" s="5"/>
      <c r="CY2684" s="5"/>
      <c r="CZ2684" s="5"/>
    </row>
    <row r="2685" spans="4:104" x14ac:dyDescent="0.3">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E2685" s="5"/>
      <c r="AF2685" s="5"/>
      <c r="AG2685" s="5"/>
      <c r="AH2685" s="5"/>
      <c r="AI2685" s="5"/>
      <c r="AJ2685" s="5"/>
      <c r="AM2685" s="9"/>
      <c r="AN2685" s="9"/>
      <c r="AO2685" s="9"/>
      <c r="AP2685" s="9"/>
      <c r="AQ2685" s="9"/>
      <c r="AR2685" s="9"/>
      <c r="AS2685" s="9"/>
      <c r="AT2685" s="9"/>
      <c r="AU2685" s="5"/>
      <c r="AV2685" s="5"/>
      <c r="AW2685" s="5"/>
      <c r="AX2685" s="5"/>
      <c r="AY2685" s="5"/>
      <c r="AZ2685" s="5"/>
      <c r="BA2685" s="5"/>
      <c r="CX2685" s="5"/>
      <c r="CY2685" s="5"/>
      <c r="CZ2685" s="5"/>
    </row>
    <row r="2686" spans="4:104" x14ac:dyDescent="0.3">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E2686" s="5"/>
      <c r="AF2686" s="5"/>
      <c r="AG2686" s="5"/>
      <c r="AH2686" s="5"/>
      <c r="AI2686" s="5"/>
      <c r="AJ2686" s="5"/>
      <c r="AM2686" s="9"/>
      <c r="AN2686" s="9"/>
      <c r="AO2686" s="9"/>
      <c r="AP2686" s="9"/>
      <c r="AQ2686" s="9"/>
      <c r="AR2686" s="9"/>
      <c r="AS2686" s="9"/>
      <c r="AT2686" s="9"/>
      <c r="AU2686" s="5"/>
      <c r="AV2686" s="5"/>
      <c r="AW2686" s="5"/>
      <c r="AX2686" s="5"/>
      <c r="AY2686" s="5"/>
      <c r="AZ2686" s="5"/>
      <c r="BA2686" s="5"/>
      <c r="CX2686" s="5"/>
      <c r="CY2686" s="5"/>
      <c r="CZ2686" s="5"/>
    </row>
    <row r="2687" spans="4:104" x14ac:dyDescent="0.3">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E2687" s="5"/>
      <c r="AF2687" s="5"/>
      <c r="AG2687" s="5"/>
      <c r="AH2687" s="5"/>
      <c r="AI2687" s="5"/>
      <c r="AJ2687" s="5"/>
      <c r="AM2687" s="9"/>
      <c r="AN2687" s="9"/>
      <c r="AO2687" s="9"/>
      <c r="AP2687" s="9"/>
      <c r="AQ2687" s="9"/>
      <c r="AR2687" s="9"/>
      <c r="AS2687" s="9"/>
      <c r="AT2687" s="9"/>
      <c r="AU2687" s="5"/>
      <c r="AV2687" s="5"/>
      <c r="AW2687" s="5"/>
      <c r="AX2687" s="5"/>
      <c r="AY2687" s="5"/>
      <c r="AZ2687" s="5"/>
      <c r="BA2687" s="5"/>
      <c r="CX2687" s="5"/>
      <c r="CY2687" s="5"/>
      <c r="CZ2687" s="5"/>
    </row>
    <row r="2688" spans="4:104" x14ac:dyDescent="0.3">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E2688" s="5"/>
      <c r="AF2688" s="5"/>
      <c r="AG2688" s="5"/>
      <c r="AH2688" s="5"/>
      <c r="AI2688" s="5"/>
      <c r="AJ2688" s="5"/>
      <c r="AM2688" s="9"/>
      <c r="AN2688" s="9"/>
      <c r="AO2688" s="9"/>
      <c r="AP2688" s="9"/>
      <c r="AQ2688" s="9"/>
      <c r="AR2688" s="9"/>
      <c r="AS2688" s="9"/>
      <c r="AT2688" s="9"/>
      <c r="AU2688" s="5"/>
      <c r="AV2688" s="5"/>
      <c r="AW2688" s="5"/>
      <c r="AX2688" s="5"/>
      <c r="AY2688" s="5"/>
      <c r="AZ2688" s="5"/>
      <c r="BA2688" s="5"/>
      <c r="CX2688" s="5"/>
      <c r="CY2688" s="5"/>
      <c r="CZ2688" s="5"/>
    </row>
    <row r="2689" spans="4:104" x14ac:dyDescent="0.3">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E2689" s="5"/>
      <c r="AF2689" s="5"/>
      <c r="AG2689" s="5"/>
      <c r="AH2689" s="5"/>
      <c r="AI2689" s="5"/>
      <c r="AJ2689" s="5"/>
      <c r="AM2689" s="9"/>
      <c r="AN2689" s="9"/>
      <c r="AO2689" s="9"/>
      <c r="AP2689" s="9"/>
      <c r="AQ2689" s="9"/>
      <c r="AR2689" s="9"/>
      <c r="AS2689" s="9"/>
      <c r="AT2689" s="9"/>
      <c r="AU2689" s="5"/>
      <c r="AV2689" s="5"/>
      <c r="AW2689" s="5"/>
      <c r="AX2689" s="5"/>
      <c r="AY2689" s="5"/>
      <c r="AZ2689" s="5"/>
      <c r="BA2689" s="5"/>
      <c r="CX2689" s="5"/>
      <c r="CY2689" s="5"/>
      <c r="CZ2689" s="5"/>
    </row>
    <row r="2690" spans="4:104" x14ac:dyDescent="0.3">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E2690" s="5"/>
      <c r="AF2690" s="5"/>
      <c r="AG2690" s="5"/>
      <c r="AH2690" s="5"/>
      <c r="AI2690" s="5"/>
      <c r="AJ2690" s="5"/>
      <c r="AM2690" s="9"/>
      <c r="AN2690" s="9"/>
      <c r="AO2690" s="9"/>
      <c r="AP2690" s="9"/>
      <c r="AQ2690" s="9"/>
      <c r="AR2690" s="9"/>
      <c r="AS2690" s="9"/>
      <c r="AT2690" s="9"/>
      <c r="AU2690" s="5"/>
      <c r="AV2690" s="5"/>
      <c r="AW2690" s="5"/>
      <c r="AX2690" s="5"/>
      <c r="AY2690" s="5"/>
      <c r="AZ2690" s="5"/>
      <c r="BA2690" s="5"/>
      <c r="CX2690" s="5"/>
      <c r="CY2690" s="5"/>
      <c r="CZ2690" s="5"/>
    </row>
    <row r="2691" spans="4:104" x14ac:dyDescent="0.3">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E2691" s="5"/>
      <c r="AF2691" s="5"/>
      <c r="AG2691" s="5"/>
      <c r="AH2691" s="5"/>
      <c r="AI2691" s="5"/>
      <c r="AJ2691" s="5"/>
      <c r="AM2691" s="9"/>
      <c r="AN2691" s="9"/>
      <c r="AO2691" s="9"/>
      <c r="AP2691" s="9"/>
      <c r="AQ2691" s="9"/>
      <c r="AR2691" s="9"/>
      <c r="AS2691" s="9"/>
      <c r="AT2691" s="9"/>
      <c r="AU2691" s="5"/>
      <c r="AV2691" s="5"/>
      <c r="AW2691" s="5"/>
      <c r="AX2691" s="5"/>
      <c r="AY2691" s="5"/>
      <c r="AZ2691" s="5"/>
      <c r="BA2691" s="5"/>
      <c r="CX2691" s="5"/>
      <c r="CY2691" s="5"/>
      <c r="CZ2691" s="5"/>
    </row>
    <row r="2692" spans="4:104" x14ac:dyDescent="0.3">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E2692" s="5"/>
      <c r="AF2692" s="5"/>
      <c r="AG2692" s="5"/>
      <c r="AH2692" s="5"/>
      <c r="AI2692" s="5"/>
      <c r="AJ2692" s="5"/>
      <c r="AM2692" s="9"/>
      <c r="AN2692" s="9"/>
      <c r="AO2692" s="9"/>
      <c r="AP2692" s="9"/>
      <c r="AQ2692" s="9"/>
      <c r="AR2692" s="9"/>
      <c r="AS2692" s="9"/>
      <c r="AT2692" s="9"/>
      <c r="AU2692" s="5"/>
      <c r="AV2692" s="5"/>
      <c r="AW2692" s="5"/>
      <c r="AX2692" s="5"/>
      <c r="AY2692" s="5"/>
      <c r="AZ2692" s="5"/>
      <c r="BA2692" s="5"/>
      <c r="CX2692" s="5"/>
      <c r="CY2692" s="5"/>
      <c r="CZ2692" s="5"/>
    </row>
    <row r="2693" spans="4:104" x14ac:dyDescent="0.3">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E2693" s="5"/>
      <c r="AF2693" s="5"/>
      <c r="AG2693" s="5"/>
      <c r="AH2693" s="5"/>
      <c r="AI2693" s="5"/>
      <c r="AJ2693" s="5"/>
      <c r="AM2693" s="9"/>
      <c r="AN2693" s="9"/>
      <c r="AO2693" s="9"/>
      <c r="AP2693" s="9"/>
      <c r="AQ2693" s="9"/>
      <c r="AR2693" s="9"/>
      <c r="AS2693" s="9"/>
      <c r="AT2693" s="9"/>
      <c r="AU2693" s="5"/>
      <c r="AV2693" s="5"/>
      <c r="AW2693" s="5"/>
      <c r="AX2693" s="5"/>
      <c r="AY2693" s="5"/>
      <c r="AZ2693" s="5"/>
      <c r="BA2693" s="5"/>
      <c r="CX2693" s="5"/>
      <c r="CY2693" s="5"/>
      <c r="CZ2693" s="5"/>
    </row>
    <row r="2694" spans="4:104" x14ac:dyDescent="0.3">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E2694" s="5"/>
      <c r="AF2694" s="5"/>
      <c r="AG2694" s="5"/>
      <c r="AH2694" s="5"/>
      <c r="AI2694" s="5"/>
      <c r="AJ2694" s="5"/>
      <c r="AM2694" s="9"/>
      <c r="AN2694" s="9"/>
      <c r="AO2694" s="9"/>
      <c r="AP2694" s="9"/>
      <c r="AQ2694" s="9"/>
      <c r="AR2694" s="9"/>
      <c r="AS2694" s="9"/>
      <c r="AT2694" s="9"/>
      <c r="AU2694" s="5"/>
      <c r="AV2694" s="5"/>
      <c r="AW2694" s="5"/>
      <c r="AX2694" s="5"/>
      <c r="AY2694" s="5"/>
      <c r="AZ2694" s="5"/>
      <c r="BA2694" s="5"/>
      <c r="CX2694" s="5"/>
      <c r="CY2694" s="5"/>
      <c r="CZ2694" s="5"/>
    </row>
    <row r="2695" spans="4:104" x14ac:dyDescent="0.3">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E2695" s="5"/>
      <c r="AF2695" s="5"/>
      <c r="AG2695" s="5"/>
      <c r="AH2695" s="5"/>
      <c r="AI2695" s="5"/>
      <c r="AJ2695" s="5"/>
      <c r="AM2695" s="9"/>
      <c r="AN2695" s="9"/>
      <c r="AO2695" s="9"/>
      <c r="AP2695" s="9"/>
      <c r="AQ2695" s="9"/>
      <c r="AR2695" s="9"/>
      <c r="AS2695" s="9"/>
      <c r="AT2695" s="9"/>
      <c r="AU2695" s="5"/>
      <c r="AV2695" s="5"/>
      <c r="AW2695" s="5"/>
      <c r="AX2695" s="5"/>
      <c r="AY2695" s="5"/>
      <c r="AZ2695" s="5"/>
      <c r="BA2695" s="5"/>
      <c r="CX2695" s="5"/>
      <c r="CY2695" s="5"/>
      <c r="CZ2695" s="5"/>
    </row>
    <row r="2696" spans="4:104" x14ac:dyDescent="0.3">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E2696" s="5"/>
      <c r="AF2696" s="5"/>
      <c r="AG2696" s="5"/>
      <c r="AH2696" s="5"/>
      <c r="AI2696" s="5"/>
      <c r="AJ2696" s="5"/>
      <c r="AM2696" s="9"/>
      <c r="AN2696" s="9"/>
      <c r="AO2696" s="9"/>
      <c r="AP2696" s="9"/>
      <c r="AQ2696" s="9"/>
      <c r="AR2696" s="9"/>
      <c r="AS2696" s="9"/>
      <c r="AT2696" s="9"/>
      <c r="AU2696" s="5"/>
      <c r="AV2696" s="5"/>
      <c r="AW2696" s="5"/>
      <c r="AX2696" s="5"/>
      <c r="AY2696" s="5"/>
      <c r="AZ2696" s="5"/>
      <c r="BA2696" s="5"/>
      <c r="CX2696" s="5"/>
      <c r="CY2696" s="5"/>
      <c r="CZ2696" s="5"/>
    </row>
    <row r="2697" spans="4:104" x14ac:dyDescent="0.3">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E2697" s="5"/>
      <c r="AF2697" s="5"/>
      <c r="AG2697" s="5"/>
      <c r="AH2697" s="5"/>
      <c r="AI2697" s="5"/>
      <c r="AJ2697" s="5"/>
      <c r="AM2697" s="9"/>
      <c r="AN2697" s="9"/>
      <c r="AO2697" s="9"/>
      <c r="AP2697" s="9"/>
      <c r="AQ2697" s="9"/>
      <c r="AR2697" s="9"/>
      <c r="AS2697" s="9"/>
      <c r="AT2697" s="9"/>
      <c r="AU2697" s="5"/>
      <c r="AV2697" s="5"/>
      <c r="AW2697" s="5"/>
      <c r="AX2697" s="5"/>
      <c r="AY2697" s="5"/>
      <c r="AZ2697" s="5"/>
      <c r="BA2697" s="5"/>
      <c r="CX2697" s="5"/>
      <c r="CY2697" s="5"/>
      <c r="CZ2697" s="5"/>
    </row>
    <row r="2698" spans="4:104" x14ac:dyDescent="0.3">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E2698" s="5"/>
      <c r="AF2698" s="5"/>
      <c r="AG2698" s="5"/>
      <c r="AH2698" s="5"/>
      <c r="AI2698" s="5"/>
      <c r="AJ2698" s="5"/>
      <c r="AM2698" s="9"/>
      <c r="AN2698" s="9"/>
      <c r="AO2698" s="9"/>
      <c r="AP2698" s="9"/>
      <c r="AQ2698" s="9"/>
      <c r="AR2698" s="9"/>
      <c r="AS2698" s="9"/>
      <c r="AT2698" s="9"/>
      <c r="AU2698" s="5"/>
      <c r="AV2698" s="5"/>
      <c r="AW2698" s="5"/>
      <c r="AX2698" s="5"/>
      <c r="AY2698" s="5"/>
      <c r="AZ2698" s="5"/>
      <c r="BA2698" s="5"/>
      <c r="CX2698" s="5"/>
      <c r="CY2698" s="5"/>
      <c r="CZ2698" s="5"/>
    </row>
    <row r="2699" spans="4:104" x14ac:dyDescent="0.3">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E2699" s="5"/>
      <c r="AF2699" s="5"/>
      <c r="AG2699" s="5"/>
      <c r="AH2699" s="5"/>
      <c r="AI2699" s="5"/>
      <c r="AJ2699" s="5"/>
      <c r="AM2699" s="9"/>
      <c r="AN2699" s="9"/>
      <c r="AO2699" s="9"/>
      <c r="AP2699" s="9"/>
      <c r="AQ2699" s="9"/>
      <c r="AR2699" s="9"/>
      <c r="AS2699" s="9"/>
      <c r="AT2699" s="9"/>
      <c r="AU2699" s="5"/>
      <c r="AV2699" s="5"/>
      <c r="AW2699" s="5"/>
      <c r="AX2699" s="5"/>
      <c r="AY2699" s="5"/>
      <c r="AZ2699" s="5"/>
      <c r="BA2699" s="5"/>
      <c r="CX2699" s="5"/>
      <c r="CY2699" s="5"/>
      <c r="CZ2699" s="5"/>
    </row>
    <row r="2700" spans="4:104" x14ac:dyDescent="0.3">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E2700" s="5"/>
      <c r="AF2700" s="5"/>
      <c r="AG2700" s="5"/>
      <c r="AH2700" s="5"/>
      <c r="AI2700" s="5"/>
      <c r="AJ2700" s="5"/>
      <c r="AM2700" s="9"/>
      <c r="AN2700" s="9"/>
      <c r="AO2700" s="9"/>
      <c r="AP2700" s="9"/>
      <c r="AQ2700" s="9"/>
      <c r="AR2700" s="9"/>
      <c r="AS2700" s="9"/>
      <c r="AT2700" s="9"/>
      <c r="AU2700" s="5"/>
      <c r="AV2700" s="5"/>
      <c r="AW2700" s="5"/>
      <c r="AX2700" s="5"/>
      <c r="AY2700" s="5"/>
      <c r="AZ2700" s="5"/>
      <c r="BA2700" s="5"/>
      <c r="CX2700" s="5"/>
      <c r="CY2700" s="5"/>
      <c r="CZ2700" s="5"/>
    </row>
    <row r="2701" spans="4:104" x14ac:dyDescent="0.3">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E2701" s="5"/>
      <c r="AF2701" s="5"/>
      <c r="AG2701" s="5"/>
      <c r="AH2701" s="5"/>
      <c r="AI2701" s="5"/>
      <c r="AJ2701" s="5"/>
      <c r="AM2701" s="9"/>
      <c r="AN2701" s="9"/>
      <c r="AO2701" s="9"/>
      <c r="AP2701" s="9"/>
      <c r="AQ2701" s="9"/>
      <c r="AR2701" s="9"/>
      <c r="AS2701" s="9"/>
      <c r="AT2701" s="9"/>
      <c r="AU2701" s="5"/>
      <c r="AV2701" s="5"/>
      <c r="AW2701" s="5"/>
      <c r="AX2701" s="5"/>
      <c r="AY2701" s="5"/>
      <c r="AZ2701" s="5"/>
      <c r="BA2701" s="5"/>
      <c r="CX2701" s="5"/>
      <c r="CY2701" s="5"/>
      <c r="CZ2701" s="5"/>
    </row>
    <row r="2702" spans="4:104" x14ac:dyDescent="0.3">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E2702" s="5"/>
      <c r="AF2702" s="5"/>
      <c r="AG2702" s="5"/>
      <c r="AH2702" s="5"/>
      <c r="AI2702" s="5"/>
      <c r="AJ2702" s="5"/>
      <c r="AM2702" s="9"/>
      <c r="AN2702" s="9"/>
      <c r="AO2702" s="9"/>
      <c r="AP2702" s="9"/>
      <c r="AQ2702" s="9"/>
      <c r="AR2702" s="9"/>
      <c r="AS2702" s="9"/>
      <c r="AT2702" s="9"/>
      <c r="AU2702" s="5"/>
      <c r="AV2702" s="5"/>
      <c r="AW2702" s="5"/>
      <c r="AX2702" s="5"/>
      <c r="AY2702" s="5"/>
      <c r="AZ2702" s="5"/>
      <c r="BA2702" s="5"/>
      <c r="CX2702" s="5"/>
      <c r="CY2702" s="5"/>
      <c r="CZ2702" s="5"/>
    </row>
    <row r="2703" spans="4:104" x14ac:dyDescent="0.3">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E2703" s="5"/>
      <c r="AF2703" s="5"/>
      <c r="AG2703" s="5"/>
      <c r="AH2703" s="5"/>
      <c r="AI2703" s="5"/>
      <c r="AJ2703" s="5"/>
      <c r="AM2703" s="9"/>
      <c r="AN2703" s="9"/>
      <c r="AO2703" s="9"/>
      <c r="AP2703" s="9"/>
      <c r="AQ2703" s="9"/>
      <c r="AR2703" s="9"/>
      <c r="AS2703" s="9"/>
      <c r="AT2703" s="9"/>
      <c r="AU2703" s="5"/>
      <c r="AV2703" s="5"/>
      <c r="AW2703" s="5"/>
      <c r="AX2703" s="5"/>
      <c r="AY2703" s="5"/>
      <c r="AZ2703" s="5"/>
      <c r="BA2703" s="5"/>
      <c r="CX2703" s="5"/>
      <c r="CY2703" s="5"/>
      <c r="CZ2703" s="5"/>
    </row>
    <row r="2704" spans="4:104" x14ac:dyDescent="0.3">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E2704" s="5"/>
      <c r="AF2704" s="5"/>
      <c r="AG2704" s="5"/>
      <c r="AH2704" s="5"/>
      <c r="AI2704" s="5"/>
      <c r="AJ2704" s="5"/>
      <c r="AM2704" s="9"/>
      <c r="AN2704" s="9"/>
      <c r="AO2704" s="9"/>
      <c r="AP2704" s="9"/>
      <c r="AQ2704" s="9"/>
      <c r="AR2704" s="9"/>
      <c r="AS2704" s="9"/>
      <c r="AT2704" s="9"/>
      <c r="AU2704" s="5"/>
      <c r="AV2704" s="5"/>
      <c r="AW2704" s="5"/>
      <c r="AX2704" s="5"/>
      <c r="AY2704" s="5"/>
      <c r="AZ2704" s="5"/>
      <c r="BA2704" s="5"/>
      <c r="CX2704" s="5"/>
      <c r="CY2704" s="5"/>
      <c r="CZ2704" s="5"/>
    </row>
    <row r="2705" spans="4:104" x14ac:dyDescent="0.3">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E2705" s="5"/>
      <c r="AF2705" s="5"/>
      <c r="AG2705" s="5"/>
      <c r="AH2705" s="5"/>
      <c r="AI2705" s="5"/>
      <c r="AJ2705" s="5"/>
      <c r="AM2705" s="9"/>
      <c r="AN2705" s="9"/>
      <c r="AO2705" s="9"/>
      <c r="AP2705" s="9"/>
      <c r="AQ2705" s="9"/>
      <c r="AR2705" s="9"/>
      <c r="AS2705" s="9"/>
      <c r="AT2705" s="9"/>
      <c r="AU2705" s="5"/>
      <c r="AV2705" s="5"/>
      <c r="AW2705" s="5"/>
      <c r="AX2705" s="5"/>
      <c r="AY2705" s="5"/>
      <c r="AZ2705" s="5"/>
      <c r="BA2705" s="5"/>
      <c r="CX2705" s="5"/>
      <c r="CY2705" s="5"/>
      <c r="CZ2705" s="5"/>
    </row>
    <row r="2706" spans="4:104" x14ac:dyDescent="0.3">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E2706" s="5"/>
      <c r="AF2706" s="5"/>
      <c r="AG2706" s="5"/>
      <c r="AH2706" s="5"/>
      <c r="AI2706" s="5"/>
      <c r="AJ2706" s="5"/>
      <c r="AM2706" s="9"/>
      <c r="AN2706" s="9"/>
      <c r="AO2706" s="9"/>
      <c r="AP2706" s="9"/>
      <c r="AQ2706" s="9"/>
      <c r="AR2706" s="9"/>
      <c r="AS2706" s="9"/>
      <c r="AT2706" s="9"/>
      <c r="AU2706" s="5"/>
      <c r="AV2706" s="5"/>
      <c r="AW2706" s="5"/>
      <c r="AX2706" s="5"/>
      <c r="AY2706" s="5"/>
      <c r="AZ2706" s="5"/>
      <c r="BA2706" s="5"/>
      <c r="CX2706" s="5"/>
      <c r="CY2706" s="5"/>
      <c r="CZ2706" s="5"/>
    </row>
    <row r="2707" spans="4:104" x14ac:dyDescent="0.3">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E2707" s="5"/>
      <c r="AF2707" s="5"/>
      <c r="AG2707" s="5"/>
      <c r="AH2707" s="5"/>
      <c r="AI2707" s="5"/>
      <c r="AJ2707" s="5"/>
      <c r="AM2707" s="9"/>
      <c r="AN2707" s="9"/>
      <c r="AO2707" s="9"/>
      <c r="AP2707" s="9"/>
      <c r="AQ2707" s="9"/>
      <c r="AR2707" s="9"/>
      <c r="AS2707" s="9"/>
      <c r="AT2707" s="9"/>
      <c r="AU2707" s="5"/>
      <c r="AV2707" s="5"/>
      <c r="AW2707" s="5"/>
      <c r="AX2707" s="5"/>
      <c r="AY2707" s="5"/>
      <c r="AZ2707" s="5"/>
      <c r="BA2707" s="5"/>
      <c r="CX2707" s="5"/>
      <c r="CY2707" s="5"/>
      <c r="CZ2707" s="5"/>
    </row>
    <row r="2708" spans="4:104" x14ac:dyDescent="0.3">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E2708" s="5"/>
      <c r="AF2708" s="5"/>
      <c r="AG2708" s="5"/>
      <c r="AH2708" s="5"/>
      <c r="AI2708" s="5"/>
      <c r="AJ2708" s="5"/>
      <c r="AM2708" s="9"/>
      <c r="AN2708" s="9"/>
      <c r="AO2708" s="9"/>
      <c r="AP2708" s="9"/>
      <c r="AQ2708" s="9"/>
      <c r="AR2708" s="9"/>
      <c r="AS2708" s="9"/>
      <c r="AT2708" s="9"/>
      <c r="AU2708" s="5"/>
      <c r="AV2708" s="5"/>
      <c r="AW2708" s="5"/>
      <c r="AX2708" s="5"/>
      <c r="AY2708" s="5"/>
      <c r="AZ2708" s="5"/>
      <c r="BA2708" s="5"/>
      <c r="CX2708" s="5"/>
      <c r="CY2708" s="5"/>
      <c r="CZ2708" s="5"/>
    </row>
    <row r="2709" spans="4:104" x14ac:dyDescent="0.3">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E2709" s="5"/>
      <c r="AF2709" s="5"/>
      <c r="AG2709" s="5"/>
      <c r="AH2709" s="5"/>
      <c r="AI2709" s="5"/>
      <c r="AJ2709" s="5"/>
      <c r="AM2709" s="9"/>
      <c r="AN2709" s="9"/>
      <c r="AO2709" s="9"/>
      <c r="AP2709" s="9"/>
      <c r="AQ2709" s="9"/>
      <c r="AR2709" s="9"/>
      <c r="AS2709" s="9"/>
      <c r="AT2709" s="9"/>
      <c r="AU2709" s="5"/>
      <c r="AV2709" s="5"/>
      <c r="AW2709" s="5"/>
      <c r="AX2709" s="5"/>
      <c r="AY2709" s="5"/>
      <c r="AZ2709" s="5"/>
      <c r="BA2709" s="5"/>
      <c r="CX2709" s="5"/>
      <c r="CY2709" s="5"/>
      <c r="CZ2709" s="5"/>
    </row>
    <row r="2710" spans="4:104" x14ac:dyDescent="0.3">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E2710" s="5"/>
      <c r="AF2710" s="5"/>
      <c r="AG2710" s="5"/>
      <c r="AH2710" s="5"/>
      <c r="AI2710" s="5"/>
      <c r="AJ2710" s="5"/>
      <c r="AM2710" s="9"/>
      <c r="AN2710" s="9"/>
      <c r="AO2710" s="9"/>
      <c r="AP2710" s="9"/>
      <c r="AQ2710" s="9"/>
      <c r="AR2710" s="9"/>
      <c r="AS2710" s="9"/>
      <c r="AT2710" s="9"/>
      <c r="AU2710" s="5"/>
      <c r="AV2710" s="5"/>
      <c r="AW2710" s="5"/>
      <c r="AX2710" s="5"/>
      <c r="AY2710" s="5"/>
      <c r="AZ2710" s="5"/>
      <c r="BA2710" s="5"/>
      <c r="CX2710" s="5"/>
      <c r="CY2710" s="5"/>
      <c r="CZ2710" s="5"/>
    </row>
    <row r="2711" spans="4:104" x14ac:dyDescent="0.3">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E2711" s="5"/>
      <c r="AF2711" s="5"/>
      <c r="AG2711" s="5"/>
      <c r="AH2711" s="5"/>
      <c r="AI2711" s="5"/>
      <c r="AJ2711" s="5"/>
      <c r="AM2711" s="9"/>
      <c r="AN2711" s="9"/>
      <c r="AO2711" s="9"/>
      <c r="AP2711" s="9"/>
      <c r="AQ2711" s="9"/>
      <c r="AR2711" s="9"/>
      <c r="AS2711" s="9"/>
      <c r="AT2711" s="9"/>
      <c r="AU2711" s="5"/>
      <c r="AV2711" s="5"/>
      <c r="AW2711" s="5"/>
      <c r="AX2711" s="5"/>
      <c r="AY2711" s="5"/>
      <c r="AZ2711" s="5"/>
      <c r="BA2711" s="5"/>
      <c r="CX2711" s="5"/>
      <c r="CY2711" s="5"/>
      <c r="CZ2711" s="5"/>
    </row>
    <row r="2712" spans="4:104" x14ac:dyDescent="0.3">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E2712" s="5"/>
      <c r="AF2712" s="5"/>
      <c r="AG2712" s="5"/>
      <c r="AH2712" s="5"/>
      <c r="AI2712" s="5"/>
      <c r="AJ2712" s="5"/>
      <c r="AM2712" s="9"/>
      <c r="AN2712" s="9"/>
      <c r="AO2712" s="9"/>
      <c r="AP2712" s="9"/>
      <c r="AQ2712" s="9"/>
      <c r="AR2712" s="9"/>
      <c r="AS2712" s="9"/>
      <c r="AT2712" s="9"/>
      <c r="AU2712" s="5"/>
      <c r="AV2712" s="5"/>
      <c r="AW2712" s="5"/>
      <c r="AX2712" s="5"/>
      <c r="AY2712" s="5"/>
      <c r="AZ2712" s="5"/>
      <c r="BA2712" s="5"/>
      <c r="CX2712" s="5"/>
      <c r="CY2712" s="5"/>
      <c r="CZ2712" s="5"/>
    </row>
    <row r="2713" spans="4:104" x14ac:dyDescent="0.3">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E2713" s="5"/>
      <c r="AF2713" s="5"/>
      <c r="AG2713" s="5"/>
      <c r="AH2713" s="5"/>
      <c r="AI2713" s="5"/>
      <c r="AJ2713" s="5"/>
      <c r="AM2713" s="9"/>
      <c r="AN2713" s="9"/>
      <c r="AO2713" s="9"/>
      <c r="AP2713" s="9"/>
      <c r="AQ2713" s="9"/>
      <c r="AR2713" s="9"/>
      <c r="AS2713" s="9"/>
      <c r="AT2713" s="9"/>
      <c r="AU2713" s="5"/>
      <c r="AV2713" s="5"/>
      <c r="AW2713" s="5"/>
      <c r="AX2713" s="5"/>
      <c r="AY2713" s="5"/>
      <c r="AZ2713" s="5"/>
      <c r="BA2713" s="5"/>
      <c r="CX2713" s="5"/>
      <c r="CY2713" s="5"/>
      <c r="CZ2713" s="5"/>
    </row>
    <row r="2714" spans="4:104" x14ac:dyDescent="0.3">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E2714" s="5"/>
      <c r="AF2714" s="5"/>
      <c r="AG2714" s="5"/>
      <c r="AH2714" s="5"/>
      <c r="AI2714" s="5"/>
      <c r="AJ2714" s="5"/>
      <c r="AM2714" s="9"/>
      <c r="AN2714" s="9"/>
      <c r="AO2714" s="9"/>
      <c r="AP2714" s="9"/>
      <c r="AQ2714" s="9"/>
      <c r="AR2714" s="9"/>
      <c r="AS2714" s="9"/>
      <c r="AT2714" s="9"/>
      <c r="AU2714" s="5"/>
      <c r="AV2714" s="5"/>
      <c r="AW2714" s="5"/>
      <c r="AX2714" s="5"/>
      <c r="AY2714" s="5"/>
      <c r="AZ2714" s="5"/>
      <c r="BA2714" s="5"/>
      <c r="CX2714" s="5"/>
      <c r="CY2714" s="5"/>
      <c r="CZ2714" s="5"/>
    </row>
    <row r="2715" spans="4:104" x14ac:dyDescent="0.3">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E2715" s="5"/>
      <c r="AF2715" s="5"/>
      <c r="AG2715" s="5"/>
      <c r="AH2715" s="5"/>
      <c r="AI2715" s="5"/>
      <c r="AJ2715" s="5"/>
      <c r="AM2715" s="9"/>
      <c r="AN2715" s="9"/>
      <c r="AO2715" s="9"/>
      <c r="AP2715" s="9"/>
      <c r="AQ2715" s="9"/>
      <c r="AR2715" s="9"/>
      <c r="AS2715" s="9"/>
      <c r="AT2715" s="9"/>
      <c r="AU2715" s="5"/>
      <c r="AV2715" s="5"/>
      <c r="AW2715" s="5"/>
      <c r="AX2715" s="5"/>
      <c r="AY2715" s="5"/>
      <c r="AZ2715" s="5"/>
      <c r="BA2715" s="5"/>
      <c r="CX2715" s="5"/>
      <c r="CY2715" s="5"/>
      <c r="CZ2715" s="5"/>
    </row>
    <row r="2716" spans="4:104" x14ac:dyDescent="0.3">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E2716" s="5"/>
      <c r="AF2716" s="5"/>
      <c r="AG2716" s="5"/>
      <c r="AH2716" s="5"/>
      <c r="AI2716" s="5"/>
      <c r="AJ2716" s="5"/>
      <c r="AM2716" s="9"/>
      <c r="AN2716" s="9"/>
      <c r="AO2716" s="9"/>
      <c r="AP2716" s="9"/>
      <c r="AQ2716" s="9"/>
      <c r="AR2716" s="9"/>
      <c r="AS2716" s="9"/>
      <c r="AT2716" s="9"/>
      <c r="AU2716" s="5"/>
      <c r="AV2716" s="5"/>
      <c r="AW2716" s="5"/>
      <c r="AX2716" s="5"/>
      <c r="AY2716" s="5"/>
      <c r="AZ2716" s="5"/>
      <c r="BA2716" s="5"/>
      <c r="CX2716" s="5"/>
      <c r="CY2716" s="5"/>
      <c r="CZ2716" s="5"/>
    </row>
    <row r="2717" spans="4:104" x14ac:dyDescent="0.3">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E2717" s="5"/>
      <c r="AF2717" s="5"/>
      <c r="AG2717" s="5"/>
      <c r="AH2717" s="5"/>
      <c r="AI2717" s="5"/>
      <c r="AJ2717" s="5"/>
      <c r="AM2717" s="9"/>
      <c r="AN2717" s="9"/>
      <c r="AO2717" s="9"/>
      <c r="AP2717" s="9"/>
      <c r="AQ2717" s="9"/>
      <c r="AR2717" s="9"/>
      <c r="AS2717" s="9"/>
      <c r="AT2717" s="9"/>
      <c r="AU2717" s="5"/>
      <c r="AV2717" s="5"/>
      <c r="AW2717" s="5"/>
      <c r="AX2717" s="5"/>
      <c r="AY2717" s="5"/>
      <c r="AZ2717" s="5"/>
      <c r="BA2717" s="5"/>
      <c r="CX2717" s="5"/>
      <c r="CY2717" s="5"/>
      <c r="CZ2717" s="5"/>
    </row>
    <row r="2718" spans="4:104" x14ac:dyDescent="0.3">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E2718" s="5"/>
      <c r="AF2718" s="5"/>
      <c r="AG2718" s="5"/>
      <c r="AH2718" s="5"/>
      <c r="AI2718" s="5"/>
      <c r="AJ2718" s="5"/>
      <c r="AM2718" s="9"/>
      <c r="AN2718" s="9"/>
      <c r="AO2718" s="9"/>
      <c r="AP2718" s="9"/>
      <c r="AQ2718" s="9"/>
      <c r="AR2718" s="9"/>
      <c r="AS2718" s="9"/>
      <c r="AT2718" s="9"/>
      <c r="AU2718" s="5"/>
      <c r="AV2718" s="5"/>
      <c r="AW2718" s="5"/>
      <c r="AX2718" s="5"/>
      <c r="AY2718" s="5"/>
      <c r="AZ2718" s="5"/>
      <c r="BA2718" s="5"/>
      <c r="CX2718" s="5"/>
      <c r="CY2718" s="5"/>
      <c r="CZ2718" s="5"/>
    </row>
    <row r="2719" spans="4:104" x14ac:dyDescent="0.3">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E2719" s="5"/>
      <c r="AF2719" s="5"/>
      <c r="AG2719" s="5"/>
      <c r="AH2719" s="5"/>
      <c r="AI2719" s="5"/>
      <c r="AJ2719" s="5"/>
      <c r="AM2719" s="9"/>
      <c r="AN2719" s="9"/>
      <c r="AO2719" s="9"/>
      <c r="AP2719" s="9"/>
      <c r="AQ2719" s="9"/>
      <c r="AR2719" s="9"/>
      <c r="AS2719" s="9"/>
      <c r="AT2719" s="9"/>
      <c r="AU2719" s="5"/>
      <c r="AV2719" s="5"/>
      <c r="AW2719" s="5"/>
      <c r="AX2719" s="5"/>
      <c r="AY2719" s="5"/>
      <c r="AZ2719" s="5"/>
      <c r="BA2719" s="5"/>
      <c r="CX2719" s="5"/>
      <c r="CY2719" s="5"/>
      <c r="CZ2719" s="5"/>
    </row>
    <row r="2720" spans="4:104" x14ac:dyDescent="0.3">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E2720" s="5"/>
      <c r="AF2720" s="5"/>
      <c r="AG2720" s="5"/>
      <c r="AH2720" s="5"/>
      <c r="AI2720" s="5"/>
      <c r="AJ2720" s="5"/>
      <c r="AM2720" s="9"/>
      <c r="AN2720" s="9"/>
      <c r="AO2720" s="9"/>
      <c r="AP2720" s="9"/>
      <c r="AQ2720" s="9"/>
      <c r="AR2720" s="9"/>
      <c r="AS2720" s="9"/>
      <c r="AT2720" s="9"/>
      <c r="AU2720" s="5"/>
      <c r="AV2720" s="5"/>
      <c r="AW2720" s="5"/>
      <c r="AX2720" s="5"/>
      <c r="AY2720" s="5"/>
      <c r="AZ2720" s="5"/>
      <c r="BA2720" s="5"/>
      <c r="CX2720" s="5"/>
      <c r="CY2720" s="5"/>
      <c r="CZ2720" s="5"/>
    </row>
    <row r="2721" spans="4:104" x14ac:dyDescent="0.3">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E2721" s="5"/>
      <c r="AF2721" s="5"/>
      <c r="AG2721" s="5"/>
      <c r="AH2721" s="5"/>
      <c r="AI2721" s="5"/>
      <c r="AJ2721" s="5"/>
      <c r="AM2721" s="9"/>
      <c r="AN2721" s="9"/>
      <c r="AO2721" s="9"/>
      <c r="AP2721" s="9"/>
      <c r="AQ2721" s="9"/>
      <c r="AR2721" s="9"/>
      <c r="AS2721" s="9"/>
      <c r="AT2721" s="9"/>
      <c r="AU2721" s="5"/>
      <c r="AV2721" s="5"/>
      <c r="AW2721" s="5"/>
      <c r="AX2721" s="5"/>
      <c r="AY2721" s="5"/>
      <c r="AZ2721" s="5"/>
      <c r="BA2721" s="5"/>
      <c r="CX2721" s="5"/>
      <c r="CY2721" s="5"/>
      <c r="CZ2721" s="5"/>
    </row>
    <row r="2722" spans="4:104" x14ac:dyDescent="0.3">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E2722" s="5"/>
      <c r="AF2722" s="5"/>
      <c r="AG2722" s="5"/>
      <c r="AH2722" s="5"/>
      <c r="AI2722" s="5"/>
      <c r="AJ2722" s="5"/>
      <c r="AM2722" s="9"/>
      <c r="AN2722" s="9"/>
      <c r="AO2722" s="9"/>
      <c r="AP2722" s="9"/>
      <c r="AQ2722" s="9"/>
      <c r="AR2722" s="9"/>
      <c r="AS2722" s="9"/>
      <c r="AT2722" s="9"/>
      <c r="AU2722" s="5"/>
      <c r="AV2722" s="5"/>
      <c r="AW2722" s="5"/>
      <c r="AX2722" s="5"/>
      <c r="AY2722" s="5"/>
      <c r="AZ2722" s="5"/>
      <c r="BA2722" s="5"/>
      <c r="CX2722" s="5"/>
      <c r="CY2722" s="5"/>
      <c r="CZ2722" s="5"/>
    </row>
    <row r="2723" spans="4:104" x14ac:dyDescent="0.3">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E2723" s="5"/>
      <c r="AF2723" s="5"/>
      <c r="AG2723" s="5"/>
      <c r="AH2723" s="5"/>
      <c r="AI2723" s="5"/>
      <c r="AJ2723" s="5"/>
      <c r="AM2723" s="9"/>
      <c r="AN2723" s="9"/>
      <c r="AO2723" s="9"/>
      <c r="AP2723" s="9"/>
      <c r="AQ2723" s="9"/>
      <c r="AR2723" s="9"/>
      <c r="AS2723" s="9"/>
      <c r="AT2723" s="9"/>
      <c r="AU2723" s="5"/>
      <c r="AV2723" s="5"/>
      <c r="AW2723" s="5"/>
      <c r="AX2723" s="5"/>
      <c r="AY2723" s="5"/>
      <c r="AZ2723" s="5"/>
      <c r="BA2723" s="5"/>
      <c r="CX2723" s="5"/>
      <c r="CY2723" s="5"/>
      <c r="CZ2723" s="5"/>
    </row>
    <row r="2724" spans="4:104" x14ac:dyDescent="0.3">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E2724" s="5"/>
      <c r="AF2724" s="5"/>
      <c r="AG2724" s="5"/>
      <c r="AH2724" s="5"/>
      <c r="AI2724" s="5"/>
      <c r="AJ2724" s="5"/>
      <c r="AM2724" s="9"/>
      <c r="AN2724" s="9"/>
      <c r="AO2724" s="9"/>
      <c r="AP2724" s="9"/>
      <c r="AQ2724" s="9"/>
      <c r="AR2724" s="9"/>
      <c r="AS2724" s="9"/>
      <c r="AT2724" s="9"/>
      <c r="AU2724" s="5"/>
      <c r="AV2724" s="5"/>
      <c r="AW2724" s="5"/>
      <c r="AX2724" s="5"/>
      <c r="AY2724" s="5"/>
      <c r="AZ2724" s="5"/>
      <c r="BA2724" s="5"/>
      <c r="CX2724" s="5"/>
      <c r="CY2724" s="5"/>
      <c r="CZ2724" s="5"/>
    </row>
    <row r="2725" spans="4:104" x14ac:dyDescent="0.3">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E2725" s="5"/>
      <c r="AF2725" s="5"/>
      <c r="AG2725" s="5"/>
      <c r="AH2725" s="5"/>
      <c r="AI2725" s="5"/>
      <c r="AJ2725" s="5"/>
      <c r="AM2725" s="9"/>
      <c r="AN2725" s="9"/>
      <c r="AO2725" s="9"/>
      <c r="AP2725" s="9"/>
      <c r="AQ2725" s="9"/>
      <c r="AR2725" s="9"/>
      <c r="AS2725" s="9"/>
      <c r="AT2725" s="9"/>
      <c r="AU2725" s="5"/>
      <c r="AV2725" s="5"/>
      <c r="AW2725" s="5"/>
      <c r="AX2725" s="5"/>
      <c r="AY2725" s="5"/>
      <c r="AZ2725" s="5"/>
      <c r="BA2725" s="5"/>
      <c r="CX2725" s="5"/>
      <c r="CY2725" s="5"/>
      <c r="CZ2725" s="5"/>
    </row>
    <row r="2726" spans="4:104" x14ac:dyDescent="0.3">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E2726" s="5"/>
      <c r="AF2726" s="5"/>
      <c r="AG2726" s="5"/>
      <c r="AH2726" s="5"/>
      <c r="AI2726" s="5"/>
      <c r="AJ2726" s="5"/>
      <c r="AM2726" s="9"/>
      <c r="AN2726" s="9"/>
      <c r="AO2726" s="9"/>
      <c r="AP2726" s="9"/>
      <c r="AQ2726" s="9"/>
      <c r="AR2726" s="9"/>
      <c r="AS2726" s="9"/>
      <c r="AT2726" s="9"/>
      <c r="AU2726" s="5"/>
      <c r="AV2726" s="5"/>
      <c r="AW2726" s="5"/>
      <c r="AX2726" s="5"/>
      <c r="AY2726" s="5"/>
      <c r="AZ2726" s="5"/>
      <c r="BA2726" s="5"/>
      <c r="CX2726" s="5"/>
      <c r="CY2726" s="5"/>
      <c r="CZ2726" s="5"/>
    </row>
    <row r="2727" spans="4:104" x14ac:dyDescent="0.3">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E2727" s="5"/>
      <c r="AF2727" s="5"/>
      <c r="AG2727" s="5"/>
      <c r="AH2727" s="5"/>
      <c r="AI2727" s="5"/>
      <c r="AJ2727" s="5"/>
      <c r="AM2727" s="9"/>
      <c r="AN2727" s="9"/>
      <c r="AO2727" s="9"/>
      <c r="AP2727" s="9"/>
      <c r="AQ2727" s="9"/>
      <c r="AR2727" s="9"/>
      <c r="AS2727" s="9"/>
      <c r="AT2727" s="9"/>
      <c r="AU2727" s="5"/>
      <c r="AV2727" s="5"/>
      <c r="AW2727" s="5"/>
      <c r="AX2727" s="5"/>
      <c r="AY2727" s="5"/>
      <c r="AZ2727" s="5"/>
      <c r="BA2727" s="5"/>
      <c r="CX2727" s="5"/>
      <c r="CY2727" s="5"/>
      <c r="CZ2727" s="5"/>
    </row>
    <row r="2728" spans="4:104" x14ac:dyDescent="0.3">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E2728" s="5"/>
      <c r="AF2728" s="5"/>
      <c r="AG2728" s="5"/>
      <c r="AH2728" s="5"/>
      <c r="AI2728" s="5"/>
      <c r="AJ2728" s="5"/>
      <c r="AM2728" s="9"/>
      <c r="AN2728" s="9"/>
      <c r="AO2728" s="9"/>
      <c r="AP2728" s="9"/>
      <c r="AQ2728" s="9"/>
      <c r="AR2728" s="9"/>
      <c r="AS2728" s="9"/>
      <c r="AT2728" s="9"/>
      <c r="AU2728" s="5"/>
      <c r="AV2728" s="5"/>
      <c r="AW2728" s="5"/>
      <c r="AX2728" s="5"/>
      <c r="AY2728" s="5"/>
      <c r="AZ2728" s="5"/>
      <c r="BA2728" s="5"/>
      <c r="CX2728" s="5"/>
      <c r="CY2728" s="5"/>
      <c r="CZ2728" s="5"/>
    </row>
    <row r="2729" spans="4:104" x14ac:dyDescent="0.3">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E2729" s="5"/>
      <c r="AF2729" s="5"/>
      <c r="AG2729" s="5"/>
      <c r="AH2729" s="5"/>
      <c r="AI2729" s="5"/>
      <c r="AJ2729" s="5"/>
      <c r="AM2729" s="9"/>
      <c r="AN2729" s="9"/>
      <c r="AO2729" s="9"/>
      <c r="AP2729" s="9"/>
      <c r="AQ2729" s="9"/>
      <c r="AR2729" s="9"/>
      <c r="AS2729" s="9"/>
      <c r="AT2729" s="9"/>
      <c r="AU2729" s="5"/>
      <c r="AV2729" s="5"/>
      <c r="AW2729" s="5"/>
      <c r="AX2729" s="5"/>
      <c r="AY2729" s="5"/>
      <c r="AZ2729" s="5"/>
      <c r="BA2729" s="5"/>
      <c r="CX2729" s="5"/>
      <c r="CY2729" s="5"/>
      <c r="CZ2729" s="5"/>
    </row>
    <row r="2730" spans="4:104" x14ac:dyDescent="0.3">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E2730" s="5"/>
      <c r="AF2730" s="5"/>
      <c r="AG2730" s="5"/>
      <c r="AH2730" s="5"/>
      <c r="AI2730" s="5"/>
      <c r="AJ2730" s="5"/>
      <c r="AM2730" s="9"/>
      <c r="AN2730" s="9"/>
      <c r="AO2730" s="9"/>
      <c r="AP2730" s="9"/>
      <c r="AQ2730" s="9"/>
      <c r="AR2730" s="9"/>
      <c r="AS2730" s="9"/>
      <c r="AT2730" s="9"/>
      <c r="AU2730" s="5"/>
      <c r="AV2730" s="5"/>
      <c r="AW2730" s="5"/>
      <c r="AX2730" s="5"/>
      <c r="AY2730" s="5"/>
      <c r="AZ2730" s="5"/>
      <c r="BA2730" s="5"/>
      <c r="CX2730" s="5"/>
      <c r="CY2730" s="5"/>
      <c r="CZ2730" s="5"/>
    </row>
    <row r="2731" spans="4:104" x14ac:dyDescent="0.3">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E2731" s="5"/>
      <c r="AF2731" s="5"/>
      <c r="AG2731" s="5"/>
      <c r="AH2731" s="5"/>
      <c r="AI2731" s="5"/>
      <c r="AJ2731" s="5"/>
      <c r="AM2731" s="9"/>
      <c r="AN2731" s="9"/>
      <c r="AO2731" s="9"/>
      <c r="AP2731" s="9"/>
      <c r="AQ2731" s="9"/>
      <c r="AR2731" s="9"/>
      <c r="AS2731" s="9"/>
      <c r="AT2731" s="9"/>
      <c r="AU2731" s="5"/>
      <c r="AV2731" s="5"/>
      <c r="AW2731" s="5"/>
      <c r="AX2731" s="5"/>
      <c r="AY2731" s="5"/>
      <c r="AZ2731" s="5"/>
      <c r="BA2731" s="5"/>
      <c r="CX2731" s="5"/>
      <c r="CY2731" s="5"/>
      <c r="CZ2731" s="5"/>
    </row>
    <row r="2732" spans="4:104" x14ac:dyDescent="0.3">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E2732" s="5"/>
      <c r="AF2732" s="5"/>
      <c r="AG2732" s="5"/>
      <c r="AH2732" s="5"/>
      <c r="AI2732" s="5"/>
      <c r="AJ2732" s="5"/>
      <c r="AM2732" s="9"/>
      <c r="AN2732" s="9"/>
      <c r="AO2732" s="9"/>
      <c r="AP2732" s="9"/>
      <c r="AQ2732" s="9"/>
      <c r="AR2732" s="9"/>
      <c r="AS2732" s="9"/>
      <c r="AT2732" s="9"/>
      <c r="AU2732" s="5"/>
      <c r="AV2732" s="5"/>
      <c r="AW2732" s="5"/>
      <c r="AX2732" s="5"/>
      <c r="AY2732" s="5"/>
      <c r="AZ2732" s="5"/>
      <c r="BA2732" s="5"/>
      <c r="CX2732" s="5"/>
      <c r="CY2732" s="5"/>
      <c r="CZ2732" s="5"/>
    </row>
    <row r="2733" spans="4:104" x14ac:dyDescent="0.3">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E2733" s="5"/>
      <c r="AF2733" s="5"/>
      <c r="AG2733" s="5"/>
      <c r="AH2733" s="5"/>
      <c r="AI2733" s="5"/>
      <c r="AJ2733" s="5"/>
      <c r="AM2733" s="9"/>
      <c r="AN2733" s="9"/>
      <c r="AO2733" s="9"/>
      <c r="AP2733" s="9"/>
      <c r="AQ2733" s="9"/>
      <c r="AR2733" s="9"/>
      <c r="AS2733" s="9"/>
      <c r="AT2733" s="9"/>
      <c r="AU2733" s="5"/>
      <c r="AV2733" s="5"/>
      <c r="AW2733" s="5"/>
      <c r="AX2733" s="5"/>
      <c r="AY2733" s="5"/>
      <c r="AZ2733" s="5"/>
      <c r="BA2733" s="5"/>
      <c r="CX2733" s="5"/>
      <c r="CY2733" s="5"/>
      <c r="CZ2733" s="5"/>
    </row>
    <row r="2734" spans="4:104" x14ac:dyDescent="0.3">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E2734" s="5"/>
      <c r="AF2734" s="5"/>
      <c r="AG2734" s="5"/>
      <c r="AH2734" s="5"/>
      <c r="AI2734" s="5"/>
      <c r="AJ2734" s="5"/>
      <c r="AM2734" s="9"/>
      <c r="AN2734" s="9"/>
      <c r="AO2734" s="9"/>
      <c r="AP2734" s="9"/>
      <c r="AQ2734" s="9"/>
      <c r="AR2734" s="9"/>
      <c r="AS2734" s="9"/>
      <c r="AT2734" s="9"/>
      <c r="AU2734" s="5"/>
      <c r="AV2734" s="5"/>
      <c r="AW2734" s="5"/>
      <c r="AX2734" s="5"/>
      <c r="AY2734" s="5"/>
      <c r="AZ2734" s="5"/>
      <c r="BA2734" s="5"/>
      <c r="CX2734" s="5"/>
      <c r="CY2734" s="5"/>
      <c r="CZ2734" s="5"/>
    </row>
    <row r="2735" spans="4:104" x14ac:dyDescent="0.3">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E2735" s="5"/>
      <c r="AF2735" s="5"/>
      <c r="AG2735" s="5"/>
      <c r="AH2735" s="5"/>
      <c r="AI2735" s="5"/>
      <c r="AJ2735" s="5"/>
      <c r="AM2735" s="9"/>
      <c r="AN2735" s="9"/>
      <c r="AO2735" s="9"/>
      <c r="AP2735" s="9"/>
      <c r="AQ2735" s="9"/>
      <c r="AR2735" s="9"/>
      <c r="AS2735" s="9"/>
      <c r="AT2735" s="9"/>
      <c r="AU2735" s="5"/>
      <c r="AV2735" s="5"/>
      <c r="AW2735" s="5"/>
      <c r="AX2735" s="5"/>
      <c r="AY2735" s="5"/>
      <c r="AZ2735" s="5"/>
      <c r="BA2735" s="5"/>
      <c r="CX2735" s="5"/>
      <c r="CY2735" s="5"/>
      <c r="CZ2735" s="5"/>
    </row>
    <row r="2736" spans="4:104" x14ac:dyDescent="0.3">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E2736" s="5"/>
      <c r="AF2736" s="5"/>
      <c r="AG2736" s="5"/>
      <c r="AH2736" s="5"/>
      <c r="AI2736" s="5"/>
      <c r="AJ2736" s="5"/>
      <c r="AM2736" s="9"/>
      <c r="AN2736" s="9"/>
      <c r="AO2736" s="9"/>
      <c r="AP2736" s="9"/>
      <c r="AQ2736" s="9"/>
      <c r="AR2736" s="9"/>
      <c r="AS2736" s="9"/>
      <c r="AT2736" s="9"/>
      <c r="AU2736" s="5"/>
      <c r="AV2736" s="5"/>
      <c r="AW2736" s="5"/>
      <c r="AX2736" s="5"/>
      <c r="AY2736" s="5"/>
      <c r="AZ2736" s="5"/>
      <c r="BA2736" s="5"/>
      <c r="CX2736" s="5"/>
      <c r="CY2736" s="5"/>
      <c r="CZ2736" s="5"/>
    </row>
    <row r="2737" spans="4:104" x14ac:dyDescent="0.3">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E2737" s="5"/>
      <c r="AF2737" s="5"/>
      <c r="AG2737" s="5"/>
      <c r="AH2737" s="5"/>
      <c r="AI2737" s="5"/>
      <c r="AJ2737" s="5"/>
      <c r="AM2737" s="9"/>
      <c r="AN2737" s="9"/>
      <c r="AO2737" s="9"/>
      <c r="AP2737" s="9"/>
      <c r="AQ2737" s="9"/>
      <c r="AR2737" s="9"/>
      <c r="AS2737" s="9"/>
      <c r="AT2737" s="9"/>
      <c r="AU2737" s="5"/>
      <c r="AV2737" s="5"/>
      <c r="AW2737" s="5"/>
      <c r="AX2737" s="5"/>
      <c r="AY2737" s="5"/>
      <c r="AZ2737" s="5"/>
      <c r="BA2737" s="5"/>
      <c r="CX2737" s="5"/>
      <c r="CY2737" s="5"/>
      <c r="CZ2737" s="5"/>
    </row>
    <row r="2738" spans="4:104" x14ac:dyDescent="0.3">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E2738" s="5"/>
      <c r="AF2738" s="5"/>
      <c r="AG2738" s="5"/>
      <c r="AH2738" s="5"/>
      <c r="AI2738" s="5"/>
      <c r="AJ2738" s="5"/>
      <c r="AM2738" s="9"/>
      <c r="AN2738" s="9"/>
      <c r="AO2738" s="9"/>
      <c r="AP2738" s="9"/>
      <c r="AQ2738" s="9"/>
      <c r="AR2738" s="9"/>
      <c r="AS2738" s="9"/>
      <c r="AT2738" s="9"/>
      <c r="AU2738" s="5"/>
      <c r="AV2738" s="5"/>
      <c r="AW2738" s="5"/>
      <c r="AX2738" s="5"/>
      <c r="AY2738" s="5"/>
      <c r="AZ2738" s="5"/>
      <c r="BA2738" s="5"/>
      <c r="CX2738" s="5"/>
      <c r="CY2738" s="5"/>
      <c r="CZ2738" s="5"/>
    </row>
    <row r="2739" spans="4:104" x14ac:dyDescent="0.3">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E2739" s="5"/>
      <c r="AF2739" s="5"/>
      <c r="AG2739" s="5"/>
      <c r="AH2739" s="5"/>
      <c r="AI2739" s="5"/>
      <c r="AJ2739" s="5"/>
      <c r="AM2739" s="9"/>
      <c r="AN2739" s="9"/>
      <c r="AO2739" s="9"/>
      <c r="AP2739" s="9"/>
      <c r="AQ2739" s="9"/>
      <c r="AR2739" s="9"/>
      <c r="AS2739" s="9"/>
      <c r="AT2739" s="9"/>
      <c r="AU2739" s="5"/>
      <c r="AV2739" s="5"/>
      <c r="AW2739" s="5"/>
      <c r="AX2739" s="5"/>
      <c r="AY2739" s="5"/>
      <c r="AZ2739" s="5"/>
      <c r="BA2739" s="5"/>
      <c r="CX2739" s="5"/>
      <c r="CY2739" s="5"/>
      <c r="CZ2739" s="5"/>
    </row>
    <row r="2740" spans="4:104" x14ac:dyDescent="0.3">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E2740" s="5"/>
      <c r="AF2740" s="5"/>
      <c r="AG2740" s="5"/>
      <c r="AH2740" s="5"/>
      <c r="AI2740" s="5"/>
      <c r="AJ2740" s="5"/>
      <c r="AM2740" s="9"/>
      <c r="AN2740" s="9"/>
      <c r="AO2740" s="9"/>
      <c r="AP2740" s="9"/>
      <c r="AQ2740" s="9"/>
      <c r="AR2740" s="9"/>
      <c r="AS2740" s="9"/>
      <c r="AT2740" s="9"/>
      <c r="AU2740" s="5"/>
      <c r="AV2740" s="5"/>
      <c r="AW2740" s="5"/>
      <c r="AX2740" s="5"/>
      <c r="AY2740" s="5"/>
      <c r="AZ2740" s="5"/>
      <c r="BA2740" s="5"/>
      <c r="CX2740" s="5"/>
      <c r="CY2740" s="5"/>
      <c r="CZ2740" s="5"/>
    </row>
    <row r="2741" spans="4:104" x14ac:dyDescent="0.3">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E2741" s="5"/>
      <c r="AF2741" s="5"/>
      <c r="AG2741" s="5"/>
      <c r="AH2741" s="5"/>
      <c r="AI2741" s="5"/>
      <c r="AJ2741" s="5"/>
      <c r="AM2741" s="9"/>
      <c r="AN2741" s="9"/>
      <c r="AO2741" s="9"/>
      <c r="AP2741" s="9"/>
      <c r="AQ2741" s="9"/>
      <c r="AR2741" s="9"/>
      <c r="AS2741" s="9"/>
      <c r="AT2741" s="9"/>
      <c r="AU2741" s="5"/>
      <c r="AV2741" s="5"/>
      <c r="AW2741" s="5"/>
      <c r="AX2741" s="5"/>
      <c r="AY2741" s="5"/>
      <c r="AZ2741" s="5"/>
      <c r="BA2741" s="5"/>
      <c r="CX2741" s="5"/>
      <c r="CY2741" s="5"/>
      <c r="CZ2741" s="5"/>
    </row>
    <row r="2742" spans="4:104" x14ac:dyDescent="0.3">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E2742" s="5"/>
      <c r="AF2742" s="5"/>
      <c r="AG2742" s="5"/>
      <c r="AH2742" s="5"/>
      <c r="AI2742" s="5"/>
      <c r="AJ2742" s="5"/>
      <c r="AM2742" s="9"/>
      <c r="AN2742" s="9"/>
      <c r="AO2742" s="9"/>
      <c r="AP2742" s="9"/>
      <c r="AQ2742" s="9"/>
      <c r="AR2742" s="9"/>
      <c r="AS2742" s="9"/>
      <c r="AT2742" s="9"/>
      <c r="AU2742" s="5"/>
      <c r="AV2742" s="5"/>
      <c r="AW2742" s="5"/>
      <c r="AX2742" s="5"/>
      <c r="AY2742" s="5"/>
      <c r="AZ2742" s="5"/>
      <c r="BA2742" s="5"/>
      <c r="CX2742" s="5"/>
      <c r="CY2742" s="5"/>
      <c r="CZ2742" s="5"/>
    </row>
    <row r="2743" spans="4:104" x14ac:dyDescent="0.3">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E2743" s="5"/>
      <c r="AF2743" s="5"/>
      <c r="AG2743" s="5"/>
      <c r="AH2743" s="5"/>
      <c r="AI2743" s="5"/>
      <c r="AJ2743" s="5"/>
      <c r="AM2743" s="9"/>
      <c r="AN2743" s="9"/>
      <c r="AO2743" s="9"/>
      <c r="AP2743" s="9"/>
      <c r="AQ2743" s="9"/>
      <c r="AR2743" s="9"/>
      <c r="AS2743" s="9"/>
      <c r="AT2743" s="9"/>
      <c r="AU2743" s="5"/>
      <c r="AV2743" s="5"/>
      <c r="AW2743" s="5"/>
      <c r="AX2743" s="5"/>
      <c r="AY2743" s="5"/>
      <c r="AZ2743" s="5"/>
      <c r="BA2743" s="5"/>
      <c r="CX2743" s="5"/>
      <c r="CY2743" s="5"/>
      <c r="CZ2743" s="5"/>
    </row>
    <row r="2744" spans="4:104" x14ac:dyDescent="0.3">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E2744" s="5"/>
      <c r="AF2744" s="5"/>
      <c r="AG2744" s="5"/>
      <c r="AH2744" s="5"/>
      <c r="AI2744" s="5"/>
      <c r="AJ2744" s="5"/>
      <c r="AM2744" s="9"/>
      <c r="AN2744" s="9"/>
      <c r="AO2744" s="9"/>
      <c r="AP2744" s="9"/>
      <c r="AQ2744" s="9"/>
      <c r="AR2744" s="9"/>
      <c r="AS2744" s="9"/>
      <c r="AT2744" s="9"/>
      <c r="AU2744" s="5"/>
      <c r="AV2744" s="5"/>
      <c r="AW2744" s="5"/>
      <c r="AX2744" s="5"/>
      <c r="AY2744" s="5"/>
      <c r="AZ2744" s="5"/>
      <c r="BA2744" s="5"/>
      <c r="CX2744" s="5"/>
      <c r="CY2744" s="5"/>
      <c r="CZ2744" s="5"/>
    </row>
    <row r="2745" spans="4:104" x14ac:dyDescent="0.3">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E2745" s="5"/>
      <c r="AF2745" s="5"/>
      <c r="AG2745" s="5"/>
      <c r="AH2745" s="5"/>
      <c r="AI2745" s="5"/>
      <c r="AJ2745" s="5"/>
      <c r="AM2745" s="9"/>
      <c r="AN2745" s="9"/>
      <c r="AO2745" s="9"/>
      <c r="AP2745" s="9"/>
      <c r="AQ2745" s="9"/>
      <c r="AR2745" s="9"/>
      <c r="AS2745" s="9"/>
      <c r="AT2745" s="9"/>
      <c r="AU2745" s="5"/>
      <c r="AV2745" s="5"/>
      <c r="AW2745" s="5"/>
      <c r="AX2745" s="5"/>
      <c r="AY2745" s="5"/>
      <c r="AZ2745" s="5"/>
      <c r="BA2745" s="5"/>
      <c r="CX2745" s="5"/>
      <c r="CY2745" s="5"/>
      <c r="CZ2745" s="5"/>
    </row>
    <row r="2746" spans="4:104" x14ac:dyDescent="0.3">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E2746" s="5"/>
      <c r="AF2746" s="5"/>
      <c r="AG2746" s="5"/>
      <c r="AH2746" s="5"/>
      <c r="AI2746" s="5"/>
      <c r="AJ2746" s="5"/>
      <c r="AM2746" s="9"/>
      <c r="AN2746" s="9"/>
      <c r="AO2746" s="9"/>
      <c r="AP2746" s="9"/>
      <c r="AQ2746" s="9"/>
      <c r="AR2746" s="9"/>
      <c r="AS2746" s="9"/>
      <c r="AT2746" s="9"/>
      <c r="AU2746" s="5"/>
      <c r="AV2746" s="5"/>
      <c r="AW2746" s="5"/>
      <c r="AX2746" s="5"/>
      <c r="AY2746" s="5"/>
      <c r="AZ2746" s="5"/>
      <c r="BA2746" s="5"/>
      <c r="CX2746" s="5"/>
      <c r="CY2746" s="5"/>
      <c r="CZ2746" s="5"/>
    </row>
    <row r="2747" spans="4:104" x14ac:dyDescent="0.3">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E2747" s="5"/>
      <c r="AF2747" s="5"/>
      <c r="AG2747" s="5"/>
      <c r="AH2747" s="5"/>
      <c r="AI2747" s="5"/>
      <c r="AJ2747" s="5"/>
      <c r="AM2747" s="9"/>
      <c r="AN2747" s="9"/>
      <c r="AO2747" s="9"/>
      <c r="AP2747" s="9"/>
      <c r="AQ2747" s="9"/>
      <c r="AR2747" s="9"/>
      <c r="AS2747" s="9"/>
      <c r="AT2747" s="9"/>
      <c r="AU2747" s="5"/>
      <c r="AV2747" s="5"/>
      <c r="AW2747" s="5"/>
      <c r="AX2747" s="5"/>
      <c r="AY2747" s="5"/>
      <c r="AZ2747" s="5"/>
      <c r="BA2747" s="5"/>
      <c r="CX2747" s="5"/>
      <c r="CY2747" s="5"/>
      <c r="CZ2747" s="5"/>
    </row>
    <row r="2748" spans="4:104" x14ac:dyDescent="0.3">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E2748" s="5"/>
      <c r="AF2748" s="5"/>
      <c r="AG2748" s="5"/>
      <c r="AH2748" s="5"/>
      <c r="AI2748" s="5"/>
      <c r="AJ2748" s="5"/>
      <c r="AM2748" s="9"/>
      <c r="AN2748" s="9"/>
      <c r="AO2748" s="9"/>
      <c r="AP2748" s="9"/>
      <c r="AQ2748" s="9"/>
      <c r="AR2748" s="9"/>
      <c r="AS2748" s="9"/>
      <c r="AT2748" s="9"/>
      <c r="AU2748" s="5"/>
      <c r="AV2748" s="5"/>
      <c r="AW2748" s="5"/>
      <c r="AX2748" s="5"/>
      <c r="AY2748" s="5"/>
      <c r="AZ2748" s="5"/>
      <c r="BA2748" s="5"/>
      <c r="CX2748" s="5"/>
      <c r="CY2748" s="5"/>
      <c r="CZ2748" s="5"/>
    </row>
    <row r="2749" spans="4:104" x14ac:dyDescent="0.3">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E2749" s="5"/>
      <c r="AF2749" s="5"/>
      <c r="AG2749" s="5"/>
      <c r="AH2749" s="5"/>
      <c r="AI2749" s="5"/>
      <c r="AJ2749" s="5"/>
      <c r="AM2749" s="9"/>
      <c r="AN2749" s="9"/>
      <c r="AO2749" s="9"/>
      <c r="AP2749" s="9"/>
      <c r="AQ2749" s="9"/>
      <c r="AR2749" s="9"/>
      <c r="AS2749" s="9"/>
      <c r="AT2749" s="9"/>
      <c r="AU2749" s="5"/>
      <c r="AV2749" s="5"/>
      <c r="AW2749" s="5"/>
      <c r="AX2749" s="5"/>
      <c r="AY2749" s="5"/>
      <c r="AZ2749" s="5"/>
      <c r="BA2749" s="5"/>
      <c r="CX2749" s="5"/>
      <c r="CY2749" s="5"/>
      <c r="CZ2749" s="5"/>
    </row>
    <row r="2750" spans="4:104" x14ac:dyDescent="0.3">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E2750" s="5"/>
      <c r="AF2750" s="5"/>
      <c r="AG2750" s="5"/>
      <c r="AH2750" s="5"/>
      <c r="AI2750" s="5"/>
      <c r="AJ2750" s="5"/>
      <c r="AM2750" s="9"/>
      <c r="AN2750" s="9"/>
      <c r="AO2750" s="9"/>
      <c r="AP2750" s="9"/>
      <c r="AQ2750" s="9"/>
      <c r="AR2750" s="9"/>
      <c r="AS2750" s="9"/>
      <c r="AT2750" s="9"/>
      <c r="AU2750" s="5"/>
      <c r="AV2750" s="5"/>
      <c r="AW2750" s="5"/>
      <c r="AX2750" s="5"/>
      <c r="AY2750" s="5"/>
      <c r="AZ2750" s="5"/>
      <c r="BA2750" s="5"/>
      <c r="CX2750" s="5"/>
      <c r="CY2750" s="5"/>
      <c r="CZ2750" s="5"/>
    </row>
    <row r="2751" spans="4:104" x14ac:dyDescent="0.3">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E2751" s="5"/>
      <c r="AF2751" s="5"/>
      <c r="AG2751" s="5"/>
      <c r="AH2751" s="5"/>
      <c r="AI2751" s="5"/>
      <c r="AJ2751" s="5"/>
      <c r="AM2751" s="9"/>
      <c r="AN2751" s="9"/>
      <c r="AO2751" s="9"/>
      <c r="AP2751" s="9"/>
      <c r="AQ2751" s="9"/>
      <c r="AR2751" s="9"/>
      <c r="AS2751" s="9"/>
      <c r="AT2751" s="9"/>
      <c r="AU2751" s="5"/>
      <c r="AV2751" s="5"/>
      <c r="AW2751" s="5"/>
      <c r="AX2751" s="5"/>
      <c r="AY2751" s="5"/>
      <c r="AZ2751" s="5"/>
      <c r="BA2751" s="5"/>
      <c r="CX2751" s="5"/>
      <c r="CY2751" s="5"/>
      <c r="CZ2751" s="5"/>
    </row>
    <row r="2752" spans="4:104" x14ac:dyDescent="0.3">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E2752" s="5"/>
      <c r="AF2752" s="5"/>
      <c r="AG2752" s="5"/>
      <c r="AH2752" s="5"/>
      <c r="AI2752" s="5"/>
      <c r="AJ2752" s="5"/>
      <c r="AM2752" s="9"/>
      <c r="AN2752" s="9"/>
      <c r="AO2752" s="9"/>
      <c r="AP2752" s="9"/>
      <c r="AQ2752" s="9"/>
      <c r="AR2752" s="9"/>
      <c r="AS2752" s="9"/>
      <c r="AT2752" s="9"/>
      <c r="AU2752" s="5"/>
      <c r="AV2752" s="5"/>
      <c r="AW2752" s="5"/>
      <c r="AX2752" s="5"/>
      <c r="AY2752" s="5"/>
      <c r="AZ2752" s="5"/>
      <c r="BA2752" s="5"/>
      <c r="CX2752" s="5"/>
      <c r="CY2752" s="5"/>
      <c r="CZ2752" s="5"/>
    </row>
    <row r="2753" spans="4:104" x14ac:dyDescent="0.3">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E2753" s="5"/>
      <c r="AF2753" s="5"/>
      <c r="AG2753" s="5"/>
      <c r="AH2753" s="5"/>
      <c r="AI2753" s="5"/>
      <c r="AJ2753" s="5"/>
      <c r="AM2753" s="9"/>
      <c r="AN2753" s="9"/>
      <c r="AO2753" s="9"/>
      <c r="AP2753" s="9"/>
      <c r="AQ2753" s="9"/>
      <c r="AR2753" s="9"/>
      <c r="AS2753" s="9"/>
      <c r="AT2753" s="9"/>
      <c r="AU2753" s="5"/>
      <c r="AV2753" s="5"/>
      <c r="AW2753" s="5"/>
      <c r="AX2753" s="5"/>
      <c r="AY2753" s="5"/>
      <c r="AZ2753" s="5"/>
      <c r="BA2753" s="5"/>
      <c r="CX2753" s="5"/>
      <c r="CY2753" s="5"/>
      <c r="CZ2753" s="5"/>
    </row>
    <row r="2754" spans="4:104" x14ac:dyDescent="0.3">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E2754" s="5"/>
      <c r="AF2754" s="5"/>
      <c r="AG2754" s="5"/>
      <c r="AH2754" s="5"/>
      <c r="AI2754" s="5"/>
      <c r="AJ2754" s="5"/>
      <c r="AM2754" s="9"/>
      <c r="AN2754" s="9"/>
      <c r="AO2754" s="9"/>
      <c r="AP2754" s="9"/>
      <c r="AQ2754" s="9"/>
      <c r="AR2754" s="9"/>
      <c r="AS2754" s="9"/>
      <c r="AT2754" s="9"/>
      <c r="AU2754" s="5"/>
      <c r="AV2754" s="5"/>
      <c r="AW2754" s="5"/>
      <c r="AX2754" s="5"/>
      <c r="AY2754" s="5"/>
      <c r="AZ2754" s="5"/>
      <c r="BA2754" s="5"/>
      <c r="CX2754" s="5"/>
      <c r="CY2754" s="5"/>
      <c r="CZ2754" s="5"/>
    </row>
    <row r="2755" spans="4:104" x14ac:dyDescent="0.3">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E2755" s="5"/>
      <c r="AF2755" s="5"/>
      <c r="AG2755" s="5"/>
      <c r="AH2755" s="5"/>
      <c r="AI2755" s="5"/>
      <c r="AJ2755" s="5"/>
      <c r="AM2755" s="9"/>
      <c r="AN2755" s="9"/>
      <c r="AO2755" s="9"/>
      <c r="AP2755" s="9"/>
      <c r="AQ2755" s="9"/>
      <c r="AR2755" s="9"/>
      <c r="AS2755" s="9"/>
      <c r="AT2755" s="9"/>
      <c r="AU2755" s="5"/>
      <c r="AV2755" s="5"/>
      <c r="AW2755" s="5"/>
      <c r="AX2755" s="5"/>
      <c r="AY2755" s="5"/>
      <c r="AZ2755" s="5"/>
      <c r="BA2755" s="5"/>
      <c r="CX2755" s="5"/>
      <c r="CY2755" s="5"/>
      <c r="CZ2755" s="5"/>
    </row>
    <row r="2756" spans="4:104" x14ac:dyDescent="0.3">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E2756" s="5"/>
      <c r="AF2756" s="5"/>
      <c r="AG2756" s="5"/>
      <c r="AH2756" s="5"/>
      <c r="AI2756" s="5"/>
      <c r="AJ2756" s="5"/>
      <c r="AM2756" s="9"/>
      <c r="AN2756" s="9"/>
      <c r="AO2756" s="9"/>
      <c r="AP2756" s="9"/>
      <c r="AQ2756" s="9"/>
      <c r="AR2756" s="9"/>
      <c r="AS2756" s="9"/>
      <c r="AT2756" s="9"/>
      <c r="AU2756" s="5"/>
      <c r="AV2756" s="5"/>
      <c r="AW2756" s="5"/>
      <c r="AX2756" s="5"/>
      <c r="AY2756" s="5"/>
      <c r="AZ2756" s="5"/>
      <c r="BA2756" s="5"/>
      <c r="CX2756" s="5"/>
      <c r="CY2756" s="5"/>
      <c r="CZ2756" s="5"/>
    </row>
    <row r="2757" spans="4:104" x14ac:dyDescent="0.3">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E2757" s="5"/>
      <c r="AF2757" s="5"/>
      <c r="AG2757" s="5"/>
      <c r="AH2757" s="5"/>
      <c r="AI2757" s="5"/>
      <c r="AJ2757" s="5"/>
      <c r="AM2757" s="9"/>
      <c r="AN2757" s="9"/>
      <c r="AO2757" s="9"/>
      <c r="AP2757" s="9"/>
      <c r="AQ2757" s="9"/>
      <c r="AR2757" s="9"/>
      <c r="AS2757" s="9"/>
      <c r="AT2757" s="9"/>
      <c r="AU2757" s="5"/>
      <c r="AV2757" s="5"/>
      <c r="AW2757" s="5"/>
      <c r="AX2757" s="5"/>
      <c r="AY2757" s="5"/>
      <c r="AZ2757" s="5"/>
      <c r="BA2757" s="5"/>
      <c r="CX2757" s="5"/>
      <c r="CY2757" s="5"/>
      <c r="CZ2757" s="5"/>
    </row>
    <row r="2758" spans="4:104" x14ac:dyDescent="0.3">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E2758" s="5"/>
      <c r="AF2758" s="5"/>
      <c r="AG2758" s="5"/>
      <c r="AH2758" s="5"/>
      <c r="AI2758" s="5"/>
      <c r="AJ2758" s="5"/>
      <c r="AM2758" s="9"/>
      <c r="AN2758" s="9"/>
      <c r="AO2758" s="9"/>
      <c r="AP2758" s="9"/>
      <c r="AQ2758" s="9"/>
      <c r="AR2758" s="9"/>
      <c r="AS2758" s="9"/>
      <c r="AT2758" s="9"/>
      <c r="AU2758" s="5"/>
      <c r="AV2758" s="5"/>
      <c r="AW2758" s="5"/>
      <c r="AX2758" s="5"/>
      <c r="AY2758" s="5"/>
      <c r="AZ2758" s="5"/>
      <c r="BA2758" s="5"/>
      <c r="CX2758" s="5"/>
      <c r="CY2758" s="5"/>
      <c r="CZ2758" s="5"/>
    </row>
    <row r="2759" spans="4:104" x14ac:dyDescent="0.3">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E2759" s="5"/>
      <c r="AF2759" s="5"/>
      <c r="AG2759" s="5"/>
      <c r="AH2759" s="5"/>
      <c r="AI2759" s="5"/>
      <c r="AJ2759" s="5"/>
      <c r="AM2759" s="9"/>
      <c r="AN2759" s="9"/>
      <c r="AO2759" s="9"/>
      <c r="AP2759" s="9"/>
      <c r="AQ2759" s="9"/>
      <c r="AR2759" s="9"/>
      <c r="AS2759" s="9"/>
      <c r="AT2759" s="9"/>
      <c r="AU2759" s="5"/>
      <c r="AV2759" s="5"/>
      <c r="AW2759" s="5"/>
      <c r="AX2759" s="5"/>
      <c r="AY2759" s="5"/>
      <c r="AZ2759" s="5"/>
      <c r="BA2759" s="5"/>
      <c r="CX2759" s="5"/>
      <c r="CY2759" s="5"/>
      <c r="CZ2759" s="5"/>
    </row>
    <row r="2760" spans="4:104" x14ac:dyDescent="0.3">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E2760" s="5"/>
      <c r="AF2760" s="5"/>
      <c r="AG2760" s="5"/>
      <c r="AH2760" s="5"/>
      <c r="AI2760" s="5"/>
      <c r="AJ2760" s="5"/>
      <c r="AM2760" s="9"/>
      <c r="AN2760" s="9"/>
      <c r="AO2760" s="9"/>
      <c r="AP2760" s="9"/>
      <c r="AQ2760" s="9"/>
      <c r="AR2760" s="9"/>
      <c r="AS2760" s="9"/>
      <c r="AT2760" s="9"/>
      <c r="AU2760" s="5"/>
      <c r="AV2760" s="5"/>
      <c r="AW2760" s="5"/>
      <c r="AX2760" s="5"/>
      <c r="AY2760" s="5"/>
      <c r="AZ2760" s="5"/>
      <c r="BA2760" s="5"/>
      <c r="CX2760" s="5"/>
      <c r="CY2760" s="5"/>
      <c r="CZ2760" s="5"/>
    </row>
    <row r="2761" spans="4:104" x14ac:dyDescent="0.3">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E2761" s="5"/>
      <c r="AF2761" s="5"/>
      <c r="AG2761" s="5"/>
      <c r="AH2761" s="5"/>
      <c r="AI2761" s="5"/>
      <c r="AJ2761" s="5"/>
      <c r="AM2761" s="9"/>
      <c r="AN2761" s="9"/>
      <c r="AO2761" s="9"/>
      <c r="AP2761" s="9"/>
      <c r="AQ2761" s="9"/>
      <c r="AR2761" s="9"/>
      <c r="AS2761" s="9"/>
      <c r="AT2761" s="9"/>
      <c r="AU2761" s="5"/>
      <c r="AV2761" s="5"/>
      <c r="AW2761" s="5"/>
      <c r="AX2761" s="5"/>
      <c r="AY2761" s="5"/>
      <c r="AZ2761" s="5"/>
      <c r="BA2761" s="5"/>
      <c r="CX2761" s="5"/>
      <c r="CY2761" s="5"/>
      <c r="CZ2761" s="5"/>
    </row>
    <row r="2762" spans="4:104" x14ac:dyDescent="0.3">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E2762" s="5"/>
      <c r="AF2762" s="5"/>
      <c r="AG2762" s="5"/>
      <c r="AH2762" s="5"/>
      <c r="AI2762" s="5"/>
      <c r="AJ2762" s="5"/>
      <c r="AM2762" s="9"/>
      <c r="AN2762" s="9"/>
      <c r="AO2762" s="9"/>
      <c r="AP2762" s="9"/>
      <c r="AQ2762" s="9"/>
      <c r="AR2762" s="9"/>
      <c r="AS2762" s="9"/>
      <c r="AT2762" s="9"/>
      <c r="AU2762" s="5"/>
      <c r="AV2762" s="5"/>
      <c r="AW2762" s="5"/>
      <c r="AX2762" s="5"/>
      <c r="AY2762" s="5"/>
      <c r="AZ2762" s="5"/>
      <c r="BA2762" s="5"/>
      <c r="CX2762" s="5"/>
      <c r="CY2762" s="5"/>
      <c r="CZ2762" s="5"/>
    </row>
    <row r="2763" spans="4:104" x14ac:dyDescent="0.3">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E2763" s="5"/>
      <c r="AF2763" s="5"/>
      <c r="AG2763" s="5"/>
      <c r="AH2763" s="5"/>
      <c r="AI2763" s="5"/>
      <c r="AJ2763" s="5"/>
      <c r="AM2763" s="9"/>
      <c r="AN2763" s="9"/>
      <c r="AO2763" s="9"/>
      <c r="AP2763" s="9"/>
      <c r="AQ2763" s="9"/>
      <c r="AR2763" s="9"/>
      <c r="AS2763" s="9"/>
      <c r="AT2763" s="9"/>
      <c r="AU2763" s="5"/>
      <c r="AV2763" s="5"/>
      <c r="AW2763" s="5"/>
      <c r="AX2763" s="5"/>
      <c r="AY2763" s="5"/>
      <c r="AZ2763" s="5"/>
      <c r="BA2763" s="5"/>
      <c r="CX2763" s="5"/>
      <c r="CY2763" s="5"/>
      <c r="CZ2763" s="5"/>
    </row>
    <row r="2764" spans="4:104" x14ac:dyDescent="0.3">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E2764" s="5"/>
      <c r="AF2764" s="5"/>
      <c r="AG2764" s="5"/>
      <c r="AH2764" s="5"/>
      <c r="AI2764" s="5"/>
      <c r="AJ2764" s="5"/>
      <c r="AM2764" s="9"/>
      <c r="AN2764" s="9"/>
      <c r="AO2764" s="9"/>
      <c r="AP2764" s="9"/>
      <c r="AQ2764" s="9"/>
      <c r="AR2764" s="9"/>
      <c r="AS2764" s="9"/>
      <c r="AT2764" s="9"/>
      <c r="AU2764" s="5"/>
      <c r="AV2764" s="5"/>
      <c r="AW2764" s="5"/>
      <c r="AX2764" s="5"/>
      <c r="AY2764" s="5"/>
      <c r="AZ2764" s="5"/>
      <c r="BA2764" s="5"/>
      <c r="CX2764" s="5"/>
      <c r="CY2764" s="5"/>
      <c r="CZ2764" s="5"/>
    </row>
    <row r="2765" spans="4:104" x14ac:dyDescent="0.3">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E2765" s="5"/>
      <c r="AF2765" s="5"/>
      <c r="AG2765" s="5"/>
      <c r="AH2765" s="5"/>
      <c r="AI2765" s="5"/>
      <c r="AJ2765" s="5"/>
      <c r="AM2765" s="9"/>
      <c r="AN2765" s="9"/>
      <c r="AO2765" s="9"/>
      <c r="AP2765" s="9"/>
      <c r="AQ2765" s="9"/>
      <c r="AR2765" s="9"/>
      <c r="AS2765" s="9"/>
      <c r="AT2765" s="9"/>
      <c r="AU2765" s="5"/>
      <c r="AV2765" s="5"/>
      <c r="AW2765" s="5"/>
      <c r="AX2765" s="5"/>
      <c r="AY2765" s="5"/>
      <c r="AZ2765" s="5"/>
      <c r="BA2765" s="5"/>
      <c r="CX2765" s="5"/>
      <c r="CY2765" s="5"/>
      <c r="CZ2765" s="5"/>
    </row>
    <row r="2766" spans="4:104" x14ac:dyDescent="0.3">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E2766" s="5"/>
      <c r="AF2766" s="5"/>
      <c r="AG2766" s="5"/>
      <c r="AH2766" s="5"/>
      <c r="AI2766" s="5"/>
      <c r="AJ2766" s="5"/>
      <c r="AM2766" s="9"/>
      <c r="AN2766" s="9"/>
      <c r="AO2766" s="9"/>
      <c r="AP2766" s="9"/>
      <c r="AQ2766" s="9"/>
      <c r="AR2766" s="9"/>
      <c r="AS2766" s="9"/>
      <c r="AT2766" s="9"/>
      <c r="AU2766" s="5"/>
      <c r="AV2766" s="5"/>
      <c r="AW2766" s="5"/>
      <c r="AX2766" s="5"/>
      <c r="AY2766" s="5"/>
      <c r="AZ2766" s="5"/>
      <c r="BA2766" s="5"/>
      <c r="CX2766" s="5"/>
      <c r="CY2766" s="5"/>
      <c r="CZ2766" s="5"/>
    </row>
    <row r="2767" spans="4:104" x14ac:dyDescent="0.3">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E2767" s="5"/>
      <c r="AF2767" s="5"/>
      <c r="AG2767" s="5"/>
      <c r="AH2767" s="5"/>
      <c r="AI2767" s="5"/>
      <c r="AJ2767" s="5"/>
      <c r="AM2767" s="9"/>
      <c r="AN2767" s="9"/>
      <c r="AO2767" s="9"/>
      <c r="AP2767" s="9"/>
      <c r="AQ2767" s="9"/>
      <c r="AR2767" s="9"/>
      <c r="AS2767" s="9"/>
      <c r="AT2767" s="9"/>
      <c r="AU2767" s="5"/>
      <c r="AV2767" s="5"/>
      <c r="AW2767" s="5"/>
      <c r="AX2767" s="5"/>
      <c r="AY2767" s="5"/>
      <c r="AZ2767" s="5"/>
      <c r="BA2767" s="5"/>
      <c r="CX2767" s="5"/>
      <c r="CY2767" s="5"/>
      <c r="CZ2767" s="5"/>
    </row>
    <row r="2768" spans="4:104" x14ac:dyDescent="0.3">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E2768" s="5"/>
      <c r="AF2768" s="5"/>
      <c r="AG2768" s="5"/>
      <c r="AH2768" s="5"/>
      <c r="AI2768" s="5"/>
      <c r="AJ2768" s="5"/>
      <c r="AM2768" s="9"/>
      <c r="AN2768" s="9"/>
      <c r="AO2768" s="9"/>
      <c r="AP2768" s="9"/>
      <c r="AQ2768" s="9"/>
      <c r="AR2768" s="9"/>
      <c r="AS2768" s="9"/>
      <c r="AT2768" s="9"/>
      <c r="AU2768" s="5"/>
      <c r="AV2768" s="5"/>
      <c r="AW2768" s="5"/>
      <c r="AX2768" s="5"/>
      <c r="AY2768" s="5"/>
      <c r="AZ2768" s="5"/>
      <c r="BA2768" s="5"/>
      <c r="CX2768" s="5"/>
      <c r="CY2768" s="5"/>
      <c r="CZ2768" s="5"/>
    </row>
    <row r="2769" spans="4:104" x14ac:dyDescent="0.3">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E2769" s="5"/>
      <c r="AF2769" s="5"/>
      <c r="AG2769" s="5"/>
      <c r="AH2769" s="5"/>
      <c r="AI2769" s="5"/>
      <c r="AJ2769" s="5"/>
      <c r="AM2769" s="9"/>
      <c r="AN2769" s="9"/>
      <c r="AO2769" s="9"/>
      <c r="AP2769" s="9"/>
      <c r="AQ2769" s="9"/>
      <c r="AR2769" s="9"/>
      <c r="AS2769" s="9"/>
      <c r="AT2769" s="9"/>
      <c r="AU2769" s="5"/>
      <c r="AV2769" s="5"/>
      <c r="AW2769" s="5"/>
      <c r="AX2769" s="5"/>
      <c r="AY2769" s="5"/>
      <c r="AZ2769" s="5"/>
      <c r="BA2769" s="5"/>
      <c r="CX2769" s="5"/>
      <c r="CY2769" s="5"/>
      <c r="CZ2769" s="5"/>
    </row>
    <row r="2770" spans="4:104" x14ac:dyDescent="0.3">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E2770" s="5"/>
      <c r="AF2770" s="5"/>
      <c r="AG2770" s="5"/>
      <c r="AH2770" s="5"/>
      <c r="AI2770" s="5"/>
      <c r="AJ2770" s="5"/>
      <c r="AM2770" s="9"/>
      <c r="AN2770" s="9"/>
      <c r="AO2770" s="9"/>
      <c r="AP2770" s="9"/>
      <c r="AQ2770" s="9"/>
      <c r="AR2770" s="9"/>
      <c r="AS2770" s="9"/>
      <c r="AT2770" s="9"/>
      <c r="AU2770" s="5"/>
      <c r="AV2770" s="5"/>
      <c r="AW2770" s="5"/>
      <c r="AX2770" s="5"/>
      <c r="AY2770" s="5"/>
      <c r="AZ2770" s="5"/>
      <c r="BA2770" s="5"/>
      <c r="CX2770" s="5"/>
      <c r="CY2770" s="5"/>
      <c r="CZ2770" s="5"/>
    </row>
    <row r="2771" spans="4:104" x14ac:dyDescent="0.3">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E2771" s="5"/>
      <c r="AF2771" s="5"/>
      <c r="AG2771" s="5"/>
      <c r="AH2771" s="5"/>
      <c r="AI2771" s="5"/>
      <c r="AJ2771" s="5"/>
      <c r="AM2771" s="9"/>
      <c r="AN2771" s="9"/>
      <c r="AO2771" s="9"/>
      <c r="AP2771" s="9"/>
      <c r="AQ2771" s="9"/>
      <c r="AR2771" s="9"/>
      <c r="AS2771" s="9"/>
      <c r="AT2771" s="9"/>
      <c r="AU2771" s="5"/>
      <c r="AV2771" s="5"/>
      <c r="AW2771" s="5"/>
      <c r="AX2771" s="5"/>
      <c r="AY2771" s="5"/>
      <c r="AZ2771" s="5"/>
      <c r="BA2771" s="5"/>
      <c r="CX2771" s="5"/>
      <c r="CY2771" s="5"/>
      <c r="CZ2771" s="5"/>
    </row>
    <row r="2772" spans="4:104" x14ac:dyDescent="0.3">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E2772" s="5"/>
      <c r="AF2772" s="5"/>
      <c r="AG2772" s="5"/>
      <c r="AH2772" s="5"/>
      <c r="AI2772" s="5"/>
      <c r="AJ2772" s="5"/>
      <c r="AM2772" s="9"/>
      <c r="AN2772" s="9"/>
      <c r="AO2772" s="9"/>
      <c r="AP2772" s="9"/>
      <c r="AQ2772" s="9"/>
      <c r="AR2772" s="9"/>
      <c r="AS2772" s="9"/>
      <c r="AT2772" s="9"/>
      <c r="AU2772" s="5"/>
      <c r="AV2772" s="5"/>
      <c r="AW2772" s="5"/>
      <c r="AX2772" s="5"/>
      <c r="AY2772" s="5"/>
      <c r="AZ2772" s="5"/>
      <c r="BA2772" s="5"/>
      <c r="CX2772" s="5"/>
      <c r="CY2772" s="5"/>
      <c r="CZ2772" s="5"/>
    </row>
    <row r="2773" spans="4:104" x14ac:dyDescent="0.3">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E2773" s="5"/>
      <c r="AF2773" s="5"/>
      <c r="AG2773" s="5"/>
      <c r="AH2773" s="5"/>
      <c r="AI2773" s="5"/>
      <c r="AJ2773" s="5"/>
      <c r="AM2773" s="9"/>
      <c r="AN2773" s="9"/>
      <c r="AO2773" s="9"/>
      <c r="AP2773" s="9"/>
      <c r="AQ2773" s="9"/>
      <c r="AR2773" s="9"/>
      <c r="AS2773" s="9"/>
      <c r="AT2773" s="9"/>
      <c r="AU2773" s="5"/>
      <c r="AV2773" s="5"/>
      <c r="AW2773" s="5"/>
      <c r="AX2773" s="5"/>
      <c r="AY2773" s="5"/>
      <c r="AZ2773" s="5"/>
      <c r="BA2773" s="5"/>
      <c r="CX2773" s="5"/>
      <c r="CY2773" s="5"/>
      <c r="CZ2773" s="5"/>
    </row>
    <row r="2774" spans="4:104" x14ac:dyDescent="0.3">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E2774" s="5"/>
      <c r="AF2774" s="5"/>
      <c r="AG2774" s="5"/>
      <c r="AH2774" s="5"/>
      <c r="AI2774" s="5"/>
      <c r="AJ2774" s="5"/>
      <c r="AM2774" s="9"/>
      <c r="AN2774" s="9"/>
      <c r="AO2774" s="9"/>
      <c r="AP2774" s="9"/>
      <c r="AQ2774" s="9"/>
      <c r="AR2774" s="9"/>
      <c r="AS2774" s="9"/>
      <c r="AT2774" s="9"/>
      <c r="AU2774" s="5"/>
      <c r="AV2774" s="5"/>
      <c r="AW2774" s="5"/>
      <c r="AX2774" s="5"/>
      <c r="AY2774" s="5"/>
      <c r="AZ2774" s="5"/>
      <c r="BA2774" s="5"/>
      <c r="CX2774" s="5"/>
      <c r="CY2774" s="5"/>
      <c r="CZ2774" s="5"/>
    </row>
    <row r="2775" spans="4:104" x14ac:dyDescent="0.3">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E2775" s="5"/>
      <c r="AF2775" s="5"/>
      <c r="AG2775" s="5"/>
      <c r="AH2775" s="5"/>
      <c r="AI2775" s="5"/>
      <c r="AJ2775" s="5"/>
      <c r="AM2775" s="9"/>
      <c r="AN2775" s="9"/>
      <c r="AO2775" s="9"/>
      <c r="AP2775" s="9"/>
      <c r="AQ2775" s="9"/>
      <c r="AR2775" s="9"/>
      <c r="AS2775" s="9"/>
      <c r="AT2775" s="9"/>
      <c r="AU2775" s="5"/>
      <c r="AV2775" s="5"/>
      <c r="AW2775" s="5"/>
      <c r="AX2775" s="5"/>
      <c r="AY2775" s="5"/>
      <c r="AZ2775" s="5"/>
      <c r="BA2775" s="5"/>
      <c r="CX2775" s="5"/>
      <c r="CY2775" s="5"/>
      <c r="CZ2775" s="5"/>
    </row>
    <row r="2776" spans="4:104" x14ac:dyDescent="0.3">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E2776" s="5"/>
      <c r="AF2776" s="5"/>
      <c r="AG2776" s="5"/>
      <c r="AH2776" s="5"/>
      <c r="AI2776" s="5"/>
      <c r="AJ2776" s="5"/>
      <c r="AM2776" s="9"/>
      <c r="AN2776" s="9"/>
      <c r="AO2776" s="9"/>
      <c r="AP2776" s="9"/>
      <c r="AQ2776" s="9"/>
      <c r="AR2776" s="9"/>
      <c r="AS2776" s="9"/>
      <c r="AT2776" s="9"/>
      <c r="AU2776" s="5"/>
      <c r="AV2776" s="5"/>
      <c r="AW2776" s="5"/>
      <c r="AX2776" s="5"/>
      <c r="AY2776" s="5"/>
      <c r="AZ2776" s="5"/>
      <c r="BA2776" s="5"/>
      <c r="CX2776" s="5"/>
      <c r="CY2776" s="5"/>
      <c r="CZ2776" s="5"/>
    </row>
    <row r="2777" spans="4:104" x14ac:dyDescent="0.3">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E2777" s="5"/>
      <c r="AF2777" s="5"/>
      <c r="AG2777" s="5"/>
      <c r="AH2777" s="5"/>
      <c r="AI2777" s="5"/>
      <c r="AJ2777" s="5"/>
      <c r="AM2777" s="9"/>
      <c r="AN2777" s="9"/>
      <c r="AO2777" s="9"/>
      <c r="AP2777" s="9"/>
      <c r="AQ2777" s="9"/>
      <c r="AR2777" s="9"/>
      <c r="AS2777" s="9"/>
      <c r="AT2777" s="9"/>
      <c r="AU2777" s="5"/>
      <c r="AV2777" s="5"/>
      <c r="AW2777" s="5"/>
      <c r="AX2777" s="5"/>
      <c r="AY2777" s="5"/>
      <c r="AZ2777" s="5"/>
      <c r="BA2777" s="5"/>
      <c r="CX2777" s="5"/>
      <c r="CY2777" s="5"/>
      <c r="CZ2777" s="5"/>
    </row>
    <row r="2778" spans="4:104" x14ac:dyDescent="0.3">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E2778" s="5"/>
      <c r="AF2778" s="5"/>
      <c r="AG2778" s="5"/>
      <c r="AH2778" s="5"/>
      <c r="AI2778" s="5"/>
      <c r="AJ2778" s="5"/>
      <c r="AM2778" s="9"/>
      <c r="AN2778" s="9"/>
      <c r="AO2778" s="9"/>
      <c r="AP2778" s="9"/>
      <c r="AQ2778" s="9"/>
      <c r="AR2778" s="9"/>
      <c r="AS2778" s="9"/>
      <c r="AT2778" s="9"/>
      <c r="AU2778" s="5"/>
      <c r="AV2778" s="5"/>
      <c r="AW2778" s="5"/>
      <c r="AX2778" s="5"/>
      <c r="AY2778" s="5"/>
      <c r="AZ2778" s="5"/>
      <c r="BA2778" s="5"/>
      <c r="CX2778" s="5"/>
      <c r="CY2778" s="5"/>
      <c r="CZ2778" s="5"/>
    </row>
    <row r="2779" spans="4:104" x14ac:dyDescent="0.3">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E2779" s="5"/>
      <c r="AF2779" s="5"/>
      <c r="AG2779" s="5"/>
      <c r="AH2779" s="5"/>
      <c r="AI2779" s="5"/>
      <c r="AJ2779" s="5"/>
      <c r="AM2779" s="9"/>
      <c r="AN2779" s="9"/>
      <c r="AO2779" s="9"/>
      <c r="AP2779" s="9"/>
      <c r="AQ2779" s="9"/>
      <c r="AR2779" s="9"/>
      <c r="AS2779" s="9"/>
      <c r="AT2779" s="9"/>
      <c r="AU2779" s="5"/>
      <c r="AV2779" s="5"/>
      <c r="AW2779" s="5"/>
      <c r="AX2779" s="5"/>
      <c r="AY2779" s="5"/>
      <c r="AZ2779" s="5"/>
      <c r="BA2779" s="5"/>
      <c r="CX2779" s="5"/>
      <c r="CY2779" s="5"/>
      <c r="CZ2779" s="5"/>
    </row>
    <row r="2780" spans="4:104" x14ac:dyDescent="0.3">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E2780" s="5"/>
      <c r="AF2780" s="5"/>
      <c r="AG2780" s="5"/>
      <c r="AH2780" s="5"/>
      <c r="AI2780" s="5"/>
      <c r="AJ2780" s="5"/>
      <c r="AM2780" s="9"/>
      <c r="AN2780" s="9"/>
      <c r="AO2780" s="9"/>
      <c r="AP2780" s="9"/>
      <c r="AQ2780" s="9"/>
      <c r="AR2780" s="9"/>
      <c r="AS2780" s="9"/>
      <c r="AT2780" s="9"/>
      <c r="AU2780" s="5"/>
      <c r="AV2780" s="5"/>
      <c r="AW2780" s="5"/>
      <c r="AX2780" s="5"/>
      <c r="AY2780" s="5"/>
      <c r="AZ2780" s="5"/>
      <c r="BA2780" s="5"/>
      <c r="CX2780" s="5"/>
      <c r="CY2780" s="5"/>
      <c r="CZ2780" s="5"/>
    </row>
    <row r="2781" spans="4:104" x14ac:dyDescent="0.3">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E2781" s="5"/>
      <c r="AF2781" s="5"/>
      <c r="AG2781" s="5"/>
      <c r="AH2781" s="5"/>
      <c r="AI2781" s="5"/>
      <c r="AJ2781" s="5"/>
      <c r="AM2781" s="9"/>
      <c r="AN2781" s="9"/>
      <c r="AO2781" s="9"/>
      <c r="AP2781" s="9"/>
      <c r="AQ2781" s="9"/>
      <c r="AR2781" s="9"/>
      <c r="AS2781" s="9"/>
      <c r="AT2781" s="9"/>
      <c r="AU2781" s="5"/>
      <c r="AV2781" s="5"/>
      <c r="AW2781" s="5"/>
      <c r="AX2781" s="5"/>
      <c r="AY2781" s="5"/>
      <c r="AZ2781" s="5"/>
      <c r="BA2781" s="5"/>
      <c r="CX2781" s="5"/>
      <c r="CY2781" s="5"/>
      <c r="CZ2781" s="5"/>
    </row>
    <row r="2782" spans="4:104" x14ac:dyDescent="0.3">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E2782" s="5"/>
      <c r="AF2782" s="5"/>
      <c r="AG2782" s="5"/>
      <c r="AH2782" s="5"/>
      <c r="AI2782" s="5"/>
      <c r="AJ2782" s="5"/>
      <c r="AM2782" s="9"/>
      <c r="AN2782" s="9"/>
      <c r="AO2782" s="9"/>
      <c r="AP2782" s="9"/>
      <c r="AQ2782" s="9"/>
      <c r="AR2782" s="9"/>
      <c r="AS2782" s="9"/>
      <c r="AT2782" s="9"/>
      <c r="AU2782" s="5"/>
      <c r="AV2782" s="5"/>
      <c r="AW2782" s="5"/>
      <c r="AX2782" s="5"/>
      <c r="AY2782" s="5"/>
      <c r="AZ2782" s="5"/>
      <c r="BA2782" s="5"/>
      <c r="CX2782" s="5"/>
      <c r="CY2782" s="5"/>
      <c r="CZ2782" s="5"/>
    </row>
    <row r="2783" spans="4:104" x14ac:dyDescent="0.3">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E2783" s="5"/>
      <c r="AF2783" s="5"/>
      <c r="AG2783" s="5"/>
      <c r="AH2783" s="5"/>
      <c r="AI2783" s="5"/>
      <c r="AJ2783" s="5"/>
      <c r="AM2783" s="9"/>
      <c r="AN2783" s="9"/>
      <c r="AO2783" s="9"/>
      <c r="AP2783" s="9"/>
      <c r="AQ2783" s="9"/>
      <c r="AR2783" s="9"/>
      <c r="AS2783" s="9"/>
      <c r="AT2783" s="9"/>
      <c r="AU2783" s="5"/>
      <c r="AV2783" s="5"/>
      <c r="AW2783" s="5"/>
      <c r="AX2783" s="5"/>
      <c r="AY2783" s="5"/>
      <c r="AZ2783" s="5"/>
      <c r="BA2783" s="5"/>
      <c r="CX2783" s="5"/>
      <c r="CY2783" s="5"/>
      <c r="CZ2783" s="5"/>
    </row>
    <row r="2784" spans="4:104" x14ac:dyDescent="0.3">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E2784" s="5"/>
      <c r="AF2784" s="5"/>
      <c r="AG2784" s="5"/>
      <c r="AH2784" s="5"/>
      <c r="AI2784" s="5"/>
      <c r="AJ2784" s="5"/>
      <c r="AM2784" s="9"/>
      <c r="AN2784" s="9"/>
      <c r="AO2784" s="9"/>
      <c r="AP2784" s="9"/>
      <c r="AQ2784" s="9"/>
      <c r="AR2784" s="9"/>
      <c r="AS2784" s="9"/>
      <c r="AT2784" s="9"/>
      <c r="AU2784" s="5"/>
      <c r="AV2784" s="5"/>
      <c r="AW2784" s="5"/>
      <c r="AX2784" s="5"/>
      <c r="AY2784" s="5"/>
      <c r="AZ2784" s="5"/>
      <c r="BA2784" s="5"/>
      <c r="CX2784" s="5"/>
      <c r="CY2784" s="5"/>
      <c r="CZ2784" s="5"/>
    </row>
    <row r="2785" spans="4:104" x14ac:dyDescent="0.3">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E2785" s="5"/>
      <c r="AF2785" s="5"/>
      <c r="AG2785" s="5"/>
      <c r="AH2785" s="5"/>
      <c r="AI2785" s="5"/>
      <c r="AJ2785" s="5"/>
      <c r="AM2785" s="9"/>
      <c r="AN2785" s="9"/>
      <c r="AO2785" s="9"/>
      <c r="AP2785" s="9"/>
      <c r="AQ2785" s="9"/>
      <c r="AR2785" s="9"/>
      <c r="AS2785" s="9"/>
      <c r="AT2785" s="9"/>
      <c r="AU2785" s="5"/>
      <c r="AV2785" s="5"/>
      <c r="AW2785" s="5"/>
      <c r="AX2785" s="5"/>
      <c r="AY2785" s="5"/>
      <c r="AZ2785" s="5"/>
      <c r="BA2785" s="5"/>
      <c r="CX2785" s="5"/>
      <c r="CY2785" s="5"/>
      <c r="CZ2785" s="5"/>
    </row>
    <row r="2786" spans="4:104" x14ac:dyDescent="0.3">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E2786" s="5"/>
      <c r="AF2786" s="5"/>
      <c r="AG2786" s="5"/>
      <c r="AH2786" s="5"/>
      <c r="AI2786" s="5"/>
      <c r="AJ2786" s="5"/>
      <c r="AM2786" s="9"/>
      <c r="AN2786" s="9"/>
      <c r="AO2786" s="9"/>
      <c r="AP2786" s="9"/>
      <c r="AQ2786" s="9"/>
      <c r="AR2786" s="9"/>
      <c r="AS2786" s="9"/>
      <c r="AT2786" s="9"/>
      <c r="AU2786" s="5"/>
      <c r="AV2786" s="5"/>
      <c r="AW2786" s="5"/>
      <c r="AX2786" s="5"/>
      <c r="AY2786" s="5"/>
      <c r="AZ2786" s="5"/>
      <c r="BA2786" s="5"/>
      <c r="CX2786" s="5"/>
      <c r="CY2786" s="5"/>
      <c r="CZ2786" s="5"/>
    </row>
    <row r="2787" spans="4:104" x14ac:dyDescent="0.3">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E2787" s="5"/>
      <c r="AF2787" s="5"/>
      <c r="AG2787" s="5"/>
      <c r="AH2787" s="5"/>
      <c r="AI2787" s="5"/>
      <c r="AJ2787" s="5"/>
      <c r="AM2787" s="9"/>
      <c r="AN2787" s="9"/>
      <c r="AO2787" s="9"/>
      <c r="AP2787" s="9"/>
      <c r="AQ2787" s="9"/>
      <c r="AR2787" s="9"/>
      <c r="AS2787" s="9"/>
      <c r="AT2787" s="9"/>
      <c r="AU2787" s="5"/>
      <c r="AV2787" s="5"/>
      <c r="AW2787" s="5"/>
      <c r="AX2787" s="5"/>
      <c r="AY2787" s="5"/>
      <c r="AZ2787" s="5"/>
      <c r="BA2787" s="5"/>
      <c r="CX2787" s="5"/>
      <c r="CY2787" s="5"/>
      <c r="CZ2787" s="5"/>
    </row>
    <row r="2788" spans="4:104" x14ac:dyDescent="0.3">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E2788" s="5"/>
      <c r="AF2788" s="5"/>
      <c r="AG2788" s="5"/>
      <c r="AH2788" s="5"/>
      <c r="AI2788" s="5"/>
      <c r="AJ2788" s="5"/>
      <c r="AM2788" s="9"/>
      <c r="AN2788" s="9"/>
      <c r="AO2788" s="9"/>
      <c r="AP2788" s="9"/>
      <c r="AQ2788" s="9"/>
      <c r="AR2788" s="9"/>
      <c r="AS2788" s="9"/>
      <c r="AT2788" s="9"/>
      <c r="AU2788" s="5"/>
      <c r="AV2788" s="5"/>
      <c r="AW2788" s="5"/>
      <c r="AX2788" s="5"/>
      <c r="AY2788" s="5"/>
      <c r="AZ2788" s="5"/>
      <c r="BA2788" s="5"/>
      <c r="CX2788" s="5"/>
      <c r="CY2788" s="5"/>
      <c r="CZ2788" s="5"/>
    </row>
    <row r="2789" spans="4:104" x14ac:dyDescent="0.3">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E2789" s="5"/>
      <c r="AF2789" s="5"/>
      <c r="AG2789" s="5"/>
      <c r="AH2789" s="5"/>
      <c r="AI2789" s="5"/>
      <c r="AJ2789" s="5"/>
      <c r="AM2789" s="9"/>
      <c r="AN2789" s="9"/>
      <c r="AO2789" s="9"/>
      <c r="AP2789" s="9"/>
      <c r="AQ2789" s="9"/>
      <c r="AR2789" s="9"/>
      <c r="AS2789" s="9"/>
      <c r="AT2789" s="9"/>
      <c r="AU2789" s="5"/>
      <c r="AV2789" s="5"/>
      <c r="AW2789" s="5"/>
      <c r="AX2789" s="5"/>
      <c r="AY2789" s="5"/>
      <c r="AZ2789" s="5"/>
      <c r="BA2789" s="5"/>
      <c r="CX2789" s="5"/>
      <c r="CY2789" s="5"/>
      <c r="CZ2789" s="5"/>
    </row>
    <row r="2790" spans="4:104" x14ac:dyDescent="0.3">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E2790" s="5"/>
      <c r="AF2790" s="5"/>
      <c r="AG2790" s="5"/>
      <c r="AH2790" s="5"/>
      <c r="AI2790" s="5"/>
      <c r="AJ2790" s="5"/>
      <c r="AM2790" s="9"/>
      <c r="AN2790" s="9"/>
      <c r="AO2790" s="9"/>
      <c r="AP2790" s="9"/>
      <c r="AQ2790" s="9"/>
      <c r="AR2790" s="9"/>
      <c r="AS2790" s="9"/>
      <c r="AT2790" s="9"/>
      <c r="AU2790" s="5"/>
      <c r="AV2790" s="5"/>
      <c r="AW2790" s="5"/>
      <c r="AX2790" s="5"/>
      <c r="AY2790" s="5"/>
      <c r="AZ2790" s="5"/>
      <c r="BA2790" s="5"/>
      <c r="CX2790" s="5"/>
      <c r="CY2790" s="5"/>
      <c r="CZ2790" s="5"/>
    </row>
    <row r="2791" spans="4:104" x14ac:dyDescent="0.3">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E2791" s="5"/>
      <c r="AF2791" s="5"/>
      <c r="AG2791" s="5"/>
      <c r="AH2791" s="5"/>
      <c r="AI2791" s="5"/>
      <c r="AJ2791" s="5"/>
      <c r="AM2791" s="9"/>
      <c r="AN2791" s="9"/>
      <c r="AO2791" s="9"/>
      <c r="AP2791" s="9"/>
      <c r="AQ2791" s="9"/>
      <c r="AR2791" s="9"/>
      <c r="AS2791" s="9"/>
      <c r="AT2791" s="9"/>
      <c r="AU2791" s="5"/>
      <c r="AV2791" s="5"/>
      <c r="AW2791" s="5"/>
      <c r="AX2791" s="5"/>
      <c r="AY2791" s="5"/>
      <c r="AZ2791" s="5"/>
      <c r="BA2791" s="5"/>
      <c r="CX2791" s="5"/>
      <c r="CY2791" s="5"/>
      <c r="CZ2791" s="5"/>
    </row>
    <row r="2792" spans="4:104" x14ac:dyDescent="0.3">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E2792" s="5"/>
      <c r="AF2792" s="5"/>
      <c r="AG2792" s="5"/>
      <c r="AH2792" s="5"/>
      <c r="AI2792" s="5"/>
      <c r="AJ2792" s="5"/>
      <c r="AM2792" s="9"/>
      <c r="AN2792" s="9"/>
      <c r="AO2792" s="9"/>
      <c r="AP2792" s="9"/>
      <c r="AQ2792" s="9"/>
      <c r="AR2792" s="9"/>
      <c r="AS2792" s="9"/>
      <c r="AT2792" s="9"/>
      <c r="AU2792" s="5"/>
      <c r="AV2792" s="5"/>
      <c r="AW2792" s="5"/>
      <c r="AX2792" s="5"/>
      <c r="AY2792" s="5"/>
      <c r="AZ2792" s="5"/>
      <c r="BA2792" s="5"/>
      <c r="CX2792" s="5"/>
      <c r="CY2792" s="5"/>
      <c r="CZ2792" s="5"/>
    </row>
    <row r="2793" spans="4:104" x14ac:dyDescent="0.3">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E2793" s="5"/>
      <c r="AF2793" s="5"/>
      <c r="AG2793" s="5"/>
      <c r="AH2793" s="5"/>
      <c r="AI2793" s="5"/>
      <c r="AJ2793" s="5"/>
      <c r="AM2793" s="9"/>
      <c r="AN2793" s="9"/>
      <c r="AO2793" s="9"/>
      <c r="AP2793" s="9"/>
      <c r="AQ2793" s="9"/>
      <c r="AR2793" s="9"/>
      <c r="AS2793" s="9"/>
      <c r="AT2793" s="9"/>
      <c r="AU2793" s="5"/>
      <c r="AV2793" s="5"/>
      <c r="AW2793" s="5"/>
      <c r="AX2793" s="5"/>
      <c r="AY2793" s="5"/>
      <c r="AZ2793" s="5"/>
      <c r="BA2793" s="5"/>
      <c r="CX2793" s="5"/>
      <c r="CY2793" s="5"/>
      <c r="CZ2793" s="5"/>
    </row>
    <row r="2794" spans="4:104" x14ac:dyDescent="0.3">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E2794" s="5"/>
      <c r="AF2794" s="5"/>
      <c r="AG2794" s="5"/>
      <c r="AH2794" s="5"/>
      <c r="AI2794" s="5"/>
      <c r="AJ2794" s="5"/>
      <c r="AM2794" s="9"/>
      <c r="AN2794" s="9"/>
      <c r="AO2794" s="9"/>
      <c r="AP2794" s="9"/>
      <c r="AQ2794" s="9"/>
      <c r="AR2794" s="9"/>
      <c r="AS2794" s="9"/>
      <c r="AT2794" s="9"/>
      <c r="AU2794" s="5"/>
      <c r="AV2794" s="5"/>
      <c r="AW2794" s="5"/>
      <c r="AX2794" s="5"/>
      <c r="AY2794" s="5"/>
      <c r="AZ2794" s="5"/>
      <c r="BA2794" s="5"/>
      <c r="CX2794" s="5"/>
      <c r="CY2794" s="5"/>
      <c r="CZ2794" s="5"/>
    </row>
    <row r="2795" spans="4:104" x14ac:dyDescent="0.3">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E2795" s="5"/>
      <c r="AF2795" s="5"/>
      <c r="AG2795" s="5"/>
      <c r="AH2795" s="5"/>
      <c r="AI2795" s="5"/>
      <c r="AJ2795" s="5"/>
      <c r="AM2795" s="9"/>
      <c r="AN2795" s="9"/>
      <c r="AO2795" s="9"/>
      <c r="AP2795" s="9"/>
      <c r="AQ2795" s="9"/>
      <c r="AR2795" s="9"/>
      <c r="AS2795" s="9"/>
      <c r="AT2795" s="9"/>
      <c r="AU2795" s="5"/>
      <c r="AV2795" s="5"/>
      <c r="AW2795" s="5"/>
      <c r="AX2795" s="5"/>
      <c r="AY2795" s="5"/>
      <c r="AZ2795" s="5"/>
      <c r="BA2795" s="5"/>
      <c r="CX2795" s="5"/>
      <c r="CY2795" s="5"/>
      <c r="CZ2795" s="5"/>
    </row>
    <row r="2796" spans="4:104" x14ac:dyDescent="0.3">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E2796" s="5"/>
      <c r="AF2796" s="5"/>
      <c r="AG2796" s="5"/>
      <c r="AH2796" s="5"/>
      <c r="AI2796" s="5"/>
      <c r="AJ2796" s="5"/>
      <c r="AM2796" s="9"/>
      <c r="AN2796" s="9"/>
      <c r="AO2796" s="9"/>
      <c r="AP2796" s="9"/>
      <c r="AQ2796" s="9"/>
      <c r="AR2796" s="9"/>
      <c r="AS2796" s="9"/>
      <c r="AT2796" s="9"/>
      <c r="AU2796" s="5"/>
      <c r="AV2796" s="5"/>
      <c r="AW2796" s="5"/>
      <c r="AX2796" s="5"/>
      <c r="AY2796" s="5"/>
      <c r="AZ2796" s="5"/>
      <c r="BA2796" s="5"/>
      <c r="CX2796" s="5"/>
      <c r="CY2796" s="5"/>
      <c r="CZ2796" s="5"/>
    </row>
    <row r="2797" spans="4:104" x14ac:dyDescent="0.3">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E2797" s="5"/>
      <c r="AF2797" s="5"/>
      <c r="AG2797" s="5"/>
      <c r="AH2797" s="5"/>
      <c r="AI2797" s="5"/>
      <c r="AJ2797" s="5"/>
      <c r="AM2797" s="9"/>
      <c r="AN2797" s="9"/>
      <c r="AO2797" s="9"/>
      <c r="AP2797" s="9"/>
      <c r="AQ2797" s="9"/>
      <c r="AR2797" s="9"/>
      <c r="AS2797" s="9"/>
      <c r="AT2797" s="9"/>
      <c r="AU2797" s="5"/>
      <c r="AV2797" s="5"/>
      <c r="AW2797" s="5"/>
      <c r="AX2797" s="5"/>
      <c r="AY2797" s="5"/>
      <c r="AZ2797" s="5"/>
      <c r="BA2797" s="5"/>
      <c r="CX2797" s="5"/>
      <c r="CY2797" s="5"/>
      <c r="CZ2797" s="5"/>
    </row>
    <row r="2798" spans="4:104" x14ac:dyDescent="0.3">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E2798" s="5"/>
      <c r="AF2798" s="5"/>
      <c r="AG2798" s="5"/>
      <c r="AH2798" s="5"/>
      <c r="AI2798" s="5"/>
      <c r="AJ2798" s="5"/>
      <c r="AM2798" s="9"/>
      <c r="AN2798" s="9"/>
      <c r="AO2798" s="9"/>
      <c r="AP2798" s="9"/>
      <c r="AQ2798" s="9"/>
      <c r="AR2798" s="9"/>
      <c r="AS2798" s="9"/>
      <c r="AT2798" s="9"/>
      <c r="AU2798" s="5"/>
      <c r="AV2798" s="5"/>
      <c r="AW2798" s="5"/>
      <c r="AX2798" s="5"/>
      <c r="AY2798" s="5"/>
      <c r="AZ2798" s="5"/>
      <c r="BA2798" s="5"/>
      <c r="CX2798" s="5"/>
      <c r="CY2798" s="5"/>
      <c r="CZ2798" s="5"/>
    </row>
    <row r="2799" spans="4:104" x14ac:dyDescent="0.3">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E2799" s="5"/>
      <c r="AF2799" s="5"/>
      <c r="AG2799" s="5"/>
      <c r="AH2799" s="5"/>
      <c r="AI2799" s="5"/>
      <c r="AJ2799" s="5"/>
      <c r="AM2799" s="9"/>
      <c r="AN2799" s="9"/>
      <c r="AO2799" s="9"/>
      <c r="AP2799" s="9"/>
      <c r="AQ2799" s="9"/>
      <c r="AR2799" s="9"/>
      <c r="AS2799" s="9"/>
      <c r="AT2799" s="9"/>
      <c r="AU2799" s="5"/>
      <c r="AV2799" s="5"/>
      <c r="AW2799" s="5"/>
      <c r="AX2799" s="5"/>
      <c r="AY2799" s="5"/>
      <c r="AZ2799" s="5"/>
      <c r="BA2799" s="5"/>
      <c r="CX2799" s="5"/>
      <c r="CY2799" s="5"/>
      <c r="CZ2799" s="5"/>
    </row>
    <row r="2800" spans="4:104" x14ac:dyDescent="0.3">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E2800" s="5"/>
      <c r="AF2800" s="5"/>
      <c r="AG2800" s="5"/>
      <c r="AH2800" s="5"/>
      <c r="AI2800" s="5"/>
      <c r="AJ2800" s="5"/>
      <c r="AM2800" s="9"/>
      <c r="AN2800" s="9"/>
      <c r="AO2800" s="9"/>
      <c r="AP2800" s="9"/>
      <c r="AQ2800" s="9"/>
      <c r="AR2800" s="9"/>
      <c r="AS2800" s="9"/>
      <c r="AT2800" s="9"/>
      <c r="AU2800" s="5"/>
      <c r="AV2800" s="5"/>
      <c r="AW2800" s="5"/>
      <c r="AX2800" s="5"/>
      <c r="AY2800" s="5"/>
      <c r="AZ2800" s="5"/>
      <c r="BA2800" s="5"/>
      <c r="CX2800" s="5"/>
      <c r="CY2800" s="5"/>
      <c r="CZ2800" s="5"/>
    </row>
    <row r="2801" spans="4:104" x14ac:dyDescent="0.3">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E2801" s="5"/>
      <c r="AF2801" s="5"/>
      <c r="AG2801" s="5"/>
      <c r="AH2801" s="5"/>
      <c r="AI2801" s="5"/>
      <c r="AJ2801" s="5"/>
      <c r="AM2801" s="9"/>
      <c r="AN2801" s="9"/>
      <c r="AO2801" s="9"/>
      <c r="AP2801" s="9"/>
      <c r="AQ2801" s="9"/>
      <c r="AR2801" s="9"/>
      <c r="AS2801" s="9"/>
      <c r="AT2801" s="9"/>
      <c r="AU2801" s="5"/>
      <c r="AV2801" s="5"/>
      <c r="AW2801" s="5"/>
      <c r="AX2801" s="5"/>
      <c r="AY2801" s="5"/>
      <c r="AZ2801" s="5"/>
      <c r="BA2801" s="5"/>
      <c r="CX2801" s="5"/>
      <c r="CY2801" s="5"/>
      <c r="CZ2801" s="5"/>
    </row>
    <row r="2802" spans="4:104" x14ac:dyDescent="0.3">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E2802" s="5"/>
      <c r="AF2802" s="5"/>
      <c r="AG2802" s="5"/>
      <c r="AH2802" s="5"/>
      <c r="AI2802" s="5"/>
      <c r="AJ2802" s="5"/>
      <c r="AM2802" s="9"/>
      <c r="AN2802" s="9"/>
      <c r="AO2802" s="9"/>
      <c r="AP2802" s="9"/>
      <c r="AQ2802" s="9"/>
      <c r="AR2802" s="9"/>
      <c r="AS2802" s="9"/>
      <c r="AT2802" s="9"/>
      <c r="AU2802" s="5"/>
      <c r="AV2802" s="5"/>
      <c r="AW2802" s="5"/>
      <c r="AX2802" s="5"/>
      <c r="AY2802" s="5"/>
      <c r="AZ2802" s="5"/>
      <c r="BA2802" s="5"/>
      <c r="CX2802" s="5"/>
      <c r="CY2802" s="5"/>
      <c r="CZ2802" s="5"/>
    </row>
    <row r="2803" spans="4:104" x14ac:dyDescent="0.3">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E2803" s="5"/>
      <c r="AF2803" s="5"/>
      <c r="AG2803" s="5"/>
      <c r="AH2803" s="5"/>
      <c r="AI2803" s="5"/>
      <c r="AJ2803" s="5"/>
      <c r="AM2803" s="9"/>
      <c r="AN2803" s="9"/>
      <c r="AO2803" s="9"/>
      <c r="AP2803" s="9"/>
      <c r="AQ2803" s="9"/>
      <c r="AR2803" s="9"/>
      <c r="AS2803" s="9"/>
      <c r="AT2803" s="9"/>
      <c r="AU2803" s="5"/>
      <c r="AV2803" s="5"/>
      <c r="AW2803" s="5"/>
      <c r="AX2803" s="5"/>
      <c r="AY2803" s="5"/>
      <c r="AZ2803" s="5"/>
      <c r="BA2803" s="5"/>
      <c r="CX2803" s="5"/>
      <c r="CY2803" s="5"/>
      <c r="CZ2803" s="5"/>
    </row>
    <row r="2804" spans="4:104" x14ac:dyDescent="0.3">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E2804" s="5"/>
      <c r="AF2804" s="5"/>
      <c r="AG2804" s="5"/>
      <c r="AH2804" s="5"/>
      <c r="AI2804" s="5"/>
      <c r="AJ2804" s="5"/>
      <c r="AM2804" s="9"/>
      <c r="AN2804" s="9"/>
      <c r="AO2804" s="9"/>
      <c r="AP2804" s="9"/>
      <c r="AQ2804" s="9"/>
      <c r="AR2804" s="9"/>
      <c r="AS2804" s="9"/>
      <c r="AT2804" s="9"/>
      <c r="AU2804" s="5"/>
      <c r="AV2804" s="5"/>
      <c r="AW2804" s="5"/>
      <c r="AX2804" s="5"/>
      <c r="AY2804" s="5"/>
      <c r="AZ2804" s="5"/>
      <c r="BA2804" s="5"/>
      <c r="CX2804" s="5"/>
      <c r="CY2804" s="5"/>
      <c r="CZ2804" s="5"/>
    </row>
    <row r="2805" spans="4:104" x14ac:dyDescent="0.3">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E2805" s="5"/>
      <c r="AF2805" s="5"/>
      <c r="AG2805" s="5"/>
      <c r="AH2805" s="5"/>
      <c r="AI2805" s="5"/>
      <c r="AJ2805" s="5"/>
      <c r="AM2805" s="9"/>
      <c r="AN2805" s="9"/>
      <c r="AO2805" s="9"/>
      <c r="AP2805" s="9"/>
      <c r="AQ2805" s="9"/>
      <c r="AR2805" s="9"/>
      <c r="AS2805" s="9"/>
      <c r="AT2805" s="9"/>
      <c r="AU2805" s="5"/>
      <c r="AV2805" s="5"/>
      <c r="AW2805" s="5"/>
      <c r="AX2805" s="5"/>
      <c r="AY2805" s="5"/>
      <c r="AZ2805" s="5"/>
      <c r="BA2805" s="5"/>
      <c r="CX2805" s="5"/>
      <c r="CY2805" s="5"/>
      <c r="CZ2805" s="5"/>
    </row>
    <row r="2806" spans="4:104" x14ac:dyDescent="0.3">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E2806" s="5"/>
      <c r="AF2806" s="5"/>
      <c r="AG2806" s="5"/>
      <c r="AH2806" s="5"/>
      <c r="AI2806" s="5"/>
      <c r="AJ2806" s="5"/>
      <c r="AM2806" s="9"/>
      <c r="AN2806" s="9"/>
      <c r="AO2806" s="9"/>
      <c r="AP2806" s="9"/>
      <c r="AQ2806" s="9"/>
      <c r="AR2806" s="9"/>
      <c r="AS2806" s="9"/>
      <c r="AT2806" s="9"/>
      <c r="AU2806" s="5"/>
      <c r="AV2806" s="5"/>
      <c r="AW2806" s="5"/>
      <c r="AX2806" s="5"/>
      <c r="AY2806" s="5"/>
      <c r="AZ2806" s="5"/>
      <c r="BA2806" s="5"/>
      <c r="CX2806" s="5"/>
      <c r="CY2806" s="5"/>
      <c r="CZ2806" s="5"/>
    </row>
    <row r="2807" spans="4:104" x14ac:dyDescent="0.3">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E2807" s="5"/>
      <c r="AF2807" s="5"/>
      <c r="AG2807" s="5"/>
      <c r="AH2807" s="5"/>
      <c r="AI2807" s="5"/>
      <c r="AJ2807" s="5"/>
      <c r="AM2807" s="9"/>
      <c r="AN2807" s="9"/>
      <c r="AO2807" s="9"/>
      <c r="AP2807" s="9"/>
      <c r="AQ2807" s="9"/>
      <c r="AR2807" s="9"/>
      <c r="AS2807" s="9"/>
      <c r="AT2807" s="9"/>
      <c r="AU2807" s="5"/>
      <c r="AV2807" s="5"/>
      <c r="AW2807" s="5"/>
      <c r="AX2807" s="5"/>
      <c r="AY2807" s="5"/>
      <c r="AZ2807" s="5"/>
      <c r="BA2807" s="5"/>
      <c r="CX2807" s="5"/>
      <c r="CY2807" s="5"/>
      <c r="CZ2807" s="5"/>
    </row>
    <row r="2808" spans="4:104" x14ac:dyDescent="0.3">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E2808" s="5"/>
      <c r="AF2808" s="5"/>
      <c r="AG2808" s="5"/>
      <c r="AH2808" s="5"/>
      <c r="AI2808" s="5"/>
      <c r="AJ2808" s="5"/>
      <c r="AM2808" s="9"/>
      <c r="AN2808" s="9"/>
      <c r="AO2808" s="9"/>
      <c r="AP2808" s="9"/>
      <c r="AQ2808" s="9"/>
      <c r="AR2808" s="9"/>
      <c r="AS2808" s="9"/>
      <c r="AT2808" s="9"/>
      <c r="AU2808" s="5"/>
      <c r="AV2808" s="5"/>
      <c r="AW2808" s="5"/>
      <c r="AX2808" s="5"/>
      <c r="AY2808" s="5"/>
      <c r="AZ2808" s="5"/>
      <c r="BA2808" s="5"/>
      <c r="CX2808" s="5"/>
      <c r="CY2808" s="5"/>
      <c r="CZ2808" s="5"/>
    </row>
    <row r="2809" spans="4:104" x14ac:dyDescent="0.3">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E2809" s="5"/>
      <c r="AF2809" s="5"/>
      <c r="AG2809" s="5"/>
      <c r="AH2809" s="5"/>
      <c r="AI2809" s="5"/>
      <c r="AJ2809" s="5"/>
      <c r="AM2809" s="9"/>
      <c r="AN2809" s="9"/>
      <c r="AO2809" s="9"/>
      <c r="AP2809" s="9"/>
      <c r="AQ2809" s="9"/>
      <c r="AR2809" s="9"/>
      <c r="AS2809" s="9"/>
      <c r="AT2809" s="9"/>
      <c r="AU2809" s="5"/>
      <c r="AV2809" s="5"/>
      <c r="AW2809" s="5"/>
      <c r="AX2809" s="5"/>
      <c r="AY2809" s="5"/>
      <c r="AZ2809" s="5"/>
      <c r="BA2809" s="5"/>
      <c r="CX2809" s="5"/>
      <c r="CY2809" s="5"/>
      <c r="CZ2809" s="5"/>
    </row>
    <row r="2810" spans="4:104" x14ac:dyDescent="0.3">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E2810" s="5"/>
      <c r="AF2810" s="5"/>
      <c r="AG2810" s="5"/>
      <c r="AH2810" s="5"/>
      <c r="AI2810" s="5"/>
      <c r="AJ2810" s="5"/>
      <c r="AM2810" s="9"/>
      <c r="AN2810" s="9"/>
      <c r="AO2810" s="9"/>
      <c r="AP2810" s="9"/>
      <c r="AQ2810" s="9"/>
      <c r="AR2810" s="9"/>
      <c r="AS2810" s="9"/>
      <c r="AT2810" s="9"/>
      <c r="AU2810" s="5"/>
      <c r="AV2810" s="5"/>
      <c r="AW2810" s="5"/>
      <c r="AX2810" s="5"/>
      <c r="AY2810" s="5"/>
      <c r="AZ2810" s="5"/>
      <c r="BA2810" s="5"/>
      <c r="CX2810" s="5"/>
      <c r="CY2810" s="5"/>
      <c r="CZ2810" s="5"/>
    </row>
    <row r="2811" spans="4:104" x14ac:dyDescent="0.3">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E2811" s="5"/>
      <c r="AF2811" s="5"/>
      <c r="AG2811" s="5"/>
      <c r="AH2811" s="5"/>
      <c r="AI2811" s="5"/>
      <c r="AJ2811" s="5"/>
      <c r="AM2811" s="9"/>
      <c r="AN2811" s="9"/>
      <c r="AO2811" s="9"/>
      <c r="AP2811" s="9"/>
      <c r="AQ2811" s="9"/>
      <c r="AR2811" s="9"/>
      <c r="AS2811" s="9"/>
      <c r="AT2811" s="9"/>
      <c r="AU2811" s="5"/>
      <c r="AV2811" s="5"/>
      <c r="AW2811" s="5"/>
      <c r="AX2811" s="5"/>
      <c r="AY2811" s="5"/>
      <c r="AZ2811" s="5"/>
      <c r="BA2811" s="5"/>
      <c r="CX2811" s="5"/>
      <c r="CY2811" s="5"/>
      <c r="CZ2811" s="5"/>
    </row>
    <row r="2812" spans="4:104" x14ac:dyDescent="0.3">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E2812" s="5"/>
      <c r="AF2812" s="5"/>
      <c r="AG2812" s="5"/>
      <c r="AH2812" s="5"/>
      <c r="AI2812" s="5"/>
      <c r="AJ2812" s="5"/>
      <c r="AM2812" s="9"/>
      <c r="AN2812" s="9"/>
      <c r="AO2812" s="9"/>
      <c r="AP2812" s="9"/>
      <c r="AQ2812" s="9"/>
      <c r="AR2812" s="9"/>
      <c r="AS2812" s="9"/>
      <c r="AT2812" s="9"/>
      <c r="AU2812" s="5"/>
      <c r="AV2812" s="5"/>
      <c r="AW2812" s="5"/>
      <c r="AX2812" s="5"/>
      <c r="AY2812" s="5"/>
      <c r="AZ2812" s="5"/>
      <c r="BA2812" s="5"/>
      <c r="CX2812" s="5"/>
      <c r="CY2812" s="5"/>
      <c r="CZ2812" s="5"/>
    </row>
    <row r="2813" spans="4:104" x14ac:dyDescent="0.3">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E2813" s="5"/>
      <c r="AF2813" s="5"/>
      <c r="AG2813" s="5"/>
      <c r="AH2813" s="5"/>
      <c r="AI2813" s="5"/>
      <c r="AJ2813" s="5"/>
      <c r="AM2813" s="9"/>
      <c r="AN2813" s="9"/>
      <c r="AO2813" s="9"/>
      <c r="AP2813" s="9"/>
      <c r="AQ2813" s="9"/>
      <c r="AR2813" s="9"/>
      <c r="AS2813" s="9"/>
      <c r="AT2813" s="9"/>
      <c r="AU2813" s="5"/>
      <c r="AV2813" s="5"/>
      <c r="AW2813" s="5"/>
      <c r="AX2813" s="5"/>
      <c r="AY2813" s="5"/>
      <c r="AZ2813" s="5"/>
      <c r="BA2813" s="5"/>
      <c r="CX2813" s="5"/>
      <c r="CY2813" s="5"/>
      <c r="CZ2813" s="5"/>
    </row>
    <row r="2814" spans="4:104" x14ac:dyDescent="0.3">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E2814" s="5"/>
      <c r="AF2814" s="5"/>
      <c r="AG2814" s="5"/>
      <c r="AH2814" s="5"/>
      <c r="AI2814" s="5"/>
      <c r="AJ2814" s="5"/>
      <c r="AM2814" s="9"/>
      <c r="AN2814" s="9"/>
      <c r="AO2814" s="9"/>
      <c r="AP2814" s="9"/>
      <c r="AQ2814" s="9"/>
      <c r="AR2814" s="9"/>
      <c r="AS2814" s="9"/>
      <c r="AT2814" s="9"/>
      <c r="AU2814" s="5"/>
      <c r="AV2814" s="5"/>
      <c r="AW2814" s="5"/>
      <c r="AX2814" s="5"/>
      <c r="AY2814" s="5"/>
      <c r="AZ2814" s="5"/>
      <c r="BA2814" s="5"/>
      <c r="CX2814" s="5"/>
      <c r="CY2814" s="5"/>
      <c r="CZ2814" s="5"/>
    </row>
    <row r="2815" spans="4:104" x14ac:dyDescent="0.3">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E2815" s="5"/>
      <c r="AF2815" s="5"/>
      <c r="AG2815" s="5"/>
      <c r="AH2815" s="5"/>
      <c r="AI2815" s="5"/>
      <c r="AJ2815" s="5"/>
      <c r="AM2815" s="9"/>
      <c r="AN2815" s="9"/>
      <c r="AO2815" s="9"/>
      <c r="AP2815" s="9"/>
      <c r="AQ2815" s="9"/>
      <c r="AR2815" s="9"/>
      <c r="AS2815" s="9"/>
      <c r="AT2815" s="9"/>
      <c r="AU2815" s="5"/>
      <c r="AV2815" s="5"/>
      <c r="AW2815" s="5"/>
      <c r="AX2815" s="5"/>
      <c r="AY2815" s="5"/>
      <c r="AZ2815" s="5"/>
      <c r="BA2815" s="5"/>
      <c r="CX2815" s="5"/>
      <c r="CY2815" s="5"/>
      <c r="CZ2815" s="5"/>
    </row>
    <row r="2816" spans="4:104" x14ac:dyDescent="0.3">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E2816" s="5"/>
      <c r="AF2816" s="5"/>
      <c r="AG2816" s="5"/>
      <c r="AH2816" s="5"/>
      <c r="AI2816" s="5"/>
      <c r="AJ2816" s="5"/>
      <c r="AM2816" s="9"/>
      <c r="AN2816" s="9"/>
      <c r="AO2816" s="9"/>
      <c r="AP2816" s="9"/>
      <c r="AQ2816" s="9"/>
      <c r="AR2816" s="9"/>
      <c r="AS2816" s="9"/>
      <c r="AT2816" s="9"/>
      <c r="AU2816" s="5"/>
      <c r="AV2816" s="5"/>
      <c r="AW2816" s="5"/>
      <c r="AX2816" s="5"/>
      <c r="AY2816" s="5"/>
      <c r="AZ2816" s="5"/>
      <c r="BA2816" s="5"/>
      <c r="CX2816" s="5"/>
      <c r="CY2816" s="5"/>
      <c r="CZ2816" s="5"/>
    </row>
    <row r="2817" spans="4:104" x14ac:dyDescent="0.3">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E2817" s="5"/>
      <c r="AF2817" s="5"/>
      <c r="AG2817" s="5"/>
      <c r="AH2817" s="5"/>
      <c r="AI2817" s="5"/>
      <c r="AJ2817" s="5"/>
      <c r="AM2817" s="9"/>
      <c r="AN2817" s="9"/>
      <c r="AO2817" s="9"/>
      <c r="AP2817" s="9"/>
      <c r="AQ2817" s="9"/>
      <c r="AR2817" s="9"/>
      <c r="AS2817" s="9"/>
      <c r="AT2817" s="9"/>
      <c r="AU2817" s="5"/>
      <c r="AV2817" s="5"/>
      <c r="AW2817" s="5"/>
      <c r="AX2817" s="5"/>
      <c r="AY2817" s="5"/>
      <c r="AZ2817" s="5"/>
      <c r="BA2817" s="5"/>
      <c r="CX2817" s="5"/>
      <c r="CY2817" s="5"/>
      <c r="CZ2817" s="5"/>
    </row>
    <row r="2818" spans="4:104" x14ac:dyDescent="0.3">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E2818" s="5"/>
      <c r="AF2818" s="5"/>
      <c r="AG2818" s="5"/>
      <c r="AH2818" s="5"/>
      <c r="AI2818" s="5"/>
      <c r="AJ2818" s="5"/>
      <c r="AM2818" s="9"/>
      <c r="AN2818" s="9"/>
      <c r="AO2818" s="9"/>
      <c r="AP2818" s="9"/>
      <c r="AQ2818" s="9"/>
      <c r="AR2818" s="9"/>
      <c r="AS2818" s="9"/>
      <c r="AT2818" s="9"/>
      <c r="AU2818" s="5"/>
      <c r="AV2818" s="5"/>
      <c r="AW2818" s="5"/>
      <c r="AX2818" s="5"/>
      <c r="AY2818" s="5"/>
      <c r="AZ2818" s="5"/>
      <c r="BA2818" s="5"/>
      <c r="CX2818" s="5"/>
      <c r="CY2818" s="5"/>
      <c r="CZ2818" s="5"/>
    </row>
    <row r="2819" spans="4:104" x14ac:dyDescent="0.3">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E2819" s="5"/>
      <c r="AF2819" s="5"/>
      <c r="AG2819" s="5"/>
      <c r="AH2819" s="5"/>
      <c r="AI2819" s="5"/>
      <c r="AJ2819" s="5"/>
      <c r="AM2819" s="9"/>
      <c r="AN2819" s="9"/>
      <c r="AO2819" s="9"/>
      <c r="AP2819" s="9"/>
      <c r="AQ2819" s="9"/>
      <c r="AR2819" s="9"/>
      <c r="AS2819" s="9"/>
      <c r="AT2819" s="9"/>
      <c r="AU2819" s="5"/>
      <c r="AV2819" s="5"/>
      <c r="AW2819" s="5"/>
      <c r="AX2819" s="5"/>
      <c r="AY2819" s="5"/>
      <c r="AZ2819" s="5"/>
      <c r="BA2819" s="5"/>
      <c r="CX2819" s="5"/>
      <c r="CY2819" s="5"/>
      <c r="CZ2819" s="5"/>
    </row>
    <row r="2820" spans="4:104" x14ac:dyDescent="0.3">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E2820" s="5"/>
      <c r="AF2820" s="5"/>
      <c r="AG2820" s="5"/>
      <c r="AH2820" s="5"/>
      <c r="AI2820" s="5"/>
      <c r="AJ2820" s="5"/>
      <c r="AM2820" s="9"/>
      <c r="AN2820" s="9"/>
      <c r="AO2820" s="9"/>
      <c r="AP2820" s="9"/>
      <c r="AQ2820" s="9"/>
      <c r="AR2820" s="9"/>
      <c r="AS2820" s="9"/>
      <c r="AT2820" s="9"/>
      <c r="AU2820" s="5"/>
      <c r="AV2820" s="5"/>
      <c r="AW2820" s="5"/>
      <c r="AX2820" s="5"/>
      <c r="AY2820" s="5"/>
      <c r="AZ2820" s="5"/>
      <c r="BA2820" s="5"/>
      <c r="CX2820" s="5"/>
      <c r="CY2820" s="5"/>
      <c r="CZ2820" s="5"/>
    </row>
    <row r="2821" spans="4:104" x14ac:dyDescent="0.3">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E2821" s="5"/>
      <c r="AF2821" s="5"/>
      <c r="AG2821" s="5"/>
      <c r="AH2821" s="5"/>
      <c r="AI2821" s="5"/>
      <c r="AJ2821" s="5"/>
      <c r="AM2821" s="9"/>
      <c r="AN2821" s="9"/>
      <c r="AO2821" s="9"/>
      <c r="AP2821" s="9"/>
      <c r="AQ2821" s="9"/>
      <c r="AR2821" s="9"/>
      <c r="AS2821" s="9"/>
      <c r="AT2821" s="9"/>
      <c r="AU2821" s="5"/>
      <c r="AV2821" s="5"/>
      <c r="AW2821" s="5"/>
      <c r="AX2821" s="5"/>
      <c r="AY2821" s="5"/>
      <c r="AZ2821" s="5"/>
      <c r="BA2821" s="5"/>
      <c r="CX2821" s="5"/>
      <c r="CY2821" s="5"/>
      <c r="CZ2821" s="5"/>
    </row>
    <row r="2822" spans="4:104" x14ac:dyDescent="0.3">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E2822" s="5"/>
      <c r="AF2822" s="5"/>
      <c r="AG2822" s="5"/>
      <c r="AH2822" s="5"/>
      <c r="AI2822" s="5"/>
      <c r="AJ2822" s="5"/>
      <c r="AM2822" s="9"/>
      <c r="AN2822" s="9"/>
      <c r="AO2822" s="9"/>
      <c r="AP2822" s="9"/>
      <c r="AQ2822" s="9"/>
      <c r="AR2822" s="9"/>
      <c r="AS2822" s="9"/>
      <c r="AT2822" s="9"/>
      <c r="AU2822" s="5"/>
      <c r="AV2822" s="5"/>
      <c r="AW2822" s="5"/>
      <c r="AX2822" s="5"/>
      <c r="AY2822" s="5"/>
      <c r="AZ2822" s="5"/>
      <c r="BA2822" s="5"/>
      <c r="CX2822" s="5"/>
      <c r="CY2822" s="5"/>
      <c r="CZ2822" s="5"/>
    </row>
    <row r="2823" spans="4:104" x14ac:dyDescent="0.3">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E2823" s="5"/>
      <c r="AF2823" s="5"/>
      <c r="AG2823" s="5"/>
      <c r="AH2823" s="5"/>
      <c r="AI2823" s="5"/>
      <c r="AJ2823" s="5"/>
      <c r="AM2823" s="9"/>
      <c r="AN2823" s="9"/>
      <c r="AO2823" s="9"/>
      <c r="AP2823" s="9"/>
      <c r="AQ2823" s="9"/>
      <c r="AR2823" s="9"/>
      <c r="AS2823" s="9"/>
      <c r="AT2823" s="9"/>
      <c r="AU2823" s="5"/>
      <c r="AV2823" s="5"/>
      <c r="AW2823" s="5"/>
      <c r="AX2823" s="5"/>
      <c r="AY2823" s="5"/>
      <c r="AZ2823" s="5"/>
      <c r="BA2823" s="5"/>
      <c r="CX2823" s="5"/>
      <c r="CY2823" s="5"/>
      <c r="CZ2823" s="5"/>
    </row>
    <row r="2824" spans="4:104" x14ac:dyDescent="0.3">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E2824" s="5"/>
      <c r="AF2824" s="5"/>
      <c r="AG2824" s="5"/>
      <c r="AH2824" s="5"/>
      <c r="AI2824" s="5"/>
      <c r="AJ2824" s="5"/>
      <c r="AM2824" s="9"/>
      <c r="AN2824" s="9"/>
      <c r="AO2824" s="9"/>
      <c r="AP2824" s="9"/>
      <c r="AQ2824" s="9"/>
      <c r="AR2824" s="9"/>
      <c r="AS2824" s="9"/>
      <c r="AT2824" s="9"/>
      <c r="AU2824" s="5"/>
      <c r="AV2824" s="5"/>
      <c r="AW2824" s="5"/>
      <c r="AX2824" s="5"/>
      <c r="AY2824" s="5"/>
      <c r="AZ2824" s="5"/>
      <c r="BA2824" s="5"/>
      <c r="CX2824" s="5"/>
      <c r="CY2824" s="5"/>
      <c r="CZ2824" s="5"/>
    </row>
    <row r="2825" spans="4:104" x14ac:dyDescent="0.3">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E2825" s="5"/>
      <c r="AF2825" s="5"/>
      <c r="AG2825" s="5"/>
      <c r="AH2825" s="5"/>
      <c r="AI2825" s="5"/>
      <c r="AJ2825" s="5"/>
      <c r="AM2825" s="9"/>
      <c r="AN2825" s="9"/>
      <c r="AO2825" s="9"/>
      <c r="AP2825" s="9"/>
      <c r="AQ2825" s="9"/>
      <c r="AR2825" s="9"/>
      <c r="AS2825" s="9"/>
      <c r="AT2825" s="9"/>
      <c r="AU2825" s="5"/>
      <c r="AV2825" s="5"/>
      <c r="AW2825" s="5"/>
      <c r="AX2825" s="5"/>
      <c r="AY2825" s="5"/>
      <c r="AZ2825" s="5"/>
      <c r="BA2825" s="5"/>
      <c r="CX2825" s="5"/>
      <c r="CY2825" s="5"/>
      <c r="CZ2825" s="5"/>
    </row>
    <row r="2826" spans="4:104" x14ac:dyDescent="0.3">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E2826" s="5"/>
      <c r="AF2826" s="5"/>
      <c r="AG2826" s="5"/>
      <c r="AH2826" s="5"/>
      <c r="AI2826" s="5"/>
      <c r="AJ2826" s="5"/>
      <c r="AM2826" s="9"/>
      <c r="AN2826" s="9"/>
      <c r="AO2826" s="9"/>
      <c r="AP2826" s="9"/>
      <c r="AQ2826" s="9"/>
      <c r="AR2826" s="9"/>
      <c r="AS2826" s="9"/>
      <c r="AT2826" s="9"/>
      <c r="AU2826" s="5"/>
      <c r="AV2826" s="5"/>
      <c r="AW2826" s="5"/>
      <c r="AX2826" s="5"/>
      <c r="AY2826" s="5"/>
      <c r="AZ2826" s="5"/>
      <c r="BA2826" s="5"/>
      <c r="CX2826" s="5"/>
      <c r="CY2826" s="5"/>
      <c r="CZ2826" s="5"/>
    </row>
    <row r="2827" spans="4:104" x14ac:dyDescent="0.3">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E2827" s="5"/>
      <c r="AF2827" s="5"/>
      <c r="AG2827" s="5"/>
      <c r="AH2827" s="5"/>
      <c r="AI2827" s="5"/>
      <c r="AJ2827" s="5"/>
      <c r="AM2827" s="9"/>
      <c r="AN2827" s="9"/>
      <c r="AO2827" s="9"/>
      <c r="AP2827" s="9"/>
      <c r="AQ2827" s="9"/>
      <c r="AR2827" s="9"/>
      <c r="AS2827" s="9"/>
      <c r="AT2827" s="9"/>
      <c r="AU2827" s="5"/>
      <c r="AV2827" s="5"/>
      <c r="AW2827" s="5"/>
      <c r="AX2827" s="5"/>
      <c r="AY2827" s="5"/>
      <c r="AZ2827" s="5"/>
      <c r="BA2827" s="5"/>
      <c r="CX2827" s="5"/>
      <c r="CY2827" s="5"/>
      <c r="CZ2827" s="5"/>
    </row>
    <row r="2828" spans="4:104" x14ac:dyDescent="0.3">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E2828" s="5"/>
      <c r="AF2828" s="5"/>
      <c r="AG2828" s="5"/>
      <c r="AH2828" s="5"/>
      <c r="AI2828" s="5"/>
      <c r="AJ2828" s="5"/>
      <c r="AM2828" s="9"/>
      <c r="AN2828" s="9"/>
      <c r="AO2828" s="9"/>
      <c r="AP2828" s="9"/>
      <c r="AQ2828" s="9"/>
      <c r="AR2828" s="9"/>
      <c r="AS2828" s="9"/>
      <c r="AT2828" s="9"/>
      <c r="AU2828" s="5"/>
      <c r="AV2828" s="5"/>
      <c r="AW2828" s="5"/>
      <c r="AX2828" s="5"/>
      <c r="AY2828" s="5"/>
      <c r="AZ2828" s="5"/>
      <c r="BA2828" s="5"/>
      <c r="CX2828" s="5"/>
      <c r="CY2828" s="5"/>
      <c r="CZ2828" s="5"/>
    </row>
    <row r="2829" spans="4:104" x14ac:dyDescent="0.3">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E2829" s="5"/>
      <c r="AF2829" s="5"/>
      <c r="AG2829" s="5"/>
      <c r="AH2829" s="5"/>
      <c r="AI2829" s="5"/>
      <c r="AJ2829" s="5"/>
      <c r="AM2829" s="9"/>
      <c r="AN2829" s="9"/>
      <c r="AO2829" s="9"/>
      <c r="AP2829" s="9"/>
      <c r="AQ2829" s="9"/>
      <c r="AR2829" s="9"/>
      <c r="AS2829" s="9"/>
      <c r="AT2829" s="9"/>
      <c r="AU2829" s="5"/>
      <c r="AV2829" s="5"/>
      <c r="AW2829" s="5"/>
      <c r="AX2829" s="5"/>
      <c r="AY2829" s="5"/>
      <c r="AZ2829" s="5"/>
      <c r="BA2829" s="5"/>
      <c r="CX2829" s="5"/>
      <c r="CY2829" s="5"/>
      <c r="CZ2829" s="5"/>
    </row>
    <row r="2830" spans="4:104" x14ac:dyDescent="0.3">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E2830" s="5"/>
      <c r="AF2830" s="5"/>
      <c r="AG2830" s="5"/>
      <c r="AH2830" s="5"/>
      <c r="AI2830" s="5"/>
      <c r="AJ2830" s="5"/>
      <c r="AM2830" s="9"/>
      <c r="AN2830" s="9"/>
      <c r="AO2830" s="9"/>
      <c r="AP2830" s="9"/>
      <c r="AQ2830" s="9"/>
      <c r="AR2830" s="9"/>
      <c r="AS2830" s="9"/>
      <c r="AT2830" s="9"/>
      <c r="AU2830" s="5"/>
      <c r="AV2830" s="5"/>
      <c r="AW2830" s="5"/>
      <c r="AX2830" s="5"/>
      <c r="AY2830" s="5"/>
      <c r="AZ2830" s="5"/>
      <c r="BA2830" s="5"/>
      <c r="CX2830" s="5"/>
      <c r="CY2830" s="5"/>
      <c r="CZ2830" s="5"/>
    </row>
    <row r="2831" spans="4:104" x14ac:dyDescent="0.3">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E2831" s="5"/>
      <c r="AF2831" s="5"/>
      <c r="AG2831" s="5"/>
      <c r="AH2831" s="5"/>
      <c r="AI2831" s="5"/>
      <c r="AJ2831" s="5"/>
      <c r="AM2831" s="9"/>
      <c r="AN2831" s="9"/>
      <c r="AO2831" s="9"/>
      <c r="AP2831" s="9"/>
      <c r="AQ2831" s="9"/>
      <c r="AR2831" s="9"/>
      <c r="AS2831" s="9"/>
      <c r="AT2831" s="9"/>
      <c r="AU2831" s="5"/>
      <c r="AV2831" s="5"/>
      <c r="AW2831" s="5"/>
      <c r="AX2831" s="5"/>
      <c r="AY2831" s="5"/>
      <c r="AZ2831" s="5"/>
      <c r="BA2831" s="5"/>
      <c r="CX2831" s="5"/>
      <c r="CY2831" s="5"/>
      <c r="CZ2831" s="5"/>
    </row>
    <row r="2832" spans="4:104" x14ac:dyDescent="0.3">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E2832" s="5"/>
      <c r="AF2832" s="5"/>
      <c r="AG2832" s="5"/>
      <c r="AH2832" s="5"/>
      <c r="AI2832" s="5"/>
      <c r="AJ2832" s="5"/>
      <c r="AM2832" s="9"/>
      <c r="AN2832" s="9"/>
      <c r="AO2832" s="9"/>
      <c r="AP2832" s="9"/>
      <c r="AQ2832" s="9"/>
      <c r="AR2832" s="9"/>
      <c r="AS2832" s="9"/>
      <c r="AT2832" s="9"/>
      <c r="AU2832" s="5"/>
      <c r="AV2832" s="5"/>
      <c r="AW2832" s="5"/>
      <c r="AX2832" s="5"/>
      <c r="AY2832" s="5"/>
      <c r="AZ2832" s="5"/>
      <c r="BA2832" s="5"/>
      <c r="CX2832" s="5"/>
      <c r="CY2832" s="5"/>
      <c r="CZ2832" s="5"/>
    </row>
    <row r="2833" spans="4:104" x14ac:dyDescent="0.3">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E2833" s="5"/>
      <c r="AF2833" s="5"/>
      <c r="AG2833" s="5"/>
      <c r="AH2833" s="5"/>
      <c r="AI2833" s="5"/>
      <c r="AJ2833" s="5"/>
      <c r="AM2833" s="9"/>
      <c r="AN2833" s="9"/>
      <c r="AO2833" s="9"/>
      <c r="AP2833" s="9"/>
      <c r="AQ2833" s="9"/>
      <c r="AR2833" s="9"/>
      <c r="AS2833" s="9"/>
      <c r="AT2833" s="9"/>
      <c r="AU2833" s="5"/>
      <c r="AV2833" s="5"/>
      <c r="AW2833" s="5"/>
      <c r="AX2833" s="5"/>
      <c r="AY2833" s="5"/>
      <c r="AZ2833" s="5"/>
      <c r="BA2833" s="5"/>
      <c r="CX2833" s="5"/>
      <c r="CY2833" s="5"/>
      <c r="CZ2833" s="5"/>
    </row>
    <row r="2834" spans="4:104" x14ac:dyDescent="0.3">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E2834" s="5"/>
      <c r="AF2834" s="5"/>
      <c r="AG2834" s="5"/>
      <c r="AH2834" s="5"/>
      <c r="AI2834" s="5"/>
      <c r="AJ2834" s="5"/>
      <c r="AM2834" s="9"/>
      <c r="AN2834" s="9"/>
      <c r="AO2834" s="9"/>
      <c r="AP2834" s="9"/>
      <c r="AQ2834" s="9"/>
      <c r="AR2834" s="9"/>
      <c r="AS2834" s="9"/>
      <c r="AT2834" s="9"/>
      <c r="AU2834" s="5"/>
      <c r="AV2834" s="5"/>
      <c r="AW2834" s="5"/>
      <c r="AX2834" s="5"/>
      <c r="AY2834" s="5"/>
      <c r="AZ2834" s="5"/>
      <c r="BA2834" s="5"/>
      <c r="CX2834" s="5"/>
      <c r="CY2834" s="5"/>
      <c r="CZ2834" s="5"/>
    </row>
    <row r="2835" spans="4:104" x14ac:dyDescent="0.3">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E2835" s="5"/>
      <c r="AF2835" s="5"/>
      <c r="AG2835" s="5"/>
      <c r="AH2835" s="5"/>
      <c r="AI2835" s="5"/>
      <c r="AJ2835" s="5"/>
      <c r="AM2835" s="9"/>
      <c r="AN2835" s="9"/>
      <c r="AO2835" s="9"/>
      <c r="AP2835" s="9"/>
      <c r="AQ2835" s="9"/>
      <c r="AR2835" s="9"/>
      <c r="AS2835" s="9"/>
      <c r="AT2835" s="9"/>
      <c r="AU2835" s="5"/>
      <c r="AV2835" s="5"/>
      <c r="AW2835" s="5"/>
      <c r="AX2835" s="5"/>
      <c r="AY2835" s="5"/>
      <c r="AZ2835" s="5"/>
      <c r="BA2835" s="5"/>
      <c r="CX2835" s="5"/>
      <c r="CY2835" s="5"/>
      <c r="CZ2835" s="5"/>
    </row>
    <row r="2836" spans="4:104" x14ac:dyDescent="0.3">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E2836" s="5"/>
      <c r="AF2836" s="5"/>
      <c r="AG2836" s="5"/>
      <c r="AH2836" s="5"/>
      <c r="AI2836" s="5"/>
      <c r="AJ2836" s="5"/>
      <c r="AM2836" s="9"/>
      <c r="AN2836" s="9"/>
      <c r="AO2836" s="9"/>
      <c r="AP2836" s="9"/>
      <c r="AQ2836" s="9"/>
      <c r="AR2836" s="9"/>
      <c r="AS2836" s="9"/>
      <c r="AT2836" s="9"/>
      <c r="AU2836" s="5"/>
      <c r="AV2836" s="5"/>
      <c r="AW2836" s="5"/>
      <c r="AX2836" s="5"/>
      <c r="AY2836" s="5"/>
      <c r="AZ2836" s="5"/>
      <c r="BA2836" s="5"/>
      <c r="CX2836" s="5"/>
      <c r="CY2836" s="5"/>
      <c r="CZ2836" s="5"/>
    </row>
    <row r="2837" spans="4:104" x14ac:dyDescent="0.3">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E2837" s="5"/>
      <c r="AF2837" s="5"/>
      <c r="AG2837" s="5"/>
      <c r="AH2837" s="5"/>
      <c r="AI2837" s="5"/>
      <c r="AJ2837" s="5"/>
      <c r="AM2837" s="9"/>
      <c r="AN2837" s="9"/>
      <c r="AO2837" s="9"/>
      <c r="AP2837" s="9"/>
      <c r="AQ2837" s="9"/>
      <c r="AR2837" s="9"/>
      <c r="AS2837" s="9"/>
      <c r="AT2837" s="9"/>
      <c r="AU2837" s="5"/>
      <c r="AV2837" s="5"/>
      <c r="AW2837" s="5"/>
      <c r="AX2837" s="5"/>
      <c r="AY2837" s="5"/>
      <c r="AZ2837" s="5"/>
      <c r="BA2837" s="5"/>
      <c r="CX2837" s="5"/>
      <c r="CY2837" s="5"/>
      <c r="CZ2837" s="5"/>
    </row>
    <row r="2838" spans="4:104" x14ac:dyDescent="0.3">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E2838" s="5"/>
      <c r="AF2838" s="5"/>
      <c r="AG2838" s="5"/>
      <c r="AH2838" s="5"/>
      <c r="AI2838" s="5"/>
      <c r="AJ2838" s="5"/>
      <c r="AM2838" s="9"/>
      <c r="AN2838" s="9"/>
      <c r="AO2838" s="9"/>
      <c r="AP2838" s="9"/>
      <c r="AQ2838" s="9"/>
      <c r="AR2838" s="9"/>
      <c r="AS2838" s="9"/>
      <c r="AT2838" s="9"/>
      <c r="AU2838" s="5"/>
      <c r="AV2838" s="5"/>
      <c r="AW2838" s="5"/>
      <c r="AX2838" s="5"/>
      <c r="AY2838" s="5"/>
      <c r="AZ2838" s="5"/>
      <c r="BA2838" s="5"/>
      <c r="CX2838" s="5"/>
      <c r="CY2838" s="5"/>
      <c r="CZ2838" s="5"/>
    </row>
    <row r="2839" spans="4:104" x14ac:dyDescent="0.3">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E2839" s="5"/>
      <c r="AF2839" s="5"/>
      <c r="AG2839" s="5"/>
      <c r="AH2839" s="5"/>
      <c r="AI2839" s="5"/>
      <c r="AJ2839" s="5"/>
      <c r="AM2839" s="9"/>
      <c r="AN2839" s="9"/>
      <c r="AO2839" s="9"/>
      <c r="AP2839" s="9"/>
      <c r="AQ2839" s="9"/>
      <c r="AR2839" s="9"/>
      <c r="AS2839" s="9"/>
      <c r="AT2839" s="9"/>
      <c r="AU2839" s="5"/>
      <c r="AV2839" s="5"/>
      <c r="AW2839" s="5"/>
      <c r="AX2839" s="5"/>
      <c r="AY2839" s="5"/>
      <c r="AZ2839" s="5"/>
      <c r="BA2839" s="5"/>
      <c r="CX2839" s="5"/>
      <c r="CY2839" s="5"/>
      <c r="CZ2839" s="5"/>
    </row>
    <row r="2840" spans="4:104" x14ac:dyDescent="0.3">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E2840" s="5"/>
      <c r="AF2840" s="5"/>
      <c r="AG2840" s="5"/>
      <c r="AH2840" s="5"/>
      <c r="AI2840" s="5"/>
      <c r="AJ2840" s="5"/>
      <c r="AM2840" s="9"/>
      <c r="AN2840" s="9"/>
      <c r="AO2840" s="9"/>
      <c r="AP2840" s="9"/>
      <c r="AQ2840" s="9"/>
      <c r="AR2840" s="9"/>
      <c r="AS2840" s="9"/>
      <c r="AT2840" s="9"/>
      <c r="AU2840" s="5"/>
      <c r="AV2840" s="5"/>
      <c r="AW2840" s="5"/>
      <c r="AX2840" s="5"/>
      <c r="AY2840" s="5"/>
      <c r="AZ2840" s="5"/>
      <c r="BA2840" s="5"/>
      <c r="CX2840" s="5"/>
      <c r="CY2840" s="5"/>
      <c r="CZ2840" s="5"/>
    </row>
    <row r="2841" spans="4:104" x14ac:dyDescent="0.3">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E2841" s="5"/>
      <c r="AF2841" s="5"/>
      <c r="AG2841" s="5"/>
      <c r="AH2841" s="5"/>
      <c r="AI2841" s="5"/>
      <c r="AJ2841" s="5"/>
      <c r="AM2841" s="9"/>
      <c r="AN2841" s="9"/>
      <c r="AO2841" s="9"/>
      <c r="AP2841" s="9"/>
      <c r="AQ2841" s="9"/>
      <c r="AR2841" s="9"/>
      <c r="AS2841" s="9"/>
      <c r="AT2841" s="9"/>
      <c r="AU2841" s="5"/>
      <c r="AV2841" s="5"/>
      <c r="AW2841" s="5"/>
      <c r="AX2841" s="5"/>
      <c r="AY2841" s="5"/>
      <c r="AZ2841" s="5"/>
      <c r="BA2841" s="5"/>
      <c r="CX2841" s="5"/>
      <c r="CY2841" s="5"/>
      <c r="CZ2841" s="5"/>
    </row>
    <row r="2842" spans="4:104" x14ac:dyDescent="0.3">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E2842" s="5"/>
      <c r="AF2842" s="5"/>
      <c r="AG2842" s="5"/>
      <c r="AH2842" s="5"/>
      <c r="AI2842" s="5"/>
      <c r="AJ2842" s="5"/>
      <c r="AM2842" s="9"/>
      <c r="AN2842" s="9"/>
      <c r="AO2842" s="9"/>
      <c r="AP2842" s="9"/>
      <c r="AQ2842" s="9"/>
      <c r="AR2842" s="9"/>
      <c r="AS2842" s="9"/>
      <c r="AT2842" s="9"/>
      <c r="AU2842" s="5"/>
      <c r="AV2842" s="5"/>
      <c r="AW2842" s="5"/>
      <c r="AX2842" s="5"/>
      <c r="AY2842" s="5"/>
      <c r="AZ2842" s="5"/>
      <c r="BA2842" s="5"/>
      <c r="CX2842" s="5"/>
      <c r="CY2842" s="5"/>
      <c r="CZ2842" s="5"/>
    </row>
    <row r="2843" spans="4:104" x14ac:dyDescent="0.3">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E2843" s="5"/>
      <c r="AF2843" s="5"/>
      <c r="AG2843" s="5"/>
      <c r="AH2843" s="5"/>
      <c r="AI2843" s="5"/>
      <c r="AJ2843" s="5"/>
      <c r="AM2843" s="9"/>
      <c r="AN2843" s="9"/>
      <c r="AO2843" s="9"/>
      <c r="AP2843" s="9"/>
      <c r="AQ2843" s="9"/>
      <c r="AR2843" s="9"/>
      <c r="AS2843" s="9"/>
      <c r="AT2843" s="9"/>
      <c r="AU2843" s="5"/>
      <c r="AV2843" s="5"/>
      <c r="AW2843" s="5"/>
      <c r="AX2843" s="5"/>
      <c r="AY2843" s="5"/>
      <c r="AZ2843" s="5"/>
      <c r="BA2843" s="5"/>
      <c r="CX2843" s="5"/>
      <c r="CY2843" s="5"/>
      <c r="CZ2843" s="5"/>
    </row>
    <row r="2844" spans="4:104" x14ac:dyDescent="0.3">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E2844" s="5"/>
      <c r="AF2844" s="5"/>
      <c r="AG2844" s="5"/>
      <c r="AH2844" s="5"/>
      <c r="AI2844" s="5"/>
      <c r="AJ2844" s="5"/>
      <c r="AM2844" s="9"/>
      <c r="AN2844" s="9"/>
      <c r="AO2844" s="9"/>
      <c r="AP2844" s="9"/>
      <c r="AQ2844" s="9"/>
      <c r="AR2844" s="9"/>
      <c r="AS2844" s="9"/>
      <c r="AT2844" s="9"/>
      <c r="AU2844" s="5"/>
      <c r="AV2844" s="5"/>
      <c r="AW2844" s="5"/>
      <c r="AX2844" s="5"/>
      <c r="AY2844" s="5"/>
      <c r="AZ2844" s="5"/>
      <c r="BA2844" s="5"/>
      <c r="CX2844" s="5"/>
      <c r="CY2844" s="5"/>
      <c r="CZ2844" s="5"/>
    </row>
    <row r="2845" spans="4:104" x14ac:dyDescent="0.3">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E2845" s="5"/>
      <c r="AF2845" s="5"/>
      <c r="AG2845" s="5"/>
      <c r="AH2845" s="5"/>
      <c r="AI2845" s="5"/>
      <c r="AJ2845" s="5"/>
      <c r="AM2845" s="9"/>
      <c r="AN2845" s="9"/>
      <c r="AO2845" s="9"/>
      <c r="AP2845" s="9"/>
      <c r="AQ2845" s="9"/>
      <c r="AR2845" s="9"/>
      <c r="AS2845" s="9"/>
      <c r="AT2845" s="9"/>
      <c r="AU2845" s="5"/>
      <c r="AV2845" s="5"/>
      <c r="AW2845" s="5"/>
      <c r="AX2845" s="5"/>
      <c r="AY2845" s="5"/>
      <c r="AZ2845" s="5"/>
      <c r="BA2845" s="5"/>
      <c r="CX2845" s="5"/>
      <c r="CY2845" s="5"/>
      <c r="CZ2845" s="5"/>
    </row>
    <row r="2846" spans="4:104" x14ac:dyDescent="0.3">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E2846" s="5"/>
      <c r="AF2846" s="5"/>
      <c r="AG2846" s="5"/>
      <c r="AH2846" s="5"/>
      <c r="AI2846" s="5"/>
      <c r="AJ2846" s="5"/>
      <c r="AM2846" s="9"/>
      <c r="AN2846" s="9"/>
      <c r="AO2846" s="9"/>
      <c r="AP2846" s="9"/>
      <c r="AQ2846" s="9"/>
      <c r="AR2846" s="9"/>
      <c r="AS2846" s="9"/>
      <c r="AT2846" s="9"/>
      <c r="AU2846" s="5"/>
      <c r="AV2846" s="5"/>
      <c r="AW2846" s="5"/>
      <c r="AX2846" s="5"/>
      <c r="AY2846" s="5"/>
      <c r="AZ2846" s="5"/>
      <c r="BA2846" s="5"/>
      <c r="CX2846" s="5"/>
      <c r="CY2846" s="5"/>
      <c r="CZ2846" s="5"/>
    </row>
    <row r="2847" spans="4:104" x14ac:dyDescent="0.3">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E2847" s="5"/>
      <c r="AF2847" s="5"/>
      <c r="AG2847" s="5"/>
      <c r="AH2847" s="5"/>
      <c r="AI2847" s="5"/>
      <c r="AJ2847" s="5"/>
      <c r="AM2847" s="9"/>
      <c r="AN2847" s="9"/>
      <c r="AO2847" s="9"/>
      <c r="AP2847" s="9"/>
      <c r="AQ2847" s="9"/>
      <c r="AR2847" s="9"/>
      <c r="AS2847" s="9"/>
      <c r="AT2847" s="9"/>
      <c r="AU2847" s="5"/>
      <c r="AV2847" s="5"/>
      <c r="AW2847" s="5"/>
      <c r="AX2847" s="5"/>
      <c r="AY2847" s="5"/>
      <c r="AZ2847" s="5"/>
      <c r="BA2847" s="5"/>
      <c r="CX2847" s="5"/>
      <c r="CY2847" s="5"/>
      <c r="CZ2847" s="5"/>
    </row>
    <row r="2848" spans="4:104" x14ac:dyDescent="0.3">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E2848" s="5"/>
      <c r="AF2848" s="5"/>
      <c r="AG2848" s="5"/>
      <c r="AH2848" s="5"/>
      <c r="AI2848" s="5"/>
      <c r="AJ2848" s="5"/>
      <c r="AM2848" s="9"/>
      <c r="AN2848" s="9"/>
      <c r="AO2848" s="9"/>
      <c r="AP2848" s="9"/>
      <c r="AQ2848" s="9"/>
      <c r="AR2848" s="9"/>
      <c r="AS2848" s="9"/>
      <c r="AT2848" s="9"/>
      <c r="AU2848" s="5"/>
      <c r="AV2848" s="5"/>
      <c r="AW2848" s="5"/>
      <c r="AX2848" s="5"/>
      <c r="AY2848" s="5"/>
      <c r="AZ2848" s="5"/>
      <c r="BA2848" s="5"/>
      <c r="CX2848" s="5"/>
      <c r="CY2848" s="5"/>
      <c r="CZ2848" s="5"/>
    </row>
    <row r="2849" spans="4:104" x14ac:dyDescent="0.3">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E2849" s="5"/>
      <c r="AF2849" s="5"/>
      <c r="AG2849" s="5"/>
      <c r="AH2849" s="5"/>
      <c r="AI2849" s="5"/>
      <c r="AJ2849" s="5"/>
      <c r="AM2849" s="9"/>
      <c r="AN2849" s="9"/>
      <c r="AO2849" s="9"/>
      <c r="AP2849" s="9"/>
      <c r="AQ2849" s="9"/>
      <c r="AR2849" s="9"/>
      <c r="AS2849" s="9"/>
      <c r="AT2849" s="9"/>
      <c r="AU2849" s="5"/>
      <c r="AV2849" s="5"/>
      <c r="AW2849" s="5"/>
      <c r="AX2849" s="5"/>
      <c r="AY2849" s="5"/>
      <c r="AZ2849" s="5"/>
      <c r="BA2849" s="5"/>
      <c r="CX2849" s="5"/>
      <c r="CY2849" s="5"/>
      <c r="CZ2849" s="5"/>
    </row>
    <row r="2850" spans="4:104" x14ac:dyDescent="0.3">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E2850" s="5"/>
      <c r="AF2850" s="5"/>
      <c r="AG2850" s="5"/>
      <c r="AH2850" s="5"/>
      <c r="AI2850" s="5"/>
      <c r="AJ2850" s="5"/>
      <c r="AM2850" s="9"/>
      <c r="AN2850" s="9"/>
      <c r="AO2850" s="9"/>
      <c r="AP2850" s="9"/>
      <c r="AQ2850" s="9"/>
      <c r="AR2850" s="9"/>
      <c r="AS2850" s="9"/>
      <c r="AT2850" s="9"/>
      <c r="AU2850" s="5"/>
      <c r="AV2850" s="5"/>
      <c r="AW2850" s="5"/>
      <c r="AX2850" s="5"/>
      <c r="AY2850" s="5"/>
      <c r="AZ2850" s="5"/>
      <c r="BA2850" s="5"/>
      <c r="CX2850" s="5"/>
      <c r="CY2850" s="5"/>
      <c r="CZ2850" s="5"/>
    </row>
    <row r="2851" spans="4:104" x14ac:dyDescent="0.3">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E2851" s="5"/>
      <c r="AF2851" s="5"/>
      <c r="AG2851" s="5"/>
      <c r="AH2851" s="5"/>
      <c r="AI2851" s="5"/>
      <c r="AJ2851" s="5"/>
      <c r="AM2851" s="9"/>
      <c r="AN2851" s="9"/>
      <c r="AO2851" s="9"/>
      <c r="AP2851" s="9"/>
      <c r="AQ2851" s="9"/>
      <c r="AR2851" s="9"/>
      <c r="AS2851" s="9"/>
      <c r="AT2851" s="9"/>
      <c r="AU2851" s="5"/>
      <c r="AV2851" s="5"/>
      <c r="AW2851" s="5"/>
      <c r="AX2851" s="5"/>
      <c r="AY2851" s="5"/>
      <c r="AZ2851" s="5"/>
      <c r="BA2851" s="5"/>
      <c r="CX2851" s="5"/>
      <c r="CY2851" s="5"/>
      <c r="CZ2851" s="5"/>
    </row>
    <row r="2852" spans="4:104" x14ac:dyDescent="0.3">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E2852" s="5"/>
      <c r="AF2852" s="5"/>
      <c r="AG2852" s="5"/>
      <c r="AH2852" s="5"/>
      <c r="AI2852" s="5"/>
      <c r="AJ2852" s="5"/>
      <c r="AM2852" s="9"/>
      <c r="AN2852" s="9"/>
      <c r="AO2852" s="9"/>
      <c r="AP2852" s="9"/>
      <c r="AQ2852" s="9"/>
      <c r="AR2852" s="9"/>
      <c r="AS2852" s="9"/>
      <c r="AT2852" s="9"/>
      <c r="AU2852" s="5"/>
      <c r="AV2852" s="5"/>
      <c r="AW2852" s="5"/>
      <c r="AX2852" s="5"/>
      <c r="AY2852" s="5"/>
      <c r="AZ2852" s="5"/>
      <c r="BA2852" s="5"/>
      <c r="CX2852" s="5"/>
      <c r="CY2852" s="5"/>
      <c r="CZ2852" s="5"/>
    </row>
    <row r="2853" spans="4:104" x14ac:dyDescent="0.3">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E2853" s="5"/>
      <c r="AF2853" s="5"/>
      <c r="AG2853" s="5"/>
      <c r="AH2853" s="5"/>
      <c r="AI2853" s="5"/>
      <c r="AJ2853" s="5"/>
      <c r="AM2853" s="9"/>
      <c r="AN2853" s="9"/>
      <c r="AO2853" s="9"/>
      <c r="AP2853" s="9"/>
      <c r="AQ2853" s="9"/>
      <c r="AR2853" s="9"/>
      <c r="AS2853" s="9"/>
      <c r="AT2853" s="9"/>
      <c r="AU2853" s="5"/>
      <c r="AV2853" s="5"/>
      <c r="AW2853" s="5"/>
      <c r="AX2853" s="5"/>
      <c r="AY2853" s="5"/>
      <c r="AZ2853" s="5"/>
      <c r="BA2853" s="5"/>
      <c r="CX2853" s="5"/>
      <c r="CY2853" s="5"/>
      <c r="CZ2853" s="5"/>
    </row>
    <row r="2854" spans="4:104" x14ac:dyDescent="0.3">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E2854" s="5"/>
      <c r="AF2854" s="5"/>
      <c r="AG2854" s="5"/>
      <c r="AH2854" s="5"/>
      <c r="AI2854" s="5"/>
      <c r="AJ2854" s="5"/>
      <c r="AM2854" s="9"/>
      <c r="AN2854" s="9"/>
      <c r="AO2854" s="9"/>
      <c r="AP2854" s="9"/>
      <c r="AQ2854" s="9"/>
      <c r="AR2854" s="9"/>
      <c r="AS2854" s="9"/>
      <c r="AT2854" s="9"/>
      <c r="AU2854" s="5"/>
      <c r="AV2854" s="5"/>
      <c r="AW2854" s="5"/>
      <c r="AX2854" s="5"/>
      <c r="AY2854" s="5"/>
      <c r="AZ2854" s="5"/>
      <c r="BA2854" s="5"/>
      <c r="CX2854" s="5"/>
      <c r="CY2854" s="5"/>
      <c r="CZ2854" s="5"/>
    </row>
    <row r="2855" spans="4:104" x14ac:dyDescent="0.3">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E2855" s="5"/>
      <c r="AF2855" s="5"/>
      <c r="AG2855" s="5"/>
      <c r="AH2855" s="5"/>
      <c r="AI2855" s="5"/>
      <c r="AJ2855" s="5"/>
      <c r="AM2855" s="9"/>
      <c r="AN2855" s="9"/>
      <c r="AO2855" s="9"/>
      <c r="AP2855" s="9"/>
      <c r="AQ2855" s="9"/>
      <c r="AR2855" s="9"/>
      <c r="AS2855" s="9"/>
      <c r="AT2855" s="9"/>
      <c r="AU2855" s="5"/>
      <c r="AV2855" s="5"/>
      <c r="AW2855" s="5"/>
      <c r="AX2855" s="5"/>
      <c r="AY2855" s="5"/>
      <c r="AZ2855" s="5"/>
      <c r="BA2855" s="5"/>
      <c r="CX2855" s="5"/>
      <c r="CY2855" s="5"/>
      <c r="CZ2855" s="5"/>
    </row>
    <row r="2856" spans="4:104" x14ac:dyDescent="0.3">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E2856" s="5"/>
      <c r="AF2856" s="5"/>
      <c r="AG2856" s="5"/>
      <c r="AH2856" s="5"/>
      <c r="AI2856" s="5"/>
      <c r="AJ2856" s="5"/>
      <c r="AM2856" s="9"/>
      <c r="AN2856" s="9"/>
      <c r="AO2856" s="9"/>
      <c r="AP2856" s="9"/>
      <c r="AQ2856" s="9"/>
      <c r="AR2856" s="9"/>
      <c r="AS2856" s="9"/>
      <c r="AT2856" s="9"/>
      <c r="AU2856" s="5"/>
      <c r="AV2856" s="5"/>
      <c r="AW2856" s="5"/>
      <c r="AX2856" s="5"/>
      <c r="AY2856" s="5"/>
      <c r="AZ2856" s="5"/>
      <c r="BA2856" s="5"/>
      <c r="CX2856" s="5"/>
      <c r="CY2856" s="5"/>
      <c r="CZ2856" s="5"/>
    </row>
    <row r="2857" spans="4:104" x14ac:dyDescent="0.3">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E2857" s="5"/>
      <c r="AF2857" s="5"/>
      <c r="AG2857" s="5"/>
      <c r="AH2857" s="5"/>
      <c r="AI2857" s="5"/>
      <c r="AJ2857" s="5"/>
      <c r="AM2857" s="9"/>
      <c r="AN2857" s="9"/>
      <c r="AO2857" s="9"/>
      <c r="AP2857" s="9"/>
      <c r="AQ2857" s="9"/>
      <c r="AR2857" s="9"/>
      <c r="AS2857" s="9"/>
      <c r="AT2857" s="9"/>
      <c r="AU2857" s="5"/>
      <c r="AV2857" s="5"/>
      <c r="AW2857" s="5"/>
      <c r="AX2857" s="5"/>
      <c r="AY2857" s="5"/>
      <c r="AZ2857" s="5"/>
      <c r="BA2857" s="5"/>
      <c r="CX2857" s="5"/>
      <c r="CY2857" s="5"/>
      <c r="CZ2857" s="5"/>
    </row>
    <row r="2858" spans="4:104" x14ac:dyDescent="0.3">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E2858" s="5"/>
      <c r="AF2858" s="5"/>
      <c r="AG2858" s="5"/>
      <c r="AH2858" s="5"/>
      <c r="AI2858" s="5"/>
      <c r="AJ2858" s="5"/>
      <c r="AM2858" s="9"/>
      <c r="AN2858" s="9"/>
      <c r="AO2858" s="9"/>
      <c r="AP2858" s="9"/>
      <c r="AQ2858" s="9"/>
      <c r="AR2858" s="9"/>
      <c r="AS2858" s="9"/>
      <c r="AT2858" s="9"/>
      <c r="AU2858" s="5"/>
      <c r="AV2858" s="5"/>
      <c r="AW2858" s="5"/>
      <c r="AX2858" s="5"/>
      <c r="AY2858" s="5"/>
      <c r="AZ2858" s="5"/>
      <c r="BA2858" s="5"/>
      <c r="CX2858" s="5"/>
      <c r="CY2858" s="5"/>
      <c r="CZ2858" s="5"/>
    </row>
    <row r="2859" spans="4:104" x14ac:dyDescent="0.3">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E2859" s="5"/>
      <c r="AF2859" s="5"/>
      <c r="AG2859" s="5"/>
      <c r="AH2859" s="5"/>
      <c r="AI2859" s="5"/>
      <c r="AJ2859" s="5"/>
      <c r="AM2859" s="9"/>
      <c r="AN2859" s="9"/>
      <c r="AO2859" s="9"/>
      <c r="AP2859" s="9"/>
      <c r="AQ2859" s="9"/>
      <c r="AR2859" s="9"/>
      <c r="AS2859" s="9"/>
      <c r="AT2859" s="9"/>
      <c r="AU2859" s="5"/>
      <c r="AV2859" s="5"/>
      <c r="AW2859" s="5"/>
      <c r="AX2859" s="5"/>
      <c r="AY2859" s="5"/>
      <c r="AZ2859" s="5"/>
      <c r="BA2859" s="5"/>
      <c r="CX2859" s="5"/>
      <c r="CY2859" s="5"/>
      <c r="CZ2859" s="5"/>
    </row>
    <row r="2860" spans="4:104" x14ac:dyDescent="0.3">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E2860" s="5"/>
      <c r="AF2860" s="5"/>
      <c r="AG2860" s="5"/>
      <c r="AH2860" s="5"/>
      <c r="AI2860" s="5"/>
      <c r="AJ2860" s="5"/>
      <c r="AM2860" s="9"/>
      <c r="AN2860" s="9"/>
      <c r="AO2860" s="9"/>
      <c r="AP2860" s="9"/>
      <c r="AQ2860" s="9"/>
      <c r="AR2860" s="9"/>
      <c r="AS2860" s="9"/>
      <c r="AT2860" s="9"/>
      <c r="AU2860" s="5"/>
      <c r="AV2860" s="5"/>
      <c r="AW2860" s="5"/>
      <c r="AX2860" s="5"/>
      <c r="AY2860" s="5"/>
      <c r="AZ2860" s="5"/>
      <c r="BA2860" s="5"/>
      <c r="CX2860" s="5"/>
      <c r="CY2860" s="5"/>
      <c r="CZ2860" s="5"/>
    </row>
    <row r="2861" spans="4:104" x14ac:dyDescent="0.3">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E2861" s="5"/>
      <c r="AF2861" s="5"/>
      <c r="AG2861" s="5"/>
      <c r="AH2861" s="5"/>
      <c r="AI2861" s="5"/>
      <c r="AJ2861" s="5"/>
      <c r="AM2861" s="9"/>
      <c r="AN2861" s="9"/>
      <c r="AO2861" s="9"/>
      <c r="AP2861" s="9"/>
      <c r="AQ2861" s="9"/>
      <c r="AR2861" s="9"/>
      <c r="AS2861" s="9"/>
      <c r="AT2861" s="9"/>
      <c r="AU2861" s="5"/>
      <c r="AV2861" s="5"/>
      <c r="AW2861" s="5"/>
      <c r="AX2861" s="5"/>
      <c r="AY2861" s="5"/>
      <c r="AZ2861" s="5"/>
      <c r="BA2861" s="5"/>
      <c r="CX2861" s="5"/>
      <c r="CY2861" s="5"/>
      <c r="CZ2861" s="5"/>
    </row>
    <row r="2862" spans="4:104" x14ac:dyDescent="0.3">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E2862" s="5"/>
      <c r="AF2862" s="5"/>
      <c r="AG2862" s="5"/>
      <c r="AH2862" s="5"/>
      <c r="AI2862" s="5"/>
      <c r="AJ2862" s="5"/>
      <c r="AM2862" s="9"/>
      <c r="AN2862" s="9"/>
      <c r="AO2862" s="9"/>
      <c r="AP2862" s="9"/>
      <c r="AQ2862" s="9"/>
      <c r="AR2862" s="9"/>
      <c r="AS2862" s="9"/>
      <c r="AT2862" s="9"/>
      <c r="AU2862" s="5"/>
      <c r="AV2862" s="5"/>
      <c r="AW2862" s="5"/>
      <c r="AX2862" s="5"/>
      <c r="AY2862" s="5"/>
      <c r="AZ2862" s="5"/>
      <c r="BA2862" s="5"/>
      <c r="CX2862" s="5"/>
      <c r="CY2862" s="5"/>
      <c r="CZ2862" s="5"/>
    </row>
    <row r="2863" spans="4:104" x14ac:dyDescent="0.3">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E2863" s="5"/>
      <c r="AF2863" s="5"/>
      <c r="AG2863" s="5"/>
      <c r="AH2863" s="5"/>
      <c r="AI2863" s="5"/>
      <c r="AJ2863" s="5"/>
      <c r="AM2863" s="9"/>
      <c r="AN2863" s="9"/>
      <c r="AO2863" s="9"/>
      <c r="AP2863" s="9"/>
      <c r="AQ2863" s="9"/>
      <c r="AR2863" s="9"/>
      <c r="AS2863" s="9"/>
      <c r="AT2863" s="9"/>
      <c r="AU2863" s="5"/>
      <c r="AV2863" s="5"/>
      <c r="AW2863" s="5"/>
      <c r="AX2863" s="5"/>
      <c r="AY2863" s="5"/>
      <c r="AZ2863" s="5"/>
      <c r="BA2863" s="5"/>
      <c r="CX2863" s="5"/>
      <c r="CY2863" s="5"/>
      <c r="CZ2863" s="5"/>
    </row>
    <row r="2864" spans="4:104" x14ac:dyDescent="0.3">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E2864" s="5"/>
      <c r="AF2864" s="5"/>
      <c r="AG2864" s="5"/>
      <c r="AH2864" s="5"/>
      <c r="AI2864" s="5"/>
      <c r="AJ2864" s="5"/>
      <c r="AM2864" s="9"/>
      <c r="AN2864" s="9"/>
      <c r="AO2864" s="9"/>
      <c r="AP2864" s="9"/>
      <c r="AQ2864" s="9"/>
      <c r="AR2864" s="9"/>
      <c r="AS2864" s="9"/>
      <c r="AT2864" s="9"/>
      <c r="AU2864" s="5"/>
      <c r="AV2864" s="5"/>
      <c r="AW2864" s="5"/>
      <c r="AX2864" s="5"/>
      <c r="AY2864" s="5"/>
      <c r="AZ2864" s="5"/>
      <c r="BA2864" s="5"/>
      <c r="CX2864" s="5"/>
      <c r="CY2864" s="5"/>
      <c r="CZ2864" s="5"/>
    </row>
    <row r="2865" spans="4:104" x14ac:dyDescent="0.3">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E2865" s="5"/>
      <c r="AF2865" s="5"/>
      <c r="AG2865" s="5"/>
      <c r="AH2865" s="5"/>
      <c r="AI2865" s="5"/>
      <c r="AJ2865" s="5"/>
      <c r="AM2865" s="9"/>
      <c r="AN2865" s="9"/>
      <c r="AO2865" s="9"/>
      <c r="AP2865" s="9"/>
      <c r="AQ2865" s="9"/>
      <c r="AR2865" s="9"/>
      <c r="AS2865" s="9"/>
      <c r="AT2865" s="9"/>
      <c r="AU2865" s="5"/>
      <c r="AV2865" s="5"/>
      <c r="AW2865" s="5"/>
      <c r="AX2865" s="5"/>
      <c r="AY2865" s="5"/>
      <c r="AZ2865" s="5"/>
      <c r="BA2865" s="5"/>
      <c r="CX2865" s="5"/>
      <c r="CY2865" s="5"/>
      <c r="CZ2865" s="5"/>
    </row>
    <row r="2866" spans="4:104" x14ac:dyDescent="0.3">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E2866" s="5"/>
      <c r="AF2866" s="5"/>
      <c r="AG2866" s="5"/>
      <c r="AH2866" s="5"/>
      <c r="AI2866" s="5"/>
      <c r="AJ2866" s="5"/>
      <c r="AM2866" s="9"/>
      <c r="AN2866" s="9"/>
      <c r="AO2866" s="9"/>
      <c r="AP2866" s="9"/>
      <c r="AQ2866" s="9"/>
      <c r="AR2866" s="9"/>
      <c r="AS2866" s="9"/>
      <c r="AT2866" s="9"/>
      <c r="AU2866" s="5"/>
      <c r="AV2866" s="5"/>
      <c r="AW2866" s="5"/>
      <c r="AX2866" s="5"/>
      <c r="AY2866" s="5"/>
      <c r="AZ2866" s="5"/>
      <c r="BA2866" s="5"/>
      <c r="CX2866" s="5"/>
      <c r="CY2866" s="5"/>
      <c r="CZ2866" s="5"/>
    </row>
    <row r="2867" spans="4:104" x14ac:dyDescent="0.3">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E2867" s="5"/>
      <c r="AF2867" s="5"/>
      <c r="AG2867" s="5"/>
      <c r="AH2867" s="5"/>
      <c r="AI2867" s="5"/>
      <c r="AJ2867" s="5"/>
      <c r="AM2867" s="9"/>
      <c r="AN2867" s="9"/>
      <c r="AO2867" s="9"/>
      <c r="AP2867" s="9"/>
      <c r="AQ2867" s="9"/>
      <c r="AR2867" s="9"/>
      <c r="AS2867" s="9"/>
      <c r="AT2867" s="9"/>
      <c r="AU2867" s="5"/>
      <c r="AV2867" s="5"/>
      <c r="AW2867" s="5"/>
      <c r="AX2867" s="5"/>
      <c r="AY2867" s="5"/>
      <c r="AZ2867" s="5"/>
      <c r="BA2867" s="5"/>
      <c r="CX2867" s="5"/>
      <c r="CY2867" s="5"/>
      <c r="CZ2867" s="5"/>
    </row>
    <row r="2868" spans="4:104" x14ac:dyDescent="0.3">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E2868" s="5"/>
      <c r="AF2868" s="5"/>
      <c r="AG2868" s="5"/>
      <c r="AH2868" s="5"/>
      <c r="AI2868" s="5"/>
      <c r="AJ2868" s="5"/>
      <c r="AM2868" s="9"/>
      <c r="AN2868" s="9"/>
      <c r="AO2868" s="9"/>
      <c r="AP2868" s="9"/>
      <c r="AQ2868" s="9"/>
      <c r="AR2868" s="9"/>
      <c r="AS2868" s="9"/>
      <c r="AT2868" s="9"/>
      <c r="AU2868" s="5"/>
      <c r="AV2868" s="5"/>
      <c r="AW2868" s="5"/>
      <c r="AX2868" s="5"/>
      <c r="AY2868" s="5"/>
      <c r="AZ2868" s="5"/>
      <c r="BA2868" s="5"/>
      <c r="CX2868" s="5"/>
      <c r="CY2868" s="5"/>
      <c r="CZ2868" s="5"/>
    </row>
    <row r="2869" spans="4:104" x14ac:dyDescent="0.3">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E2869" s="5"/>
      <c r="AF2869" s="5"/>
      <c r="AG2869" s="5"/>
      <c r="AH2869" s="5"/>
      <c r="AI2869" s="5"/>
      <c r="AJ2869" s="5"/>
      <c r="AM2869" s="9"/>
      <c r="AN2869" s="9"/>
      <c r="AO2869" s="9"/>
      <c r="AP2869" s="9"/>
      <c r="AQ2869" s="9"/>
      <c r="AR2869" s="9"/>
      <c r="AS2869" s="9"/>
      <c r="AT2869" s="9"/>
      <c r="AU2869" s="5"/>
      <c r="AV2869" s="5"/>
      <c r="AW2869" s="5"/>
      <c r="AX2869" s="5"/>
      <c r="AY2869" s="5"/>
      <c r="AZ2869" s="5"/>
      <c r="BA2869" s="5"/>
      <c r="CX2869" s="5"/>
      <c r="CY2869" s="5"/>
      <c r="CZ2869" s="5"/>
    </row>
    <row r="2870" spans="4:104" x14ac:dyDescent="0.3">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E2870" s="5"/>
      <c r="AF2870" s="5"/>
      <c r="AG2870" s="5"/>
      <c r="AH2870" s="5"/>
      <c r="AI2870" s="5"/>
      <c r="AJ2870" s="5"/>
      <c r="AM2870" s="9"/>
      <c r="AN2870" s="9"/>
      <c r="AO2870" s="9"/>
      <c r="AP2870" s="9"/>
      <c r="AQ2870" s="9"/>
      <c r="AR2870" s="9"/>
      <c r="AS2870" s="9"/>
      <c r="AT2870" s="9"/>
      <c r="AU2870" s="5"/>
      <c r="AV2870" s="5"/>
      <c r="AW2870" s="5"/>
      <c r="AX2870" s="5"/>
      <c r="AY2870" s="5"/>
      <c r="AZ2870" s="5"/>
      <c r="BA2870" s="5"/>
      <c r="CX2870" s="5"/>
      <c r="CY2870" s="5"/>
      <c r="CZ2870" s="5"/>
    </row>
    <row r="2871" spans="4:104" x14ac:dyDescent="0.3">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E2871" s="5"/>
      <c r="AF2871" s="5"/>
      <c r="AG2871" s="5"/>
      <c r="AH2871" s="5"/>
      <c r="AI2871" s="5"/>
      <c r="AJ2871" s="5"/>
      <c r="AM2871" s="9"/>
      <c r="AN2871" s="9"/>
      <c r="AO2871" s="9"/>
      <c r="AP2871" s="9"/>
      <c r="AQ2871" s="9"/>
      <c r="AR2871" s="9"/>
      <c r="AS2871" s="9"/>
      <c r="AT2871" s="9"/>
      <c r="AU2871" s="5"/>
      <c r="AV2871" s="5"/>
      <c r="AW2871" s="5"/>
      <c r="AX2871" s="5"/>
      <c r="AY2871" s="5"/>
      <c r="AZ2871" s="5"/>
      <c r="BA2871" s="5"/>
      <c r="CX2871" s="5"/>
      <c r="CY2871" s="5"/>
      <c r="CZ2871" s="5"/>
    </row>
    <row r="2872" spans="4:104" x14ac:dyDescent="0.3">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E2872" s="5"/>
      <c r="AF2872" s="5"/>
      <c r="AG2872" s="5"/>
      <c r="AH2872" s="5"/>
      <c r="AI2872" s="5"/>
      <c r="AJ2872" s="5"/>
      <c r="AM2872" s="9"/>
      <c r="AN2872" s="9"/>
      <c r="AO2872" s="9"/>
      <c r="AP2872" s="9"/>
      <c r="AQ2872" s="9"/>
      <c r="AR2872" s="9"/>
      <c r="AS2872" s="9"/>
      <c r="AT2872" s="9"/>
      <c r="AU2872" s="5"/>
      <c r="AV2872" s="5"/>
      <c r="AW2872" s="5"/>
      <c r="AX2872" s="5"/>
      <c r="AY2872" s="5"/>
      <c r="AZ2872" s="5"/>
      <c r="BA2872" s="5"/>
      <c r="CX2872" s="5"/>
      <c r="CY2872" s="5"/>
      <c r="CZ2872" s="5"/>
    </row>
    <row r="2873" spans="4:104" x14ac:dyDescent="0.3">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E2873" s="5"/>
      <c r="AF2873" s="5"/>
      <c r="AG2873" s="5"/>
      <c r="AH2873" s="5"/>
      <c r="AI2873" s="5"/>
      <c r="AJ2873" s="5"/>
      <c r="AM2873" s="9"/>
      <c r="AN2873" s="9"/>
      <c r="AO2873" s="9"/>
      <c r="AP2873" s="9"/>
      <c r="AQ2873" s="9"/>
      <c r="AR2873" s="9"/>
      <c r="AS2873" s="9"/>
      <c r="AT2873" s="9"/>
      <c r="AU2873" s="5"/>
      <c r="AV2873" s="5"/>
      <c r="AW2873" s="5"/>
      <c r="AX2873" s="5"/>
      <c r="AY2873" s="5"/>
      <c r="AZ2873" s="5"/>
      <c r="BA2873" s="5"/>
      <c r="CX2873" s="5"/>
      <c r="CY2873" s="5"/>
      <c r="CZ2873" s="5"/>
    </row>
    <row r="2874" spans="4:104" x14ac:dyDescent="0.3">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E2874" s="5"/>
      <c r="AF2874" s="5"/>
      <c r="AG2874" s="5"/>
      <c r="AH2874" s="5"/>
      <c r="AI2874" s="5"/>
      <c r="AJ2874" s="5"/>
      <c r="AM2874" s="9"/>
      <c r="AN2874" s="9"/>
      <c r="AO2874" s="9"/>
      <c r="AP2874" s="9"/>
      <c r="AQ2874" s="9"/>
      <c r="AR2874" s="9"/>
      <c r="AS2874" s="9"/>
      <c r="AT2874" s="9"/>
      <c r="AU2874" s="5"/>
      <c r="AV2874" s="5"/>
      <c r="AW2874" s="5"/>
      <c r="AX2874" s="5"/>
      <c r="AY2874" s="5"/>
      <c r="AZ2874" s="5"/>
      <c r="BA2874" s="5"/>
      <c r="CX2874" s="5"/>
      <c r="CY2874" s="5"/>
      <c r="CZ2874" s="5"/>
    </row>
    <row r="2875" spans="4:104" x14ac:dyDescent="0.3">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E2875" s="5"/>
      <c r="AF2875" s="5"/>
      <c r="AG2875" s="5"/>
      <c r="AH2875" s="5"/>
      <c r="AI2875" s="5"/>
      <c r="AJ2875" s="5"/>
      <c r="AM2875" s="9"/>
      <c r="AN2875" s="9"/>
      <c r="AO2875" s="9"/>
      <c r="AP2875" s="9"/>
      <c r="AQ2875" s="9"/>
      <c r="AR2875" s="9"/>
      <c r="AS2875" s="9"/>
      <c r="AT2875" s="9"/>
      <c r="AU2875" s="5"/>
      <c r="AV2875" s="5"/>
      <c r="AW2875" s="5"/>
      <c r="AX2875" s="5"/>
      <c r="AY2875" s="5"/>
      <c r="AZ2875" s="5"/>
      <c r="BA2875" s="5"/>
      <c r="CX2875" s="5"/>
      <c r="CY2875" s="5"/>
      <c r="CZ2875" s="5"/>
    </row>
    <row r="2876" spans="4:104" x14ac:dyDescent="0.3">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E2876" s="5"/>
      <c r="AF2876" s="5"/>
      <c r="AG2876" s="5"/>
      <c r="AH2876" s="5"/>
      <c r="AI2876" s="5"/>
      <c r="AJ2876" s="5"/>
      <c r="AM2876" s="9"/>
      <c r="AN2876" s="9"/>
      <c r="AO2876" s="9"/>
      <c r="AP2876" s="9"/>
      <c r="AQ2876" s="9"/>
      <c r="AR2876" s="9"/>
      <c r="AS2876" s="9"/>
      <c r="AT2876" s="9"/>
      <c r="AU2876" s="5"/>
      <c r="AV2876" s="5"/>
      <c r="AW2876" s="5"/>
      <c r="AX2876" s="5"/>
      <c r="AY2876" s="5"/>
      <c r="AZ2876" s="5"/>
      <c r="BA2876" s="5"/>
      <c r="CX2876" s="5"/>
      <c r="CY2876" s="5"/>
      <c r="CZ2876" s="5"/>
    </row>
    <row r="2877" spans="4:104" x14ac:dyDescent="0.3">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E2877" s="5"/>
      <c r="AF2877" s="5"/>
      <c r="AG2877" s="5"/>
      <c r="AH2877" s="5"/>
      <c r="AI2877" s="5"/>
      <c r="AJ2877" s="5"/>
      <c r="AM2877" s="9"/>
      <c r="AN2877" s="9"/>
      <c r="AO2877" s="9"/>
      <c r="AP2877" s="9"/>
      <c r="AQ2877" s="9"/>
      <c r="AR2877" s="9"/>
      <c r="AS2877" s="9"/>
      <c r="AT2877" s="9"/>
      <c r="AU2877" s="5"/>
      <c r="AV2877" s="5"/>
      <c r="AW2877" s="5"/>
      <c r="AX2877" s="5"/>
      <c r="AY2877" s="5"/>
      <c r="AZ2877" s="5"/>
      <c r="BA2877" s="5"/>
      <c r="CX2877" s="5"/>
      <c r="CY2877" s="5"/>
      <c r="CZ2877" s="5"/>
    </row>
    <row r="2878" spans="4:104" x14ac:dyDescent="0.3">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E2878" s="5"/>
      <c r="AF2878" s="5"/>
      <c r="AG2878" s="5"/>
      <c r="AH2878" s="5"/>
      <c r="AI2878" s="5"/>
      <c r="AJ2878" s="5"/>
      <c r="AM2878" s="9"/>
      <c r="AN2878" s="9"/>
      <c r="AO2878" s="9"/>
      <c r="AP2878" s="9"/>
      <c r="AQ2878" s="9"/>
      <c r="AR2878" s="9"/>
      <c r="AS2878" s="9"/>
      <c r="AT2878" s="9"/>
      <c r="AU2878" s="5"/>
      <c r="AV2878" s="5"/>
      <c r="AW2878" s="5"/>
      <c r="AX2878" s="5"/>
      <c r="AY2878" s="5"/>
      <c r="AZ2878" s="5"/>
      <c r="BA2878" s="5"/>
      <c r="CX2878" s="5"/>
      <c r="CY2878" s="5"/>
      <c r="CZ2878" s="5"/>
    </row>
    <row r="2879" spans="4:104" x14ac:dyDescent="0.3">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E2879" s="5"/>
      <c r="AF2879" s="5"/>
      <c r="AG2879" s="5"/>
      <c r="AH2879" s="5"/>
      <c r="AI2879" s="5"/>
      <c r="AJ2879" s="5"/>
      <c r="AM2879" s="9"/>
      <c r="AN2879" s="9"/>
      <c r="AO2879" s="9"/>
      <c r="AP2879" s="9"/>
      <c r="AQ2879" s="9"/>
      <c r="AR2879" s="9"/>
      <c r="AS2879" s="9"/>
      <c r="AT2879" s="9"/>
      <c r="AU2879" s="5"/>
      <c r="AV2879" s="5"/>
      <c r="AW2879" s="5"/>
      <c r="AX2879" s="5"/>
      <c r="AY2879" s="5"/>
      <c r="AZ2879" s="5"/>
      <c r="BA2879" s="5"/>
      <c r="CX2879" s="5"/>
      <c r="CY2879" s="5"/>
      <c r="CZ2879" s="5"/>
    </row>
    <row r="2880" spans="4:104" x14ac:dyDescent="0.3">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E2880" s="5"/>
      <c r="AF2880" s="5"/>
      <c r="AG2880" s="5"/>
      <c r="AH2880" s="5"/>
      <c r="AI2880" s="5"/>
      <c r="AJ2880" s="5"/>
      <c r="AM2880" s="9"/>
      <c r="AN2880" s="9"/>
      <c r="AO2880" s="9"/>
      <c r="AP2880" s="9"/>
      <c r="AQ2880" s="9"/>
      <c r="AR2880" s="9"/>
      <c r="AS2880" s="9"/>
      <c r="AT2880" s="9"/>
      <c r="AU2880" s="5"/>
      <c r="AV2880" s="5"/>
      <c r="AW2880" s="5"/>
      <c r="AX2880" s="5"/>
      <c r="AY2880" s="5"/>
      <c r="AZ2880" s="5"/>
      <c r="BA2880" s="5"/>
      <c r="CX2880" s="5"/>
      <c r="CY2880" s="5"/>
      <c r="CZ2880" s="5"/>
    </row>
    <row r="2881" spans="4:104" x14ac:dyDescent="0.3">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E2881" s="5"/>
      <c r="AF2881" s="5"/>
      <c r="AG2881" s="5"/>
      <c r="AH2881" s="5"/>
      <c r="AI2881" s="5"/>
      <c r="AJ2881" s="5"/>
      <c r="AM2881" s="9"/>
      <c r="AN2881" s="9"/>
      <c r="AO2881" s="9"/>
      <c r="AP2881" s="9"/>
      <c r="AQ2881" s="9"/>
      <c r="AR2881" s="9"/>
      <c r="AS2881" s="9"/>
      <c r="AT2881" s="9"/>
      <c r="AU2881" s="5"/>
      <c r="AV2881" s="5"/>
      <c r="AW2881" s="5"/>
      <c r="AX2881" s="5"/>
      <c r="AY2881" s="5"/>
      <c r="AZ2881" s="5"/>
      <c r="BA2881" s="5"/>
      <c r="CX2881" s="5"/>
      <c r="CY2881" s="5"/>
      <c r="CZ2881" s="5"/>
    </row>
    <row r="2882" spans="4:104" x14ac:dyDescent="0.3">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E2882" s="5"/>
      <c r="AF2882" s="5"/>
      <c r="AG2882" s="5"/>
      <c r="AH2882" s="5"/>
      <c r="AI2882" s="5"/>
      <c r="AJ2882" s="5"/>
      <c r="AM2882" s="9"/>
      <c r="AN2882" s="9"/>
      <c r="AO2882" s="9"/>
      <c r="AP2882" s="9"/>
      <c r="AQ2882" s="9"/>
      <c r="AR2882" s="9"/>
      <c r="AS2882" s="9"/>
      <c r="AT2882" s="9"/>
      <c r="AU2882" s="5"/>
      <c r="AV2882" s="5"/>
      <c r="AW2882" s="5"/>
      <c r="AX2882" s="5"/>
      <c r="AY2882" s="5"/>
      <c r="AZ2882" s="5"/>
      <c r="BA2882" s="5"/>
      <c r="CX2882" s="5"/>
      <c r="CY2882" s="5"/>
      <c r="CZ2882" s="5"/>
    </row>
    <row r="2883" spans="4:104" x14ac:dyDescent="0.3">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E2883" s="5"/>
      <c r="AF2883" s="5"/>
      <c r="AG2883" s="5"/>
      <c r="AH2883" s="5"/>
      <c r="AI2883" s="5"/>
      <c r="AJ2883" s="5"/>
      <c r="AM2883" s="9"/>
      <c r="AN2883" s="9"/>
      <c r="AO2883" s="9"/>
      <c r="AP2883" s="9"/>
      <c r="AQ2883" s="9"/>
      <c r="AR2883" s="9"/>
      <c r="AS2883" s="9"/>
      <c r="AT2883" s="9"/>
      <c r="AU2883" s="5"/>
      <c r="AV2883" s="5"/>
      <c r="AW2883" s="5"/>
      <c r="AX2883" s="5"/>
      <c r="AY2883" s="5"/>
      <c r="AZ2883" s="5"/>
      <c r="BA2883" s="5"/>
      <c r="CX2883" s="5"/>
      <c r="CY2883" s="5"/>
      <c r="CZ2883" s="5"/>
    </row>
    <row r="2884" spans="4:104" x14ac:dyDescent="0.3">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E2884" s="5"/>
      <c r="AF2884" s="5"/>
      <c r="AG2884" s="5"/>
      <c r="AH2884" s="5"/>
      <c r="AI2884" s="5"/>
      <c r="AJ2884" s="5"/>
      <c r="AM2884" s="9"/>
      <c r="AN2884" s="9"/>
      <c r="AO2884" s="9"/>
      <c r="AP2884" s="9"/>
      <c r="AQ2884" s="9"/>
      <c r="AR2884" s="9"/>
      <c r="AS2884" s="9"/>
      <c r="AT2884" s="9"/>
      <c r="AU2884" s="5"/>
      <c r="AV2884" s="5"/>
      <c r="AW2884" s="5"/>
      <c r="AX2884" s="5"/>
      <c r="AY2884" s="5"/>
      <c r="AZ2884" s="5"/>
      <c r="BA2884" s="5"/>
      <c r="CX2884" s="5"/>
      <c r="CY2884" s="5"/>
      <c r="CZ2884" s="5"/>
    </row>
    <row r="2885" spans="4:104" x14ac:dyDescent="0.3">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E2885" s="5"/>
      <c r="AF2885" s="5"/>
      <c r="AG2885" s="5"/>
      <c r="AH2885" s="5"/>
      <c r="AI2885" s="5"/>
      <c r="AJ2885" s="5"/>
      <c r="AM2885" s="9"/>
      <c r="AN2885" s="9"/>
      <c r="AO2885" s="9"/>
      <c r="AP2885" s="9"/>
      <c r="AQ2885" s="9"/>
      <c r="AR2885" s="9"/>
      <c r="AS2885" s="9"/>
      <c r="AT2885" s="9"/>
      <c r="AU2885" s="5"/>
      <c r="AV2885" s="5"/>
      <c r="AW2885" s="5"/>
      <c r="AX2885" s="5"/>
      <c r="AY2885" s="5"/>
      <c r="AZ2885" s="5"/>
      <c r="BA2885" s="5"/>
      <c r="CX2885" s="5"/>
      <c r="CY2885" s="5"/>
      <c r="CZ2885" s="5"/>
    </row>
    <row r="2886" spans="4:104" x14ac:dyDescent="0.3">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E2886" s="5"/>
      <c r="AF2886" s="5"/>
      <c r="AG2886" s="5"/>
      <c r="AH2886" s="5"/>
      <c r="AI2886" s="5"/>
      <c r="AJ2886" s="5"/>
      <c r="AM2886" s="9"/>
      <c r="AN2886" s="9"/>
      <c r="AO2886" s="9"/>
      <c r="AP2886" s="9"/>
      <c r="AQ2886" s="9"/>
      <c r="AR2886" s="9"/>
      <c r="AS2886" s="9"/>
      <c r="AT2886" s="9"/>
      <c r="AU2886" s="5"/>
      <c r="AV2886" s="5"/>
      <c r="AW2886" s="5"/>
      <c r="AX2886" s="5"/>
      <c r="AY2886" s="5"/>
      <c r="AZ2886" s="5"/>
      <c r="BA2886" s="5"/>
      <c r="CX2886" s="5"/>
      <c r="CY2886" s="5"/>
      <c r="CZ2886" s="5"/>
    </row>
    <row r="2887" spans="4:104" x14ac:dyDescent="0.3">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E2887" s="5"/>
      <c r="AF2887" s="5"/>
      <c r="AG2887" s="5"/>
      <c r="AH2887" s="5"/>
      <c r="AI2887" s="5"/>
      <c r="AJ2887" s="5"/>
      <c r="AM2887" s="9"/>
      <c r="AN2887" s="9"/>
      <c r="AO2887" s="9"/>
      <c r="AP2887" s="9"/>
      <c r="AQ2887" s="9"/>
      <c r="AR2887" s="9"/>
      <c r="AS2887" s="9"/>
      <c r="AT2887" s="9"/>
      <c r="AU2887" s="5"/>
      <c r="AV2887" s="5"/>
      <c r="AW2887" s="5"/>
      <c r="AX2887" s="5"/>
      <c r="AY2887" s="5"/>
      <c r="AZ2887" s="5"/>
      <c r="BA2887" s="5"/>
      <c r="CX2887" s="5"/>
      <c r="CY2887" s="5"/>
      <c r="CZ2887" s="5"/>
    </row>
    <row r="2888" spans="4:104" x14ac:dyDescent="0.3">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E2888" s="5"/>
      <c r="AF2888" s="5"/>
      <c r="AG2888" s="5"/>
      <c r="AH2888" s="5"/>
      <c r="AI2888" s="5"/>
      <c r="AJ2888" s="5"/>
      <c r="AM2888" s="9"/>
      <c r="AN2888" s="9"/>
      <c r="AO2888" s="9"/>
      <c r="AP2888" s="9"/>
      <c r="AQ2888" s="9"/>
      <c r="AR2888" s="9"/>
      <c r="AS2888" s="9"/>
      <c r="AT2888" s="9"/>
      <c r="AU2888" s="5"/>
      <c r="AV2888" s="5"/>
      <c r="AW2888" s="5"/>
      <c r="AX2888" s="5"/>
      <c r="AY2888" s="5"/>
      <c r="AZ2888" s="5"/>
      <c r="BA2888" s="5"/>
      <c r="CX2888" s="5"/>
      <c r="CY2888" s="5"/>
      <c r="CZ2888" s="5"/>
    </row>
    <row r="2889" spans="4:104" x14ac:dyDescent="0.3">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E2889" s="5"/>
      <c r="AF2889" s="5"/>
      <c r="AG2889" s="5"/>
      <c r="AH2889" s="5"/>
      <c r="AI2889" s="5"/>
      <c r="AJ2889" s="5"/>
      <c r="AM2889" s="9"/>
      <c r="AN2889" s="9"/>
      <c r="AO2889" s="9"/>
      <c r="AP2889" s="9"/>
      <c r="AQ2889" s="9"/>
      <c r="AR2889" s="9"/>
      <c r="AS2889" s="9"/>
      <c r="AT2889" s="9"/>
      <c r="AU2889" s="5"/>
      <c r="AV2889" s="5"/>
      <c r="AW2889" s="5"/>
      <c r="AX2889" s="5"/>
      <c r="AY2889" s="5"/>
      <c r="AZ2889" s="5"/>
      <c r="BA2889" s="5"/>
      <c r="CX2889" s="5"/>
      <c r="CY2889" s="5"/>
      <c r="CZ2889" s="5"/>
    </row>
    <row r="2890" spans="4:104" x14ac:dyDescent="0.3">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E2890" s="5"/>
      <c r="AF2890" s="5"/>
      <c r="AG2890" s="5"/>
      <c r="AH2890" s="5"/>
      <c r="AI2890" s="5"/>
      <c r="AJ2890" s="5"/>
      <c r="AM2890" s="9"/>
      <c r="AN2890" s="9"/>
      <c r="AO2890" s="9"/>
      <c r="AP2890" s="9"/>
      <c r="AQ2890" s="9"/>
      <c r="AR2890" s="9"/>
      <c r="AS2890" s="9"/>
      <c r="AT2890" s="9"/>
      <c r="AU2890" s="5"/>
      <c r="AV2890" s="5"/>
      <c r="AW2890" s="5"/>
      <c r="AX2890" s="5"/>
      <c r="AY2890" s="5"/>
      <c r="AZ2890" s="5"/>
      <c r="BA2890" s="5"/>
      <c r="CX2890" s="5"/>
      <c r="CY2890" s="5"/>
      <c r="CZ2890" s="5"/>
    </row>
    <row r="2891" spans="4:104" x14ac:dyDescent="0.3">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E2891" s="5"/>
      <c r="AF2891" s="5"/>
      <c r="AG2891" s="5"/>
      <c r="AH2891" s="5"/>
      <c r="AI2891" s="5"/>
      <c r="AJ2891" s="5"/>
      <c r="AM2891" s="9"/>
      <c r="AN2891" s="9"/>
      <c r="AO2891" s="9"/>
      <c r="AP2891" s="9"/>
      <c r="AQ2891" s="9"/>
      <c r="AR2891" s="9"/>
      <c r="AS2891" s="9"/>
      <c r="AT2891" s="9"/>
      <c r="AU2891" s="5"/>
      <c r="AV2891" s="5"/>
      <c r="AW2891" s="5"/>
      <c r="AX2891" s="5"/>
      <c r="AY2891" s="5"/>
      <c r="AZ2891" s="5"/>
      <c r="BA2891" s="5"/>
      <c r="CX2891" s="5"/>
      <c r="CY2891" s="5"/>
      <c r="CZ2891" s="5"/>
    </row>
    <row r="2892" spans="4:104" x14ac:dyDescent="0.3">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E2892" s="5"/>
      <c r="AF2892" s="5"/>
      <c r="AG2892" s="5"/>
      <c r="AH2892" s="5"/>
      <c r="AI2892" s="5"/>
      <c r="AJ2892" s="5"/>
      <c r="AM2892" s="9"/>
      <c r="AN2892" s="9"/>
      <c r="AO2892" s="9"/>
      <c r="AP2892" s="9"/>
      <c r="AQ2892" s="9"/>
      <c r="AR2892" s="9"/>
      <c r="AS2892" s="9"/>
      <c r="AT2892" s="9"/>
      <c r="AU2892" s="5"/>
      <c r="AV2892" s="5"/>
      <c r="AW2892" s="5"/>
      <c r="AX2892" s="5"/>
      <c r="AY2892" s="5"/>
      <c r="AZ2892" s="5"/>
      <c r="BA2892" s="5"/>
      <c r="CX2892" s="5"/>
      <c r="CY2892" s="5"/>
      <c r="CZ2892" s="5"/>
    </row>
    <row r="2893" spans="4:104" x14ac:dyDescent="0.3">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E2893" s="5"/>
      <c r="AF2893" s="5"/>
      <c r="AG2893" s="5"/>
      <c r="AH2893" s="5"/>
      <c r="AI2893" s="5"/>
      <c r="AJ2893" s="5"/>
      <c r="AM2893" s="9"/>
      <c r="AN2893" s="9"/>
      <c r="AO2893" s="9"/>
      <c r="AP2893" s="9"/>
      <c r="AQ2893" s="9"/>
      <c r="AR2893" s="9"/>
      <c r="AS2893" s="9"/>
      <c r="AT2893" s="9"/>
      <c r="AU2893" s="5"/>
      <c r="AV2893" s="5"/>
      <c r="AW2893" s="5"/>
      <c r="AX2893" s="5"/>
      <c r="AY2893" s="5"/>
      <c r="AZ2893" s="5"/>
      <c r="BA2893" s="5"/>
      <c r="CX2893" s="5"/>
      <c r="CY2893" s="5"/>
      <c r="CZ2893" s="5"/>
    </row>
    <row r="2894" spans="4:104" x14ac:dyDescent="0.3">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E2894" s="5"/>
      <c r="AF2894" s="5"/>
      <c r="AG2894" s="5"/>
      <c r="AH2894" s="5"/>
      <c r="AI2894" s="5"/>
      <c r="AJ2894" s="5"/>
      <c r="AM2894" s="9"/>
      <c r="AN2894" s="9"/>
      <c r="AO2894" s="9"/>
      <c r="AP2894" s="9"/>
      <c r="AQ2894" s="9"/>
      <c r="AR2894" s="9"/>
      <c r="AS2894" s="9"/>
      <c r="AT2894" s="9"/>
      <c r="AU2894" s="5"/>
      <c r="AV2894" s="5"/>
      <c r="AW2894" s="5"/>
      <c r="AX2894" s="5"/>
      <c r="AY2894" s="5"/>
      <c r="AZ2894" s="5"/>
      <c r="BA2894" s="5"/>
      <c r="CX2894" s="5"/>
      <c r="CY2894" s="5"/>
      <c r="CZ2894" s="5"/>
    </row>
    <row r="2895" spans="4:104" x14ac:dyDescent="0.3">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E2895" s="5"/>
      <c r="AF2895" s="5"/>
      <c r="AG2895" s="5"/>
      <c r="AH2895" s="5"/>
      <c r="AI2895" s="5"/>
      <c r="AJ2895" s="5"/>
      <c r="AM2895" s="9"/>
      <c r="AN2895" s="9"/>
      <c r="AO2895" s="9"/>
      <c r="AP2895" s="9"/>
      <c r="AQ2895" s="9"/>
      <c r="AR2895" s="9"/>
      <c r="AS2895" s="9"/>
      <c r="AT2895" s="9"/>
      <c r="AU2895" s="5"/>
      <c r="AV2895" s="5"/>
      <c r="AW2895" s="5"/>
      <c r="AX2895" s="5"/>
      <c r="AY2895" s="5"/>
      <c r="AZ2895" s="5"/>
      <c r="BA2895" s="5"/>
      <c r="CX2895" s="5"/>
      <c r="CY2895" s="5"/>
      <c r="CZ2895" s="5"/>
    </row>
    <row r="2896" spans="4:104" x14ac:dyDescent="0.3">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E2896" s="5"/>
      <c r="AF2896" s="5"/>
      <c r="AG2896" s="5"/>
      <c r="AH2896" s="5"/>
      <c r="AI2896" s="5"/>
      <c r="AJ2896" s="5"/>
      <c r="AM2896" s="9"/>
      <c r="AN2896" s="9"/>
      <c r="AO2896" s="9"/>
      <c r="AP2896" s="9"/>
      <c r="AQ2896" s="9"/>
      <c r="AR2896" s="9"/>
      <c r="AS2896" s="9"/>
      <c r="AT2896" s="9"/>
      <c r="AU2896" s="5"/>
      <c r="AV2896" s="5"/>
      <c r="AW2896" s="5"/>
      <c r="AX2896" s="5"/>
      <c r="AY2896" s="5"/>
      <c r="AZ2896" s="5"/>
      <c r="BA2896" s="5"/>
      <c r="CX2896" s="5"/>
      <c r="CY2896" s="5"/>
      <c r="CZ2896" s="5"/>
    </row>
    <row r="2897" spans="4:104" x14ac:dyDescent="0.3">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E2897" s="5"/>
      <c r="AF2897" s="5"/>
      <c r="AG2897" s="5"/>
      <c r="AH2897" s="5"/>
      <c r="AI2897" s="5"/>
      <c r="AJ2897" s="5"/>
      <c r="AM2897" s="9"/>
      <c r="AN2897" s="9"/>
      <c r="AO2897" s="9"/>
      <c r="AP2897" s="9"/>
      <c r="AQ2897" s="9"/>
      <c r="AR2897" s="9"/>
      <c r="AS2897" s="9"/>
      <c r="AT2897" s="9"/>
      <c r="AU2897" s="5"/>
      <c r="AV2897" s="5"/>
      <c r="AW2897" s="5"/>
      <c r="AX2897" s="5"/>
      <c r="AY2897" s="5"/>
      <c r="AZ2897" s="5"/>
      <c r="BA2897" s="5"/>
      <c r="CX2897" s="5"/>
      <c r="CY2897" s="5"/>
      <c r="CZ2897" s="5"/>
    </row>
    <row r="2898" spans="4:104" x14ac:dyDescent="0.3">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E2898" s="5"/>
      <c r="AF2898" s="5"/>
      <c r="AG2898" s="5"/>
      <c r="AH2898" s="5"/>
      <c r="AI2898" s="5"/>
      <c r="AJ2898" s="5"/>
      <c r="AM2898" s="9"/>
      <c r="AN2898" s="9"/>
      <c r="AO2898" s="9"/>
      <c r="AP2898" s="9"/>
      <c r="AQ2898" s="9"/>
      <c r="AR2898" s="9"/>
      <c r="AS2898" s="9"/>
      <c r="AT2898" s="9"/>
      <c r="AU2898" s="5"/>
      <c r="AV2898" s="5"/>
      <c r="AW2898" s="5"/>
      <c r="AX2898" s="5"/>
      <c r="AY2898" s="5"/>
      <c r="AZ2898" s="5"/>
      <c r="BA2898" s="5"/>
      <c r="CX2898" s="5"/>
      <c r="CY2898" s="5"/>
      <c r="CZ2898" s="5"/>
    </row>
    <row r="2899" spans="4:104" x14ac:dyDescent="0.3">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E2899" s="5"/>
      <c r="AF2899" s="5"/>
      <c r="AG2899" s="5"/>
      <c r="AH2899" s="5"/>
      <c r="AI2899" s="5"/>
      <c r="AJ2899" s="5"/>
      <c r="AM2899" s="9"/>
      <c r="AN2899" s="9"/>
      <c r="AO2899" s="9"/>
      <c r="AP2899" s="9"/>
      <c r="AQ2899" s="9"/>
      <c r="AR2899" s="9"/>
      <c r="AS2899" s="9"/>
      <c r="AT2899" s="9"/>
      <c r="AU2899" s="5"/>
      <c r="AV2899" s="5"/>
      <c r="AW2899" s="5"/>
      <c r="AX2899" s="5"/>
      <c r="AY2899" s="5"/>
      <c r="AZ2899" s="5"/>
      <c r="BA2899" s="5"/>
      <c r="CX2899" s="5"/>
      <c r="CY2899" s="5"/>
      <c r="CZ2899" s="5"/>
    </row>
    <row r="2900" spans="4:104" x14ac:dyDescent="0.3">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E2900" s="5"/>
      <c r="AF2900" s="5"/>
      <c r="AG2900" s="5"/>
      <c r="AH2900" s="5"/>
      <c r="AI2900" s="5"/>
      <c r="AJ2900" s="5"/>
      <c r="AM2900" s="9"/>
      <c r="AN2900" s="9"/>
      <c r="AO2900" s="9"/>
      <c r="AP2900" s="9"/>
      <c r="AQ2900" s="9"/>
      <c r="AR2900" s="9"/>
      <c r="AS2900" s="9"/>
      <c r="AT2900" s="9"/>
      <c r="AU2900" s="5"/>
      <c r="AV2900" s="5"/>
      <c r="AW2900" s="5"/>
      <c r="AX2900" s="5"/>
      <c r="AY2900" s="5"/>
      <c r="AZ2900" s="5"/>
      <c r="BA2900" s="5"/>
      <c r="CX2900" s="5"/>
      <c r="CY2900" s="5"/>
      <c r="CZ2900" s="5"/>
    </row>
    <row r="2901" spans="4:104" x14ac:dyDescent="0.3">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E2901" s="5"/>
      <c r="AF2901" s="5"/>
      <c r="AG2901" s="5"/>
      <c r="AH2901" s="5"/>
      <c r="AI2901" s="5"/>
      <c r="AJ2901" s="5"/>
      <c r="AM2901" s="9"/>
      <c r="AN2901" s="9"/>
      <c r="AO2901" s="9"/>
      <c r="AP2901" s="9"/>
      <c r="AQ2901" s="9"/>
      <c r="AR2901" s="9"/>
      <c r="AS2901" s="9"/>
      <c r="AT2901" s="9"/>
      <c r="AU2901" s="5"/>
      <c r="AV2901" s="5"/>
      <c r="AW2901" s="5"/>
      <c r="AX2901" s="5"/>
      <c r="AY2901" s="5"/>
      <c r="AZ2901" s="5"/>
      <c r="BA2901" s="5"/>
      <c r="CX2901" s="5"/>
      <c r="CY2901" s="5"/>
      <c r="CZ2901" s="5"/>
    </row>
    <row r="2902" spans="4:104" x14ac:dyDescent="0.3">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E2902" s="5"/>
      <c r="AF2902" s="5"/>
      <c r="AG2902" s="5"/>
      <c r="AH2902" s="5"/>
      <c r="AI2902" s="5"/>
      <c r="AJ2902" s="5"/>
      <c r="AM2902" s="9"/>
      <c r="AN2902" s="9"/>
      <c r="AO2902" s="9"/>
      <c r="AP2902" s="9"/>
      <c r="AQ2902" s="9"/>
      <c r="AR2902" s="9"/>
      <c r="AS2902" s="9"/>
      <c r="AT2902" s="9"/>
      <c r="AU2902" s="5"/>
      <c r="AV2902" s="5"/>
      <c r="AW2902" s="5"/>
      <c r="AX2902" s="5"/>
      <c r="AY2902" s="5"/>
      <c r="AZ2902" s="5"/>
      <c r="BA2902" s="5"/>
      <c r="CX2902" s="5"/>
      <c r="CY2902" s="5"/>
      <c r="CZ2902" s="5"/>
    </row>
    <row r="2903" spans="4:104" x14ac:dyDescent="0.3">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E2903" s="5"/>
      <c r="AF2903" s="5"/>
      <c r="AG2903" s="5"/>
      <c r="AH2903" s="5"/>
      <c r="AI2903" s="5"/>
      <c r="AJ2903" s="5"/>
      <c r="AM2903" s="9"/>
      <c r="AN2903" s="9"/>
      <c r="AO2903" s="9"/>
      <c r="AP2903" s="9"/>
      <c r="AQ2903" s="9"/>
      <c r="AR2903" s="9"/>
      <c r="AS2903" s="9"/>
      <c r="AT2903" s="9"/>
      <c r="AU2903" s="5"/>
      <c r="AV2903" s="5"/>
      <c r="AW2903" s="5"/>
      <c r="AX2903" s="5"/>
      <c r="AY2903" s="5"/>
      <c r="AZ2903" s="5"/>
      <c r="BA2903" s="5"/>
      <c r="CX2903" s="5"/>
      <c r="CY2903" s="5"/>
      <c r="CZ2903" s="5"/>
    </row>
    <row r="2904" spans="4:104" x14ac:dyDescent="0.3">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E2904" s="5"/>
      <c r="AF2904" s="5"/>
      <c r="AG2904" s="5"/>
      <c r="AH2904" s="5"/>
      <c r="AI2904" s="5"/>
      <c r="AJ2904" s="5"/>
      <c r="AM2904" s="9"/>
      <c r="AN2904" s="9"/>
      <c r="AO2904" s="9"/>
      <c r="AP2904" s="9"/>
      <c r="AQ2904" s="9"/>
      <c r="AR2904" s="9"/>
      <c r="AS2904" s="9"/>
      <c r="AT2904" s="9"/>
      <c r="AU2904" s="5"/>
      <c r="AV2904" s="5"/>
      <c r="AW2904" s="5"/>
      <c r="AX2904" s="5"/>
      <c r="AY2904" s="5"/>
      <c r="AZ2904" s="5"/>
      <c r="BA2904" s="5"/>
      <c r="CX2904" s="5"/>
      <c r="CY2904" s="5"/>
      <c r="CZ2904" s="5"/>
    </row>
    <row r="2905" spans="4:104" x14ac:dyDescent="0.3">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E2905" s="5"/>
      <c r="AF2905" s="5"/>
      <c r="AG2905" s="5"/>
      <c r="AH2905" s="5"/>
      <c r="AI2905" s="5"/>
      <c r="AJ2905" s="5"/>
      <c r="AM2905" s="9"/>
      <c r="AN2905" s="9"/>
      <c r="AO2905" s="9"/>
      <c r="AP2905" s="9"/>
      <c r="AQ2905" s="9"/>
      <c r="AR2905" s="9"/>
      <c r="AS2905" s="9"/>
      <c r="AT2905" s="9"/>
      <c r="AU2905" s="5"/>
      <c r="AV2905" s="5"/>
      <c r="AW2905" s="5"/>
      <c r="AX2905" s="5"/>
      <c r="AY2905" s="5"/>
      <c r="AZ2905" s="5"/>
      <c r="BA2905" s="5"/>
      <c r="CX2905" s="5"/>
      <c r="CY2905" s="5"/>
      <c r="CZ2905" s="5"/>
    </row>
    <row r="2906" spans="4:104" x14ac:dyDescent="0.3">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E2906" s="5"/>
      <c r="AF2906" s="5"/>
      <c r="AG2906" s="5"/>
      <c r="AH2906" s="5"/>
      <c r="AI2906" s="5"/>
      <c r="AJ2906" s="5"/>
      <c r="AM2906" s="9"/>
      <c r="AN2906" s="9"/>
      <c r="AO2906" s="9"/>
      <c r="AP2906" s="9"/>
      <c r="AQ2906" s="9"/>
      <c r="AR2906" s="9"/>
      <c r="AS2906" s="9"/>
      <c r="AT2906" s="9"/>
      <c r="AU2906" s="5"/>
      <c r="AV2906" s="5"/>
      <c r="AW2906" s="5"/>
      <c r="AX2906" s="5"/>
      <c r="AY2906" s="5"/>
      <c r="AZ2906" s="5"/>
      <c r="BA2906" s="5"/>
      <c r="CX2906" s="5"/>
      <c r="CY2906" s="5"/>
      <c r="CZ2906" s="5"/>
    </row>
    <row r="2907" spans="4:104" x14ac:dyDescent="0.3">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E2907" s="5"/>
      <c r="AF2907" s="5"/>
      <c r="AG2907" s="5"/>
      <c r="AH2907" s="5"/>
      <c r="AI2907" s="5"/>
      <c r="AJ2907" s="5"/>
      <c r="AM2907" s="9"/>
      <c r="AN2907" s="9"/>
      <c r="AO2907" s="9"/>
      <c r="AP2907" s="9"/>
      <c r="AQ2907" s="9"/>
      <c r="AR2907" s="9"/>
      <c r="AS2907" s="9"/>
      <c r="AT2907" s="9"/>
      <c r="AU2907" s="5"/>
      <c r="AV2907" s="5"/>
      <c r="AW2907" s="5"/>
      <c r="AX2907" s="5"/>
      <c r="AY2907" s="5"/>
      <c r="AZ2907" s="5"/>
      <c r="BA2907" s="5"/>
      <c r="CX2907" s="5"/>
      <c r="CY2907" s="5"/>
      <c r="CZ2907" s="5"/>
    </row>
    <row r="2908" spans="4:104" x14ac:dyDescent="0.3">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E2908" s="5"/>
      <c r="AF2908" s="5"/>
      <c r="AG2908" s="5"/>
      <c r="AH2908" s="5"/>
      <c r="AI2908" s="5"/>
      <c r="AJ2908" s="5"/>
      <c r="AM2908" s="9"/>
      <c r="AN2908" s="9"/>
      <c r="AO2908" s="9"/>
      <c r="AP2908" s="9"/>
      <c r="AQ2908" s="9"/>
      <c r="AR2908" s="9"/>
      <c r="AS2908" s="9"/>
      <c r="AT2908" s="9"/>
      <c r="AU2908" s="5"/>
      <c r="AV2908" s="5"/>
      <c r="AW2908" s="5"/>
      <c r="AX2908" s="5"/>
      <c r="AY2908" s="5"/>
      <c r="AZ2908" s="5"/>
      <c r="BA2908" s="5"/>
      <c r="CX2908" s="5"/>
      <c r="CY2908" s="5"/>
      <c r="CZ2908" s="5"/>
    </row>
    <row r="2909" spans="4:104" x14ac:dyDescent="0.3">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E2909" s="5"/>
      <c r="AF2909" s="5"/>
      <c r="AG2909" s="5"/>
      <c r="AH2909" s="5"/>
      <c r="AI2909" s="5"/>
      <c r="AJ2909" s="5"/>
      <c r="AM2909" s="9"/>
      <c r="AN2909" s="9"/>
      <c r="AO2909" s="9"/>
      <c r="AP2909" s="9"/>
      <c r="AQ2909" s="9"/>
      <c r="AR2909" s="9"/>
      <c r="AS2909" s="9"/>
      <c r="AT2909" s="9"/>
      <c r="AU2909" s="5"/>
      <c r="AV2909" s="5"/>
      <c r="AW2909" s="5"/>
      <c r="AX2909" s="5"/>
      <c r="AY2909" s="5"/>
      <c r="AZ2909" s="5"/>
      <c r="BA2909" s="5"/>
      <c r="CX2909" s="5"/>
      <c r="CY2909" s="5"/>
      <c r="CZ2909" s="5"/>
    </row>
    <row r="2910" spans="4:104" x14ac:dyDescent="0.3">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E2910" s="5"/>
      <c r="AF2910" s="5"/>
      <c r="AG2910" s="5"/>
      <c r="AH2910" s="5"/>
      <c r="AI2910" s="5"/>
      <c r="AJ2910" s="5"/>
      <c r="AM2910" s="9"/>
      <c r="AN2910" s="9"/>
      <c r="AO2910" s="9"/>
      <c r="AP2910" s="9"/>
      <c r="AQ2910" s="9"/>
      <c r="AR2910" s="9"/>
      <c r="AS2910" s="9"/>
      <c r="AT2910" s="9"/>
      <c r="AU2910" s="5"/>
      <c r="AV2910" s="5"/>
      <c r="AW2910" s="5"/>
      <c r="AX2910" s="5"/>
      <c r="AY2910" s="5"/>
      <c r="AZ2910" s="5"/>
      <c r="BA2910" s="5"/>
      <c r="CX2910" s="5"/>
      <c r="CY2910" s="5"/>
      <c r="CZ2910" s="5"/>
    </row>
    <row r="2911" spans="4:104" x14ac:dyDescent="0.3">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E2911" s="5"/>
      <c r="AF2911" s="5"/>
      <c r="AG2911" s="5"/>
      <c r="AH2911" s="5"/>
      <c r="AI2911" s="5"/>
      <c r="AJ2911" s="5"/>
      <c r="AM2911" s="9"/>
      <c r="AN2911" s="9"/>
      <c r="AO2911" s="9"/>
      <c r="AP2911" s="9"/>
      <c r="AQ2911" s="9"/>
      <c r="AR2911" s="9"/>
      <c r="AS2911" s="9"/>
      <c r="AT2911" s="9"/>
      <c r="AU2911" s="5"/>
      <c r="AV2911" s="5"/>
      <c r="AW2911" s="5"/>
      <c r="AX2911" s="5"/>
      <c r="AY2911" s="5"/>
      <c r="AZ2911" s="5"/>
      <c r="BA2911" s="5"/>
      <c r="CX2911" s="5"/>
      <c r="CY2911" s="5"/>
      <c r="CZ2911" s="5"/>
    </row>
    <row r="2912" spans="4:104" x14ac:dyDescent="0.3">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E2912" s="5"/>
      <c r="AF2912" s="5"/>
      <c r="AG2912" s="5"/>
      <c r="AH2912" s="5"/>
      <c r="AI2912" s="5"/>
      <c r="AJ2912" s="5"/>
      <c r="AM2912" s="9"/>
      <c r="AN2912" s="9"/>
      <c r="AO2912" s="9"/>
      <c r="AP2912" s="9"/>
      <c r="AQ2912" s="9"/>
      <c r="AR2912" s="9"/>
      <c r="AS2912" s="9"/>
      <c r="AT2912" s="9"/>
      <c r="AU2912" s="5"/>
      <c r="AV2912" s="5"/>
      <c r="AW2912" s="5"/>
      <c r="AX2912" s="5"/>
      <c r="AY2912" s="5"/>
      <c r="AZ2912" s="5"/>
      <c r="BA2912" s="5"/>
      <c r="CX2912" s="5"/>
      <c r="CY2912" s="5"/>
      <c r="CZ2912" s="5"/>
    </row>
    <row r="2913" spans="4:104" x14ac:dyDescent="0.3">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E2913" s="5"/>
      <c r="AF2913" s="5"/>
      <c r="AG2913" s="5"/>
      <c r="AH2913" s="5"/>
      <c r="AI2913" s="5"/>
      <c r="AJ2913" s="5"/>
      <c r="AM2913" s="9"/>
      <c r="AN2913" s="9"/>
      <c r="AO2913" s="9"/>
      <c r="AP2913" s="9"/>
      <c r="AQ2913" s="9"/>
      <c r="AR2913" s="9"/>
      <c r="AS2913" s="9"/>
      <c r="AT2913" s="9"/>
      <c r="AU2913" s="5"/>
      <c r="AV2913" s="5"/>
      <c r="AW2913" s="5"/>
      <c r="AX2913" s="5"/>
      <c r="AY2913" s="5"/>
      <c r="AZ2913" s="5"/>
      <c r="BA2913" s="5"/>
      <c r="CX2913" s="5"/>
      <c r="CY2913" s="5"/>
      <c r="CZ2913" s="5"/>
    </row>
    <row r="2914" spans="4:104" x14ac:dyDescent="0.3">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E2914" s="5"/>
      <c r="AF2914" s="5"/>
      <c r="AG2914" s="5"/>
      <c r="AH2914" s="5"/>
      <c r="AI2914" s="5"/>
      <c r="AJ2914" s="5"/>
      <c r="AM2914" s="9"/>
      <c r="AN2914" s="9"/>
      <c r="AO2914" s="9"/>
      <c r="AP2914" s="9"/>
      <c r="AQ2914" s="9"/>
      <c r="AR2914" s="9"/>
      <c r="AS2914" s="9"/>
      <c r="AT2914" s="9"/>
      <c r="AU2914" s="5"/>
      <c r="AV2914" s="5"/>
      <c r="AW2914" s="5"/>
      <c r="AX2914" s="5"/>
      <c r="AY2914" s="5"/>
      <c r="AZ2914" s="5"/>
      <c r="BA2914" s="5"/>
      <c r="CX2914" s="5"/>
      <c r="CY2914" s="5"/>
      <c r="CZ2914" s="5"/>
    </row>
    <row r="2915" spans="4:104" x14ac:dyDescent="0.3">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E2915" s="5"/>
      <c r="AF2915" s="5"/>
      <c r="AG2915" s="5"/>
      <c r="AH2915" s="5"/>
      <c r="AI2915" s="5"/>
      <c r="AJ2915" s="5"/>
      <c r="AM2915" s="9"/>
      <c r="AN2915" s="9"/>
      <c r="AO2915" s="9"/>
      <c r="AP2915" s="9"/>
      <c r="AQ2915" s="9"/>
      <c r="AR2915" s="9"/>
      <c r="AS2915" s="9"/>
      <c r="AT2915" s="9"/>
      <c r="AU2915" s="5"/>
      <c r="AV2915" s="5"/>
      <c r="AW2915" s="5"/>
      <c r="AX2915" s="5"/>
      <c r="AY2915" s="5"/>
      <c r="AZ2915" s="5"/>
      <c r="BA2915" s="5"/>
      <c r="CX2915" s="5"/>
      <c r="CY2915" s="5"/>
      <c r="CZ2915" s="5"/>
    </row>
    <row r="2916" spans="4:104" x14ac:dyDescent="0.3">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E2916" s="5"/>
      <c r="AF2916" s="5"/>
      <c r="AG2916" s="5"/>
      <c r="AH2916" s="5"/>
      <c r="AI2916" s="5"/>
      <c r="AJ2916" s="5"/>
      <c r="AM2916" s="9"/>
      <c r="AN2916" s="9"/>
      <c r="AO2916" s="9"/>
      <c r="AP2916" s="9"/>
      <c r="AQ2916" s="9"/>
      <c r="AR2916" s="9"/>
      <c r="AS2916" s="9"/>
      <c r="AT2916" s="9"/>
      <c r="AU2916" s="5"/>
      <c r="AV2916" s="5"/>
      <c r="AW2916" s="5"/>
      <c r="AX2916" s="5"/>
      <c r="AY2916" s="5"/>
      <c r="AZ2916" s="5"/>
      <c r="BA2916" s="5"/>
      <c r="CX2916" s="5"/>
      <c r="CY2916" s="5"/>
      <c r="CZ2916" s="5"/>
    </row>
    <row r="2917" spans="4:104" x14ac:dyDescent="0.3">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E2917" s="5"/>
      <c r="AF2917" s="5"/>
      <c r="AG2917" s="5"/>
      <c r="AH2917" s="5"/>
      <c r="AI2917" s="5"/>
      <c r="AJ2917" s="5"/>
      <c r="AM2917" s="9"/>
      <c r="AN2917" s="9"/>
      <c r="AO2917" s="9"/>
      <c r="AP2917" s="9"/>
      <c r="AQ2917" s="9"/>
      <c r="AR2917" s="9"/>
      <c r="AS2917" s="9"/>
      <c r="AT2917" s="9"/>
      <c r="AU2917" s="5"/>
      <c r="AV2917" s="5"/>
      <c r="AW2917" s="5"/>
      <c r="AX2917" s="5"/>
      <c r="AY2917" s="5"/>
      <c r="AZ2917" s="5"/>
      <c r="BA2917" s="5"/>
      <c r="CX2917" s="5"/>
      <c r="CY2917" s="5"/>
      <c r="CZ2917" s="5"/>
    </row>
    <row r="2918" spans="4:104" x14ac:dyDescent="0.3">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E2918" s="5"/>
      <c r="AF2918" s="5"/>
      <c r="AG2918" s="5"/>
      <c r="AH2918" s="5"/>
      <c r="AI2918" s="5"/>
      <c r="AJ2918" s="5"/>
      <c r="AM2918" s="9"/>
      <c r="AN2918" s="9"/>
      <c r="AO2918" s="9"/>
      <c r="AP2918" s="9"/>
      <c r="AQ2918" s="9"/>
      <c r="AR2918" s="9"/>
      <c r="AS2918" s="9"/>
      <c r="AT2918" s="9"/>
      <c r="AU2918" s="5"/>
      <c r="AV2918" s="5"/>
      <c r="AW2918" s="5"/>
      <c r="AX2918" s="5"/>
      <c r="AY2918" s="5"/>
      <c r="AZ2918" s="5"/>
      <c r="BA2918" s="5"/>
      <c r="CX2918" s="5"/>
      <c r="CY2918" s="5"/>
      <c r="CZ2918" s="5"/>
    </row>
    <row r="2919" spans="4:104" x14ac:dyDescent="0.3">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E2919" s="5"/>
      <c r="AF2919" s="5"/>
      <c r="AG2919" s="5"/>
      <c r="AH2919" s="5"/>
      <c r="AI2919" s="5"/>
      <c r="AJ2919" s="5"/>
      <c r="AM2919" s="9"/>
      <c r="AN2919" s="9"/>
      <c r="AO2919" s="9"/>
      <c r="AP2919" s="9"/>
      <c r="AQ2919" s="9"/>
      <c r="AR2919" s="9"/>
      <c r="AS2919" s="9"/>
      <c r="AT2919" s="9"/>
      <c r="AU2919" s="5"/>
      <c r="AV2919" s="5"/>
      <c r="AW2919" s="5"/>
      <c r="AX2919" s="5"/>
      <c r="AY2919" s="5"/>
      <c r="AZ2919" s="5"/>
      <c r="BA2919" s="5"/>
      <c r="CX2919" s="5"/>
      <c r="CY2919" s="5"/>
      <c r="CZ2919" s="5"/>
    </row>
    <row r="2920" spans="4:104" x14ac:dyDescent="0.3">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E2920" s="5"/>
      <c r="AF2920" s="5"/>
      <c r="AG2920" s="5"/>
      <c r="AH2920" s="5"/>
      <c r="AI2920" s="5"/>
      <c r="AJ2920" s="5"/>
      <c r="AM2920" s="9"/>
      <c r="AN2920" s="9"/>
      <c r="AO2920" s="9"/>
      <c r="AP2920" s="9"/>
      <c r="AQ2920" s="9"/>
      <c r="AR2920" s="9"/>
      <c r="AS2920" s="9"/>
      <c r="AT2920" s="9"/>
      <c r="AU2920" s="5"/>
      <c r="AV2920" s="5"/>
      <c r="AW2920" s="5"/>
      <c r="AX2920" s="5"/>
      <c r="AY2920" s="5"/>
      <c r="AZ2920" s="5"/>
      <c r="BA2920" s="5"/>
      <c r="CX2920" s="5"/>
      <c r="CY2920" s="5"/>
      <c r="CZ2920" s="5"/>
    </row>
    <row r="2921" spans="4:104" x14ac:dyDescent="0.3">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E2921" s="5"/>
      <c r="AF2921" s="5"/>
      <c r="AG2921" s="5"/>
      <c r="AH2921" s="5"/>
      <c r="AI2921" s="5"/>
      <c r="AJ2921" s="5"/>
      <c r="AM2921" s="9"/>
      <c r="AN2921" s="9"/>
      <c r="AO2921" s="9"/>
      <c r="AP2921" s="9"/>
      <c r="AQ2921" s="9"/>
      <c r="AR2921" s="9"/>
      <c r="AS2921" s="9"/>
      <c r="AT2921" s="9"/>
      <c r="AU2921" s="5"/>
      <c r="AV2921" s="5"/>
      <c r="AW2921" s="5"/>
      <c r="AX2921" s="5"/>
      <c r="AY2921" s="5"/>
      <c r="AZ2921" s="5"/>
      <c r="BA2921" s="5"/>
      <c r="CX2921" s="5"/>
      <c r="CY2921" s="5"/>
      <c r="CZ2921" s="5"/>
    </row>
    <row r="2922" spans="4:104" x14ac:dyDescent="0.3">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E2922" s="5"/>
      <c r="AF2922" s="5"/>
      <c r="AG2922" s="5"/>
      <c r="AH2922" s="5"/>
      <c r="AI2922" s="5"/>
      <c r="AJ2922" s="5"/>
      <c r="AM2922" s="9"/>
      <c r="AN2922" s="9"/>
      <c r="AO2922" s="9"/>
      <c r="AP2922" s="9"/>
      <c r="AQ2922" s="9"/>
      <c r="AR2922" s="9"/>
      <c r="AS2922" s="9"/>
      <c r="AT2922" s="9"/>
      <c r="AU2922" s="5"/>
      <c r="AV2922" s="5"/>
      <c r="AW2922" s="5"/>
      <c r="AX2922" s="5"/>
      <c r="AY2922" s="5"/>
      <c r="AZ2922" s="5"/>
      <c r="BA2922" s="5"/>
      <c r="CX2922" s="5"/>
      <c r="CY2922" s="5"/>
      <c r="CZ2922" s="5"/>
    </row>
    <row r="2923" spans="4:104" x14ac:dyDescent="0.3">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E2923" s="5"/>
      <c r="AF2923" s="5"/>
      <c r="AG2923" s="5"/>
      <c r="AH2923" s="5"/>
      <c r="AI2923" s="5"/>
      <c r="AJ2923" s="5"/>
      <c r="AM2923" s="9"/>
      <c r="AN2923" s="9"/>
      <c r="AO2923" s="9"/>
      <c r="AP2923" s="9"/>
      <c r="AQ2923" s="9"/>
      <c r="AR2923" s="9"/>
      <c r="AS2923" s="9"/>
      <c r="AT2923" s="9"/>
      <c r="AU2923" s="5"/>
      <c r="AV2923" s="5"/>
      <c r="AW2923" s="5"/>
      <c r="AX2923" s="5"/>
      <c r="AY2923" s="5"/>
      <c r="AZ2923" s="5"/>
      <c r="BA2923" s="5"/>
      <c r="CX2923" s="5"/>
      <c r="CY2923" s="5"/>
      <c r="CZ2923" s="5"/>
    </row>
    <row r="2924" spans="4:104" x14ac:dyDescent="0.3">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E2924" s="5"/>
      <c r="AF2924" s="5"/>
      <c r="AG2924" s="5"/>
      <c r="AH2924" s="5"/>
      <c r="AI2924" s="5"/>
      <c r="AJ2924" s="5"/>
      <c r="AM2924" s="9"/>
      <c r="AN2924" s="9"/>
      <c r="AO2924" s="9"/>
      <c r="AP2924" s="9"/>
      <c r="AQ2924" s="9"/>
      <c r="AR2924" s="9"/>
      <c r="AS2924" s="9"/>
      <c r="AT2924" s="9"/>
      <c r="AU2924" s="5"/>
      <c r="AV2924" s="5"/>
      <c r="AW2924" s="5"/>
      <c r="AX2924" s="5"/>
      <c r="AY2924" s="5"/>
      <c r="AZ2924" s="5"/>
      <c r="BA2924" s="5"/>
      <c r="CX2924" s="5"/>
      <c r="CY2924" s="5"/>
      <c r="CZ2924" s="5"/>
    </row>
    <row r="2925" spans="4:104" x14ac:dyDescent="0.3">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E2925" s="5"/>
      <c r="AF2925" s="5"/>
      <c r="AG2925" s="5"/>
      <c r="AH2925" s="5"/>
      <c r="AI2925" s="5"/>
      <c r="AJ2925" s="5"/>
      <c r="AM2925" s="9"/>
      <c r="AN2925" s="9"/>
      <c r="AO2925" s="9"/>
      <c r="AP2925" s="9"/>
      <c r="AQ2925" s="9"/>
      <c r="AR2925" s="9"/>
      <c r="AS2925" s="9"/>
      <c r="AT2925" s="9"/>
      <c r="AU2925" s="5"/>
      <c r="AV2925" s="5"/>
      <c r="AW2925" s="5"/>
      <c r="AX2925" s="5"/>
      <c r="AY2925" s="5"/>
      <c r="AZ2925" s="5"/>
      <c r="BA2925" s="5"/>
      <c r="CX2925" s="5"/>
      <c r="CY2925" s="5"/>
      <c r="CZ2925" s="5"/>
    </row>
    <row r="2926" spans="4:104" x14ac:dyDescent="0.3">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E2926" s="5"/>
      <c r="AF2926" s="5"/>
      <c r="AG2926" s="5"/>
      <c r="AH2926" s="5"/>
      <c r="AI2926" s="5"/>
      <c r="AJ2926" s="5"/>
      <c r="AM2926" s="9"/>
      <c r="AN2926" s="9"/>
      <c r="AO2926" s="9"/>
      <c r="AP2926" s="9"/>
      <c r="AQ2926" s="9"/>
      <c r="AR2926" s="9"/>
      <c r="AS2926" s="9"/>
      <c r="AT2926" s="9"/>
      <c r="AU2926" s="5"/>
      <c r="AV2926" s="5"/>
      <c r="AW2926" s="5"/>
      <c r="AX2926" s="5"/>
      <c r="AY2926" s="5"/>
      <c r="AZ2926" s="5"/>
      <c r="BA2926" s="5"/>
      <c r="CX2926" s="5"/>
      <c r="CY2926" s="5"/>
      <c r="CZ2926" s="5"/>
    </row>
    <row r="2927" spans="4:104" x14ac:dyDescent="0.3">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E2927" s="5"/>
      <c r="AF2927" s="5"/>
      <c r="AG2927" s="5"/>
      <c r="AH2927" s="5"/>
      <c r="AI2927" s="5"/>
      <c r="AJ2927" s="5"/>
      <c r="AM2927" s="9"/>
      <c r="AN2927" s="9"/>
      <c r="AO2927" s="9"/>
      <c r="AP2927" s="9"/>
      <c r="AQ2927" s="9"/>
      <c r="AR2927" s="9"/>
      <c r="AS2927" s="9"/>
      <c r="AT2927" s="9"/>
      <c r="AU2927" s="5"/>
      <c r="AV2927" s="5"/>
      <c r="AW2927" s="5"/>
      <c r="AX2927" s="5"/>
      <c r="AY2927" s="5"/>
      <c r="AZ2927" s="5"/>
      <c r="BA2927" s="5"/>
      <c r="CX2927" s="5"/>
      <c r="CY2927" s="5"/>
      <c r="CZ2927" s="5"/>
    </row>
    <row r="2928" spans="4:104" x14ac:dyDescent="0.3">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E2928" s="5"/>
      <c r="AF2928" s="5"/>
      <c r="AG2928" s="5"/>
      <c r="AH2928" s="5"/>
      <c r="AI2928" s="5"/>
      <c r="AJ2928" s="5"/>
      <c r="AM2928" s="9"/>
      <c r="AN2928" s="9"/>
      <c r="AO2928" s="9"/>
      <c r="AP2928" s="9"/>
      <c r="AQ2928" s="9"/>
      <c r="AR2928" s="9"/>
      <c r="AS2928" s="9"/>
      <c r="AT2928" s="9"/>
      <c r="AU2928" s="5"/>
      <c r="AV2928" s="5"/>
      <c r="AW2928" s="5"/>
      <c r="AX2928" s="5"/>
      <c r="AY2928" s="5"/>
      <c r="AZ2928" s="5"/>
      <c r="BA2928" s="5"/>
      <c r="CX2928" s="5"/>
      <c r="CY2928" s="5"/>
      <c r="CZ2928" s="5"/>
    </row>
    <row r="2929" spans="4:104" x14ac:dyDescent="0.3">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E2929" s="5"/>
      <c r="AF2929" s="5"/>
      <c r="AG2929" s="5"/>
      <c r="AH2929" s="5"/>
      <c r="AI2929" s="5"/>
      <c r="AJ2929" s="5"/>
      <c r="AM2929" s="9"/>
      <c r="AN2929" s="9"/>
      <c r="AO2929" s="9"/>
      <c r="AP2929" s="9"/>
      <c r="AQ2929" s="9"/>
      <c r="AR2929" s="9"/>
      <c r="AS2929" s="9"/>
      <c r="AT2929" s="9"/>
      <c r="AU2929" s="5"/>
      <c r="AV2929" s="5"/>
      <c r="AW2929" s="5"/>
      <c r="AX2929" s="5"/>
      <c r="AY2929" s="5"/>
      <c r="AZ2929" s="5"/>
      <c r="BA2929" s="5"/>
      <c r="CX2929" s="5"/>
      <c r="CY2929" s="5"/>
      <c r="CZ2929" s="5"/>
    </row>
    <row r="2930" spans="4:104" x14ac:dyDescent="0.3">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E2930" s="5"/>
      <c r="AF2930" s="5"/>
      <c r="AG2930" s="5"/>
      <c r="AH2930" s="5"/>
      <c r="AI2930" s="5"/>
      <c r="AJ2930" s="5"/>
      <c r="AM2930" s="9"/>
      <c r="AN2930" s="9"/>
      <c r="AO2930" s="9"/>
      <c r="AP2930" s="9"/>
      <c r="AQ2930" s="9"/>
      <c r="AR2930" s="9"/>
      <c r="AS2930" s="9"/>
      <c r="AT2930" s="9"/>
      <c r="AU2930" s="5"/>
      <c r="AV2930" s="5"/>
      <c r="AW2930" s="5"/>
      <c r="AX2930" s="5"/>
      <c r="AY2930" s="5"/>
      <c r="AZ2930" s="5"/>
      <c r="BA2930" s="5"/>
      <c r="CX2930" s="5"/>
      <c r="CY2930" s="5"/>
      <c r="CZ2930" s="5"/>
    </row>
    <row r="2931" spans="4:104" x14ac:dyDescent="0.3">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E2931" s="5"/>
      <c r="AF2931" s="5"/>
      <c r="AG2931" s="5"/>
      <c r="AH2931" s="5"/>
      <c r="AI2931" s="5"/>
      <c r="AJ2931" s="5"/>
      <c r="AM2931" s="9"/>
      <c r="AN2931" s="9"/>
      <c r="AO2931" s="9"/>
      <c r="AP2931" s="9"/>
      <c r="AQ2931" s="9"/>
      <c r="AR2931" s="9"/>
      <c r="AS2931" s="9"/>
      <c r="AT2931" s="9"/>
      <c r="AU2931" s="5"/>
      <c r="AV2931" s="5"/>
      <c r="AW2931" s="5"/>
      <c r="AX2931" s="5"/>
      <c r="AY2931" s="5"/>
      <c r="AZ2931" s="5"/>
      <c r="BA2931" s="5"/>
      <c r="CX2931" s="5"/>
      <c r="CY2931" s="5"/>
      <c r="CZ2931" s="5"/>
    </row>
    <row r="2932" spans="4:104" x14ac:dyDescent="0.3">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E2932" s="5"/>
      <c r="AF2932" s="5"/>
      <c r="AG2932" s="5"/>
      <c r="AH2932" s="5"/>
      <c r="AI2932" s="5"/>
      <c r="AJ2932" s="5"/>
      <c r="AM2932" s="9"/>
      <c r="AN2932" s="9"/>
      <c r="AO2932" s="9"/>
      <c r="AP2932" s="9"/>
      <c r="AQ2932" s="9"/>
      <c r="AR2932" s="9"/>
      <c r="AS2932" s="9"/>
      <c r="AT2932" s="9"/>
      <c r="AU2932" s="5"/>
      <c r="AV2932" s="5"/>
      <c r="AW2932" s="5"/>
      <c r="AX2932" s="5"/>
      <c r="AY2932" s="5"/>
      <c r="AZ2932" s="5"/>
      <c r="BA2932" s="5"/>
      <c r="CX2932" s="5"/>
      <c r="CY2932" s="5"/>
      <c r="CZ2932" s="5"/>
    </row>
    <row r="2933" spans="4:104" x14ac:dyDescent="0.3">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E2933" s="5"/>
      <c r="AF2933" s="5"/>
      <c r="AG2933" s="5"/>
      <c r="AH2933" s="5"/>
      <c r="AI2933" s="5"/>
      <c r="AJ2933" s="5"/>
      <c r="AM2933" s="9"/>
      <c r="AN2933" s="9"/>
      <c r="AO2933" s="9"/>
      <c r="AP2933" s="9"/>
      <c r="AQ2933" s="9"/>
      <c r="AR2933" s="9"/>
      <c r="AS2933" s="9"/>
      <c r="AT2933" s="9"/>
      <c r="AU2933" s="5"/>
      <c r="AV2933" s="5"/>
      <c r="AW2933" s="5"/>
      <c r="AX2933" s="5"/>
      <c r="AY2933" s="5"/>
      <c r="AZ2933" s="5"/>
      <c r="BA2933" s="5"/>
      <c r="CX2933" s="5"/>
      <c r="CY2933" s="5"/>
      <c r="CZ2933" s="5"/>
    </row>
    <row r="2934" spans="4:104" x14ac:dyDescent="0.3">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E2934" s="5"/>
      <c r="AF2934" s="5"/>
      <c r="AG2934" s="5"/>
      <c r="AH2934" s="5"/>
      <c r="AI2934" s="5"/>
      <c r="AJ2934" s="5"/>
      <c r="AM2934" s="9"/>
      <c r="AN2934" s="9"/>
      <c r="AO2934" s="9"/>
      <c r="AP2934" s="9"/>
      <c r="AQ2934" s="9"/>
      <c r="AR2934" s="9"/>
      <c r="AS2934" s="9"/>
      <c r="AT2934" s="9"/>
      <c r="AU2934" s="5"/>
      <c r="AV2934" s="5"/>
      <c r="AW2934" s="5"/>
      <c r="AX2934" s="5"/>
      <c r="AY2934" s="5"/>
      <c r="AZ2934" s="5"/>
      <c r="BA2934" s="5"/>
      <c r="CX2934" s="5"/>
      <c r="CY2934" s="5"/>
      <c r="CZ2934" s="5"/>
    </row>
    <row r="2935" spans="4:104" x14ac:dyDescent="0.3">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E2935" s="5"/>
      <c r="AF2935" s="5"/>
      <c r="AG2935" s="5"/>
      <c r="AH2935" s="5"/>
      <c r="AI2935" s="5"/>
      <c r="AJ2935" s="5"/>
      <c r="AM2935" s="9"/>
      <c r="AN2935" s="9"/>
      <c r="AO2935" s="9"/>
      <c r="AP2935" s="9"/>
      <c r="AQ2935" s="9"/>
      <c r="AR2935" s="9"/>
      <c r="AS2935" s="9"/>
      <c r="AT2935" s="9"/>
      <c r="AU2935" s="5"/>
      <c r="AV2935" s="5"/>
      <c r="AW2935" s="5"/>
      <c r="AX2935" s="5"/>
      <c r="AY2935" s="5"/>
      <c r="AZ2935" s="5"/>
      <c r="BA2935" s="5"/>
      <c r="CX2935" s="5"/>
      <c r="CY2935" s="5"/>
      <c r="CZ2935" s="5"/>
    </row>
    <row r="2936" spans="4:104" x14ac:dyDescent="0.3">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E2936" s="5"/>
      <c r="AF2936" s="5"/>
      <c r="AG2936" s="5"/>
      <c r="AH2936" s="5"/>
      <c r="AI2936" s="5"/>
      <c r="AJ2936" s="5"/>
      <c r="AM2936" s="9"/>
      <c r="AN2936" s="9"/>
      <c r="AO2936" s="9"/>
      <c r="AP2936" s="9"/>
      <c r="AQ2936" s="9"/>
      <c r="AR2936" s="9"/>
      <c r="AS2936" s="9"/>
      <c r="AT2936" s="9"/>
      <c r="AU2936" s="5"/>
      <c r="AV2936" s="5"/>
      <c r="AW2936" s="5"/>
      <c r="AX2936" s="5"/>
      <c r="AY2936" s="5"/>
      <c r="AZ2936" s="5"/>
      <c r="BA2936" s="5"/>
      <c r="CX2936" s="5"/>
      <c r="CY2936" s="5"/>
      <c r="CZ2936" s="5"/>
    </row>
    <row r="2937" spans="4:104" x14ac:dyDescent="0.3">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E2937" s="5"/>
      <c r="AF2937" s="5"/>
      <c r="AG2937" s="5"/>
      <c r="AH2937" s="5"/>
      <c r="AI2937" s="5"/>
      <c r="AJ2937" s="5"/>
      <c r="AM2937" s="9"/>
      <c r="AN2937" s="9"/>
      <c r="AO2937" s="9"/>
      <c r="AP2937" s="9"/>
      <c r="AQ2937" s="9"/>
      <c r="AR2937" s="9"/>
      <c r="AS2937" s="9"/>
      <c r="AT2937" s="9"/>
      <c r="AU2937" s="5"/>
      <c r="AV2937" s="5"/>
      <c r="AW2937" s="5"/>
      <c r="AX2937" s="5"/>
      <c r="AY2937" s="5"/>
      <c r="AZ2937" s="5"/>
      <c r="BA2937" s="5"/>
      <c r="CX2937" s="5"/>
      <c r="CY2937" s="5"/>
      <c r="CZ2937" s="5"/>
    </row>
    <row r="2938" spans="4:104" x14ac:dyDescent="0.3">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E2938" s="5"/>
      <c r="AF2938" s="5"/>
      <c r="AG2938" s="5"/>
      <c r="AH2938" s="5"/>
      <c r="AI2938" s="5"/>
      <c r="AJ2938" s="5"/>
      <c r="AM2938" s="9"/>
      <c r="AN2938" s="9"/>
      <c r="AO2938" s="9"/>
      <c r="AP2938" s="9"/>
      <c r="AQ2938" s="9"/>
      <c r="AR2938" s="9"/>
      <c r="AS2938" s="9"/>
      <c r="AT2938" s="9"/>
      <c r="AU2938" s="5"/>
      <c r="AV2938" s="5"/>
      <c r="AW2938" s="5"/>
      <c r="AX2938" s="5"/>
      <c r="AY2938" s="5"/>
      <c r="AZ2938" s="5"/>
      <c r="BA2938" s="5"/>
      <c r="CX2938" s="5"/>
      <c r="CY2938" s="5"/>
      <c r="CZ2938" s="5"/>
    </row>
    <row r="2939" spans="4:104" x14ac:dyDescent="0.3">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E2939" s="5"/>
      <c r="AF2939" s="5"/>
      <c r="AG2939" s="5"/>
      <c r="AH2939" s="5"/>
      <c r="AI2939" s="5"/>
      <c r="AJ2939" s="5"/>
      <c r="AM2939" s="9"/>
      <c r="AN2939" s="9"/>
      <c r="AO2939" s="9"/>
      <c r="AP2939" s="9"/>
      <c r="AQ2939" s="9"/>
      <c r="AR2939" s="9"/>
      <c r="AS2939" s="9"/>
      <c r="AT2939" s="9"/>
      <c r="AU2939" s="5"/>
      <c r="AV2939" s="5"/>
      <c r="AW2939" s="5"/>
      <c r="AX2939" s="5"/>
      <c r="AY2939" s="5"/>
      <c r="AZ2939" s="5"/>
      <c r="BA2939" s="5"/>
      <c r="CX2939" s="5"/>
      <c r="CY2939" s="5"/>
      <c r="CZ2939" s="5"/>
    </row>
    <row r="2940" spans="4:104" x14ac:dyDescent="0.3">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E2940" s="5"/>
      <c r="AF2940" s="5"/>
      <c r="AG2940" s="5"/>
      <c r="AH2940" s="5"/>
      <c r="AI2940" s="5"/>
      <c r="AJ2940" s="5"/>
      <c r="AM2940" s="9"/>
      <c r="AN2940" s="9"/>
      <c r="AO2940" s="9"/>
      <c r="AP2940" s="9"/>
      <c r="AQ2940" s="9"/>
      <c r="AR2940" s="9"/>
      <c r="AS2940" s="9"/>
      <c r="AT2940" s="9"/>
      <c r="AU2940" s="5"/>
      <c r="AV2940" s="5"/>
      <c r="AW2940" s="5"/>
      <c r="AX2940" s="5"/>
      <c r="AY2940" s="5"/>
      <c r="AZ2940" s="5"/>
      <c r="BA2940" s="5"/>
      <c r="CX2940" s="5"/>
      <c r="CY2940" s="5"/>
      <c r="CZ2940" s="5"/>
    </row>
    <row r="2941" spans="4:104" x14ac:dyDescent="0.3">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E2941" s="5"/>
      <c r="AF2941" s="5"/>
      <c r="AG2941" s="5"/>
      <c r="AH2941" s="5"/>
      <c r="AI2941" s="5"/>
      <c r="AJ2941" s="5"/>
      <c r="AM2941" s="9"/>
      <c r="AN2941" s="9"/>
      <c r="AO2941" s="9"/>
      <c r="AP2941" s="9"/>
      <c r="AQ2941" s="9"/>
      <c r="AR2941" s="9"/>
      <c r="AS2941" s="9"/>
      <c r="AT2941" s="9"/>
      <c r="AU2941" s="5"/>
      <c r="AV2941" s="5"/>
      <c r="AW2941" s="5"/>
      <c r="AX2941" s="5"/>
      <c r="AY2941" s="5"/>
      <c r="AZ2941" s="5"/>
      <c r="BA2941" s="5"/>
      <c r="CX2941" s="5"/>
      <c r="CY2941" s="5"/>
      <c r="CZ2941" s="5"/>
    </row>
    <row r="2942" spans="4:104" x14ac:dyDescent="0.3">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E2942" s="5"/>
      <c r="AF2942" s="5"/>
      <c r="AG2942" s="5"/>
      <c r="AH2942" s="5"/>
      <c r="AI2942" s="5"/>
      <c r="AJ2942" s="5"/>
      <c r="AM2942" s="9"/>
      <c r="AN2942" s="9"/>
      <c r="AO2942" s="9"/>
      <c r="AP2942" s="9"/>
      <c r="AQ2942" s="9"/>
      <c r="AR2942" s="9"/>
      <c r="AS2942" s="9"/>
      <c r="AT2942" s="9"/>
      <c r="AU2942" s="5"/>
      <c r="AV2942" s="5"/>
      <c r="AW2942" s="5"/>
      <c r="AX2942" s="5"/>
      <c r="AY2942" s="5"/>
      <c r="AZ2942" s="5"/>
      <c r="BA2942" s="5"/>
      <c r="CX2942" s="5"/>
      <c r="CY2942" s="5"/>
      <c r="CZ2942" s="5"/>
    </row>
    <row r="2943" spans="4:104" x14ac:dyDescent="0.3">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E2943" s="5"/>
      <c r="AF2943" s="5"/>
      <c r="AG2943" s="5"/>
      <c r="AH2943" s="5"/>
      <c r="AI2943" s="5"/>
      <c r="AJ2943" s="5"/>
      <c r="AM2943" s="9"/>
      <c r="AN2943" s="9"/>
      <c r="AO2943" s="9"/>
      <c r="AP2943" s="9"/>
      <c r="AQ2943" s="9"/>
      <c r="AR2943" s="9"/>
      <c r="AS2943" s="9"/>
      <c r="AT2943" s="9"/>
      <c r="AU2943" s="5"/>
      <c r="AV2943" s="5"/>
      <c r="AW2943" s="5"/>
      <c r="AX2943" s="5"/>
      <c r="AY2943" s="5"/>
      <c r="AZ2943" s="5"/>
      <c r="BA2943" s="5"/>
      <c r="CX2943" s="5"/>
      <c r="CY2943" s="5"/>
      <c r="CZ2943" s="5"/>
    </row>
    <row r="2944" spans="4:104" x14ac:dyDescent="0.3">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E2944" s="5"/>
      <c r="AF2944" s="5"/>
      <c r="AG2944" s="5"/>
      <c r="AH2944" s="5"/>
      <c r="AI2944" s="5"/>
      <c r="AJ2944" s="5"/>
      <c r="AM2944" s="9"/>
      <c r="AN2944" s="9"/>
      <c r="AO2944" s="9"/>
      <c r="AP2944" s="9"/>
      <c r="AQ2944" s="9"/>
      <c r="AR2944" s="9"/>
      <c r="AS2944" s="9"/>
      <c r="AT2944" s="9"/>
      <c r="AU2944" s="5"/>
      <c r="AV2944" s="5"/>
      <c r="AW2944" s="5"/>
      <c r="AX2944" s="5"/>
      <c r="AY2944" s="5"/>
      <c r="AZ2944" s="5"/>
      <c r="BA2944" s="5"/>
      <c r="CX2944" s="5"/>
      <c r="CY2944" s="5"/>
      <c r="CZ2944" s="5"/>
    </row>
    <row r="2945" spans="4:104" x14ac:dyDescent="0.3">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E2945" s="5"/>
      <c r="AF2945" s="5"/>
      <c r="AG2945" s="5"/>
      <c r="AH2945" s="5"/>
      <c r="AI2945" s="5"/>
      <c r="AJ2945" s="5"/>
      <c r="AM2945" s="9"/>
      <c r="AN2945" s="9"/>
      <c r="AO2945" s="9"/>
      <c r="AP2945" s="9"/>
      <c r="AQ2945" s="9"/>
      <c r="AR2945" s="9"/>
      <c r="AS2945" s="9"/>
      <c r="AT2945" s="9"/>
      <c r="AU2945" s="5"/>
      <c r="AV2945" s="5"/>
      <c r="AW2945" s="5"/>
      <c r="AX2945" s="5"/>
      <c r="AY2945" s="5"/>
      <c r="AZ2945" s="5"/>
      <c r="BA2945" s="5"/>
      <c r="CX2945" s="5"/>
      <c r="CY2945" s="5"/>
      <c r="CZ2945" s="5"/>
    </row>
    <row r="2946" spans="4:104" x14ac:dyDescent="0.3">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E2946" s="5"/>
      <c r="AF2946" s="5"/>
      <c r="AG2946" s="5"/>
      <c r="AH2946" s="5"/>
      <c r="AI2946" s="5"/>
      <c r="AJ2946" s="5"/>
      <c r="AM2946" s="9"/>
      <c r="AN2946" s="9"/>
      <c r="AO2946" s="9"/>
      <c r="AP2946" s="9"/>
      <c r="AQ2946" s="9"/>
      <c r="AR2946" s="9"/>
      <c r="AS2946" s="9"/>
      <c r="AT2946" s="9"/>
      <c r="AU2946" s="5"/>
      <c r="AV2946" s="5"/>
      <c r="AW2946" s="5"/>
      <c r="AX2946" s="5"/>
      <c r="AY2946" s="5"/>
      <c r="AZ2946" s="5"/>
      <c r="BA2946" s="5"/>
      <c r="CX2946" s="5"/>
      <c r="CY2946" s="5"/>
      <c r="CZ2946" s="5"/>
    </row>
    <row r="2947" spans="4:104" x14ac:dyDescent="0.3">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E2947" s="5"/>
      <c r="AF2947" s="5"/>
      <c r="AG2947" s="5"/>
      <c r="AH2947" s="5"/>
      <c r="AI2947" s="5"/>
      <c r="AJ2947" s="5"/>
      <c r="AM2947" s="9"/>
      <c r="AN2947" s="9"/>
      <c r="AO2947" s="9"/>
      <c r="AP2947" s="9"/>
      <c r="AQ2947" s="9"/>
      <c r="AR2947" s="9"/>
      <c r="AS2947" s="9"/>
      <c r="AT2947" s="9"/>
      <c r="AU2947" s="5"/>
      <c r="AV2947" s="5"/>
      <c r="AW2947" s="5"/>
      <c r="AX2947" s="5"/>
      <c r="AY2947" s="5"/>
      <c r="AZ2947" s="5"/>
      <c r="BA2947" s="5"/>
      <c r="CX2947" s="5"/>
      <c r="CY2947" s="5"/>
      <c r="CZ2947" s="5"/>
    </row>
    <row r="2948" spans="4:104" x14ac:dyDescent="0.3">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E2948" s="5"/>
      <c r="AF2948" s="5"/>
      <c r="AG2948" s="5"/>
      <c r="AH2948" s="5"/>
      <c r="AI2948" s="5"/>
      <c r="AJ2948" s="5"/>
      <c r="AM2948" s="9"/>
      <c r="AN2948" s="9"/>
      <c r="AO2948" s="9"/>
      <c r="AP2948" s="9"/>
      <c r="AQ2948" s="9"/>
      <c r="AR2948" s="9"/>
      <c r="AS2948" s="9"/>
      <c r="AT2948" s="9"/>
      <c r="AU2948" s="5"/>
      <c r="AV2948" s="5"/>
      <c r="AW2948" s="5"/>
      <c r="AX2948" s="5"/>
      <c r="AY2948" s="5"/>
      <c r="AZ2948" s="5"/>
      <c r="BA2948" s="5"/>
      <c r="CX2948" s="5"/>
      <c r="CY2948" s="5"/>
      <c r="CZ2948" s="5"/>
    </row>
    <row r="2949" spans="4:104" x14ac:dyDescent="0.3">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E2949" s="5"/>
      <c r="AF2949" s="5"/>
      <c r="AG2949" s="5"/>
      <c r="AH2949" s="5"/>
      <c r="AI2949" s="5"/>
      <c r="AJ2949" s="5"/>
      <c r="AM2949" s="9"/>
      <c r="AN2949" s="9"/>
      <c r="AO2949" s="9"/>
      <c r="AP2949" s="9"/>
      <c r="AQ2949" s="9"/>
      <c r="AR2949" s="9"/>
      <c r="AS2949" s="9"/>
      <c r="AT2949" s="9"/>
      <c r="AU2949" s="5"/>
      <c r="AV2949" s="5"/>
      <c r="AW2949" s="5"/>
      <c r="AX2949" s="5"/>
      <c r="AY2949" s="5"/>
      <c r="AZ2949" s="5"/>
      <c r="BA2949" s="5"/>
      <c r="CX2949" s="5"/>
      <c r="CY2949" s="5"/>
      <c r="CZ2949" s="5"/>
    </row>
    <row r="2950" spans="4:104" x14ac:dyDescent="0.3">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E2950" s="5"/>
      <c r="AF2950" s="5"/>
      <c r="AG2950" s="5"/>
      <c r="AH2950" s="5"/>
      <c r="AI2950" s="5"/>
      <c r="AJ2950" s="5"/>
      <c r="AM2950" s="9"/>
      <c r="AN2950" s="9"/>
      <c r="AO2950" s="9"/>
      <c r="AP2950" s="9"/>
      <c r="AQ2950" s="9"/>
      <c r="AR2950" s="9"/>
      <c r="AS2950" s="9"/>
      <c r="AT2950" s="9"/>
      <c r="AU2950" s="5"/>
      <c r="AV2950" s="5"/>
      <c r="AW2950" s="5"/>
      <c r="AX2950" s="5"/>
      <c r="AY2950" s="5"/>
      <c r="AZ2950" s="5"/>
      <c r="BA2950" s="5"/>
      <c r="CX2950" s="5"/>
      <c r="CY2950" s="5"/>
      <c r="CZ2950" s="5"/>
    </row>
    <row r="2951" spans="4:104" x14ac:dyDescent="0.3">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E2951" s="5"/>
      <c r="AF2951" s="5"/>
      <c r="AG2951" s="5"/>
      <c r="AH2951" s="5"/>
      <c r="AI2951" s="5"/>
      <c r="AJ2951" s="5"/>
      <c r="AM2951" s="9"/>
      <c r="AN2951" s="9"/>
      <c r="AO2951" s="9"/>
      <c r="AP2951" s="9"/>
      <c r="AQ2951" s="9"/>
      <c r="AR2951" s="9"/>
      <c r="AS2951" s="9"/>
      <c r="AT2951" s="9"/>
      <c r="AU2951" s="5"/>
      <c r="AV2951" s="5"/>
      <c r="AW2951" s="5"/>
      <c r="AX2951" s="5"/>
      <c r="AY2951" s="5"/>
      <c r="AZ2951" s="5"/>
      <c r="BA2951" s="5"/>
      <c r="CX2951" s="5"/>
      <c r="CY2951" s="5"/>
      <c r="CZ2951" s="5"/>
    </row>
    <row r="2952" spans="4:104" x14ac:dyDescent="0.3">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E2952" s="5"/>
      <c r="AF2952" s="5"/>
      <c r="AG2952" s="5"/>
      <c r="AH2952" s="5"/>
      <c r="AI2952" s="5"/>
      <c r="AJ2952" s="5"/>
      <c r="AM2952" s="9"/>
      <c r="AN2952" s="9"/>
      <c r="AO2952" s="9"/>
      <c r="AP2952" s="9"/>
      <c r="AQ2952" s="9"/>
      <c r="AR2952" s="9"/>
      <c r="AS2952" s="9"/>
      <c r="AT2952" s="9"/>
      <c r="AU2952" s="5"/>
      <c r="AV2952" s="5"/>
      <c r="AW2952" s="5"/>
      <c r="AX2952" s="5"/>
      <c r="AY2952" s="5"/>
      <c r="AZ2952" s="5"/>
      <c r="BA2952" s="5"/>
      <c r="CX2952" s="5"/>
      <c r="CY2952" s="5"/>
      <c r="CZ2952" s="5"/>
    </row>
    <row r="2953" spans="4:104" x14ac:dyDescent="0.3">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E2953" s="5"/>
      <c r="AF2953" s="5"/>
      <c r="AG2953" s="5"/>
      <c r="AH2953" s="5"/>
      <c r="AI2953" s="5"/>
      <c r="AJ2953" s="5"/>
      <c r="AM2953" s="9"/>
      <c r="AN2953" s="9"/>
      <c r="AO2953" s="9"/>
      <c r="AP2953" s="9"/>
      <c r="AQ2953" s="9"/>
      <c r="AR2953" s="9"/>
      <c r="AS2953" s="9"/>
      <c r="AT2953" s="9"/>
      <c r="AU2953" s="5"/>
      <c r="AV2953" s="5"/>
      <c r="AW2953" s="5"/>
      <c r="AX2953" s="5"/>
      <c r="AY2953" s="5"/>
      <c r="AZ2953" s="5"/>
      <c r="BA2953" s="5"/>
      <c r="CX2953" s="5"/>
      <c r="CY2953" s="5"/>
      <c r="CZ2953" s="5"/>
    </row>
    <row r="2954" spans="4:104" x14ac:dyDescent="0.3">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E2954" s="5"/>
      <c r="AF2954" s="5"/>
      <c r="AG2954" s="5"/>
      <c r="AH2954" s="5"/>
      <c r="AI2954" s="5"/>
      <c r="AJ2954" s="5"/>
      <c r="AM2954" s="9"/>
      <c r="AN2954" s="9"/>
      <c r="AO2954" s="9"/>
      <c r="AP2954" s="9"/>
      <c r="AQ2954" s="9"/>
      <c r="AR2954" s="9"/>
      <c r="AS2954" s="9"/>
      <c r="AT2954" s="9"/>
      <c r="AU2954" s="5"/>
      <c r="AV2954" s="5"/>
      <c r="AW2954" s="5"/>
      <c r="AX2954" s="5"/>
      <c r="AY2954" s="5"/>
      <c r="AZ2954" s="5"/>
      <c r="BA2954" s="5"/>
      <c r="CX2954" s="5"/>
      <c r="CY2954" s="5"/>
      <c r="CZ2954" s="5"/>
    </row>
    <row r="2955" spans="4:104" x14ac:dyDescent="0.3">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E2955" s="5"/>
      <c r="AF2955" s="5"/>
      <c r="AG2955" s="5"/>
      <c r="AH2955" s="5"/>
      <c r="AI2955" s="5"/>
      <c r="AJ2955" s="5"/>
      <c r="AM2955" s="9"/>
      <c r="AN2955" s="9"/>
      <c r="AO2955" s="9"/>
      <c r="AP2955" s="9"/>
      <c r="AQ2955" s="9"/>
      <c r="AR2955" s="9"/>
      <c r="AS2955" s="9"/>
      <c r="AT2955" s="9"/>
      <c r="AU2955" s="5"/>
      <c r="AV2955" s="5"/>
      <c r="AW2955" s="5"/>
      <c r="AX2955" s="5"/>
      <c r="AY2955" s="5"/>
      <c r="AZ2955" s="5"/>
      <c r="BA2955" s="5"/>
      <c r="CX2955" s="5"/>
      <c r="CY2955" s="5"/>
      <c r="CZ2955" s="5"/>
    </row>
    <row r="2956" spans="4:104" x14ac:dyDescent="0.3">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E2956" s="5"/>
      <c r="AF2956" s="5"/>
      <c r="AG2956" s="5"/>
      <c r="AH2956" s="5"/>
      <c r="AI2956" s="5"/>
      <c r="AJ2956" s="5"/>
      <c r="AM2956" s="9"/>
      <c r="AN2956" s="9"/>
      <c r="AO2956" s="9"/>
      <c r="AP2956" s="9"/>
      <c r="AQ2956" s="9"/>
      <c r="AR2956" s="9"/>
      <c r="AS2956" s="9"/>
      <c r="AT2956" s="9"/>
      <c r="AU2956" s="5"/>
      <c r="AV2956" s="5"/>
      <c r="AW2956" s="5"/>
      <c r="AX2956" s="5"/>
      <c r="AY2956" s="5"/>
      <c r="AZ2956" s="5"/>
      <c r="BA2956" s="5"/>
      <c r="CX2956" s="5"/>
      <c r="CY2956" s="5"/>
      <c r="CZ2956" s="5"/>
    </row>
    <row r="2957" spans="4:104" x14ac:dyDescent="0.3">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E2957" s="5"/>
      <c r="AF2957" s="5"/>
      <c r="AG2957" s="5"/>
      <c r="AH2957" s="5"/>
      <c r="AI2957" s="5"/>
      <c r="AJ2957" s="5"/>
      <c r="AM2957" s="9"/>
      <c r="AN2957" s="9"/>
      <c r="AO2957" s="9"/>
      <c r="AP2957" s="9"/>
      <c r="AQ2957" s="9"/>
      <c r="AR2957" s="9"/>
      <c r="AS2957" s="9"/>
      <c r="AT2957" s="9"/>
      <c r="AU2957" s="5"/>
      <c r="AV2957" s="5"/>
      <c r="AW2957" s="5"/>
      <c r="AX2957" s="5"/>
      <c r="AY2957" s="5"/>
      <c r="AZ2957" s="5"/>
      <c r="BA2957" s="5"/>
      <c r="CX2957" s="5"/>
      <c r="CY2957" s="5"/>
      <c r="CZ2957" s="5"/>
    </row>
    <row r="2958" spans="4:104" x14ac:dyDescent="0.3">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E2958" s="5"/>
      <c r="AF2958" s="5"/>
      <c r="AG2958" s="5"/>
      <c r="AH2958" s="5"/>
      <c r="AI2958" s="5"/>
      <c r="AJ2958" s="5"/>
      <c r="AM2958" s="9"/>
      <c r="AN2958" s="9"/>
      <c r="AO2958" s="9"/>
      <c r="AP2958" s="9"/>
      <c r="AQ2958" s="9"/>
      <c r="AR2958" s="9"/>
      <c r="AS2958" s="9"/>
      <c r="AT2958" s="9"/>
      <c r="AU2958" s="5"/>
      <c r="AV2958" s="5"/>
      <c r="AW2958" s="5"/>
      <c r="AX2958" s="5"/>
      <c r="AY2958" s="5"/>
      <c r="AZ2958" s="5"/>
      <c r="BA2958" s="5"/>
      <c r="CX2958" s="5"/>
      <c r="CY2958" s="5"/>
      <c r="CZ2958" s="5"/>
    </row>
    <row r="2959" spans="4:104" x14ac:dyDescent="0.3">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E2959" s="5"/>
      <c r="AF2959" s="5"/>
      <c r="AG2959" s="5"/>
      <c r="AH2959" s="5"/>
      <c r="AI2959" s="5"/>
      <c r="AJ2959" s="5"/>
      <c r="AM2959" s="9"/>
      <c r="AN2959" s="9"/>
      <c r="AO2959" s="9"/>
      <c r="AP2959" s="9"/>
      <c r="AQ2959" s="9"/>
      <c r="AR2959" s="9"/>
      <c r="AS2959" s="9"/>
      <c r="AT2959" s="9"/>
      <c r="AU2959" s="5"/>
      <c r="AV2959" s="5"/>
      <c r="AW2959" s="5"/>
      <c r="AX2959" s="5"/>
      <c r="AY2959" s="5"/>
      <c r="AZ2959" s="5"/>
      <c r="BA2959" s="5"/>
      <c r="CX2959" s="5"/>
      <c r="CY2959" s="5"/>
      <c r="CZ2959" s="5"/>
    </row>
    <row r="2960" spans="4:104" x14ac:dyDescent="0.3">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E2960" s="5"/>
      <c r="AF2960" s="5"/>
      <c r="AG2960" s="5"/>
      <c r="AH2960" s="5"/>
      <c r="AI2960" s="5"/>
      <c r="AJ2960" s="5"/>
      <c r="AM2960" s="9"/>
      <c r="AN2960" s="9"/>
      <c r="AO2960" s="9"/>
      <c r="AP2960" s="9"/>
      <c r="AQ2960" s="9"/>
      <c r="AR2960" s="9"/>
      <c r="AS2960" s="9"/>
      <c r="AT2960" s="9"/>
      <c r="AU2960" s="5"/>
      <c r="AV2960" s="5"/>
      <c r="AW2960" s="5"/>
      <c r="AX2960" s="5"/>
      <c r="AY2960" s="5"/>
      <c r="AZ2960" s="5"/>
      <c r="BA2960" s="5"/>
      <c r="CX2960" s="5"/>
      <c r="CY2960" s="5"/>
      <c r="CZ2960" s="5"/>
    </row>
    <row r="2961" spans="4:104" x14ac:dyDescent="0.3">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E2961" s="5"/>
      <c r="AF2961" s="5"/>
      <c r="AG2961" s="5"/>
      <c r="AH2961" s="5"/>
      <c r="AI2961" s="5"/>
      <c r="AJ2961" s="5"/>
      <c r="AM2961" s="9"/>
      <c r="AN2961" s="9"/>
      <c r="AO2961" s="9"/>
      <c r="AP2961" s="9"/>
      <c r="AQ2961" s="9"/>
      <c r="AR2961" s="9"/>
      <c r="AS2961" s="9"/>
      <c r="AT2961" s="9"/>
      <c r="AU2961" s="5"/>
      <c r="AV2961" s="5"/>
      <c r="AW2961" s="5"/>
      <c r="AX2961" s="5"/>
      <c r="AY2961" s="5"/>
      <c r="AZ2961" s="5"/>
      <c r="BA2961" s="5"/>
      <c r="CX2961" s="5"/>
      <c r="CY2961" s="5"/>
      <c r="CZ2961" s="5"/>
    </row>
    <row r="2962" spans="4:104" x14ac:dyDescent="0.3">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E2962" s="5"/>
      <c r="AF2962" s="5"/>
      <c r="AG2962" s="5"/>
      <c r="AH2962" s="5"/>
      <c r="AI2962" s="5"/>
      <c r="AJ2962" s="5"/>
      <c r="AM2962" s="9"/>
      <c r="AN2962" s="9"/>
      <c r="AO2962" s="9"/>
      <c r="AP2962" s="9"/>
      <c r="AQ2962" s="9"/>
      <c r="AR2962" s="9"/>
      <c r="AS2962" s="9"/>
      <c r="AT2962" s="9"/>
      <c r="AU2962" s="5"/>
      <c r="AV2962" s="5"/>
      <c r="AW2962" s="5"/>
      <c r="AX2962" s="5"/>
      <c r="AY2962" s="5"/>
      <c r="AZ2962" s="5"/>
      <c r="BA2962" s="5"/>
      <c r="CX2962" s="5"/>
      <c r="CY2962" s="5"/>
      <c r="CZ2962" s="5"/>
    </row>
    <row r="2963" spans="4:104" x14ac:dyDescent="0.3">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E2963" s="5"/>
      <c r="AF2963" s="5"/>
      <c r="AG2963" s="5"/>
      <c r="AH2963" s="5"/>
      <c r="AI2963" s="5"/>
      <c r="AJ2963" s="5"/>
      <c r="AM2963" s="9"/>
      <c r="AN2963" s="9"/>
      <c r="AO2963" s="9"/>
      <c r="AP2963" s="9"/>
      <c r="AQ2963" s="9"/>
      <c r="AR2963" s="9"/>
      <c r="AS2963" s="9"/>
      <c r="AT2963" s="9"/>
      <c r="AU2963" s="5"/>
      <c r="AV2963" s="5"/>
      <c r="AW2963" s="5"/>
      <c r="AX2963" s="5"/>
      <c r="AY2963" s="5"/>
      <c r="AZ2963" s="5"/>
      <c r="BA2963" s="5"/>
      <c r="CX2963" s="5"/>
      <c r="CY2963" s="5"/>
      <c r="CZ2963" s="5"/>
    </row>
    <row r="2964" spans="4:104" x14ac:dyDescent="0.3">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E2964" s="5"/>
      <c r="AF2964" s="5"/>
      <c r="AG2964" s="5"/>
      <c r="AH2964" s="5"/>
      <c r="AI2964" s="5"/>
      <c r="AJ2964" s="5"/>
      <c r="AM2964" s="9"/>
      <c r="AN2964" s="9"/>
      <c r="AO2964" s="9"/>
      <c r="AP2964" s="9"/>
      <c r="AQ2964" s="9"/>
      <c r="AR2964" s="9"/>
      <c r="AS2964" s="9"/>
      <c r="AT2964" s="9"/>
      <c r="AU2964" s="5"/>
      <c r="AV2964" s="5"/>
      <c r="AW2964" s="5"/>
      <c r="AX2964" s="5"/>
      <c r="AY2964" s="5"/>
      <c r="AZ2964" s="5"/>
      <c r="BA2964" s="5"/>
      <c r="CX2964" s="5"/>
      <c r="CY2964" s="5"/>
      <c r="CZ2964" s="5"/>
    </row>
    <row r="2965" spans="4:104" x14ac:dyDescent="0.3">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E2965" s="5"/>
      <c r="AF2965" s="5"/>
      <c r="AG2965" s="5"/>
      <c r="AH2965" s="5"/>
      <c r="AI2965" s="5"/>
      <c r="AJ2965" s="5"/>
      <c r="AM2965" s="9"/>
      <c r="AN2965" s="9"/>
      <c r="AO2965" s="9"/>
      <c r="AP2965" s="9"/>
      <c r="AQ2965" s="9"/>
      <c r="AR2965" s="9"/>
      <c r="AS2965" s="9"/>
      <c r="AT2965" s="9"/>
      <c r="AU2965" s="5"/>
      <c r="AV2965" s="5"/>
      <c r="AW2965" s="5"/>
      <c r="AX2965" s="5"/>
      <c r="AY2965" s="5"/>
      <c r="AZ2965" s="5"/>
      <c r="BA2965" s="5"/>
      <c r="CX2965" s="5"/>
      <c r="CY2965" s="5"/>
      <c r="CZ2965" s="5"/>
    </row>
    <row r="2966" spans="4:104" x14ac:dyDescent="0.3">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E2966" s="5"/>
      <c r="AF2966" s="5"/>
      <c r="AG2966" s="5"/>
      <c r="AH2966" s="5"/>
      <c r="AI2966" s="5"/>
      <c r="AJ2966" s="5"/>
      <c r="AM2966" s="9"/>
      <c r="AN2966" s="9"/>
      <c r="AO2966" s="9"/>
      <c r="AP2966" s="9"/>
      <c r="AQ2966" s="9"/>
      <c r="AR2966" s="9"/>
      <c r="AS2966" s="9"/>
      <c r="AT2966" s="9"/>
      <c r="AU2966" s="5"/>
      <c r="AV2966" s="5"/>
      <c r="AW2966" s="5"/>
      <c r="AX2966" s="5"/>
      <c r="AY2966" s="5"/>
      <c r="AZ2966" s="5"/>
      <c r="BA2966" s="5"/>
      <c r="CX2966" s="5"/>
      <c r="CY2966" s="5"/>
      <c r="CZ2966" s="5"/>
    </row>
    <row r="2967" spans="4:104" x14ac:dyDescent="0.3">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E2967" s="5"/>
      <c r="AF2967" s="5"/>
      <c r="AG2967" s="5"/>
      <c r="AH2967" s="5"/>
      <c r="AI2967" s="5"/>
      <c r="AJ2967" s="5"/>
      <c r="AM2967" s="9"/>
      <c r="AN2967" s="9"/>
      <c r="AO2967" s="9"/>
      <c r="AP2967" s="9"/>
      <c r="AQ2967" s="9"/>
      <c r="AR2967" s="9"/>
      <c r="AS2967" s="9"/>
      <c r="AT2967" s="9"/>
      <c r="AU2967" s="5"/>
      <c r="AV2967" s="5"/>
      <c r="AW2967" s="5"/>
      <c r="AX2967" s="5"/>
      <c r="AY2967" s="5"/>
      <c r="AZ2967" s="5"/>
      <c r="BA2967" s="5"/>
      <c r="CX2967" s="5"/>
      <c r="CY2967" s="5"/>
      <c r="CZ2967" s="5"/>
    </row>
    <row r="2968" spans="4:104" x14ac:dyDescent="0.3">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E2968" s="5"/>
      <c r="AF2968" s="5"/>
      <c r="AG2968" s="5"/>
      <c r="AH2968" s="5"/>
      <c r="AI2968" s="5"/>
      <c r="AJ2968" s="5"/>
      <c r="AM2968" s="9"/>
      <c r="AN2968" s="9"/>
      <c r="AO2968" s="9"/>
      <c r="AP2968" s="9"/>
      <c r="AQ2968" s="9"/>
      <c r="AR2968" s="9"/>
      <c r="AS2968" s="9"/>
      <c r="AT2968" s="9"/>
      <c r="AU2968" s="5"/>
      <c r="AV2968" s="5"/>
      <c r="AW2968" s="5"/>
      <c r="AX2968" s="5"/>
      <c r="AY2968" s="5"/>
      <c r="AZ2968" s="5"/>
      <c r="BA2968" s="5"/>
      <c r="CX2968" s="5"/>
      <c r="CY2968" s="5"/>
      <c r="CZ2968" s="5"/>
    </row>
    <row r="2969" spans="4:104" x14ac:dyDescent="0.3">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E2969" s="5"/>
      <c r="AF2969" s="5"/>
      <c r="AG2969" s="5"/>
      <c r="AH2969" s="5"/>
      <c r="AI2969" s="5"/>
      <c r="AJ2969" s="5"/>
      <c r="AM2969" s="9"/>
      <c r="AN2969" s="9"/>
      <c r="AO2969" s="9"/>
      <c r="AP2969" s="9"/>
      <c r="AQ2969" s="9"/>
      <c r="AR2969" s="9"/>
      <c r="AS2969" s="9"/>
      <c r="AT2969" s="9"/>
      <c r="AU2969" s="5"/>
      <c r="AV2969" s="5"/>
      <c r="AW2969" s="5"/>
      <c r="AX2969" s="5"/>
      <c r="AY2969" s="5"/>
      <c r="AZ2969" s="5"/>
      <c r="BA2969" s="5"/>
      <c r="CX2969" s="5"/>
      <c r="CY2969" s="5"/>
      <c r="CZ2969" s="5"/>
    </row>
    <row r="2970" spans="4:104" x14ac:dyDescent="0.3">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E2970" s="5"/>
      <c r="AF2970" s="5"/>
      <c r="AG2970" s="5"/>
      <c r="AH2970" s="5"/>
      <c r="AI2970" s="5"/>
      <c r="AJ2970" s="5"/>
      <c r="AM2970" s="9"/>
      <c r="AN2970" s="9"/>
      <c r="AO2970" s="9"/>
      <c r="AP2970" s="9"/>
      <c r="AQ2970" s="9"/>
      <c r="AR2970" s="9"/>
      <c r="AS2970" s="9"/>
      <c r="AT2970" s="9"/>
      <c r="AU2970" s="5"/>
      <c r="AV2970" s="5"/>
      <c r="AW2970" s="5"/>
      <c r="AX2970" s="5"/>
      <c r="AY2970" s="5"/>
      <c r="AZ2970" s="5"/>
      <c r="BA2970" s="5"/>
      <c r="CX2970" s="5"/>
      <c r="CY2970" s="5"/>
      <c r="CZ2970" s="5"/>
    </row>
    <row r="2971" spans="4:104" x14ac:dyDescent="0.3">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E2971" s="5"/>
      <c r="AF2971" s="5"/>
      <c r="AG2971" s="5"/>
      <c r="AH2971" s="5"/>
      <c r="AI2971" s="5"/>
      <c r="AJ2971" s="5"/>
      <c r="AM2971" s="9"/>
      <c r="AN2971" s="9"/>
      <c r="AO2971" s="9"/>
      <c r="AP2971" s="9"/>
      <c r="AQ2971" s="9"/>
      <c r="AR2971" s="9"/>
      <c r="AS2971" s="9"/>
      <c r="AT2971" s="9"/>
      <c r="AU2971" s="5"/>
      <c r="AV2971" s="5"/>
      <c r="AW2971" s="5"/>
      <c r="AX2971" s="5"/>
      <c r="AY2971" s="5"/>
      <c r="AZ2971" s="5"/>
      <c r="BA2971" s="5"/>
      <c r="CX2971" s="5"/>
      <c r="CY2971" s="5"/>
      <c r="CZ2971" s="5"/>
    </row>
    <row r="2972" spans="4:104" x14ac:dyDescent="0.3">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E2972" s="5"/>
      <c r="AF2972" s="5"/>
      <c r="AG2972" s="5"/>
      <c r="AH2972" s="5"/>
      <c r="AI2972" s="5"/>
      <c r="AJ2972" s="5"/>
      <c r="AM2972" s="9"/>
      <c r="AN2972" s="9"/>
      <c r="AO2972" s="9"/>
      <c r="AP2972" s="9"/>
      <c r="AQ2972" s="9"/>
      <c r="AR2972" s="9"/>
      <c r="AS2972" s="9"/>
      <c r="AT2972" s="9"/>
      <c r="AU2972" s="5"/>
      <c r="AV2972" s="5"/>
      <c r="AW2972" s="5"/>
      <c r="AX2972" s="5"/>
      <c r="AY2972" s="5"/>
      <c r="AZ2972" s="5"/>
      <c r="BA2972" s="5"/>
      <c r="CX2972" s="5"/>
      <c r="CY2972" s="5"/>
      <c r="CZ2972" s="5"/>
    </row>
    <row r="2973" spans="4:104" x14ac:dyDescent="0.3">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E2973" s="5"/>
      <c r="AF2973" s="5"/>
      <c r="AG2973" s="5"/>
      <c r="AH2973" s="5"/>
      <c r="AI2973" s="5"/>
      <c r="AJ2973" s="5"/>
      <c r="AM2973" s="9"/>
      <c r="AN2973" s="9"/>
      <c r="AO2973" s="9"/>
      <c r="AP2973" s="9"/>
      <c r="AQ2973" s="9"/>
      <c r="AR2973" s="9"/>
      <c r="AS2973" s="9"/>
      <c r="AT2973" s="9"/>
      <c r="AU2973" s="5"/>
      <c r="AV2973" s="5"/>
      <c r="AW2973" s="5"/>
      <c r="AX2973" s="5"/>
      <c r="AY2973" s="5"/>
      <c r="AZ2973" s="5"/>
      <c r="BA2973" s="5"/>
      <c r="CX2973" s="5"/>
      <c r="CY2973" s="5"/>
      <c r="CZ2973" s="5"/>
    </row>
    <row r="2974" spans="4:104" x14ac:dyDescent="0.3">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E2974" s="5"/>
      <c r="AF2974" s="5"/>
      <c r="AG2974" s="5"/>
      <c r="AH2974" s="5"/>
      <c r="AI2974" s="5"/>
      <c r="AJ2974" s="5"/>
      <c r="AM2974" s="9"/>
      <c r="AN2974" s="9"/>
      <c r="AO2974" s="9"/>
      <c r="AP2974" s="9"/>
      <c r="AQ2974" s="9"/>
      <c r="AR2974" s="9"/>
      <c r="AS2974" s="9"/>
      <c r="AT2974" s="9"/>
      <c r="AU2974" s="5"/>
      <c r="AV2974" s="5"/>
      <c r="AW2974" s="5"/>
      <c r="AX2974" s="5"/>
      <c r="AY2974" s="5"/>
      <c r="AZ2974" s="5"/>
      <c r="BA2974" s="5"/>
      <c r="CX2974" s="5"/>
      <c r="CY2974" s="5"/>
      <c r="CZ2974" s="5"/>
    </row>
    <row r="2975" spans="4:104" x14ac:dyDescent="0.3">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E2975" s="5"/>
      <c r="AF2975" s="5"/>
      <c r="AG2975" s="5"/>
      <c r="AH2975" s="5"/>
      <c r="AI2975" s="5"/>
      <c r="AJ2975" s="5"/>
      <c r="AM2975" s="9"/>
      <c r="AN2975" s="9"/>
      <c r="AO2975" s="9"/>
      <c r="AP2975" s="9"/>
      <c r="AQ2975" s="9"/>
      <c r="AR2975" s="9"/>
      <c r="AS2975" s="9"/>
      <c r="AT2975" s="9"/>
      <c r="AU2975" s="5"/>
      <c r="AV2975" s="5"/>
      <c r="AW2975" s="5"/>
      <c r="AX2975" s="5"/>
      <c r="AY2975" s="5"/>
      <c r="AZ2975" s="5"/>
      <c r="BA2975" s="5"/>
      <c r="CX2975" s="5"/>
      <c r="CY2975" s="5"/>
      <c r="CZ2975" s="5"/>
    </row>
    <row r="2976" spans="4:104" x14ac:dyDescent="0.3">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E2976" s="5"/>
      <c r="AF2976" s="5"/>
      <c r="AG2976" s="5"/>
      <c r="AH2976" s="5"/>
      <c r="AI2976" s="5"/>
      <c r="AJ2976" s="5"/>
      <c r="AM2976" s="9"/>
      <c r="AN2976" s="9"/>
      <c r="AO2976" s="9"/>
      <c r="AP2976" s="9"/>
      <c r="AQ2976" s="9"/>
      <c r="AR2976" s="9"/>
      <c r="AS2976" s="9"/>
      <c r="AT2976" s="9"/>
      <c r="AU2976" s="5"/>
      <c r="AV2976" s="5"/>
      <c r="AW2976" s="5"/>
      <c r="AX2976" s="5"/>
      <c r="AY2976" s="5"/>
      <c r="AZ2976" s="5"/>
      <c r="BA2976" s="5"/>
      <c r="CX2976" s="5"/>
      <c r="CY2976" s="5"/>
      <c r="CZ2976" s="5"/>
    </row>
    <row r="2977" spans="4:104" x14ac:dyDescent="0.3">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E2977" s="5"/>
      <c r="AF2977" s="5"/>
      <c r="AG2977" s="5"/>
      <c r="AH2977" s="5"/>
      <c r="AI2977" s="5"/>
      <c r="AJ2977" s="5"/>
      <c r="AM2977" s="9"/>
      <c r="AN2977" s="9"/>
      <c r="AO2977" s="9"/>
      <c r="AP2977" s="9"/>
      <c r="AQ2977" s="9"/>
      <c r="AR2977" s="9"/>
      <c r="AS2977" s="9"/>
      <c r="AT2977" s="9"/>
      <c r="AU2977" s="5"/>
      <c r="AV2977" s="5"/>
      <c r="AW2977" s="5"/>
      <c r="AX2977" s="5"/>
      <c r="AY2977" s="5"/>
      <c r="AZ2977" s="5"/>
      <c r="BA2977" s="5"/>
      <c r="CX2977" s="5"/>
      <c r="CY2977" s="5"/>
      <c r="CZ2977" s="5"/>
    </row>
    <row r="2978" spans="4:104" x14ac:dyDescent="0.3">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E2978" s="5"/>
      <c r="AF2978" s="5"/>
      <c r="AG2978" s="5"/>
      <c r="AH2978" s="5"/>
      <c r="AI2978" s="5"/>
      <c r="AJ2978" s="5"/>
      <c r="AM2978" s="9"/>
      <c r="AN2978" s="9"/>
      <c r="AO2978" s="9"/>
      <c r="AP2978" s="9"/>
      <c r="AQ2978" s="9"/>
      <c r="AR2978" s="9"/>
      <c r="AS2978" s="9"/>
      <c r="AT2978" s="9"/>
      <c r="AU2978" s="5"/>
      <c r="AV2978" s="5"/>
      <c r="AW2978" s="5"/>
      <c r="AX2978" s="5"/>
      <c r="AY2978" s="5"/>
      <c r="AZ2978" s="5"/>
      <c r="BA2978" s="5"/>
      <c r="CX2978" s="5"/>
      <c r="CY2978" s="5"/>
      <c r="CZ2978" s="5"/>
    </row>
    <row r="2979" spans="4:104" x14ac:dyDescent="0.3">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E2979" s="5"/>
      <c r="AF2979" s="5"/>
      <c r="AG2979" s="5"/>
      <c r="AH2979" s="5"/>
      <c r="AI2979" s="5"/>
      <c r="AJ2979" s="5"/>
      <c r="AM2979" s="9"/>
      <c r="AN2979" s="9"/>
      <c r="AO2979" s="9"/>
      <c r="AP2979" s="9"/>
      <c r="AQ2979" s="9"/>
      <c r="AR2979" s="9"/>
      <c r="AS2979" s="9"/>
      <c r="AT2979" s="9"/>
      <c r="AU2979" s="5"/>
      <c r="AV2979" s="5"/>
      <c r="AW2979" s="5"/>
      <c r="AX2979" s="5"/>
      <c r="AY2979" s="5"/>
      <c r="AZ2979" s="5"/>
      <c r="BA2979" s="5"/>
      <c r="CX2979" s="5"/>
      <c r="CY2979" s="5"/>
      <c r="CZ2979" s="5"/>
    </row>
    <row r="2980" spans="4:104" x14ac:dyDescent="0.3">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E2980" s="5"/>
      <c r="AF2980" s="5"/>
      <c r="AG2980" s="5"/>
      <c r="AH2980" s="5"/>
      <c r="AI2980" s="5"/>
      <c r="AJ2980" s="5"/>
      <c r="AM2980" s="9"/>
      <c r="AN2980" s="9"/>
      <c r="AO2980" s="9"/>
      <c r="AP2980" s="9"/>
      <c r="AQ2980" s="9"/>
      <c r="AR2980" s="9"/>
      <c r="AS2980" s="9"/>
      <c r="AT2980" s="9"/>
      <c r="AU2980" s="5"/>
      <c r="AV2980" s="5"/>
      <c r="AW2980" s="5"/>
      <c r="AX2980" s="5"/>
      <c r="AY2980" s="5"/>
      <c r="AZ2980" s="5"/>
      <c r="BA2980" s="5"/>
      <c r="CX2980" s="5"/>
      <c r="CY2980" s="5"/>
      <c r="CZ2980" s="5"/>
    </row>
    <row r="2981" spans="4:104" x14ac:dyDescent="0.3">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E2981" s="5"/>
      <c r="AF2981" s="5"/>
      <c r="AG2981" s="5"/>
      <c r="AH2981" s="5"/>
      <c r="AI2981" s="5"/>
      <c r="AJ2981" s="5"/>
      <c r="AM2981" s="9"/>
      <c r="AN2981" s="9"/>
      <c r="AO2981" s="9"/>
      <c r="AP2981" s="9"/>
      <c r="AQ2981" s="9"/>
      <c r="AR2981" s="9"/>
      <c r="AS2981" s="9"/>
      <c r="AT2981" s="9"/>
      <c r="AU2981" s="5"/>
      <c r="AV2981" s="5"/>
      <c r="AW2981" s="5"/>
      <c r="AX2981" s="5"/>
      <c r="AY2981" s="5"/>
      <c r="AZ2981" s="5"/>
      <c r="BA2981" s="5"/>
      <c r="CX2981" s="5"/>
      <c r="CY2981" s="5"/>
      <c r="CZ2981" s="5"/>
    </row>
    <row r="2982" spans="4:104" x14ac:dyDescent="0.3">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E2982" s="5"/>
      <c r="AF2982" s="5"/>
      <c r="AG2982" s="5"/>
      <c r="AH2982" s="5"/>
      <c r="AI2982" s="5"/>
      <c r="AJ2982" s="5"/>
      <c r="AM2982" s="9"/>
      <c r="AN2982" s="9"/>
      <c r="AO2982" s="9"/>
      <c r="AP2982" s="9"/>
      <c r="AQ2982" s="9"/>
      <c r="AR2982" s="9"/>
      <c r="AS2982" s="9"/>
      <c r="AT2982" s="9"/>
      <c r="AU2982" s="5"/>
      <c r="AV2982" s="5"/>
      <c r="AW2982" s="5"/>
      <c r="AX2982" s="5"/>
      <c r="AY2982" s="5"/>
      <c r="AZ2982" s="5"/>
      <c r="BA2982" s="5"/>
      <c r="CX2982" s="5"/>
      <c r="CY2982" s="5"/>
      <c r="CZ2982" s="5"/>
    </row>
    <row r="2983" spans="4:104" x14ac:dyDescent="0.3">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E2983" s="5"/>
      <c r="AF2983" s="5"/>
      <c r="AG2983" s="5"/>
      <c r="AH2983" s="5"/>
      <c r="AI2983" s="5"/>
      <c r="AJ2983" s="5"/>
      <c r="AM2983" s="9"/>
      <c r="AN2983" s="9"/>
      <c r="AO2983" s="9"/>
      <c r="AP2983" s="9"/>
      <c r="AQ2983" s="9"/>
      <c r="AR2983" s="9"/>
      <c r="AS2983" s="9"/>
      <c r="AT2983" s="9"/>
      <c r="AU2983" s="5"/>
      <c r="AV2983" s="5"/>
      <c r="AW2983" s="5"/>
      <c r="AX2983" s="5"/>
      <c r="AY2983" s="5"/>
      <c r="AZ2983" s="5"/>
      <c r="BA2983" s="5"/>
      <c r="CX2983" s="5"/>
      <c r="CY2983" s="5"/>
      <c r="CZ2983" s="5"/>
    </row>
    <row r="2984" spans="4:104" x14ac:dyDescent="0.3">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E2984" s="5"/>
      <c r="AF2984" s="5"/>
      <c r="AG2984" s="5"/>
      <c r="AH2984" s="5"/>
      <c r="AI2984" s="5"/>
      <c r="AJ2984" s="5"/>
      <c r="AM2984" s="9"/>
      <c r="AN2984" s="9"/>
      <c r="AO2984" s="9"/>
      <c r="AP2984" s="9"/>
      <c r="AQ2984" s="9"/>
      <c r="AR2984" s="9"/>
      <c r="AS2984" s="9"/>
      <c r="AT2984" s="9"/>
      <c r="AU2984" s="5"/>
      <c r="AV2984" s="5"/>
      <c r="AW2984" s="5"/>
      <c r="AX2984" s="5"/>
      <c r="AY2984" s="5"/>
      <c r="AZ2984" s="5"/>
      <c r="BA2984" s="5"/>
      <c r="CX2984" s="5"/>
      <c r="CY2984" s="5"/>
      <c r="CZ2984" s="5"/>
    </row>
    <row r="2985" spans="4:104" x14ac:dyDescent="0.3">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E2985" s="5"/>
      <c r="AF2985" s="5"/>
      <c r="AG2985" s="5"/>
      <c r="AH2985" s="5"/>
      <c r="AI2985" s="5"/>
      <c r="AJ2985" s="5"/>
      <c r="AM2985" s="9"/>
      <c r="AN2985" s="9"/>
      <c r="AO2985" s="9"/>
      <c r="AP2985" s="9"/>
      <c r="AQ2985" s="9"/>
      <c r="AR2985" s="9"/>
      <c r="AS2985" s="9"/>
      <c r="AT2985" s="9"/>
      <c r="AU2985" s="5"/>
      <c r="AV2985" s="5"/>
      <c r="AW2985" s="5"/>
      <c r="AX2985" s="5"/>
      <c r="AY2985" s="5"/>
      <c r="AZ2985" s="5"/>
      <c r="BA2985" s="5"/>
      <c r="CX2985" s="5"/>
      <c r="CY2985" s="5"/>
      <c r="CZ2985" s="5"/>
    </row>
    <row r="2986" spans="4:104" x14ac:dyDescent="0.3">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E2986" s="5"/>
      <c r="AF2986" s="5"/>
      <c r="AG2986" s="5"/>
      <c r="AH2986" s="5"/>
      <c r="AI2986" s="5"/>
      <c r="AJ2986" s="5"/>
      <c r="AM2986" s="9"/>
      <c r="AN2986" s="9"/>
      <c r="AO2986" s="9"/>
      <c r="AP2986" s="9"/>
      <c r="AQ2986" s="9"/>
      <c r="AR2986" s="9"/>
      <c r="AS2986" s="9"/>
      <c r="AT2986" s="9"/>
      <c r="AU2986" s="5"/>
      <c r="AV2986" s="5"/>
      <c r="AW2986" s="5"/>
      <c r="AX2986" s="5"/>
      <c r="AY2986" s="5"/>
      <c r="AZ2986" s="5"/>
      <c r="BA2986" s="5"/>
      <c r="CX2986" s="5"/>
      <c r="CY2986" s="5"/>
      <c r="CZ2986" s="5"/>
    </row>
    <row r="2987" spans="4:104" x14ac:dyDescent="0.3">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E2987" s="5"/>
      <c r="AF2987" s="5"/>
      <c r="AG2987" s="5"/>
      <c r="AH2987" s="5"/>
      <c r="AI2987" s="5"/>
      <c r="AJ2987" s="5"/>
      <c r="AM2987" s="9"/>
      <c r="AN2987" s="9"/>
      <c r="AO2987" s="9"/>
      <c r="AP2987" s="9"/>
      <c r="AQ2987" s="9"/>
      <c r="AR2987" s="9"/>
      <c r="AS2987" s="9"/>
      <c r="AT2987" s="9"/>
      <c r="AU2987" s="5"/>
      <c r="AV2987" s="5"/>
      <c r="AW2987" s="5"/>
      <c r="AX2987" s="5"/>
      <c r="AY2987" s="5"/>
      <c r="AZ2987" s="5"/>
      <c r="BA2987" s="5"/>
      <c r="CX2987" s="5"/>
      <c r="CY2987" s="5"/>
      <c r="CZ2987" s="5"/>
    </row>
    <row r="2988" spans="4:104" x14ac:dyDescent="0.3">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E2988" s="5"/>
      <c r="AF2988" s="5"/>
      <c r="AG2988" s="5"/>
      <c r="AH2988" s="5"/>
      <c r="AI2988" s="5"/>
      <c r="AJ2988" s="5"/>
      <c r="AM2988" s="9"/>
      <c r="AN2988" s="9"/>
      <c r="AO2988" s="9"/>
      <c r="AP2988" s="9"/>
      <c r="AQ2988" s="9"/>
      <c r="AR2988" s="9"/>
      <c r="AS2988" s="9"/>
      <c r="AT2988" s="9"/>
      <c r="AU2988" s="5"/>
      <c r="AV2988" s="5"/>
      <c r="AW2988" s="5"/>
      <c r="AX2988" s="5"/>
      <c r="AY2988" s="5"/>
      <c r="AZ2988" s="5"/>
      <c r="BA2988" s="5"/>
      <c r="CX2988" s="5"/>
      <c r="CY2988" s="5"/>
      <c r="CZ2988" s="5"/>
    </row>
    <row r="2989" spans="4:104" x14ac:dyDescent="0.3">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E2989" s="5"/>
      <c r="AF2989" s="5"/>
      <c r="AG2989" s="5"/>
      <c r="AH2989" s="5"/>
      <c r="AI2989" s="5"/>
      <c r="AJ2989" s="5"/>
      <c r="AM2989" s="9"/>
      <c r="AN2989" s="9"/>
      <c r="AO2989" s="9"/>
      <c r="AP2989" s="9"/>
      <c r="AQ2989" s="9"/>
      <c r="AR2989" s="9"/>
      <c r="AS2989" s="9"/>
      <c r="AT2989" s="9"/>
      <c r="AU2989" s="5"/>
      <c r="AV2989" s="5"/>
      <c r="AW2989" s="5"/>
      <c r="AX2989" s="5"/>
      <c r="AY2989" s="5"/>
      <c r="AZ2989" s="5"/>
      <c r="BA2989" s="5"/>
      <c r="CX2989" s="5"/>
      <c r="CY2989" s="5"/>
      <c r="CZ2989" s="5"/>
    </row>
    <row r="2990" spans="4:104" x14ac:dyDescent="0.3">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E2990" s="5"/>
      <c r="AF2990" s="5"/>
      <c r="AG2990" s="5"/>
      <c r="AH2990" s="5"/>
      <c r="AI2990" s="5"/>
      <c r="AJ2990" s="5"/>
      <c r="AM2990" s="9"/>
      <c r="AN2990" s="9"/>
      <c r="AO2990" s="9"/>
      <c r="AP2990" s="9"/>
      <c r="AQ2990" s="9"/>
      <c r="AR2990" s="9"/>
      <c r="AS2990" s="9"/>
      <c r="AT2990" s="9"/>
      <c r="AU2990" s="5"/>
      <c r="AV2990" s="5"/>
      <c r="AW2990" s="5"/>
      <c r="AX2990" s="5"/>
      <c r="AY2990" s="5"/>
      <c r="AZ2990" s="5"/>
      <c r="BA2990" s="5"/>
      <c r="CX2990" s="5"/>
      <c r="CY2990" s="5"/>
      <c r="CZ2990" s="5"/>
    </row>
    <row r="2991" spans="4:104" x14ac:dyDescent="0.3">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E2991" s="5"/>
      <c r="AF2991" s="5"/>
      <c r="AG2991" s="5"/>
      <c r="AH2991" s="5"/>
      <c r="AI2991" s="5"/>
      <c r="AJ2991" s="5"/>
      <c r="AM2991" s="9"/>
      <c r="AN2991" s="9"/>
      <c r="AO2991" s="9"/>
      <c r="AP2991" s="9"/>
      <c r="AQ2991" s="9"/>
      <c r="AR2991" s="9"/>
      <c r="AS2991" s="9"/>
      <c r="AT2991" s="9"/>
      <c r="AU2991" s="5"/>
      <c r="AV2991" s="5"/>
      <c r="AW2991" s="5"/>
      <c r="AX2991" s="5"/>
      <c r="AY2991" s="5"/>
      <c r="AZ2991" s="5"/>
      <c r="BA2991" s="5"/>
      <c r="CX2991" s="5"/>
      <c r="CY2991" s="5"/>
      <c r="CZ2991" s="5"/>
    </row>
    <row r="2992" spans="4:104" x14ac:dyDescent="0.3">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E2992" s="5"/>
      <c r="AF2992" s="5"/>
      <c r="AG2992" s="5"/>
      <c r="AH2992" s="5"/>
      <c r="AI2992" s="5"/>
      <c r="AJ2992" s="5"/>
      <c r="AM2992" s="9"/>
      <c r="AN2992" s="9"/>
      <c r="AO2992" s="9"/>
      <c r="AP2992" s="9"/>
      <c r="AQ2992" s="9"/>
      <c r="AR2992" s="9"/>
      <c r="AS2992" s="9"/>
      <c r="AT2992" s="9"/>
      <c r="AU2992" s="5"/>
      <c r="AV2992" s="5"/>
      <c r="AW2992" s="5"/>
      <c r="AX2992" s="5"/>
      <c r="AY2992" s="5"/>
      <c r="AZ2992" s="5"/>
      <c r="BA2992" s="5"/>
      <c r="CX2992" s="5"/>
      <c r="CY2992" s="5"/>
      <c r="CZ2992" s="5"/>
    </row>
    <row r="2993" spans="4:104" x14ac:dyDescent="0.3">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E2993" s="5"/>
      <c r="AF2993" s="5"/>
      <c r="AG2993" s="5"/>
      <c r="AH2993" s="5"/>
      <c r="AI2993" s="5"/>
      <c r="AJ2993" s="5"/>
      <c r="AM2993" s="9"/>
      <c r="AN2993" s="9"/>
      <c r="AO2993" s="9"/>
      <c r="AP2993" s="9"/>
      <c r="AQ2993" s="9"/>
      <c r="AR2993" s="9"/>
      <c r="AS2993" s="9"/>
      <c r="AT2993" s="9"/>
      <c r="AU2993" s="5"/>
      <c r="AV2993" s="5"/>
      <c r="AW2993" s="5"/>
      <c r="AX2993" s="5"/>
      <c r="AY2993" s="5"/>
      <c r="AZ2993" s="5"/>
      <c r="BA2993" s="5"/>
      <c r="CX2993" s="5"/>
      <c r="CY2993" s="5"/>
      <c r="CZ2993" s="5"/>
    </row>
    <row r="2994" spans="4:104" x14ac:dyDescent="0.3">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E2994" s="5"/>
      <c r="AF2994" s="5"/>
      <c r="AG2994" s="5"/>
      <c r="AH2994" s="5"/>
      <c r="AI2994" s="5"/>
      <c r="AJ2994" s="5"/>
      <c r="AM2994" s="9"/>
      <c r="AN2994" s="9"/>
      <c r="AO2994" s="9"/>
      <c r="AP2994" s="9"/>
      <c r="AQ2994" s="9"/>
      <c r="AR2994" s="9"/>
      <c r="AS2994" s="9"/>
      <c r="AT2994" s="9"/>
      <c r="AU2994" s="5"/>
      <c r="AV2994" s="5"/>
      <c r="AW2994" s="5"/>
      <c r="AX2994" s="5"/>
      <c r="AY2994" s="5"/>
      <c r="AZ2994" s="5"/>
      <c r="BA2994" s="5"/>
      <c r="CX2994" s="5"/>
      <c r="CY2994" s="5"/>
      <c r="CZ2994" s="5"/>
    </row>
    <row r="2995" spans="4:104" x14ac:dyDescent="0.3">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E2995" s="5"/>
      <c r="AF2995" s="5"/>
      <c r="AG2995" s="5"/>
      <c r="AH2995" s="5"/>
      <c r="AI2995" s="5"/>
      <c r="AJ2995" s="5"/>
      <c r="AM2995" s="9"/>
      <c r="AN2995" s="9"/>
      <c r="AO2995" s="9"/>
      <c r="AP2995" s="9"/>
      <c r="AQ2995" s="9"/>
      <c r="AR2995" s="9"/>
      <c r="AS2995" s="9"/>
      <c r="AT2995" s="9"/>
      <c r="AU2995" s="5"/>
      <c r="AV2995" s="5"/>
      <c r="AW2995" s="5"/>
      <c r="AX2995" s="5"/>
      <c r="AY2995" s="5"/>
      <c r="AZ2995" s="5"/>
      <c r="BA2995" s="5"/>
      <c r="CX2995" s="5"/>
      <c r="CY2995" s="5"/>
      <c r="CZ2995" s="5"/>
    </row>
    <row r="2996" spans="4:104" x14ac:dyDescent="0.3">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E2996" s="5"/>
      <c r="AF2996" s="5"/>
      <c r="AG2996" s="5"/>
      <c r="AH2996" s="5"/>
      <c r="AI2996" s="5"/>
      <c r="AJ2996" s="5"/>
      <c r="AM2996" s="9"/>
      <c r="AN2996" s="9"/>
      <c r="AO2996" s="9"/>
      <c r="AP2996" s="9"/>
      <c r="AQ2996" s="9"/>
      <c r="AR2996" s="9"/>
      <c r="AS2996" s="9"/>
      <c r="AT2996" s="9"/>
      <c r="AU2996" s="5"/>
      <c r="AV2996" s="5"/>
      <c r="AW2996" s="5"/>
      <c r="AX2996" s="5"/>
      <c r="AY2996" s="5"/>
      <c r="AZ2996" s="5"/>
      <c r="BA2996" s="5"/>
      <c r="CX2996" s="5"/>
      <c r="CY2996" s="5"/>
      <c r="CZ2996" s="5"/>
    </row>
    <row r="2997" spans="4:104" x14ac:dyDescent="0.3">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E2997" s="5"/>
      <c r="AF2997" s="5"/>
      <c r="AG2997" s="5"/>
      <c r="AH2997" s="5"/>
      <c r="AI2997" s="5"/>
      <c r="AJ2997" s="5"/>
      <c r="AM2997" s="9"/>
      <c r="AN2997" s="9"/>
      <c r="AO2997" s="9"/>
      <c r="AP2997" s="9"/>
      <c r="AQ2997" s="9"/>
      <c r="AR2997" s="9"/>
      <c r="AS2997" s="9"/>
      <c r="AT2997" s="9"/>
      <c r="AU2997" s="5"/>
      <c r="AV2997" s="5"/>
      <c r="AW2997" s="5"/>
      <c r="AX2997" s="5"/>
      <c r="AY2997" s="5"/>
      <c r="AZ2997" s="5"/>
      <c r="BA2997" s="5"/>
      <c r="CX2997" s="5"/>
      <c r="CY2997" s="5"/>
      <c r="CZ2997" s="5"/>
    </row>
    <row r="2998" spans="4:104" x14ac:dyDescent="0.3">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E2998" s="5"/>
      <c r="AF2998" s="5"/>
      <c r="AG2998" s="5"/>
      <c r="AH2998" s="5"/>
      <c r="AI2998" s="5"/>
      <c r="AJ2998" s="5"/>
      <c r="AM2998" s="9"/>
      <c r="AN2998" s="9"/>
      <c r="AO2998" s="9"/>
      <c r="AP2998" s="9"/>
      <c r="AQ2998" s="9"/>
      <c r="AR2998" s="9"/>
      <c r="AS2998" s="9"/>
      <c r="AT2998" s="9"/>
      <c r="AU2998" s="5"/>
      <c r="AV2998" s="5"/>
      <c r="AW2998" s="5"/>
      <c r="AX2998" s="5"/>
      <c r="AY2998" s="5"/>
      <c r="AZ2998" s="5"/>
      <c r="BA2998" s="5"/>
      <c r="CX2998" s="5"/>
      <c r="CY2998" s="5"/>
      <c r="CZ2998" s="5"/>
    </row>
    <row r="2999" spans="4:104" x14ac:dyDescent="0.3">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E2999" s="5"/>
      <c r="AF2999" s="5"/>
      <c r="AG2999" s="5"/>
      <c r="AH2999" s="5"/>
      <c r="AI2999" s="5"/>
      <c r="AJ2999" s="5"/>
      <c r="AM2999" s="9"/>
      <c r="AN2999" s="9"/>
      <c r="AO2999" s="9"/>
      <c r="AP2999" s="9"/>
      <c r="AQ2999" s="9"/>
      <c r="AR2999" s="9"/>
      <c r="AS2999" s="9"/>
      <c r="AT2999" s="9"/>
      <c r="AU2999" s="5"/>
      <c r="AV2999" s="5"/>
      <c r="AW2999" s="5"/>
      <c r="AX2999" s="5"/>
      <c r="AY2999" s="5"/>
      <c r="AZ2999" s="5"/>
      <c r="BA2999" s="5"/>
      <c r="CX2999" s="5"/>
      <c r="CY2999" s="5"/>
      <c r="CZ2999" s="5"/>
    </row>
    <row r="3000" spans="4:104" x14ac:dyDescent="0.3">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E3000" s="5"/>
      <c r="AF3000" s="5"/>
      <c r="AG3000" s="5"/>
      <c r="AH3000" s="5"/>
      <c r="AI3000" s="5"/>
      <c r="AJ3000" s="5"/>
      <c r="AM3000" s="9"/>
      <c r="AN3000" s="9"/>
      <c r="AO3000" s="9"/>
      <c r="AP3000" s="9"/>
      <c r="AQ3000" s="9"/>
      <c r="AR3000" s="9"/>
      <c r="AS3000" s="9"/>
      <c r="AT3000" s="9"/>
      <c r="AU3000" s="5"/>
      <c r="AV3000" s="5"/>
      <c r="AW3000" s="5"/>
      <c r="AX3000" s="5"/>
      <c r="AY3000" s="5"/>
      <c r="AZ3000" s="5"/>
      <c r="BA3000" s="5"/>
      <c r="CX3000" s="5"/>
      <c r="CY3000" s="5"/>
      <c r="CZ3000" s="5"/>
    </row>
    <row r="3001" spans="4:104" x14ac:dyDescent="0.3">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E3001" s="5"/>
      <c r="AF3001" s="5"/>
      <c r="AG3001" s="5"/>
      <c r="AH3001" s="5"/>
      <c r="AI3001" s="5"/>
      <c r="AJ3001" s="5"/>
      <c r="AM3001" s="9"/>
      <c r="AN3001" s="9"/>
      <c r="AO3001" s="9"/>
      <c r="AP3001" s="9"/>
      <c r="AQ3001" s="9"/>
      <c r="AR3001" s="9"/>
      <c r="AS3001" s="9"/>
      <c r="AT3001" s="9"/>
      <c r="AU3001" s="5"/>
      <c r="AV3001" s="5"/>
      <c r="AW3001" s="5"/>
      <c r="AX3001" s="5"/>
      <c r="AY3001" s="5"/>
      <c r="AZ3001" s="5"/>
      <c r="BA3001" s="5"/>
      <c r="CX3001" s="5"/>
      <c r="CY3001" s="5"/>
      <c r="CZ3001" s="5"/>
    </row>
    <row r="3002" spans="4:104" x14ac:dyDescent="0.3">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E3002" s="5"/>
      <c r="AF3002" s="5"/>
      <c r="AG3002" s="5"/>
      <c r="AH3002" s="5"/>
      <c r="AI3002" s="5"/>
      <c r="AJ3002" s="5"/>
      <c r="AM3002" s="9"/>
      <c r="AN3002" s="9"/>
      <c r="AO3002" s="9"/>
      <c r="AP3002" s="9"/>
      <c r="AQ3002" s="9"/>
      <c r="AR3002" s="9"/>
      <c r="AS3002" s="9"/>
      <c r="AT3002" s="9"/>
      <c r="AU3002" s="5"/>
      <c r="AV3002" s="5"/>
      <c r="AW3002" s="5"/>
      <c r="AX3002" s="5"/>
      <c r="AY3002" s="5"/>
      <c r="AZ3002" s="5"/>
      <c r="BA3002" s="5"/>
      <c r="CX3002" s="5"/>
      <c r="CY3002" s="5"/>
      <c r="CZ3002" s="5"/>
    </row>
    <row r="3003" spans="4:104" x14ac:dyDescent="0.3">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E3003" s="5"/>
      <c r="AF3003" s="5"/>
      <c r="AG3003" s="5"/>
      <c r="AH3003" s="5"/>
      <c r="AI3003" s="5"/>
      <c r="AJ3003" s="5"/>
      <c r="AM3003" s="9"/>
      <c r="AN3003" s="9"/>
      <c r="AO3003" s="9"/>
      <c r="AP3003" s="9"/>
      <c r="AQ3003" s="9"/>
      <c r="AR3003" s="9"/>
      <c r="AS3003" s="9"/>
      <c r="AT3003" s="9"/>
      <c r="AU3003" s="5"/>
      <c r="AV3003" s="5"/>
      <c r="AW3003" s="5"/>
      <c r="AX3003" s="5"/>
      <c r="AY3003" s="5"/>
      <c r="AZ3003" s="5"/>
      <c r="BA3003" s="5"/>
      <c r="CX3003" s="5"/>
      <c r="CY3003" s="5"/>
      <c r="CZ3003" s="5"/>
    </row>
    <row r="3004" spans="4:104" x14ac:dyDescent="0.3">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E3004" s="5"/>
      <c r="AF3004" s="5"/>
      <c r="AG3004" s="5"/>
      <c r="AH3004" s="5"/>
      <c r="AI3004" s="5"/>
      <c r="AJ3004" s="5"/>
      <c r="AM3004" s="9"/>
      <c r="AN3004" s="9"/>
      <c r="AO3004" s="9"/>
      <c r="AP3004" s="9"/>
      <c r="AQ3004" s="9"/>
      <c r="AR3004" s="9"/>
      <c r="AS3004" s="9"/>
      <c r="AT3004" s="9"/>
      <c r="AU3004" s="5"/>
      <c r="AV3004" s="5"/>
      <c r="AW3004" s="5"/>
      <c r="AX3004" s="5"/>
      <c r="AY3004" s="5"/>
      <c r="AZ3004" s="5"/>
      <c r="BA3004" s="5"/>
      <c r="CX3004" s="5"/>
      <c r="CY3004" s="5"/>
      <c r="CZ3004" s="5"/>
    </row>
    <row r="3005" spans="4:104" x14ac:dyDescent="0.3">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E3005" s="5"/>
      <c r="AF3005" s="5"/>
      <c r="AG3005" s="5"/>
      <c r="AH3005" s="5"/>
      <c r="AI3005" s="5"/>
      <c r="AJ3005" s="5"/>
      <c r="AM3005" s="9"/>
      <c r="AN3005" s="9"/>
      <c r="AO3005" s="9"/>
      <c r="AP3005" s="9"/>
      <c r="AQ3005" s="9"/>
      <c r="AR3005" s="9"/>
      <c r="AS3005" s="9"/>
      <c r="AT3005" s="9"/>
      <c r="AU3005" s="5"/>
      <c r="AV3005" s="5"/>
      <c r="AW3005" s="5"/>
      <c r="AX3005" s="5"/>
      <c r="AY3005" s="5"/>
      <c r="AZ3005" s="5"/>
      <c r="BA3005" s="5"/>
      <c r="CX3005" s="5"/>
      <c r="CY3005" s="5"/>
      <c r="CZ3005" s="5"/>
    </row>
    <row r="3006" spans="4:104" x14ac:dyDescent="0.3">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E3006" s="5"/>
      <c r="AF3006" s="5"/>
      <c r="AG3006" s="5"/>
      <c r="AH3006" s="5"/>
      <c r="AI3006" s="5"/>
      <c r="AJ3006" s="5"/>
      <c r="AM3006" s="9"/>
      <c r="AN3006" s="9"/>
      <c r="AO3006" s="9"/>
      <c r="AP3006" s="9"/>
      <c r="AQ3006" s="9"/>
      <c r="AR3006" s="9"/>
      <c r="AS3006" s="9"/>
      <c r="AT3006" s="9"/>
      <c r="AU3006" s="5"/>
      <c r="AV3006" s="5"/>
      <c r="AW3006" s="5"/>
      <c r="AX3006" s="5"/>
      <c r="AY3006" s="5"/>
      <c r="AZ3006" s="5"/>
      <c r="BA3006" s="5"/>
      <c r="CX3006" s="5"/>
      <c r="CY3006" s="5"/>
      <c r="CZ3006" s="5"/>
    </row>
    <row r="3007" spans="4:104" x14ac:dyDescent="0.3">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E3007" s="5"/>
      <c r="AF3007" s="5"/>
      <c r="AG3007" s="5"/>
      <c r="AH3007" s="5"/>
      <c r="AI3007" s="5"/>
      <c r="AJ3007" s="5"/>
      <c r="AM3007" s="9"/>
      <c r="AN3007" s="9"/>
      <c r="AO3007" s="9"/>
      <c r="AP3007" s="9"/>
      <c r="AQ3007" s="9"/>
      <c r="AR3007" s="9"/>
      <c r="AS3007" s="9"/>
      <c r="AT3007" s="9"/>
      <c r="AU3007" s="5"/>
      <c r="AV3007" s="5"/>
      <c r="AW3007" s="5"/>
      <c r="AX3007" s="5"/>
      <c r="AY3007" s="5"/>
      <c r="AZ3007" s="5"/>
      <c r="BA3007" s="5"/>
      <c r="CX3007" s="5"/>
      <c r="CY3007" s="5"/>
      <c r="CZ3007" s="5"/>
    </row>
    <row r="3008" spans="4:104" x14ac:dyDescent="0.3">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E3008" s="5"/>
      <c r="AF3008" s="5"/>
      <c r="AG3008" s="5"/>
      <c r="AH3008" s="5"/>
      <c r="AI3008" s="5"/>
      <c r="AJ3008" s="5"/>
      <c r="AM3008" s="9"/>
      <c r="AN3008" s="9"/>
      <c r="AO3008" s="9"/>
      <c r="AP3008" s="9"/>
      <c r="AQ3008" s="9"/>
      <c r="AR3008" s="9"/>
      <c r="AS3008" s="9"/>
      <c r="AT3008" s="9"/>
      <c r="AU3008" s="5"/>
      <c r="AV3008" s="5"/>
      <c r="AW3008" s="5"/>
      <c r="AX3008" s="5"/>
      <c r="AY3008" s="5"/>
      <c r="AZ3008" s="5"/>
      <c r="BA3008" s="5"/>
      <c r="CX3008" s="5"/>
      <c r="CY3008" s="5"/>
      <c r="CZ3008" s="5"/>
    </row>
    <row r="3009" spans="4:104" x14ac:dyDescent="0.3">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E3009" s="5"/>
      <c r="AF3009" s="5"/>
      <c r="AG3009" s="5"/>
      <c r="AH3009" s="5"/>
      <c r="AI3009" s="5"/>
      <c r="AJ3009" s="5"/>
      <c r="AM3009" s="9"/>
      <c r="AN3009" s="9"/>
      <c r="AO3009" s="9"/>
      <c r="AP3009" s="9"/>
      <c r="AQ3009" s="9"/>
      <c r="AR3009" s="9"/>
      <c r="AS3009" s="9"/>
      <c r="AT3009" s="9"/>
      <c r="AU3009" s="5"/>
      <c r="AV3009" s="5"/>
      <c r="AW3009" s="5"/>
      <c r="AX3009" s="5"/>
      <c r="AY3009" s="5"/>
      <c r="AZ3009" s="5"/>
      <c r="BA3009" s="5"/>
      <c r="CX3009" s="5"/>
      <c r="CY3009" s="5"/>
      <c r="CZ3009" s="5"/>
    </row>
    <row r="3010" spans="4:104" x14ac:dyDescent="0.3">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E3010" s="5"/>
      <c r="AF3010" s="5"/>
      <c r="AG3010" s="5"/>
      <c r="AH3010" s="5"/>
      <c r="AI3010" s="5"/>
      <c r="AJ3010" s="5"/>
      <c r="AM3010" s="9"/>
      <c r="AN3010" s="9"/>
      <c r="AO3010" s="9"/>
      <c r="AP3010" s="9"/>
      <c r="AQ3010" s="9"/>
      <c r="AR3010" s="9"/>
      <c r="AS3010" s="9"/>
      <c r="AT3010" s="9"/>
      <c r="AU3010" s="5"/>
      <c r="AV3010" s="5"/>
      <c r="AW3010" s="5"/>
      <c r="AX3010" s="5"/>
      <c r="AY3010" s="5"/>
      <c r="AZ3010" s="5"/>
      <c r="BA3010" s="5"/>
      <c r="CX3010" s="5"/>
      <c r="CY3010" s="5"/>
      <c r="CZ3010" s="5"/>
    </row>
    <row r="3011" spans="4:104" x14ac:dyDescent="0.3">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E3011" s="5"/>
      <c r="AF3011" s="5"/>
      <c r="AG3011" s="5"/>
      <c r="AH3011" s="5"/>
      <c r="AI3011" s="5"/>
      <c r="AJ3011" s="5"/>
      <c r="AM3011" s="9"/>
      <c r="AN3011" s="9"/>
      <c r="AO3011" s="9"/>
      <c r="AP3011" s="9"/>
      <c r="AQ3011" s="9"/>
      <c r="AR3011" s="9"/>
      <c r="AS3011" s="9"/>
      <c r="AT3011" s="9"/>
      <c r="AU3011" s="5"/>
      <c r="AV3011" s="5"/>
      <c r="AW3011" s="5"/>
      <c r="AX3011" s="5"/>
      <c r="AY3011" s="5"/>
      <c r="AZ3011" s="5"/>
      <c r="BA3011" s="5"/>
      <c r="CX3011" s="5"/>
      <c r="CY3011" s="5"/>
      <c r="CZ3011" s="5"/>
    </row>
    <row r="3012" spans="4:104" x14ac:dyDescent="0.3">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E3012" s="5"/>
      <c r="AF3012" s="5"/>
      <c r="AG3012" s="5"/>
      <c r="AH3012" s="5"/>
      <c r="AI3012" s="5"/>
      <c r="AJ3012" s="5"/>
      <c r="AM3012" s="9"/>
      <c r="AN3012" s="9"/>
      <c r="AO3012" s="9"/>
      <c r="AP3012" s="9"/>
      <c r="AQ3012" s="9"/>
      <c r="AR3012" s="9"/>
      <c r="AS3012" s="9"/>
      <c r="AT3012" s="9"/>
      <c r="AU3012" s="5"/>
      <c r="AV3012" s="5"/>
      <c r="AW3012" s="5"/>
      <c r="AX3012" s="5"/>
      <c r="AY3012" s="5"/>
      <c r="AZ3012" s="5"/>
      <c r="BA3012" s="5"/>
      <c r="CX3012" s="5"/>
      <c r="CY3012" s="5"/>
      <c r="CZ3012" s="5"/>
    </row>
    <row r="3013" spans="4:104" x14ac:dyDescent="0.3">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E3013" s="5"/>
      <c r="AF3013" s="5"/>
      <c r="AG3013" s="5"/>
      <c r="AH3013" s="5"/>
      <c r="AI3013" s="5"/>
      <c r="AJ3013" s="5"/>
      <c r="AM3013" s="9"/>
      <c r="AN3013" s="9"/>
      <c r="AO3013" s="9"/>
      <c r="AP3013" s="9"/>
      <c r="AQ3013" s="9"/>
      <c r="AR3013" s="9"/>
      <c r="AS3013" s="9"/>
      <c r="AT3013" s="9"/>
      <c r="AU3013" s="5"/>
      <c r="AV3013" s="5"/>
      <c r="AW3013" s="5"/>
      <c r="AX3013" s="5"/>
      <c r="AY3013" s="5"/>
      <c r="AZ3013" s="5"/>
      <c r="BA3013" s="5"/>
      <c r="CX3013" s="5"/>
      <c r="CY3013" s="5"/>
      <c r="CZ3013" s="5"/>
    </row>
    <row r="3014" spans="4:104" x14ac:dyDescent="0.3">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E3014" s="5"/>
      <c r="AF3014" s="5"/>
      <c r="AG3014" s="5"/>
      <c r="AH3014" s="5"/>
      <c r="AI3014" s="5"/>
      <c r="AJ3014" s="5"/>
      <c r="AM3014" s="9"/>
      <c r="AN3014" s="9"/>
      <c r="AO3014" s="9"/>
      <c r="AP3014" s="9"/>
      <c r="AQ3014" s="9"/>
      <c r="AR3014" s="9"/>
      <c r="AS3014" s="9"/>
      <c r="AT3014" s="9"/>
      <c r="AU3014" s="5"/>
      <c r="AV3014" s="5"/>
      <c r="AW3014" s="5"/>
      <c r="AX3014" s="5"/>
      <c r="AY3014" s="5"/>
      <c r="AZ3014" s="5"/>
      <c r="BA3014" s="5"/>
      <c r="CX3014" s="5"/>
      <c r="CY3014" s="5"/>
      <c r="CZ3014" s="5"/>
    </row>
    <row r="3015" spans="4:104" x14ac:dyDescent="0.3">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E3015" s="5"/>
      <c r="AF3015" s="5"/>
      <c r="AG3015" s="5"/>
      <c r="AH3015" s="5"/>
      <c r="AI3015" s="5"/>
      <c r="AJ3015" s="5"/>
      <c r="AM3015" s="9"/>
      <c r="AN3015" s="9"/>
      <c r="AO3015" s="9"/>
      <c r="AP3015" s="9"/>
      <c r="AQ3015" s="9"/>
      <c r="AR3015" s="9"/>
      <c r="AS3015" s="9"/>
      <c r="AT3015" s="9"/>
      <c r="AU3015" s="5"/>
      <c r="AV3015" s="5"/>
      <c r="AW3015" s="5"/>
      <c r="AX3015" s="5"/>
      <c r="AY3015" s="5"/>
      <c r="AZ3015" s="5"/>
      <c r="BA3015" s="5"/>
      <c r="CX3015" s="5"/>
      <c r="CY3015" s="5"/>
      <c r="CZ3015" s="5"/>
    </row>
    <row r="3016" spans="4:104" x14ac:dyDescent="0.3">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E3016" s="5"/>
      <c r="AF3016" s="5"/>
      <c r="AG3016" s="5"/>
      <c r="AH3016" s="5"/>
      <c r="AI3016" s="5"/>
      <c r="AJ3016" s="5"/>
      <c r="AM3016" s="9"/>
      <c r="AN3016" s="9"/>
      <c r="AO3016" s="9"/>
      <c r="AP3016" s="9"/>
      <c r="AQ3016" s="9"/>
      <c r="AR3016" s="9"/>
      <c r="AS3016" s="9"/>
      <c r="AT3016" s="9"/>
      <c r="AU3016" s="5"/>
      <c r="AV3016" s="5"/>
      <c r="AW3016" s="5"/>
      <c r="AX3016" s="5"/>
      <c r="AY3016" s="5"/>
      <c r="AZ3016" s="5"/>
      <c r="BA3016" s="5"/>
      <c r="CX3016" s="5"/>
      <c r="CY3016" s="5"/>
      <c r="CZ3016" s="5"/>
    </row>
    <row r="3017" spans="4:104" x14ac:dyDescent="0.3">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E3017" s="5"/>
      <c r="AF3017" s="5"/>
      <c r="AG3017" s="5"/>
      <c r="AH3017" s="5"/>
      <c r="AI3017" s="5"/>
      <c r="AJ3017" s="5"/>
      <c r="AM3017" s="9"/>
      <c r="AN3017" s="9"/>
      <c r="AO3017" s="9"/>
      <c r="AP3017" s="9"/>
      <c r="AQ3017" s="9"/>
      <c r="AR3017" s="9"/>
      <c r="AS3017" s="9"/>
      <c r="AT3017" s="9"/>
      <c r="AU3017" s="5"/>
      <c r="AV3017" s="5"/>
      <c r="AW3017" s="5"/>
      <c r="AX3017" s="5"/>
      <c r="AY3017" s="5"/>
      <c r="AZ3017" s="5"/>
      <c r="BA3017" s="5"/>
      <c r="CX3017" s="5"/>
      <c r="CY3017" s="5"/>
      <c r="CZ3017" s="5"/>
    </row>
    <row r="3018" spans="4:104" x14ac:dyDescent="0.3">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E3018" s="5"/>
      <c r="AF3018" s="5"/>
      <c r="AG3018" s="5"/>
      <c r="AH3018" s="5"/>
      <c r="AI3018" s="5"/>
      <c r="AJ3018" s="5"/>
      <c r="AM3018" s="9"/>
      <c r="AN3018" s="9"/>
      <c r="AO3018" s="9"/>
      <c r="AP3018" s="9"/>
      <c r="AQ3018" s="9"/>
      <c r="AR3018" s="9"/>
      <c r="AS3018" s="9"/>
      <c r="AT3018" s="9"/>
      <c r="AU3018" s="5"/>
      <c r="AV3018" s="5"/>
      <c r="AW3018" s="5"/>
      <c r="AX3018" s="5"/>
      <c r="AY3018" s="5"/>
      <c r="AZ3018" s="5"/>
      <c r="BA3018" s="5"/>
      <c r="CX3018" s="5"/>
      <c r="CY3018" s="5"/>
      <c r="CZ3018" s="5"/>
    </row>
    <row r="3019" spans="4:104" x14ac:dyDescent="0.3">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E3019" s="5"/>
      <c r="AF3019" s="5"/>
      <c r="AG3019" s="5"/>
      <c r="AH3019" s="5"/>
      <c r="AI3019" s="5"/>
      <c r="AJ3019" s="5"/>
      <c r="AM3019" s="9"/>
      <c r="AN3019" s="9"/>
      <c r="AO3019" s="9"/>
      <c r="AP3019" s="9"/>
      <c r="AQ3019" s="9"/>
      <c r="AR3019" s="9"/>
      <c r="AS3019" s="9"/>
      <c r="AT3019" s="9"/>
      <c r="AU3019" s="5"/>
      <c r="AV3019" s="5"/>
      <c r="AW3019" s="5"/>
      <c r="AX3019" s="5"/>
      <c r="AY3019" s="5"/>
      <c r="AZ3019" s="5"/>
      <c r="BA3019" s="5"/>
      <c r="CX3019" s="5"/>
      <c r="CY3019" s="5"/>
      <c r="CZ3019" s="5"/>
    </row>
    <row r="3020" spans="4:104" x14ac:dyDescent="0.3">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E3020" s="5"/>
      <c r="AF3020" s="5"/>
      <c r="AG3020" s="5"/>
      <c r="AH3020" s="5"/>
      <c r="AI3020" s="5"/>
      <c r="AJ3020" s="5"/>
      <c r="AM3020" s="9"/>
      <c r="AN3020" s="9"/>
      <c r="AO3020" s="9"/>
      <c r="AP3020" s="9"/>
      <c r="AQ3020" s="9"/>
      <c r="AR3020" s="9"/>
      <c r="AS3020" s="9"/>
      <c r="AT3020" s="9"/>
      <c r="AU3020" s="5"/>
      <c r="AV3020" s="5"/>
      <c r="AW3020" s="5"/>
      <c r="AX3020" s="5"/>
      <c r="AY3020" s="5"/>
      <c r="AZ3020" s="5"/>
      <c r="BA3020" s="5"/>
      <c r="CX3020" s="5"/>
      <c r="CY3020" s="5"/>
      <c r="CZ3020" s="5"/>
    </row>
    <row r="3021" spans="4:104" x14ac:dyDescent="0.3">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E3021" s="5"/>
      <c r="AF3021" s="5"/>
      <c r="AG3021" s="5"/>
      <c r="AH3021" s="5"/>
      <c r="AI3021" s="5"/>
      <c r="AJ3021" s="5"/>
      <c r="AM3021" s="9"/>
      <c r="AN3021" s="9"/>
      <c r="AO3021" s="9"/>
      <c r="AP3021" s="9"/>
      <c r="AQ3021" s="9"/>
      <c r="AR3021" s="9"/>
      <c r="AS3021" s="9"/>
      <c r="AT3021" s="9"/>
      <c r="AU3021" s="5"/>
      <c r="AV3021" s="5"/>
      <c r="AW3021" s="5"/>
      <c r="AX3021" s="5"/>
      <c r="AY3021" s="5"/>
      <c r="AZ3021" s="5"/>
      <c r="BA3021" s="5"/>
      <c r="CX3021" s="5"/>
      <c r="CY3021" s="5"/>
      <c r="CZ3021" s="5"/>
    </row>
    <row r="3022" spans="4:104" x14ac:dyDescent="0.3">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E3022" s="5"/>
      <c r="AF3022" s="5"/>
      <c r="AG3022" s="5"/>
      <c r="AH3022" s="5"/>
      <c r="AI3022" s="5"/>
      <c r="AJ3022" s="5"/>
      <c r="AM3022" s="9"/>
      <c r="AN3022" s="9"/>
      <c r="AO3022" s="9"/>
      <c r="AP3022" s="9"/>
      <c r="AQ3022" s="9"/>
      <c r="AR3022" s="9"/>
      <c r="AS3022" s="9"/>
      <c r="AT3022" s="9"/>
      <c r="AU3022" s="5"/>
      <c r="AV3022" s="5"/>
      <c r="AW3022" s="5"/>
      <c r="AX3022" s="5"/>
      <c r="AY3022" s="5"/>
      <c r="AZ3022" s="5"/>
      <c r="BA3022" s="5"/>
      <c r="CX3022" s="5"/>
      <c r="CY3022" s="5"/>
      <c r="CZ3022" s="5"/>
    </row>
    <row r="3023" spans="4:104" x14ac:dyDescent="0.3">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E3023" s="5"/>
      <c r="AF3023" s="5"/>
      <c r="AG3023" s="5"/>
      <c r="AH3023" s="5"/>
      <c r="AI3023" s="5"/>
      <c r="AJ3023" s="5"/>
      <c r="AM3023" s="9"/>
      <c r="AN3023" s="9"/>
      <c r="AO3023" s="9"/>
      <c r="AP3023" s="9"/>
      <c r="AQ3023" s="9"/>
      <c r="AR3023" s="9"/>
      <c r="AS3023" s="9"/>
      <c r="AT3023" s="9"/>
      <c r="AU3023" s="5"/>
      <c r="AV3023" s="5"/>
      <c r="AW3023" s="5"/>
      <c r="AX3023" s="5"/>
      <c r="AY3023" s="5"/>
      <c r="AZ3023" s="5"/>
      <c r="BA3023" s="5"/>
      <c r="CX3023" s="5"/>
      <c r="CY3023" s="5"/>
      <c r="CZ3023" s="5"/>
    </row>
    <row r="3024" spans="4:104" x14ac:dyDescent="0.3">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E3024" s="5"/>
      <c r="AF3024" s="5"/>
      <c r="AG3024" s="5"/>
      <c r="AH3024" s="5"/>
      <c r="AI3024" s="5"/>
      <c r="AJ3024" s="5"/>
      <c r="AM3024" s="9"/>
      <c r="AN3024" s="9"/>
      <c r="AO3024" s="9"/>
      <c r="AP3024" s="9"/>
      <c r="AQ3024" s="9"/>
      <c r="AR3024" s="9"/>
      <c r="AS3024" s="9"/>
      <c r="AT3024" s="9"/>
      <c r="AU3024" s="5"/>
      <c r="AV3024" s="5"/>
      <c r="AW3024" s="5"/>
      <c r="AX3024" s="5"/>
      <c r="AY3024" s="5"/>
      <c r="AZ3024" s="5"/>
      <c r="BA3024" s="5"/>
      <c r="CX3024" s="5"/>
      <c r="CY3024" s="5"/>
      <c r="CZ3024" s="5"/>
    </row>
    <row r="3025" spans="4:104" x14ac:dyDescent="0.3">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E3025" s="5"/>
      <c r="AF3025" s="5"/>
      <c r="AG3025" s="5"/>
      <c r="AH3025" s="5"/>
      <c r="AI3025" s="5"/>
      <c r="AJ3025" s="5"/>
      <c r="AM3025" s="9"/>
      <c r="AN3025" s="9"/>
      <c r="AO3025" s="9"/>
      <c r="AP3025" s="9"/>
      <c r="AQ3025" s="9"/>
      <c r="AR3025" s="9"/>
      <c r="AS3025" s="9"/>
      <c r="AT3025" s="9"/>
      <c r="AU3025" s="5"/>
      <c r="AV3025" s="5"/>
      <c r="AW3025" s="5"/>
      <c r="AX3025" s="5"/>
      <c r="AY3025" s="5"/>
      <c r="AZ3025" s="5"/>
      <c r="BA3025" s="5"/>
      <c r="CX3025" s="5"/>
      <c r="CY3025" s="5"/>
      <c r="CZ3025" s="5"/>
    </row>
    <row r="3026" spans="4:104" x14ac:dyDescent="0.3">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E3026" s="5"/>
      <c r="AF3026" s="5"/>
      <c r="AG3026" s="5"/>
      <c r="AH3026" s="5"/>
      <c r="AI3026" s="5"/>
      <c r="AJ3026" s="5"/>
      <c r="AM3026" s="9"/>
      <c r="AN3026" s="9"/>
      <c r="AO3026" s="9"/>
      <c r="AP3026" s="9"/>
      <c r="AQ3026" s="9"/>
      <c r="AR3026" s="9"/>
      <c r="AS3026" s="9"/>
      <c r="AT3026" s="9"/>
      <c r="AU3026" s="5"/>
      <c r="AV3026" s="5"/>
      <c r="AW3026" s="5"/>
      <c r="AX3026" s="5"/>
      <c r="AY3026" s="5"/>
      <c r="AZ3026" s="5"/>
      <c r="BA3026" s="5"/>
      <c r="CX3026" s="5"/>
      <c r="CY3026" s="5"/>
      <c r="CZ3026" s="5"/>
    </row>
    <row r="3027" spans="4:104" x14ac:dyDescent="0.3">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E3027" s="5"/>
      <c r="AF3027" s="5"/>
      <c r="AG3027" s="5"/>
      <c r="AH3027" s="5"/>
      <c r="AI3027" s="5"/>
      <c r="AJ3027" s="5"/>
      <c r="AM3027" s="9"/>
      <c r="AN3027" s="9"/>
      <c r="AO3027" s="9"/>
      <c r="AP3027" s="9"/>
      <c r="AQ3027" s="9"/>
      <c r="AR3027" s="9"/>
      <c r="AS3027" s="9"/>
      <c r="AT3027" s="9"/>
      <c r="AU3027" s="5"/>
      <c r="AV3027" s="5"/>
      <c r="AW3027" s="5"/>
      <c r="AX3027" s="5"/>
      <c r="AY3027" s="5"/>
      <c r="AZ3027" s="5"/>
      <c r="BA3027" s="5"/>
      <c r="CX3027" s="5"/>
      <c r="CY3027" s="5"/>
      <c r="CZ3027" s="5"/>
    </row>
    <row r="3028" spans="4:104" x14ac:dyDescent="0.3">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E3028" s="5"/>
      <c r="AF3028" s="5"/>
      <c r="AG3028" s="5"/>
      <c r="AH3028" s="5"/>
      <c r="AI3028" s="5"/>
      <c r="AJ3028" s="5"/>
      <c r="AM3028" s="9"/>
      <c r="AN3028" s="9"/>
      <c r="AO3028" s="9"/>
      <c r="AP3028" s="9"/>
      <c r="AQ3028" s="9"/>
      <c r="AR3028" s="9"/>
      <c r="AS3028" s="9"/>
      <c r="AT3028" s="9"/>
      <c r="AU3028" s="5"/>
      <c r="AV3028" s="5"/>
      <c r="AW3028" s="5"/>
      <c r="AX3028" s="5"/>
      <c r="AY3028" s="5"/>
      <c r="AZ3028" s="5"/>
      <c r="BA3028" s="5"/>
      <c r="CX3028" s="5"/>
      <c r="CY3028" s="5"/>
      <c r="CZ3028" s="5"/>
    </row>
    <row r="3029" spans="4:104" x14ac:dyDescent="0.3">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E3029" s="5"/>
      <c r="AF3029" s="5"/>
      <c r="AG3029" s="5"/>
      <c r="AH3029" s="5"/>
      <c r="AI3029" s="5"/>
      <c r="AJ3029" s="5"/>
      <c r="AM3029" s="9"/>
      <c r="AN3029" s="9"/>
      <c r="AO3029" s="9"/>
      <c r="AP3029" s="9"/>
      <c r="AQ3029" s="9"/>
      <c r="AR3029" s="9"/>
      <c r="AS3029" s="9"/>
      <c r="AT3029" s="9"/>
      <c r="AU3029" s="5"/>
      <c r="AV3029" s="5"/>
      <c r="AW3029" s="5"/>
      <c r="AX3029" s="5"/>
      <c r="AY3029" s="5"/>
      <c r="AZ3029" s="5"/>
      <c r="BA3029" s="5"/>
      <c r="CX3029" s="5"/>
      <c r="CY3029" s="5"/>
      <c r="CZ3029" s="5"/>
    </row>
    <row r="3030" spans="4:104" x14ac:dyDescent="0.3">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E3030" s="5"/>
      <c r="AF3030" s="5"/>
      <c r="AG3030" s="5"/>
      <c r="AH3030" s="5"/>
      <c r="AI3030" s="5"/>
      <c r="AJ3030" s="5"/>
      <c r="AM3030" s="9"/>
      <c r="AN3030" s="9"/>
      <c r="AO3030" s="9"/>
      <c r="AP3030" s="9"/>
      <c r="AQ3030" s="9"/>
      <c r="AR3030" s="9"/>
      <c r="AS3030" s="9"/>
      <c r="AT3030" s="9"/>
      <c r="AU3030" s="5"/>
      <c r="AV3030" s="5"/>
      <c r="AW3030" s="5"/>
      <c r="AX3030" s="5"/>
      <c r="AY3030" s="5"/>
      <c r="AZ3030" s="5"/>
      <c r="BA3030" s="5"/>
      <c r="CX3030" s="5"/>
      <c r="CY3030" s="5"/>
      <c r="CZ3030" s="5"/>
    </row>
    <row r="3031" spans="4:104" x14ac:dyDescent="0.3">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E3031" s="5"/>
      <c r="AF3031" s="5"/>
      <c r="AG3031" s="5"/>
      <c r="AH3031" s="5"/>
      <c r="AI3031" s="5"/>
      <c r="AJ3031" s="5"/>
      <c r="AM3031" s="9"/>
      <c r="AN3031" s="9"/>
      <c r="AO3031" s="9"/>
      <c r="AP3031" s="9"/>
      <c r="AQ3031" s="9"/>
      <c r="AR3031" s="9"/>
      <c r="AS3031" s="9"/>
      <c r="AT3031" s="9"/>
      <c r="AU3031" s="5"/>
      <c r="AV3031" s="5"/>
      <c r="AW3031" s="5"/>
      <c r="AX3031" s="5"/>
      <c r="AY3031" s="5"/>
      <c r="AZ3031" s="5"/>
      <c r="BA3031" s="5"/>
      <c r="CX3031" s="5"/>
      <c r="CY3031" s="5"/>
      <c r="CZ3031" s="5"/>
    </row>
    <row r="3032" spans="4:104" x14ac:dyDescent="0.3">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E3032" s="5"/>
      <c r="AF3032" s="5"/>
      <c r="AG3032" s="5"/>
      <c r="AH3032" s="5"/>
      <c r="AI3032" s="5"/>
      <c r="AJ3032" s="5"/>
      <c r="AM3032" s="9"/>
      <c r="AN3032" s="9"/>
      <c r="AO3032" s="9"/>
      <c r="AP3032" s="9"/>
      <c r="AQ3032" s="9"/>
      <c r="AR3032" s="9"/>
      <c r="AS3032" s="9"/>
      <c r="AT3032" s="9"/>
      <c r="AU3032" s="5"/>
      <c r="AV3032" s="5"/>
      <c r="AW3032" s="5"/>
      <c r="AX3032" s="5"/>
      <c r="AY3032" s="5"/>
      <c r="AZ3032" s="5"/>
      <c r="BA3032" s="5"/>
      <c r="CX3032" s="5"/>
      <c r="CY3032" s="5"/>
      <c r="CZ3032" s="5"/>
    </row>
    <row r="3033" spans="4:104" x14ac:dyDescent="0.3">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E3033" s="5"/>
      <c r="AF3033" s="5"/>
      <c r="AG3033" s="5"/>
      <c r="AH3033" s="5"/>
      <c r="AI3033" s="5"/>
      <c r="AJ3033" s="5"/>
      <c r="AM3033" s="9"/>
      <c r="AN3033" s="9"/>
      <c r="AO3033" s="9"/>
      <c r="AP3033" s="9"/>
      <c r="AQ3033" s="9"/>
      <c r="AR3033" s="9"/>
      <c r="AS3033" s="9"/>
      <c r="AT3033" s="9"/>
      <c r="AU3033" s="5"/>
      <c r="AV3033" s="5"/>
      <c r="AW3033" s="5"/>
      <c r="AX3033" s="5"/>
      <c r="AY3033" s="5"/>
      <c r="AZ3033" s="5"/>
      <c r="BA3033" s="5"/>
      <c r="CX3033" s="5"/>
      <c r="CY3033" s="5"/>
      <c r="CZ3033" s="5"/>
    </row>
    <row r="3034" spans="4:104" x14ac:dyDescent="0.3">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E3034" s="5"/>
      <c r="AF3034" s="5"/>
      <c r="AG3034" s="5"/>
      <c r="AH3034" s="5"/>
      <c r="AI3034" s="5"/>
      <c r="AJ3034" s="5"/>
      <c r="AM3034" s="9"/>
      <c r="AN3034" s="9"/>
      <c r="AO3034" s="9"/>
      <c r="AP3034" s="9"/>
      <c r="AQ3034" s="9"/>
      <c r="AR3034" s="9"/>
      <c r="AS3034" s="9"/>
      <c r="AT3034" s="9"/>
      <c r="AU3034" s="5"/>
      <c r="AV3034" s="5"/>
      <c r="AW3034" s="5"/>
      <c r="AX3034" s="5"/>
      <c r="AY3034" s="5"/>
      <c r="AZ3034" s="5"/>
      <c r="BA3034" s="5"/>
      <c r="CX3034" s="5"/>
      <c r="CY3034" s="5"/>
      <c r="CZ3034" s="5"/>
    </row>
    <row r="3035" spans="4:104" x14ac:dyDescent="0.3">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E3035" s="5"/>
      <c r="AF3035" s="5"/>
      <c r="AG3035" s="5"/>
      <c r="AH3035" s="5"/>
      <c r="AI3035" s="5"/>
      <c r="AJ3035" s="5"/>
      <c r="AM3035" s="9"/>
      <c r="AN3035" s="9"/>
      <c r="AO3035" s="9"/>
      <c r="AP3035" s="9"/>
      <c r="AQ3035" s="9"/>
      <c r="AR3035" s="9"/>
      <c r="AS3035" s="9"/>
      <c r="AT3035" s="9"/>
      <c r="AU3035" s="5"/>
      <c r="AV3035" s="5"/>
      <c r="AW3035" s="5"/>
      <c r="AX3035" s="5"/>
      <c r="AY3035" s="5"/>
      <c r="AZ3035" s="5"/>
      <c r="BA3035" s="5"/>
      <c r="CX3035" s="5"/>
      <c r="CY3035" s="5"/>
      <c r="CZ3035" s="5"/>
    </row>
    <row r="3036" spans="4:104" x14ac:dyDescent="0.3">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E3036" s="5"/>
      <c r="AF3036" s="5"/>
      <c r="AG3036" s="5"/>
      <c r="AH3036" s="5"/>
      <c r="AI3036" s="5"/>
      <c r="AJ3036" s="5"/>
      <c r="AM3036" s="9"/>
      <c r="AN3036" s="9"/>
      <c r="AO3036" s="9"/>
      <c r="AP3036" s="9"/>
      <c r="AQ3036" s="9"/>
      <c r="AR3036" s="9"/>
      <c r="AS3036" s="9"/>
      <c r="AT3036" s="9"/>
      <c r="AU3036" s="5"/>
      <c r="AV3036" s="5"/>
      <c r="AW3036" s="5"/>
      <c r="AX3036" s="5"/>
      <c r="AY3036" s="5"/>
      <c r="AZ3036" s="5"/>
      <c r="BA3036" s="5"/>
      <c r="CX3036" s="5"/>
      <c r="CY3036" s="5"/>
      <c r="CZ3036" s="5"/>
    </row>
    <row r="3037" spans="4:104" x14ac:dyDescent="0.3">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E3037" s="5"/>
      <c r="AF3037" s="5"/>
      <c r="AG3037" s="5"/>
      <c r="AH3037" s="5"/>
      <c r="AI3037" s="5"/>
      <c r="AJ3037" s="5"/>
      <c r="AM3037" s="9"/>
      <c r="AN3037" s="9"/>
      <c r="AO3037" s="9"/>
      <c r="AP3037" s="9"/>
      <c r="AQ3037" s="9"/>
      <c r="AR3037" s="9"/>
      <c r="AS3037" s="9"/>
      <c r="AT3037" s="9"/>
      <c r="AU3037" s="5"/>
      <c r="AV3037" s="5"/>
      <c r="AW3037" s="5"/>
      <c r="AX3037" s="5"/>
      <c r="AY3037" s="5"/>
      <c r="AZ3037" s="5"/>
      <c r="BA3037" s="5"/>
      <c r="CX3037" s="5"/>
      <c r="CY3037" s="5"/>
      <c r="CZ3037" s="5"/>
    </row>
    <row r="3038" spans="4:104" x14ac:dyDescent="0.3">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E3038" s="5"/>
      <c r="AF3038" s="5"/>
      <c r="AG3038" s="5"/>
      <c r="AH3038" s="5"/>
      <c r="AI3038" s="5"/>
      <c r="AJ3038" s="5"/>
      <c r="AM3038" s="9"/>
      <c r="AN3038" s="9"/>
      <c r="AO3038" s="9"/>
      <c r="AP3038" s="9"/>
      <c r="AQ3038" s="9"/>
      <c r="AR3038" s="9"/>
      <c r="AS3038" s="9"/>
      <c r="AT3038" s="9"/>
      <c r="AU3038" s="5"/>
      <c r="AV3038" s="5"/>
      <c r="AW3038" s="5"/>
      <c r="AX3038" s="5"/>
      <c r="AY3038" s="5"/>
      <c r="AZ3038" s="5"/>
      <c r="BA3038" s="5"/>
      <c r="CX3038" s="5"/>
      <c r="CY3038" s="5"/>
      <c r="CZ3038" s="5"/>
    </row>
    <row r="3039" spans="4:104" x14ac:dyDescent="0.3">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E3039" s="5"/>
      <c r="AF3039" s="5"/>
      <c r="AG3039" s="5"/>
      <c r="AH3039" s="5"/>
      <c r="AI3039" s="5"/>
      <c r="AJ3039" s="5"/>
      <c r="AM3039" s="9"/>
      <c r="AN3039" s="9"/>
      <c r="AO3039" s="9"/>
      <c r="AP3039" s="9"/>
      <c r="AQ3039" s="9"/>
      <c r="AR3039" s="9"/>
      <c r="AS3039" s="9"/>
      <c r="AT3039" s="9"/>
      <c r="AU3039" s="5"/>
      <c r="AV3039" s="5"/>
      <c r="AW3039" s="5"/>
      <c r="AX3039" s="5"/>
      <c r="AY3039" s="5"/>
      <c r="AZ3039" s="5"/>
      <c r="BA3039" s="5"/>
      <c r="CX3039" s="5"/>
      <c r="CY3039" s="5"/>
      <c r="CZ3039" s="5"/>
    </row>
    <row r="3040" spans="4:104" x14ac:dyDescent="0.3">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E3040" s="5"/>
      <c r="AF3040" s="5"/>
      <c r="AG3040" s="5"/>
      <c r="AH3040" s="5"/>
      <c r="AI3040" s="5"/>
      <c r="AJ3040" s="5"/>
      <c r="AM3040" s="9"/>
      <c r="AN3040" s="9"/>
      <c r="AO3040" s="9"/>
      <c r="AP3040" s="9"/>
      <c r="AQ3040" s="9"/>
      <c r="AR3040" s="9"/>
      <c r="AS3040" s="9"/>
      <c r="AT3040" s="9"/>
      <c r="AU3040" s="5"/>
      <c r="AV3040" s="5"/>
      <c r="AW3040" s="5"/>
      <c r="AX3040" s="5"/>
      <c r="AY3040" s="5"/>
      <c r="AZ3040" s="5"/>
      <c r="BA3040" s="5"/>
      <c r="CX3040" s="5"/>
      <c r="CY3040" s="5"/>
      <c r="CZ3040" s="5"/>
    </row>
    <row r="3041" spans="4:104" x14ac:dyDescent="0.3">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E3041" s="5"/>
      <c r="AF3041" s="5"/>
      <c r="AG3041" s="5"/>
      <c r="AH3041" s="5"/>
      <c r="AI3041" s="5"/>
      <c r="AJ3041" s="5"/>
      <c r="AM3041" s="9"/>
      <c r="AN3041" s="9"/>
      <c r="AO3041" s="9"/>
      <c r="AP3041" s="9"/>
      <c r="AQ3041" s="9"/>
      <c r="AR3041" s="9"/>
      <c r="AS3041" s="9"/>
      <c r="AT3041" s="9"/>
      <c r="AU3041" s="5"/>
      <c r="AV3041" s="5"/>
      <c r="AW3041" s="5"/>
      <c r="AX3041" s="5"/>
      <c r="AY3041" s="5"/>
      <c r="AZ3041" s="5"/>
      <c r="BA3041" s="5"/>
      <c r="CX3041" s="5"/>
      <c r="CY3041" s="5"/>
      <c r="CZ3041" s="5"/>
    </row>
    <row r="3042" spans="4:104" x14ac:dyDescent="0.3">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E3042" s="5"/>
      <c r="AF3042" s="5"/>
      <c r="AG3042" s="5"/>
      <c r="AH3042" s="5"/>
      <c r="AI3042" s="5"/>
      <c r="AJ3042" s="5"/>
      <c r="AM3042" s="9"/>
      <c r="AN3042" s="9"/>
      <c r="AO3042" s="9"/>
      <c r="AP3042" s="9"/>
      <c r="AQ3042" s="9"/>
      <c r="AR3042" s="9"/>
      <c r="AS3042" s="9"/>
      <c r="AT3042" s="9"/>
      <c r="AU3042" s="5"/>
      <c r="AV3042" s="5"/>
      <c r="AW3042" s="5"/>
      <c r="AX3042" s="5"/>
      <c r="AY3042" s="5"/>
      <c r="AZ3042" s="5"/>
      <c r="BA3042" s="5"/>
      <c r="CX3042" s="5"/>
      <c r="CY3042" s="5"/>
      <c r="CZ3042" s="5"/>
    </row>
    <row r="3043" spans="4:104" x14ac:dyDescent="0.3">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E3043" s="5"/>
      <c r="AF3043" s="5"/>
      <c r="AG3043" s="5"/>
      <c r="AH3043" s="5"/>
      <c r="AI3043" s="5"/>
      <c r="AJ3043" s="5"/>
      <c r="AM3043" s="9"/>
      <c r="AN3043" s="9"/>
      <c r="AO3043" s="9"/>
      <c r="AP3043" s="9"/>
      <c r="AQ3043" s="9"/>
      <c r="AR3043" s="9"/>
      <c r="AS3043" s="9"/>
      <c r="AT3043" s="9"/>
      <c r="AU3043" s="5"/>
      <c r="AV3043" s="5"/>
      <c r="AW3043" s="5"/>
      <c r="AX3043" s="5"/>
      <c r="AY3043" s="5"/>
      <c r="AZ3043" s="5"/>
      <c r="BA3043" s="5"/>
      <c r="CX3043" s="5"/>
      <c r="CY3043" s="5"/>
      <c r="CZ3043" s="5"/>
    </row>
    <row r="3044" spans="4:104" x14ac:dyDescent="0.3">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E3044" s="5"/>
      <c r="AF3044" s="5"/>
      <c r="AG3044" s="5"/>
      <c r="AH3044" s="5"/>
      <c r="AI3044" s="5"/>
      <c r="AJ3044" s="5"/>
      <c r="AM3044" s="9"/>
      <c r="AN3044" s="9"/>
      <c r="AO3044" s="9"/>
      <c r="AP3044" s="9"/>
      <c r="AQ3044" s="9"/>
      <c r="AR3044" s="9"/>
      <c r="AS3044" s="9"/>
      <c r="AT3044" s="9"/>
      <c r="AU3044" s="5"/>
      <c r="AV3044" s="5"/>
      <c r="AW3044" s="5"/>
      <c r="AX3044" s="5"/>
      <c r="AY3044" s="5"/>
      <c r="AZ3044" s="5"/>
      <c r="BA3044" s="5"/>
      <c r="CX3044" s="5"/>
      <c r="CY3044" s="5"/>
      <c r="CZ3044" s="5"/>
    </row>
    <row r="3045" spans="4:104" x14ac:dyDescent="0.3">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E3045" s="5"/>
      <c r="AF3045" s="5"/>
      <c r="AG3045" s="5"/>
      <c r="AH3045" s="5"/>
      <c r="AI3045" s="5"/>
      <c r="AJ3045" s="5"/>
      <c r="AM3045" s="9"/>
      <c r="AN3045" s="9"/>
      <c r="AO3045" s="9"/>
      <c r="AP3045" s="9"/>
      <c r="AQ3045" s="9"/>
      <c r="AR3045" s="9"/>
      <c r="AS3045" s="9"/>
      <c r="AT3045" s="9"/>
      <c r="AU3045" s="5"/>
      <c r="AV3045" s="5"/>
      <c r="AW3045" s="5"/>
      <c r="AX3045" s="5"/>
      <c r="AY3045" s="5"/>
      <c r="AZ3045" s="5"/>
      <c r="BA3045" s="5"/>
      <c r="CX3045" s="5"/>
      <c r="CY3045" s="5"/>
      <c r="CZ3045" s="5"/>
    </row>
    <row r="3046" spans="4:104" x14ac:dyDescent="0.3">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E3046" s="5"/>
      <c r="AF3046" s="5"/>
      <c r="AG3046" s="5"/>
      <c r="AH3046" s="5"/>
      <c r="AI3046" s="5"/>
      <c r="AJ3046" s="5"/>
      <c r="AM3046" s="9"/>
      <c r="AN3046" s="9"/>
      <c r="AO3046" s="9"/>
      <c r="AP3046" s="9"/>
      <c r="AQ3046" s="9"/>
      <c r="AR3046" s="9"/>
      <c r="AS3046" s="9"/>
      <c r="AT3046" s="9"/>
      <c r="AU3046" s="5"/>
      <c r="AV3046" s="5"/>
      <c r="AW3046" s="5"/>
      <c r="AX3046" s="5"/>
      <c r="AY3046" s="5"/>
      <c r="AZ3046" s="5"/>
      <c r="BA3046" s="5"/>
      <c r="CX3046" s="5"/>
      <c r="CY3046" s="5"/>
      <c r="CZ3046" s="5"/>
    </row>
    <row r="3047" spans="4:104" x14ac:dyDescent="0.3">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E3047" s="5"/>
      <c r="AF3047" s="5"/>
      <c r="AG3047" s="5"/>
      <c r="AH3047" s="5"/>
      <c r="AI3047" s="5"/>
      <c r="AJ3047" s="5"/>
      <c r="AM3047" s="9"/>
      <c r="AN3047" s="9"/>
      <c r="AO3047" s="9"/>
      <c r="AP3047" s="9"/>
      <c r="AQ3047" s="9"/>
      <c r="AR3047" s="9"/>
      <c r="AS3047" s="9"/>
      <c r="AT3047" s="9"/>
      <c r="AU3047" s="5"/>
      <c r="AV3047" s="5"/>
      <c r="AW3047" s="5"/>
      <c r="AX3047" s="5"/>
      <c r="AY3047" s="5"/>
      <c r="AZ3047" s="5"/>
      <c r="BA3047" s="5"/>
      <c r="CX3047" s="5"/>
      <c r="CY3047" s="5"/>
      <c r="CZ3047" s="5"/>
    </row>
    <row r="3048" spans="4:104" x14ac:dyDescent="0.3">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E3048" s="5"/>
      <c r="AF3048" s="5"/>
      <c r="AG3048" s="5"/>
      <c r="AH3048" s="5"/>
      <c r="AI3048" s="5"/>
      <c r="AJ3048" s="5"/>
      <c r="AM3048" s="9"/>
      <c r="AN3048" s="9"/>
      <c r="AO3048" s="9"/>
      <c r="AP3048" s="9"/>
      <c r="AQ3048" s="9"/>
      <c r="AR3048" s="9"/>
      <c r="AS3048" s="9"/>
      <c r="AT3048" s="9"/>
      <c r="AU3048" s="5"/>
      <c r="AV3048" s="5"/>
      <c r="AW3048" s="5"/>
      <c r="AX3048" s="5"/>
      <c r="AY3048" s="5"/>
      <c r="AZ3048" s="5"/>
      <c r="BA3048" s="5"/>
      <c r="CX3048" s="5"/>
      <c r="CY3048" s="5"/>
      <c r="CZ3048" s="5"/>
    </row>
    <row r="3049" spans="4:104" x14ac:dyDescent="0.3">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E3049" s="5"/>
      <c r="AF3049" s="5"/>
      <c r="AG3049" s="5"/>
      <c r="AH3049" s="5"/>
      <c r="AI3049" s="5"/>
      <c r="AJ3049" s="5"/>
      <c r="AM3049" s="9"/>
      <c r="AN3049" s="9"/>
      <c r="AO3049" s="9"/>
      <c r="AP3049" s="9"/>
      <c r="AQ3049" s="9"/>
      <c r="AR3049" s="9"/>
      <c r="AS3049" s="9"/>
      <c r="AT3049" s="9"/>
      <c r="AU3049" s="5"/>
      <c r="AV3049" s="5"/>
      <c r="AW3049" s="5"/>
      <c r="AX3049" s="5"/>
      <c r="AY3049" s="5"/>
      <c r="AZ3049" s="5"/>
      <c r="BA3049" s="5"/>
      <c r="CX3049" s="5"/>
      <c r="CY3049" s="5"/>
      <c r="CZ3049" s="5"/>
    </row>
    <row r="3050" spans="4:104" x14ac:dyDescent="0.3">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E3050" s="5"/>
      <c r="AF3050" s="5"/>
      <c r="AG3050" s="5"/>
      <c r="AH3050" s="5"/>
      <c r="AI3050" s="5"/>
      <c r="AJ3050" s="5"/>
      <c r="AM3050" s="9"/>
      <c r="AN3050" s="9"/>
      <c r="AO3050" s="9"/>
      <c r="AP3050" s="9"/>
      <c r="AQ3050" s="9"/>
      <c r="AR3050" s="9"/>
      <c r="AS3050" s="9"/>
      <c r="AT3050" s="9"/>
      <c r="AU3050" s="5"/>
      <c r="AV3050" s="5"/>
      <c r="AW3050" s="5"/>
      <c r="AX3050" s="5"/>
      <c r="AY3050" s="5"/>
      <c r="AZ3050" s="5"/>
      <c r="BA3050" s="5"/>
      <c r="CX3050" s="5"/>
      <c r="CY3050" s="5"/>
      <c r="CZ3050" s="5"/>
    </row>
    <row r="3051" spans="4:104" x14ac:dyDescent="0.3">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E3051" s="5"/>
      <c r="AF3051" s="5"/>
      <c r="AG3051" s="5"/>
      <c r="AH3051" s="5"/>
      <c r="AI3051" s="5"/>
      <c r="AJ3051" s="5"/>
      <c r="AM3051" s="9"/>
      <c r="AN3051" s="9"/>
      <c r="AO3051" s="9"/>
      <c r="AP3051" s="9"/>
      <c r="AQ3051" s="9"/>
      <c r="AR3051" s="9"/>
      <c r="AS3051" s="9"/>
      <c r="AT3051" s="9"/>
      <c r="AU3051" s="5"/>
      <c r="AV3051" s="5"/>
      <c r="AW3051" s="5"/>
      <c r="AX3051" s="5"/>
      <c r="AY3051" s="5"/>
      <c r="AZ3051" s="5"/>
      <c r="BA3051" s="5"/>
      <c r="CX3051" s="5"/>
      <c r="CY3051" s="5"/>
      <c r="CZ3051" s="5"/>
    </row>
    <row r="3052" spans="4:104" x14ac:dyDescent="0.3">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E3052" s="5"/>
      <c r="AF3052" s="5"/>
      <c r="AG3052" s="5"/>
      <c r="AH3052" s="5"/>
      <c r="AI3052" s="5"/>
      <c r="AJ3052" s="5"/>
      <c r="AM3052" s="9"/>
      <c r="AN3052" s="9"/>
      <c r="AO3052" s="9"/>
      <c r="AP3052" s="9"/>
      <c r="AQ3052" s="9"/>
      <c r="AR3052" s="9"/>
      <c r="AS3052" s="9"/>
      <c r="AT3052" s="9"/>
      <c r="AU3052" s="5"/>
      <c r="AV3052" s="5"/>
      <c r="AW3052" s="5"/>
      <c r="AX3052" s="5"/>
      <c r="AY3052" s="5"/>
      <c r="AZ3052" s="5"/>
      <c r="BA3052" s="5"/>
      <c r="CX3052" s="5"/>
      <c r="CY3052" s="5"/>
      <c r="CZ3052" s="5"/>
    </row>
    <row r="3053" spans="4:104" x14ac:dyDescent="0.3">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E3053" s="5"/>
      <c r="AF3053" s="5"/>
      <c r="AG3053" s="5"/>
      <c r="AH3053" s="5"/>
      <c r="AI3053" s="5"/>
      <c r="AJ3053" s="5"/>
      <c r="AM3053" s="9"/>
      <c r="AN3053" s="9"/>
      <c r="AO3053" s="9"/>
      <c r="AP3053" s="9"/>
      <c r="AQ3053" s="9"/>
      <c r="AR3053" s="9"/>
      <c r="AS3053" s="9"/>
      <c r="AT3053" s="9"/>
      <c r="AU3053" s="5"/>
      <c r="AV3053" s="5"/>
      <c r="AW3053" s="5"/>
      <c r="AX3053" s="5"/>
      <c r="AY3053" s="5"/>
      <c r="AZ3053" s="5"/>
      <c r="BA3053" s="5"/>
      <c r="CX3053" s="5"/>
      <c r="CY3053" s="5"/>
      <c r="CZ3053" s="5"/>
    </row>
    <row r="3054" spans="4:104" x14ac:dyDescent="0.3">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E3054" s="5"/>
      <c r="AF3054" s="5"/>
      <c r="AG3054" s="5"/>
      <c r="AH3054" s="5"/>
      <c r="AI3054" s="5"/>
      <c r="AJ3054" s="5"/>
      <c r="AM3054" s="9"/>
      <c r="AN3054" s="9"/>
      <c r="AO3054" s="9"/>
      <c r="AP3054" s="9"/>
      <c r="AQ3054" s="9"/>
      <c r="AR3054" s="9"/>
      <c r="AS3054" s="9"/>
      <c r="AT3054" s="9"/>
      <c r="AU3054" s="5"/>
      <c r="AV3054" s="5"/>
      <c r="AW3054" s="5"/>
      <c r="AX3054" s="5"/>
      <c r="AY3054" s="5"/>
      <c r="AZ3054" s="5"/>
      <c r="BA3054" s="5"/>
      <c r="CX3054" s="5"/>
      <c r="CY3054" s="5"/>
      <c r="CZ3054" s="5"/>
    </row>
    <row r="3055" spans="4:104" x14ac:dyDescent="0.3">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E3055" s="5"/>
      <c r="AF3055" s="5"/>
      <c r="AG3055" s="5"/>
      <c r="AH3055" s="5"/>
      <c r="AI3055" s="5"/>
      <c r="AJ3055" s="5"/>
      <c r="AM3055" s="9"/>
      <c r="AN3055" s="9"/>
      <c r="AO3055" s="9"/>
      <c r="AP3055" s="9"/>
      <c r="AQ3055" s="9"/>
      <c r="AR3055" s="9"/>
      <c r="AS3055" s="9"/>
      <c r="AT3055" s="9"/>
      <c r="AU3055" s="5"/>
      <c r="AV3055" s="5"/>
      <c r="AW3055" s="5"/>
      <c r="AX3055" s="5"/>
      <c r="AY3055" s="5"/>
      <c r="AZ3055" s="5"/>
      <c r="BA3055" s="5"/>
      <c r="CX3055" s="5"/>
      <c r="CY3055" s="5"/>
      <c r="CZ3055" s="5"/>
    </row>
    <row r="3056" spans="4:104" x14ac:dyDescent="0.3">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E3056" s="5"/>
      <c r="AF3056" s="5"/>
      <c r="AG3056" s="5"/>
      <c r="AH3056" s="5"/>
      <c r="AI3056" s="5"/>
      <c r="AJ3056" s="5"/>
      <c r="AM3056" s="9"/>
      <c r="AN3056" s="9"/>
      <c r="AO3056" s="9"/>
      <c r="AP3056" s="9"/>
      <c r="AQ3056" s="9"/>
      <c r="AR3056" s="9"/>
      <c r="AS3056" s="9"/>
      <c r="AT3056" s="9"/>
      <c r="AU3056" s="5"/>
      <c r="AV3056" s="5"/>
      <c r="AW3056" s="5"/>
      <c r="AX3056" s="5"/>
      <c r="AY3056" s="5"/>
      <c r="AZ3056" s="5"/>
      <c r="BA3056" s="5"/>
      <c r="CX3056" s="5"/>
      <c r="CY3056" s="5"/>
      <c r="CZ3056" s="5"/>
    </row>
    <row r="3057" spans="4:104" x14ac:dyDescent="0.3">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E3057" s="5"/>
      <c r="AF3057" s="5"/>
      <c r="AG3057" s="5"/>
      <c r="AH3057" s="5"/>
      <c r="AI3057" s="5"/>
      <c r="AJ3057" s="5"/>
      <c r="AM3057" s="9"/>
      <c r="AN3057" s="9"/>
      <c r="AO3057" s="9"/>
      <c r="AP3057" s="9"/>
      <c r="AQ3057" s="9"/>
      <c r="AR3057" s="9"/>
      <c r="AS3057" s="9"/>
      <c r="AT3057" s="9"/>
      <c r="AU3057" s="5"/>
      <c r="AV3057" s="5"/>
      <c r="AW3057" s="5"/>
      <c r="AX3057" s="5"/>
      <c r="AY3057" s="5"/>
      <c r="AZ3057" s="5"/>
      <c r="BA3057" s="5"/>
      <c r="CX3057" s="5"/>
      <c r="CY3057" s="5"/>
      <c r="CZ3057" s="5"/>
    </row>
    <row r="3058" spans="4:104" x14ac:dyDescent="0.3">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E3058" s="5"/>
      <c r="AF3058" s="5"/>
      <c r="AG3058" s="5"/>
      <c r="AH3058" s="5"/>
      <c r="AI3058" s="5"/>
      <c r="AJ3058" s="5"/>
      <c r="AM3058" s="9"/>
      <c r="AN3058" s="9"/>
      <c r="AO3058" s="9"/>
      <c r="AP3058" s="9"/>
      <c r="AQ3058" s="9"/>
      <c r="AR3058" s="9"/>
      <c r="AS3058" s="9"/>
      <c r="AT3058" s="9"/>
      <c r="AU3058" s="5"/>
      <c r="AV3058" s="5"/>
      <c r="AW3058" s="5"/>
      <c r="AX3058" s="5"/>
      <c r="AY3058" s="5"/>
      <c r="AZ3058" s="5"/>
      <c r="BA3058" s="5"/>
      <c r="CX3058" s="5"/>
      <c r="CY3058" s="5"/>
      <c r="CZ3058" s="5"/>
    </row>
    <row r="3059" spans="4:104" x14ac:dyDescent="0.3">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E3059" s="5"/>
      <c r="AF3059" s="5"/>
      <c r="AG3059" s="5"/>
      <c r="AH3059" s="5"/>
      <c r="AI3059" s="5"/>
      <c r="AJ3059" s="5"/>
      <c r="AM3059" s="9"/>
      <c r="AN3059" s="9"/>
      <c r="AO3059" s="9"/>
      <c r="AP3059" s="9"/>
      <c r="AQ3059" s="9"/>
      <c r="AR3059" s="9"/>
      <c r="AS3059" s="9"/>
      <c r="AT3059" s="9"/>
      <c r="AU3059" s="5"/>
      <c r="AV3059" s="5"/>
      <c r="AW3059" s="5"/>
      <c r="AX3059" s="5"/>
      <c r="AY3059" s="5"/>
      <c r="AZ3059" s="5"/>
      <c r="BA3059" s="5"/>
      <c r="CX3059" s="5"/>
      <c r="CY3059" s="5"/>
      <c r="CZ3059" s="5"/>
    </row>
    <row r="3060" spans="4:104" x14ac:dyDescent="0.3">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E3060" s="5"/>
      <c r="AF3060" s="5"/>
      <c r="AG3060" s="5"/>
      <c r="AH3060" s="5"/>
      <c r="AI3060" s="5"/>
      <c r="AJ3060" s="5"/>
      <c r="AM3060" s="9"/>
      <c r="AN3060" s="9"/>
      <c r="AO3060" s="9"/>
      <c r="AP3060" s="9"/>
      <c r="AQ3060" s="9"/>
      <c r="AR3060" s="9"/>
      <c r="AS3060" s="9"/>
      <c r="AT3060" s="9"/>
      <c r="AU3060" s="5"/>
      <c r="AV3060" s="5"/>
      <c r="AW3060" s="5"/>
      <c r="AX3060" s="5"/>
      <c r="AY3060" s="5"/>
      <c r="AZ3060" s="5"/>
      <c r="BA3060" s="5"/>
      <c r="CX3060" s="5"/>
      <c r="CY3060" s="5"/>
      <c r="CZ3060" s="5"/>
    </row>
    <row r="3061" spans="4:104" x14ac:dyDescent="0.3">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E3061" s="5"/>
      <c r="AF3061" s="5"/>
      <c r="AG3061" s="5"/>
      <c r="AH3061" s="5"/>
      <c r="AI3061" s="5"/>
      <c r="AJ3061" s="5"/>
      <c r="AM3061" s="9"/>
      <c r="AN3061" s="9"/>
      <c r="AO3061" s="9"/>
      <c r="AP3061" s="9"/>
      <c r="AQ3061" s="9"/>
      <c r="AR3061" s="9"/>
      <c r="AS3061" s="9"/>
      <c r="AT3061" s="9"/>
      <c r="AU3061" s="5"/>
      <c r="AV3061" s="5"/>
      <c r="AW3061" s="5"/>
      <c r="AX3061" s="5"/>
      <c r="AY3061" s="5"/>
      <c r="AZ3061" s="5"/>
      <c r="BA3061" s="5"/>
      <c r="CX3061" s="5"/>
      <c r="CY3061" s="5"/>
      <c r="CZ3061" s="5"/>
    </row>
    <row r="3062" spans="4:104" x14ac:dyDescent="0.3">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E3062" s="5"/>
      <c r="AF3062" s="5"/>
      <c r="AG3062" s="5"/>
      <c r="AH3062" s="5"/>
      <c r="AI3062" s="5"/>
      <c r="AJ3062" s="5"/>
      <c r="AM3062" s="9"/>
      <c r="AN3062" s="9"/>
      <c r="AO3062" s="9"/>
      <c r="AP3062" s="9"/>
      <c r="AQ3062" s="9"/>
      <c r="AR3062" s="9"/>
      <c r="AS3062" s="9"/>
      <c r="AT3062" s="9"/>
      <c r="AU3062" s="5"/>
      <c r="AV3062" s="5"/>
      <c r="AW3062" s="5"/>
      <c r="AX3062" s="5"/>
      <c r="AY3062" s="5"/>
      <c r="AZ3062" s="5"/>
      <c r="BA3062" s="5"/>
      <c r="CX3062" s="5"/>
      <c r="CY3062" s="5"/>
      <c r="CZ3062" s="5"/>
    </row>
    <row r="3063" spans="4:104" x14ac:dyDescent="0.3">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E3063" s="5"/>
      <c r="AF3063" s="5"/>
      <c r="AG3063" s="5"/>
      <c r="AH3063" s="5"/>
      <c r="AI3063" s="5"/>
      <c r="AJ3063" s="5"/>
      <c r="AM3063" s="9"/>
      <c r="AN3063" s="9"/>
      <c r="AO3063" s="9"/>
      <c r="AP3063" s="9"/>
      <c r="AQ3063" s="9"/>
      <c r="AR3063" s="9"/>
      <c r="AS3063" s="9"/>
      <c r="AT3063" s="9"/>
      <c r="AU3063" s="5"/>
      <c r="AV3063" s="5"/>
      <c r="AW3063" s="5"/>
      <c r="AX3063" s="5"/>
      <c r="AY3063" s="5"/>
      <c r="AZ3063" s="5"/>
      <c r="BA3063" s="5"/>
      <c r="CX3063" s="5"/>
      <c r="CY3063" s="5"/>
      <c r="CZ3063" s="5"/>
    </row>
    <row r="3064" spans="4:104" x14ac:dyDescent="0.3">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E3064" s="5"/>
      <c r="AF3064" s="5"/>
      <c r="AG3064" s="5"/>
      <c r="AH3064" s="5"/>
      <c r="AI3064" s="5"/>
      <c r="AJ3064" s="5"/>
      <c r="AM3064" s="9"/>
      <c r="AN3064" s="9"/>
      <c r="AO3064" s="9"/>
      <c r="AP3064" s="9"/>
      <c r="AQ3064" s="9"/>
      <c r="AR3064" s="9"/>
      <c r="AS3064" s="9"/>
      <c r="AT3064" s="9"/>
      <c r="AU3064" s="5"/>
      <c r="AV3064" s="5"/>
      <c r="AW3064" s="5"/>
      <c r="AX3064" s="5"/>
      <c r="AY3064" s="5"/>
      <c r="AZ3064" s="5"/>
      <c r="BA3064" s="5"/>
      <c r="CX3064" s="5"/>
      <c r="CY3064" s="5"/>
      <c r="CZ3064" s="5"/>
    </row>
    <row r="3065" spans="4:104" x14ac:dyDescent="0.3">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E3065" s="5"/>
      <c r="AF3065" s="5"/>
      <c r="AG3065" s="5"/>
      <c r="AH3065" s="5"/>
      <c r="AI3065" s="5"/>
      <c r="AJ3065" s="5"/>
      <c r="AM3065" s="9"/>
      <c r="AN3065" s="9"/>
      <c r="AO3065" s="9"/>
      <c r="AP3065" s="9"/>
      <c r="AQ3065" s="9"/>
      <c r="AR3065" s="9"/>
      <c r="AS3065" s="9"/>
      <c r="AT3065" s="9"/>
      <c r="AU3065" s="5"/>
      <c r="AV3065" s="5"/>
      <c r="AW3065" s="5"/>
      <c r="AX3065" s="5"/>
      <c r="AY3065" s="5"/>
      <c r="AZ3065" s="5"/>
      <c r="BA3065" s="5"/>
      <c r="CX3065" s="5"/>
      <c r="CY3065" s="5"/>
      <c r="CZ3065" s="5"/>
    </row>
    <row r="3066" spans="4:104" x14ac:dyDescent="0.3">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E3066" s="5"/>
      <c r="AF3066" s="5"/>
      <c r="AG3066" s="5"/>
      <c r="AH3066" s="5"/>
      <c r="AI3066" s="5"/>
      <c r="AJ3066" s="5"/>
      <c r="AM3066" s="9"/>
      <c r="AN3066" s="9"/>
      <c r="AO3066" s="9"/>
      <c r="AP3066" s="9"/>
      <c r="AQ3066" s="9"/>
      <c r="AR3066" s="9"/>
      <c r="AS3066" s="9"/>
      <c r="AT3066" s="9"/>
      <c r="AU3066" s="5"/>
      <c r="AV3066" s="5"/>
      <c r="AW3066" s="5"/>
      <c r="AX3066" s="5"/>
      <c r="AY3066" s="5"/>
      <c r="AZ3066" s="5"/>
      <c r="BA3066" s="5"/>
      <c r="CX3066" s="5"/>
      <c r="CY3066" s="5"/>
      <c r="CZ3066" s="5"/>
    </row>
    <row r="3067" spans="4:104" x14ac:dyDescent="0.3">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E3067" s="5"/>
      <c r="AF3067" s="5"/>
      <c r="AG3067" s="5"/>
      <c r="AH3067" s="5"/>
      <c r="AI3067" s="5"/>
      <c r="AJ3067" s="5"/>
      <c r="AM3067" s="9"/>
      <c r="AN3067" s="9"/>
      <c r="AO3067" s="9"/>
      <c r="AP3067" s="9"/>
      <c r="AQ3067" s="9"/>
      <c r="AR3067" s="9"/>
      <c r="AS3067" s="9"/>
      <c r="AT3067" s="9"/>
      <c r="AU3067" s="5"/>
      <c r="AV3067" s="5"/>
      <c r="AW3067" s="5"/>
      <c r="AX3067" s="5"/>
      <c r="AY3067" s="5"/>
      <c r="AZ3067" s="5"/>
      <c r="BA3067" s="5"/>
      <c r="CX3067" s="5"/>
      <c r="CY3067" s="5"/>
      <c r="CZ3067" s="5"/>
    </row>
    <row r="3068" spans="4:104" x14ac:dyDescent="0.3">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E3068" s="5"/>
      <c r="AF3068" s="5"/>
      <c r="AG3068" s="5"/>
      <c r="AH3068" s="5"/>
      <c r="AI3068" s="5"/>
      <c r="AJ3068" s="5"/>
      <c r="AM3068" s="9"/>
      <c r="AN3068" s="9"/>
      <c r="AO3068" s="9"/>
      <c r="AP3068" s="9"/>
      <c r="AQ3068" s="9"/>
      <c r="AR3068" s="9"/>
      <c r="AS3068" s="9"/>
      <c r="AT3068" s="9"/>
      <c r="AU3068" s="5"/>
      <c r="AV3068" s="5"/>
      <c r="AW3068" s="5"/>
      <c r="AX3068" s="5"/>
      <c r="AY3068" s="5"/>
      <c r="AZ3068" s="5"/>
      <c r="BA3068" s="5"/>
      <c r="CX3068" s="5"/>
      <c r="CY3068" s="5"/>
      <c r="CZ3068" s="5"/>
    </row>
    <row r="3069" spans="4:104" x14ac:dyDescent="0.3">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E3069" s="5"/>
      <c r="AF3069" s="5"/>
      <c r="AG3069" s="5"/>
      <c r="AH3069" s="5"/>
      <c r="AI3069" s="5"/>
      <c r="AJ3069" s="5"/>
      <c r="AM3069" s="9"/>
      <c r="AN3069" s="9"/>
      <c r="AO3069" s="9"/>
      <c r="AP3069" s="9"/>
      <c r="AQ3069" s="9"/>
      <c r="AR3069" s="9"/>
      <c r="AS3069" s="9"/>
      <c r="AT3069" s="9"/>
      <c r="AU3069" s="5"/>
      <c r="AV3069" s="5"/>
      <c r="AW3069" s="5"/>
      <c r="AX3069" s="5"/>
      <c r="AY3069" s="5"/>
      <c r="AZ3069" s="5"/>
      <c r="BA3069" s="5"/>
      <c r="CX3069" s="5"/>
      <c r="CY3069" s="5"/>
      <c r="CZ3069" s="5"/>
    </row>
    <row r="3070" spans="4:104" x14ac:dyDescent="0.3">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E3070" s="5"/>
      <c r="AF3070" s="5"/>
      <c r="AG3070" s="5"/>
      <c r="AH3070" s="5"/>
      <c r="AI3070" s="5"/>
      <c r="AJ3070" s="5"/>
      <c r="AM3070" s="9"/>
      <c r="AN3070" s="9"/>
      <c r="AO3070" s="9"/>
      <c r="AP3070" s="9"/>
      <c r="AQ3070" s="9"/>
      <c r="AR3070" s="9"/>
      <c r="AS3070" s="9"/>
      <c r="AT3070" s="9"/>
      <c r="AU3070" s="5"/>
      <c r="AV3070" s="5"/>
      <c r="AW3070" s="5"/>
      <c r="AX3070" s="5"/>
      <c r="AY3070" s="5"/>
      <c r="AZ3070" s="5"/>
      <c r="BA3070" s="5"/>
      <c r="CX3070" s="5"/>
      <c r="CY3070" s="5"/>
      <c r="CZ3070" s="5"/>
    </row>
    <row r="3071" spans="4:104" x14ac:dyDescent="0.3">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E3071" s="5"/>
      <c r="AF3071" s="5"/>
      <c r="AG3071" s="5"/>
      <c r="AH3071" s="5"/>
      <c r="AI3071" s="5"/>
      <c r="AJ3071" s="5"/>
      <c r="AM3071" s="9"/>
      <c r="AN3071" s="9"/>
      <c r="AO3071" s="9"/>
      <c r="AP3071" s="9"/>
      <c r="AQ3071" s="9"/>
      <c r="AR3071" s="9"/>
      <c r="AS3071" s="9"/>
      <c r="AT3071" s="9"/>
      <c r="AU3071" s="5"/>
      <c r="AV3071" s="5"/>
      <c r="AW3071" s="5"/>
      <c r="AX3071" s="5"/>
      <c r="AY3071" s="5"/>
      <c r="AZ3071" s="5"/>
      <c r="BA3071" s="5"/>
      <c r="CX3071" s="5"/>
      <c r="CY3071" s="5"/>
      <c r="CZ3071" s="5"/>
    </row>
    <row r="3072" spans="4:104" x14ac:dyDescent="0.3">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E3072" s="5"/>
      <c r="AF3072" s="5"/>
      <c r="AG3072" s="5"/>
      <c r="AH3072" s="5"/>
      <c r="AI3072" s="5"/>
      <c r="AJ3072" s="5"/>
      <c r="AM3072" s="9"/>
      <c r="AN3072" s="9"/>
      <c r="AO3072" s="9"/>
      <c r="AP3072" s="9"/>
      <c r="AQ3072" s="9"/>
      <c r="AR3072" s="9"/>
      <c r="AS3072" s="9"/>
      <c r="AT3072" s="9"/>
      <c r="AU3072" s="5"/>
      <c r="AV3072" s="5"/>
      <c r="AW3072" s="5"/>
      <c r="AX3072" s="5"/>
      <c r="AY3072" s="5"/>
      <c r="AZ3072" s="5"/>
      <c r="BA3072" s="5"/>
      <c r="CX3072" s="5"/>
      <c r="CY3072" s="5"/>
      <c r="CZ3072" s="5"/>
    </row>
    <row r="3073" spans="4:104" x14ac:dyDescent="0.3">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E3073" s="5"/>
      <c r="AF3073" s="5"/>
      <c r="AG3073" s="5"/>
      <c r="AH3073" s="5"/>
      <c r="AI3073" s="5"/>
      <c r="AJ3073" s="5"/>
      <c r="AM3073" s="9"/>
      <c r="AN3073" s="9"/>
      <c r="AO3073" s="9"/>
      <c r="AP3073" s="9"/>
      <c r="AQ3073" s="9"/>
      <c r="AR3073" s="9"/>
      <c r="AS3073" s="9"/>
      <c r="AT3073" s="9"/>
      <c r="AU3073" s="5"/>
      <c r="AV3073" s="5"/>
      <c r="AW3073" s="5"/>
      <c r="AX3073" s="5"/>
      <c r="AY3073" s="5"/>
      <c r="AZ3073" s="5"/>
      <c r="BA3073" s="5"/>
      <c r="CX3073" s="5"/>
      <c r="CY3073" s="5"/>
      <c r="CZ3073" s="5"/>
    </row>
    <row r="3074" spans="4:104" x14ac:dyDescent="0.3">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E3074" s="5"/>
      <c r="AF3074" s="5"/>
      <c r="AG3074" s="5"/>
      <c r="AH3074" s="5"/>
      <c r="AI3074" s="5"/>
      <c r="AJ3074" s="5"/>
      <c r="AM3074" s="9"/>
      <c r="AN3074" s="9"/>
      <c r="AO3074" s="9"/>
      <c r="AP3074" s="9"/>
      <c r="AQ3074" s="9"/>
      <c r="AR3074" s="9"/>
      <c r="AS3074" s="9"/>
      <c r="AT3074" s="9"/>
      <c r="AU3074" s="5"/>
      <c r="AV3074" s="5"/>
      <c r="AW3074" s="5"/>
      <c r="AX3074" s="5"/>
      <c r="AY3074" s="5"/>
      <c r="AZ3074" s="5"/>
      <c r="BA3074" s="5"/>
      <c r="CX3074" s="5"/>
      <c r="CY3074" s="5"/>
      <c r="CZ3074" s="5"/>
    </row>
    <row r="3075" spans="4:104" x14ac:dyDescent="0.3">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E3075" s="5"/>
      <c r="AF3075" s="5"/>
      <c r="AG3075" s="5"/>
      <c r="AH3075" s="5"/>
      <c r="AI3075" s="5"/>
      <c r="AJ3075" s="5"/>
      <c r="AM3075" s="9"/>
      <c r="AN3075" s="9"/>
      <c r="AO3075" s="9"/>
      <c r="AP3075" s="9"/>
      <c r="AQ3075" s="9"/>
      <c r="AR3075" s="9"/>
      <c r="AS3075" s="9"/>
      <c r="AT3075" s="9"/>
      <c r="AU3075" s="5"/>
      <c r="AV3075" s="5"/>
      <c r="AW3075" s="5"/>
      <c r="AX3075" s="5"/>
      <c r="AY3075" s="5"/>
      <c r="AZ3075" s="5"/>
      <c r="BA3075" s="5"/>
      <c r="CX3075" s="5"/>
      <c r="CY3075" s="5"/>
      <c r="CZ3075" s="5"/>
    </row>
    <row r="3076" spans="4:104" x14ac:dyDescent="0.3">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E3076" s="5"/>
      <c r="AF3076" s="5"/>
      <c r="AG3076" s="5"/>
      <c r="AH3076" s="5"/>
      <c r="AI3076" s="5"/>
      <c r="AJ3076" s="5"/>
      <c r="AM3076" s="9"/>
      <c r="AN3076" s="9"/>
      <c r="AO3076" s="9"/>
      <c r="AP3076" s="9"/>
      <c r="AQ3076" s="9"/>
      <c r="AR3076" s="9"/>
      <c r="AS3076" s="9"/>
      <c r="AT3076" s="9"/>
      <c r="AU3076" s="5"/>
      <c r="AV3076" s="5"/>
      <c r="AW3076" s="5"/>
      <c r="AX3076" s="5"/>
      <c r="AY3076" s="5"/>
      <c r="AZ3076" s="5"/>
      <c r="BA3076" s="5"/>
      <c r="CX3076" s="5"/>
      <c r="CY3076" s="5"/>
      <c r="CZ3076" s="5"/>
    </row>
    <row r="3077" spans="4:104" x14ac:dyDescent="0.3">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E3077" s="5"/>
      <c r="AF3077" s="5"/>
      <c r="AG3077" s="5"/>
      <c r="AH3077" s="5"/>
      <c r="AI3077" s="5"/>
      <c r="AJ3077" s="5"/>
      <c r="AM3077" s="9"/>
      <c r="AN3077" s="9"/>
      <c r="AO3077" s="9"/>
      <c r="AP3077" s="9"/>
      <c r="AQ3077" s="9"/>
      <c r="AR3077" s="9"/>
      <c r="AS3077" s="9"/>
      <c r="AT3077" s="9"/>
      <c r="AU3077" s="5"/>
      <c r="AV3077" s="5"/>
      <c r="AW3077" s="5"/>
      <c r="AX3077" s="5"/>
      <c r="AY3077" s="5"/>
      <c r="AZ3077" s="5"/>
      <c r="BA3077" s="5"/>
      <c r="CX3077" s="5"/>
      <c r="CY3077" s="5"/>
      <c r="CZ3077" s="5"/>
    </row>
    <row r="3078" spans="4:104" x14ac:dyDescent="0.3">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E3078" s="5"/>
      <c r="AF3078" s="5"/>
      <c r="AG3078" s="5"/>
      <c r="AH3078" s="5"/>
      <c r="AI3078" s="5"/>
      <c r="AJ3078" s="5"/>
      <c r="AM3078" s="9"/>
      <c r="AN3078" s="9"/>
      <c r="AO3078" s="9"/>
      <c r="AP3078" s="9"/>
      <c r="AQ3078" s="9"/>
      <c r="AR3078" s="9"/>
      <c r="AS3078" s="9"/>
      <c r="AT3078" s="9"/>
      <c r="AU3078" s="5"/>
      <c r="AV3078" s="5"/>
      <c r="AW3078" s="5"/>
      <c r="AX3078" s="5"/>
      <c r="AY3078" s="5"/>
      <c r="AZ3078" s="5"/>
      <c r="BA3078" s="5"/>
      <c r="CX3078" s="5"/>
      <c r="CY3078" s="5"/>
      <c r="CZ3078" s="5"/>
    </row>
    <row r="3079" spans="4:104" x14ac:dyDescent="0.3">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E3079" s="5"/>
      <c r="AF3079" s="5"/>
      <c r="AG3079" s="5"/>
      <c r="AH3079" s="5"/>
      <c r="AI3079" s="5"/>
      <c r="AJ3079" s="5"/>
      <c r="AM3079" s="9"/>
      <c r="AN3079" s="9"/>
      <c r="AO3079" s="9"/>
      <c r="AP3079" s="9"/>
      <c r="AQ3079" s="9"/>
      <c r="AR3079" s="9"/>
      <c r="AS3079" s="9"/>
      <c r="AT3079" s="9"/>
      <c r="AU3079" s="5"/>
      <c r="AV3079" s="5"/>
      <c r="AW3079" s="5"/>
      <c r="AX3079" s="5"/>
      <c r="AY3079" s="5"/>
      <c r="AZ3079" s="5"/>
      <c r="BA3079" s="5"/>
      <c r="CX3079" s="5"/>
      <c r="CY3079" s="5"/>
      <c r="CZ3079" s="5"/>
    </row>
    <row r="3080" spans="4:104" x14ac:dyDescent="0.3">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E3080" s="5"/>
      <c r="AF3080" s="5"/>
      <c r="AG3080" s="5"/>
      <c r="AH3080" s="5"/>
      <c r="AI3080" s="5"/>
      <c r="AJ3080" s="5"/>
      <c r="AM3080" s="9"/>
      <c r="AN3080" s="9"/>
      <c r="AO3080" s="9"/>
      <c r="AP3080" s="9"/>
      <c r="AQ3080" s="9"/>
      <c r="AR3080" s="9"/>
      <c r="AS3080" s="9"/>
      <c r="AT3080" s="9"/>
      <c r="AU3080" s="5"/>
      <c r="AV3080" s="5"/>
      <c r="AW3080" s="5"/>
      <c r="AX3080" s="5"/>
      <c r="AY3080" s="5"/>
      <c r="AZ3080" s="5"/>
      <c r="BA3080" s="5"/>
      <c r="CX3080" s="5"/>
      <c r="CY3080" s="5"/>
      <c r="CZ3080" s="5"/>
    </row>
    <row r="3081" spans="4:104" x14ac:dyDescent="0.3">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E3081" s="5"/>
      <c r="AF3081" s="5"/>
      <c r="AG3081" s="5"/>
      <c r="AH3081" s="5"/>
      <c r="AI3081" s="5"/>
      <c r="AJ3081" s="5"/>
      <c r="AM3081" s="9"/>
      <c r="AN3081" s="9"/>
      <c r="AO3081" s="9"/>
      <c r="AP3081" s="9"/>
      <c r="AQ3081" s="9"/>
      <c r="AR3081" s="9"/>
      <c r="AS3081" s="9"/>
      <c r="AT3081" s="9"/>
      <c r="AU3081" s="5"/>
      <c r="AV3081" s="5"/>
      <c r="AW3081" s="5"/>
      <c r="AX3081" s="5"/>
      <c r="AY3081" s="5"/>
      <c r="AZ3081" s="5"/>
      <c r="BA3081" s="5"/>
      <c r="CX3081" s="5"/>
      <c r="CY3081" s="5"/>
      <c r="CZ3081" s="5"/>
    </row>
    <row r="3082" spans="4:104" x14ac:dyDescent="0.3">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E3082" s="5"/>
      <c r="AF3082" s="5"/>
      <c r="AG3082" s="5"/>
      <c r="AH3082" s="5"/>
      <c r="AI3082" s="5"/>
      <c r="AJ3082" s="5"/>
      <c r="AM3082" s="9"/>
      <c r="AN3082" s="9"/>
      <c r="AO3082" s="9"/>
      <c r="AP3082" s="9"/>
      <c r="AQ3082" s="9"/>
      <c r="AR3082" s="9"/>
      <c r="AS3082" s="9"/>
      <c r="AT3082" s="9"/>
      <c r="AU3082" s="5"/>
      <c r="AV3082" s="5"/>
      <c r="AW3082" s="5"/>
      <c r="AX3082" s="5"/>
      <c r="AY3082" s="5"/>
      <c r="AZ3082" s="5"/>
      <c r="BA3082" s="5"/>
      <c r="CX3082" s="5"/>
      <c r="CY3082" s="5"/>
      <c r="CZ3082" s="5"/>
    </row>
    <row r="3083" spans="4:104" x14ac:dyDescent="0.3">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E3083" s="5"/>
      <c r="AF3083" s="5"/>
      <c r="AG3083" s="5"/>
      <c r="AH3083" s="5"/>
      <c r="AI3083" s="5"/>
      <c r="AJ3083" s="5"/>
      <c r="AM3083" s="9"/>
      <c r="AN3083" s="9"/>
      <c r="AO3083" s="9"/>
      <c r="AP3083" s="9"/>
      <c r="AQ3083" s="9"/>
      <c r="AR3083" s="9"/>
      <c r="AS3083" s="9"/>
      <c r="AT3083" s="9"/>
      <c r="AU3083" s="5"/>
      <c r="AV3083" s="5"/>
      <c r="AW3083" s="5"/>
      <c r="AX3083" s="5"/>
      <c r="AY3083" s="5"/>
      <c r="AZ3083" s="5"/>
      <c r="BA3083" s="5"/>
      <c r="CX3083" s="5"/>
      <c r="CY3083" s="5"/>
      <c r="CZ3083" s="5"/>
    </row>
    <row r="3084" spans="4:104" x14ac:dyDescent="0.3">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E3084" s="5"/>
      <c r="AF3084" s="5"/>
      <c r="AG3084" s="5"/>
      <c r="AH3084" s="5"/>
      <c r="AI3084" s="5"/>
      <c r="AJ3084" s="5"/>
      <c r="AM3084" s="9"/>
      <c r="AN3084" s="9"/>
      <c r="AO3084" s="9"/>
      <c r="AP3084" s="9"/>
      <c r="AQ3084" s="9"/>
      <c r="AR3084" s="9"/>
      <c r="AS3084" s="9"/>
      <c r="AT3084" s="9"/>
      <c r="AU3084" s="5"/>
      <c r="AV3084" s="5"/>
      <c r="AW3084" s="5"/>
      <c r="AX3084" s="5"/>
      <c r="AY3084" s="5"/>
      <c r="AZ3084" s="5"/>
      <c r="BA3084" s="5"/>
      <c r="CX3084" s="5"/>
      <c r="CY3084" s="5"/>
      <c r="CZ3084" s="5"/>
    </row>
    <row r="3085" spans="4:104" x14ac:dyDescent="0.3">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E3085" s="5"/>
      <c r="AF3085" s="5"/>
      <c r="AG3085" s="5"/>
      <c r="AH3085" s="5"/>
      <c r="AI3085" s="5"/>
      <c r="AJ3085" s="5"/>
      <c r="AM3085" s="9"/>
      <c r="AN3085" s="9"/>
      <c r="AO3085" s="9"/>
      <c r="AP3085" s="9"/>
      <c r="AQ3085" s="9"/>
      <c r="AR3085" s="9"/>
      <c r="AS3085" s="9"/>
      <c r="AT3085" s="9"/>
      <c r="AU3085" s="5"/>
      <c r="AV3085" s="5"/>
      <c r="AW3085" s="5"/>
      <c r="AX3085" s="5"/>
      <c r="AY3085" s="5"/>
      <c r="AZ3085" s="5"/>
      <c r="BA3085" s="5"/>
      <c r="CX3085" s="5"/>
      <c r="CY3085" s="5"/>
      <c r="CZ3085" s="5"/>
    </row>
    <row r="3086" spans="4:104" x14ac:dyDescent="0.3">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E3086" s="5"/>
      <c r="AF3086" s="5"/>
      <c r="AG3086" s="5"/>
      <c r="AH3086" s="5"/>
      <c r="AI3086" s="5"/>
      <c r="AJ3086" s="5"/>
      <c r="AM3086" s="9"/>
      <c r="AN3086" s="9"/>
      <c r="AO3086" s="9"/>
      <c r="AP3086" s="9"/>
      <c r="AQ3086" s="9"/>
      <c r="AR3086" s="9"/>
      <c r="AS3086" s="9"/>
      <c r="AT3086" s="9"/>
      <c r="AU3086" s="5"/>
      <c r="AV3086" s="5"/>
      <c r="AW3086" s="5"/>
      <c r="AX3086" s="5"/>
      <c r="AY3086" s="5"/>
      <c r="AZ3086" s="5"/>
      <c r="BA3086" s="5"/>
      <c r="CX3086" s="5"/>
      <c r="CY3086" s="5"/>
      <c r="CZ3086" s="5"/>
    </row>
    <row r="3087" spans="4:104" x14ac:dyDescent="0.3">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E3087" s="5"/>
      <c r="AF3087" s="5"/>
      <c r="AG3087" s="5"/>
      <c r="AH3087" s="5"/>
      <c r="AI3087" s="5"/>
      <c r="AJ3087" s="5"/>
      <c r="AM3087" s="9"/>
      <c r="AN3087" s="9"/>
      <c r="AO3087" s="9"/>
      <c r="AP3087" s="9"/>
      <c r="AQ3087" s="9"/>
      <c r="AR3087" s="9"/>
      <c r="AS3087" s="9"/>
      <c r="AT3087" s="9"/>
      <c r="AU3087" s="5"/>
      <c r="AV3087" s="5"/>
      <c r="AW3087" s="5"/>
      <c r="AX3087" s="5"/>
      <c r="AY3087" s="5"/>
      <c r="AZ3087" s="5"/>
      <c r="BA3087" s="5"/>
      <c r="CX3087" s="5"/>
      <c r="CY3087" s="5"/>
      <c r="CZ3087" s="5"/>
    </row>
    <row r="3088" spans="4:104" x14ac:dyDescent="0.3">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E3088" s="5"/>
      <c r="AF3088" s="5"/>
      <c r="AG3088" s="5"/>
      <c r="AH3088" s="5"/>
      <c r="AI3088" s="5"/>
      <c r="AJ3088" s="5"/>
      <c r="AM3088" s="9"/>
      <c r="AN3088" s="9"/>
      <c r="AO3088" s="9"/>
      <c r="AP3088" s="9"/>
      <c r="AQ3088" s="9"/>
      <c r="AR3088" s="9"/>
      <c r="AS3088" s="9"/>
      <c r="AT3088" s="9"/>
      <c r="AU3088" s="5"/>
      <c r="AV3088" s="5"/>
      <c r="AW3088" s="5"/>
      <c r="AX3088" s="5"/>
      <c r="AY3088" s="5"/>
      <c r="AZ3088" s="5"/>
      <c r="BA3088" s="5"/>
      <c r="CX3088" s="5"/>
      <c r="CY3088" s="5"/>
      <c r="CZ3088" s="5"/>
    </row>
    <row r="3089" spans="4:104" x14ac:dyDescent="0.3">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E3089" s="5"/>
      <c r="AF3089" s="5"/>
      <c r="AG3089" s="5"/>
      <c r="AH3089" s="5"/>
      <c r="AI3089" s="5"/>
      <c r="AJ3089" s="5"/>
      <c r="AM3089" s="9"/>
      <c r="AN3089" s="9"/>
      <c r="AO3089" s="9"/>
      <c r="AP3089" s="9"/>
      <c r="AQ3089" s="9"/>
      <c r="AR3089" s="9"/>
      <c r="AS3089" s="9"/>
      <c r="AT3089" s="9"/>
      <c r="AU3089" s="5"/>
      <c r="AV3089" s="5"/>
      <c r="AW3089" s="5"/>
      <c r="AX3089" s="5"/>
      <c r="AY3089" s="5"/>
      <c r="AZ3089" s="5"/>
      <c r="BA3089" s="5"/>
      <c r="CX3089" s="5"/>
      <c r="CY3089" s="5"/>
      <c r="CZ3089" s="5"/>
    </row>
    <row r="3090" spans="4:104" x14ac:dyDescent="0.3">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E3090" s="5"/>
      <c r="AF3090" s="5"/>
      <c r="AG3090" s="5"/>
      <c r="AH3090" s="5"/>
      <c r="AI3090" s="5"/>
      <c r="AJ3090" s="5"/>
      <c r="AM3090" s="9"/>
      <c r="AN3090" s="9"/>
      <c r="AO3090" s="9"/>
      <c r="AP3090" s="9"/>
      <c r="AQ3090" s="9"/>
      <c r="AR3090" s="9"/>
      <c r="AS3090" s="9"/>
      <c r="AT3090" s="9"/>
      <c r="AU3090" s="5"/>
      <c r="AV3090" s="5"/>
      <c r="AW3090" s="5"/>
      <c r="AX3090" s="5"/>
      <c r="AY3090" s="5"/>
      <c r="AZ3090" s="5"/>
      <c r="BA3090" s="5"/>
      <c r="CX3090" s="5"/>
      <c r="CY3090" s="5"/>
      <c r="CZ3090" s="5"/>
    </row>
    <row r="3091" spans="4:104" x14ac:dyDescent="0.3">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E3091" s="5"/>
      <c r="AF3091" s="5"/>
      <c r="AG3091" s="5"/>
      <c r="AH3091" s="5"/>
      <c r="AI3091" s="5"/>
      <c r="AJ3091" s="5"/>
      <c r="AM3091" s="9"/>
      <c r="AN3091" s="9"/>
      <c r="AO3091" s="9"/>
      <c r="AP3091" s="9"/>
      <c r="AQ3091" s="9"/>
      <c r="AR3091" s="9"/>
      <c r="AS3091" s="9"/>
      <c r="AT3091" s="9"/>
      <c r="AU3091" s="5"/>
      <c r="AV3091" s="5"/>
      <c r="AW3091" s="5"/>
      <c r="AX3091" s="5"/>
      <c r="AY3091" s="5"/>
      <c r="AZ3091" s="5"/>
      <c r="BA3091" s="5"/>
      <c r="CX3091" s="5"/>
      <c r="CY3091" s="5"/>
      <c r="CZ3091" s="5"/>
    </row>
    <row r="3092" spans="4:104" x14ac:dyDescent="0.3">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E3092" s="5"/>
      <c r="AF3092" s="5"/>
      <c r="AG3092" s="5"/>
      <c r="AH3092" s="5"/>
      <c r="AI3092" s="5"/>
      <c r="AJ3092" s="5"/>
      <c r="AM3092" s="9"/>
      <c r="AN3092" s="9"/>
      <c r="AO3092" s="9"/>
      <c r="AP3092" s="9"/>
      <c r="AQ3092" s="9"/>
      <c r="AR3092" s="9"/>
      <c r="AS3092" s="9"/>
      <c r="AT3092" s="9"/>
      <c r="AU3092" s="5"/>
      <c r="AV3092" s="5"/>
      <c r="AW3092" s="5"/>
      <c r="AX3092" s="5"/>
      <c r="AY3092" s="5"/>
      <c r="AZ3092" s="5"/>
      <c r="BA3092" s="5"/>
      <c r="CX3092" s="5"/>
      <c r="CY3092" s="5"/>
      <c r="CZ3092" s="5"/>
    </row>
    <row r="3093" spans="4:104" x14ac:dyDescent="0.3">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E3093" s="5"/>
      <c r="AF3093" s="5"/>
      <c r="AG3093" s="5"/>
      <c r="AH3093" s="5"/>
      <c r="AI3093" s="5"/>
      <c r="AJ3093" s="5"/>
      <c r="AM3093" s="9"/>
      <c r="AN3093" s="9"/>
      <c r="AO3093" s="9"/>
      <c r="AP3093" s="9"/>
      <c r="AQ3093" s="9"/>
      <c r="AR3093" s="9"/>
      <c r="AS3093" s="9"/>
      <c r="AT3093" s="9"/>
      <c r="AU3093" s="5"/>
      <c r="AV3093" s="5"/>
      <c r="AW3093" s="5"/>
      <c r="AX3093" s="5"/>
      <c r="AY3093" s="5"/>
      <c r="AZ3093" s="5"/>
      <c r="BA3093" s="5"/>
      <c r="CX3093" s="5"/>
      <c r="CY3093" s="5"/>
      <c r="CZ3093" s="5"/>
    </row>
    <row r="3094" spans="4:104" x14ac:dyDescent="0.3">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E3094" s="5"/>
      <c r="AF3094" s="5"/>
      <c r="AG3094" s="5"/>
      <c r="AH3094" s="5"/>
      <c r="AI3094" s="5"/>
      <c r="AJ3094" s="5"/>
      <c r="AM3094" s="9"/>
      <c r="AN3094" s="9"/>
      <c r="AO3094" s="9"/>
      <c r="AP3094" s="9"/>
      <c r="AQ3094" s="9"/>
      <c r="AR3094" s="9"/>
      <c r="AS3094" s="9"/>
      <c r="AT3094" s="9"/>
      <c r="AU3094" s="5"/>
      <c r="AV3094" s="5"/>
      <c r="AW3094" s="5"/>
      <c r="AX3094" s="5"/>
      <c r="AY3094" s="5"/>
      <c r="AZ3094" s="5"/>
      <c r="BA3094" s="5"/>
      <c r="CX3094" s="5"/>
      <c r="CY3094" s="5"/>
      <c r="CZ3094" s="5"/>
    </row>
    <row r="3095" spans="4:104" x14ac:dyDescent="0.3">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E3095" s="5"/>
      <c r="AF3095" s="5"/>
      <c r="AG3095" s="5"/>
      <c r="AH3095" s="5"/>
      <c r="AI3095" s="5"/>
      <c r="AJ3095" s="5"/>
      <c r="AM3095" s="9"/>
      <c r="AN3095" s="9"/>
      <c r="AO3095" s="9"/>
      <c r="AP3095" s="9"/>
      <c r="AQ3095" s="9"/>
      <c r="AR3095" s="9"/>
      <c r="AS3095" s="9"/>
      <c r="AT3095" s="9"/>
      <c r="AU3095" s="5"/>
      <c r="AV3095" s="5"/>
      <c r="AW3095" s="5"/>
      <c r="AX3095" s="5"/>
      <c r="AY3095" s="5"/>
      <c r="AZ3095" s="5"/>
      <c r="BA3095" s="5"/>
      <c r="CX3095" s="5"/>
      <c r="CY3095" s="5"/>
      <c r="CZ3095" s="5"/>
    </row>
    <row r="3096" spans="4:104" x14ac:dyDescent="0.3">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E3096" s="5"/>
      <c r="AF3096" s="5"/>
      <c r="AG3096" s="5"/>
      <c r="AH3096" s="5"/>
      <c r="AI3096" s="5"/>
      <c r="AJ3096" s="5"/>
      <c r="AM3096" s="9"/>
      <c r="AN3096" s="9"/>
      <c r="AO3096" s="9"/>
      <c r="AP3096" s="9"/>
      <c r="AQ3096" s="9"/>
      <c r="AR3096" s="9"/>
      <c r="AS3096" s="9"/>
      <c r="AT3096" s="9"/>
      <c r="AU3096" s="5"/>
      <c r="AV3096" s="5"/>
      <c r="AW3096" s="5"/>
      <c r="AX3096" s="5"/>
      <c r="AY3096" s="5"/>
      <c r="AZ3096" s="5"/>
      <c r="BA3096" s="5"/>
      <c r="CX3096" s="5"/>
      <c r="CY3096" s="5"/>
      <c r="CZ3096" s="5"/>
    </row>
    <row r="3097" spans="4:104" x14ac:dyDescent="0.3">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E3097" s="5"/>
      <c r="AF3097" s="5"/>
      <c r="AG3097" s="5"/>
      <c r="AH3097" s="5"/>
      <c r="AI3097" s="5"/>
      <c r="AJ3097" s="5"/>
      <c r="AM3097" s="9"/>
      <c r="AN3097" s="9"/>
      <c r="AO3097" s="9"/>
      <c r="AP3097" s="9"/>
      <c r="AQ3097" s="9"/>
      <c r="AR3097" s="9"/>
      <c r="AS3097" s="9"/>
      <c r="AT3097" s="9"/>
      <c r="AU3097" s="5"/>
      <c r="AV3097" s="5"/>
      <c r="AW3097" s="5"/>
      <c r="AX3097" s="5"/>
      <c r="AY3097" s="5"/>
      <c r="AZ3097" s="5"/>
      <c r="BA3097" s="5"/>
      <c r="CX3097" s="5"/>
      <c r="CY3097" s="5"/>
      <c r="CZ3097" s="5"/>
    </row>
    <row r="3098" spans="4:104" x14ac:dyDescent="0.3">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E3098" s="5"/>
      <c r="AF3098" s="5"/>
      <c r="AG3098" s="5"/>
      <c r="AH3098" s="5"/>
      <c r="AI3098" s="5"/>
      <c r="AJ3098" s="5"/>
      <c r="AM3098" s="9"/>
      <c r="AN3098" s="9"/>
      <c r="AO3098" s="9"/>
      <c r="AP3098" s="9"/>
      <c r="AQ3098" s="9"/>
      <c r="AR3098" s="9"/>
      <c r="AS3098" s="9"/>
      <c r="AT3098" s="9"/>
      <c r="AU3098" s="5"/>
      <c r="AV3098" s="5"/>
      <c r="AW3098" s="5"/>
      <c r="AX3098" s="5"/>
      <c r="AY3098" s="5"/>
      <c r="AZ3098" s="5"/>
      <c r="BA3098" s="5"/>
      <c r="CX3098" s="5"/>
      <c r="CY3098" s="5"/>
      <c r="CZ3098" s="5"/>
    </row>
    <row r="3099" spans="4:104" x14ac:dyDescent="0.3">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E3099" s="5"/>
      <c r="AF3099" s="5"/>
      <c r="AG3099" s="5"/>
      <c r="AH3099" s="5"/>
      <c r="AI3099" s="5"/>
      <c r="AJ3099" s="5"/>
      <c r="AM3099" s="9"/>
      <c r="AN3099" s="9"/>
      <c r="AO3099" s="9"/>
      <c r="AP3099" s="9"/>
      <c r="AQ3099" s="9"/>
      <c r="AR3099" s="9"/>
      <c r="AS3099" s="9"/>
      <c r="AT3099" s="9"/>
      <c r="AU3099" s="5"/>
      <c r="AV3099" s="5"/>
      <c r="AW3099" s="5"/>
      <c r="AX3099" s="5"/>
      <c r="AY3099" s="5"/>
      <c r="AZ3099" s="5"/>
      <c r="BA3099" s="5"/>
      <c r="CX3099" s="5"/>
      <c r="CY3099" s="5"/>
      <c r="CZ3099" s="5"/>
    </row>
    <row r="3100" spans="4:104" x14ac:dyDescent="0.3">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E3100" s="5"/>
      <c r="AF3100" s="5"/>
      <c r="AG3100" s="5"/>
      <c r="AH3100" s="5"/>
      <c r="AI3100" s="5"/>
      <c r="AJ3100" s="5"/>
      <c r="AM3100" s="9"/>
      <c r="AN3100" s="9"/>
      <c r="AO3100" s="9"/>
      <c r="AP3100" s="9"/>
      <c r="AQ3100" s="9"/>
      <c r="AR3100" s="9"/>
      <c r="AS3100" s="9"/>
      <c r="AT3100" s="9"/>
      <c r="AU3100" s="5"/>
      <c r="AV3100" s="5"/>
      <c r="AW3100" s="5"/>
      <c r="AX3100" s="5"/>
      <c r="AY3100" s="5"/>
      <c r="AZ3100" s="5"/>
      <c r="BA3100" s="5"/>
      <c r="CX3100" s="5"/>
      <c r="CY3100" s="5"/>
      <c r="CZ3100" s="5"/>
    </row>
    <row r="3101" spans="4:104" x14ac:dyDescent="0.3">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E3101" s="5"/>
      <c r="AF3101" s="5"/>
      <c r="AG3101" s="5"/>
      <c r="AH3101" s="5"/>
      <c r="AI3101" s="5"/>
      <c r="AJ3101" s="5"/>
      <c r="AM3101" s="9"/>
      <c r="AN3101" s="9"/>
      <c r="AO3101" s="9"/>
      <c r="AP3101" s="9"/>
      <c r="AQ3101" s="9"/>
      <c r="AR3101" s="9"/>
      <c r="AS3101" s="9"/>
      <c r="AT3101" s="9"/>
      <c r="AU3101" s="5"/>
      <c r="AV3101" s="5"/>
      <c r="AW3101" s="5"/>
      <c r="AX3101" s="5"/>
      <c r="AY3101" s="5"/>
      <c r="AZ3101" s="5"/>
      <c r="BA3101" s="5"/>
      <c r="CX3101" s="5"/>
      <c r="CY3101" s="5"/>
      <c r="CZ3101" s="5"/>
    </row>
    <row r="3102" spans="4:104" x14ac:dyDescent="0.3">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E3102" s="5"/>
      <c r="AF3102" s="5"/>
      <c r="AG3102" s="5"/>
      <c r="AH3102" s="5"/>
      <c r="AI3102" s="5"/>
      <c r="AJ3102" s="5"/>
      <c r="AM3102" s="9"/>
      <c r="AN3102" s="9"/>
      <c r="AO3102" s="9"/>
      <c r="AP3102" s="9"/>
      <c r="AQ3102" s="9"/>
      <c r="AR3102" s="9"/>
      <c r="AS3102" s="9"/>
      <c r="AT3102" s="9"/>
      <c r="AU3102" s="5"/>
      <c r="AV3102" s="5"/>
      <c r="AW3102" s="5"/>
      <c r="AX3102" s="5"/>
      <c r="AY3102" s="5"/>
      <c r="AZ3102" s="5"/>
      <c r="BA3102" s="5"/>
      <c r="CX3102" s="5"/>
      <c r="CY3102" s="5"/>
      <c r="CZ3102" s="5"/>
    </row>
    <row r="3103" spans="4:104" x14ac:dyDescent="0.3">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E3103" s="5"/>
      <c r="AF3103" s="5"/>
      <c r="AG3103" s="5"/>
      <c r="AH3103" s="5"/>
      <c r="AI3103" s="5"/>
      <c r="AJ3103" s="5"/>
      <c r="AM3103" s="9"/>
      <c r="AN3103" s="9"/>
      <c r="AO3103" s="9"/>
      <c r="AP3103" s="9"/>
      <c r="AQ3103" s="9"/>
      <c r="AR3103" s="9"/>
      <c r="AS3103" s="9"/>
      <c r="AT3103" s="9"/>
      <c r="AU3103" s="5"/>
      <c r="AV3103" s="5"/>
      <c r="AW3103" s="5"/>
      <c r="AX3103" s="5"/>
      <c r="AY3103" s="5"/>
      <c r="AZ3103" s="5"/>
      <c r="BA3103" s="5"/>
      <c r="CX3103" s="5"/>
      <c r="CY3103" s="5"/>
      <c r="CZ3103" s="5"/>
    </row>
    <row r="3104" spans="4:104" x14ac:dyDescent="0.3">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E3104" s="5"/>
      <c r="AF3104" s="5"/>
      <c r="AG3104" s="5"/>
      <c r="AH3104" s="5"/>
      <c r="AI3104" s="5"/>
      <c r="AJ3104" s="5"/>
      <c r="AM3104" s="9"/>
      <c r="AN3104" s="9"/>
      <c r="AO3104" s="9"/>
      <c r="AP3104" s="9"/>
      <c r="AQ3104" s="9"/>
      <c r="AR3104" s="9"/>
      <c r="AS3104" s="9"/>
      <c r="AT3104" s="9"/>
      <c r="AU3104" s="5"/>
      <c r="AV3104" s="5"/>
      <c r="AW3104" s="5"/>
      <c r="AX3104" s="5"/>
      <c r="AY3104" s="5"/>
      <c r="AZ3104" s="5"/>
      <c r="BA3104" s="5"/>
      <c r="CX3104" s="5"/>
      <c r="CY3104" s="5"/>
      <c r="CZ3104" s="5"/>
    </row>
    <row r="3105" spans="4:104" x14ac:dyDescent="0.3">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E3105" s="5"/>
      <c r="AF3105" s="5"/>
      <c r="AG3105" s="5"/>
      <c r="AH3105" s="5"/>
      <c r="AI3105" s="5"/>
      <c r="AJ3105" s="5"/>
      <c r="AM3105" s="9"/>
      <c r="AN3105" s="9"/>
      <c r="AO3105" s="9"/>
      <c r="AP3105" s="9"/>
      <c r="AQ3105" s="9"/>
      <c r="AR3105" s="9"/>
      <c r="AS3105" s="9"/>
      <c r="AT3105" s="9"/>
      <c r="AU3105" s="5"/>
      <c r="AV3105" s="5"/>
      <c r="AW3105" s="5"/>
      <c r="AX3105" s="5"/>
      <c r="AY3105" s="5"/>
      <c r="AZ3105" s="5"/>
      <c r="BA3105" s="5"/>
      <c r="CX3105" s="5"/>
      <c r="CY3105" s="5"/>
      <c r="CZ3105" s="5"/>
    </row>
    <row r="3106" spans="4:104" x14ac:dyDescent="0.3">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E3106" s="5"/>
      <c r="AF3106" s="5"/>
      <c r="AG3106" s="5"/>
      <c r="AH3106" s="5"/>
      <c r="AI3106" s="5"/>
      <c r="AJ3106" s="5"/>
      <c r="AM3106" s="9"/>
      <c r="AN3106" s="9"/>
      <c r="AO3106" s="9"/>
      <c r="AP3106" s="9"/>
      <c r="AQ3106" s="9"/>
      <c r="AR3106" s="9"/>
      <c r="AS3106" s="9"/>
      <c r="AT3106" s="9"/>
      <c r="AU3106" s="5"/>
      <c r="AV3106" s="5"/>
      <c r="AW3106" s="5"/>
      <c r="AX3106" s="5"/>
      <c r="AY3106" s="5"/>
      <c r="AZ3106" s="5"/>
      <c r="BA3106" s="5"/>
      <c r="CX3106" s="5"/>
      <c r="CY3106" s="5"/>
      <c r="CZ3106" s="5"/>
    </row>
    <row r="3107" spans="4:104" x14ac:dyDescent="0.3">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E3107" s="5"/>
      <c r="AF3107" s="5"/>
      <c r="AG3107" s="5"/>
      <c r="AH3107" s="5"/>
      <c r="AI3107" s="5"/>
      <c r="AJ3107" s="5"/>
      <c r="AM3107" s="9"/>
      <c r="AN3107" s="9"/>
      <c r="AO3107" s="9"/>
      <c r="AP3107" s="9"/>
      <c r="AQ3107" s="9"/>
      <c r="AR3107" s="9"/>
      <c r="AS3107" s="9"/>
      <c r="AT3107" s="9"/>
      <c r="AU3107" s="5"/>
      <c r="AV3107" s="5"/>
      <c r="AW3107" s="5"/>
      <c r="AX3107" s="5"/>
      <c r="AY3107" s="5"/>
      <c r="AZ3107" s="5"/>
      <c r="BA3107" s="5"/>
      <c r="CX3107" s="5"/>
      <c r="CY3107" s="5"/>
      <c r="CZ3107" s="5"/>
    </row>
    <row r="3108" spans="4:104" x14ac:dyDescent="0.3">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E3108" s="5"/>
      <c r="AF3108" s="5"/>
      <c r="AG3108" s="5"/>
      <c r="AH3108" s="5"/>
      <c r="AI3108" s="5"/>
      <c r="AJ3108" s="5"/>
      <c r="AM3108" s="9"/>
      <c r="AN3108" s="9"/>
      <c r="AO3108" s="9"/>
      <c r="AP3108" s="9"/>
      <c r="AQ3108" s="9"/>
      <c r="AR3108" s="9"/>
      <c r="AS3108" s="9"/>
      <c r="AT3108" s="9"/>
      <c r="AU3108" s="5"/>
      <c r="AV3108" s="5"/>
      <c r="AW3108" s="5"/>
      <c r="AX3108" s="5"/>
      <c r="AY3108" s="5"/>
      <c r="AZ3108" s="5"/>
      <c r="BA3108" s="5"/>
      <c r="CX3108" s="5"/>
      <c r="CY3108" s="5"/>
      <c r="CZ3108" s="5"/>
    </row>
    <row r="3109" spans="4:104" x14ac:dyDescent="0.3">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E3109" s="5"/>
      <c r="AF3109" s="5"/>
      <c r="AG3109" s="5"/>
      <c r="AH3109" s="5"/>
      <c r="AI3109" s="5"/>
      <c r="AJ3109" s="5"/>
      <c r="AM3109" s="9"/>
      <c r="AN3109" s="9"/>
      <c r="AO3109" s="9"/>
      <c r="AP3109" s="9"/>
      <c r="AQ3109" s="9"/>
      <c r="AR3109" s="9"/>
      <c r="AS3109" s="9"/>
      <c r="AT3109" s="9"/>
      <c r="AU3109" s="5"/>
      <c r="AV3109" s="5"/>
      <c r="AW3109" s="5"/>
      <c r="AX3109" s="5"/>
      <c r="AY3109" s="5"/>
      <c r="AZ3109" s="5"/>
      <c r="BA3109" s="5"/>
      <c r="CX3109" s="5"/>
      <c r="CY3109" s="5"/>
      <c r="CZ3109" s="5"/>
    </row>
    <row r="3110" spans="4:104" x14ac:dyDescent="0.3">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E3110" s="5"/>
      <c r="AF3110" s="5"/>
      <c r="AG3110" s="5"/>
      <c r="AH3110" s="5"/>
      <c r="AI3110" s="5"/>
      <c r="AJ3110" s="5"/>
      <c r="AM3110" s="9"/>
      <c r="AN3110" s="9"/>
      <c r="AO3110" s="9"/>
      <c r="AP3110" s="9"/>
      <c r="AQ3110" s="9"/>
      <c r="AR3110" s="9"/>
      <c r="AS3110" s="9"/>
      <c r="AT3110" s="9"/>
      <c r="AU3110" s="5"/>
      <c r="AV3110" s="5"/>
      <c r="AW3110" s="5"/>
      <c r="AX3110" s="5"/>
      <c r="AY3110" s="5"/>
      <c r="AZ3110" s="5"/>
      <c r="BA3110" s="5"/>
      <c r="CX3110" s="5"/>
      <c r="CY3110" s="5"/>
      <c r="CZ3110" s="5"/>
    </row>
    <row r="3111" spans="4:104" x14ac:dyDescent="0.3">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E3111" s="5"/>
      <c r="AF3111" s="5"/>
      <c r="AG3111" s="5"/>
      <c r="AH3111" s="5"/>
      <c r="AI3111" s="5"/>
      <c r="AJ3111" s="5"/>
      <c r="AM3111" s="9"/>
      <c r="AN3111" s="9"/>
      <c r="AO3111" s="9"/>
      <c r="AP3111" s="9"/>
      <c r="AQ3111" s="9"/>
      <c r="AR3111" s="9"/>
      <c r="AS3111" s="9"/>
      <c r="AT3111" s="9"/>
      <c r="AU3111" s="5"/>
      <c r="AV3111" s="5"/>
      <c r="AW3111" s="5"/>
      <c r="AX3111" s="5"/>
      <c r="AY3111" s="5"/>
      <c r="AZ3111" s="5"/>
      <c r="BA3111" s="5"/>
      <c r="CX3111" s="5"/>
      <c r="CY3111" s="5"/>
      <c r="CZ3111" s="5"/>
    </row>
    <row r="3112" spans="4:104" x14ac:dyDescent="0.3">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E3112" s="5"/>
      <c r="AF3112" s="5"/>
      <c r="AG3112" s="5"/>
      <c r="AH3112" s="5"/>
      <c r="AI3112" s="5"/>
      <c r="AJ3112" s="5"/>
      <c r="AM3112" s="9"/>
      <c r="AN3112" s="9"/>
      <c r="AO3112" s="9"/>
      <c r="AP3112" s="9"/>
      <c r="AQ3112" s="9"/>
      <c r="AR3112" s="9"/>
      <c r="AS3112" s="9"/>
      <c r="AT3112" s="9"/>
      <c r="AU3112" s="5"/>
      <c r="AV3112" s="5"/>
      <c r="AW3112" s="5"/>
      <c r="AX3112" s="5"/>
      <c r="AY3112" s="5"/>
      <c r="AZ3112" s="5"/>
      <c r="BA3112" s="5"/>
      <c r="CX3112" s="5"/>
      <c r="CY3112" s="5"/>
      <c r="CZ3112" s="5"/>
    </row>
    <row r="3113" spans="4:104" x14ac:dyDescent="0.3">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E3113" s="5"/>
      <c r="AF3113" s="5"/>
      <c r="AG3113" s="5"/>
      <c r="AH3113" s="5"/>
      <c r="AI3113" s="5"/>
      <c r="AJ3113" s="5"/>
      <c r="AM3113" s="9"/>
      <c r="AN3113" s="9"/>
      <c r="AO3113" s="9"/>
      <c r="AP3113" s="9"/>
      <c r="AQ3113" s="9"/>
      <c r="AR3113" s="9"/>
      <c r="AS3113" s="9"/>
      <c r="AT3113" s="9"/>
      <c r="AU3113" s="5"/>
      <c r="AV3113" s="5"/>
      <c r="AW3113" s="5"/>
      <c r="AX3113" s="5"/>
      <c r="AY3113" s="5"/>
      <c r="AZ3113" s="5"/>
      <c r="BA3113" s="5"/>
      <c r="CX3113" s="5"/>
      <c r="CY3113" s="5"/>
      <c r="CZ3113" s="5"/>
    </row>
    <row r="3114" spans="4:104" x14ac:dyDescent="0.3">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E3114" s="5"/>
      <c r="AF3114" s="5"/>
      <c r="AG3114" s="5"/>
      <c r="AH3114" s="5"/>
      <c r="AI3114" s="5"/>
      <c r="AJ3114" s="5"/>
      <c r="AM3114" s="9"/>
      <c r="AN3114" s="9"/>
      <c r="AO3114" s="9"/>
      <c r="AP3114" s="9"/>
      <c r="AQ3114" s="9"/>
      <c r="AR3114" s="9"/>
      <c r="AS3114" s="9"/>
      <c r="AT3114" s="9"/>
      <c r="AU3114" s="5"/>
      <c r="AV3114" s="5"/>
      <c r="AW3114" s="5"/>
      <c r="AX3114" s="5"/>
      <c r="AY3114" s="5"/>
      <c r="AZ3114" s="5"/>
      <c r="BA3114" s="5"/>
      <c r="CX3114" s="5"/>
      <c r="CY3114" s="5"/>
      <c r="CZ3114" s="5"/>
    </row>
    <row r="3115" spans="4:104" x14ac:dyDescent="0.3">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E3115" s="5"/>
      <c r="AF3115" s="5"/>
      <c r="AG3115" s="5"/>
      <c r="AH3115" s="5"/>
      <c r="AI3115" s="5"/>
      <c r="AJ3115" s="5"/>
      <c r="AM3115" s="9"/>
      <c r="AN3115" s="9"/>
      <c r="AO3115" s="9"/>
      <c r="AP3115" s="9"/>
      <c r="AQ3115" s="9"/>
      <c r="AR3115" s="9"/>
      <c r="AS3115" s="9"/>
      <c r="AT3115" s="9"/>
      <c r="AU3115" s="5"/>
      <c r="AV3115" s="5"/>
      <c r="AW3115" s="5"/>
      <c r="AX3115" s="5"/>
      <c r="AY3115" s="5"/>
      <c r="AZ3115" s="5"/>
      <c r="BA3115" s="5"/>
      <c r="CX3115" s="5"/>
      <c r="CY3115" s="5"/>
      <c r="CZ3115" s="5"/>
    </row>
    <row r="3116" spans="4:104" x14ac:dyDescent="0.3">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E3116" s="5"/>
      <c r="AF3116" s="5"/>
      <c r="AG3116" s="5"/>
      <c r="AH3116" s="5"/>
      <c r="AI3116" s="5"/>
      <c r="AJ3116" s="5"/>
      <c r="AM3116" s="9"/>
      <c r="AN3116" s="9"/>
      <c r="AO3116" s="9"/>
      <c r="AP3116" s="9"/>
      <c r="AQ3116" s="9"/>
      <c r="AR3116" s="9"/>
      <c r="AS3116" s="9"/>
      <c r="AT3116" s="9"/>
      <c r="AU3116" s="5"/>
      <c r="AV3116" s="5"/>
      <c r="AW3116" s="5"/>
      <c r="AX3116" s="5"/>
      <c r="AY3116" s="5"/>
      <c r="AZ3116" s="5"/>
      <c r="BA3116" s="5"/>
      <c r="CX3116" s="5"/>
      <c r="CY3116" s="5"/>
      <c r="CZ3116" s="5"/>
    </row>
    <row r="3117" spans="4:104" x14ac:dyDescent="0.3">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E3117" s="5"/>
      <c r="AF3117" s="5"/>
      <c r="AG3117" s="5"/>
      <c r="AH3117" s="5"/>
      <c r="AI3117" s="5"/>
      <c r="AJ3117" s="5"/>
      <c r="AM3117" s="9"/>
      <c r="AN3117" s="9"/>
      <c r="AO3117" s="9"/>
      <c r="AP3117" s="9"/>
      <c r="AQ3117" s="9"/>
      <c r="AR3117" s="9"/>
      <c r="AS3117" s="9"/>
      <c r="AT3117" s="9"/>
      <c r="AU3117" s="5"/>
      <c r="AV3117" s="5"/>
      <c r="AW3117" s="5"/>
      <c r="AX3117" s="5"/>
      <c r="AY3117" s="5"/>
      <c r="AZ3117" s="5"/>
      <c r="BA3117" s="5"/>
      <c r="CX3117" s="5"/>
      <c r="CY3117" s="5"/>
      <c r="CZ3117" s="5"/>
    </row>
    <row r="3118" spans="4:104" x14ac:dyDescent="0.3">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E3118" s="5"/>
      <c r="AF3118" s="5"/>
      <c r="AG3118" s="5"/>
      <c r="AH3118" s="5"/>
      <c r="AI3118" s="5"/>
      <c r="AJ3118" s="5"/>
      <c r="AM3118" s="9"/>
      <c r="AN3118" s="9"/>
      <c r="AO3118" s="9"/>
      <c r="AP3118" s="9"/>
      <c r="AQ3118" s="9"/>
      <c r="AR3118" s="9"/>
      <c r="AS3118" s="9"/>
      <c r="AT3118" s="9"/>
      <c r="AU3118" s="5"/>
      <c r="AV3118" s="5"/>
      <c r="AW3118" s="5"/>
      <c r="AX3118" s="5"/>
      <c r="AY3118" s="5"/>
      <c r="AZ3118" s="5"/>
      <c r="BA3118" s="5"/>
      <c r="CX3118" s="5"/>
      <c r="CY3118" s="5"/>
      <c r="CZ3118" s="5"/>
    </row>
    <row r="3119" spans="4:104" x14ac:dyDescent="0.3">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E3119" s="5"/>
      <c r="AF3119" s="5"/>
      <c r="AG3119" s="5"/>
      <c r="AH3119" s="5"/>
      <c r="AI3119" s="5"/>
      <c r="AJ3119" s="5"/>
      <c r="AM3119" s="9"/>
      <c r="AN3119" s="9"/>
      <c r="AO3119" s="9"/>
      <c r="AP3119" s="9"/>
      <c r="AQ3119" s="9"/>
      <c r="AR3119" s="9"/>
      <c r="AS3119" s="9"/>
      <c r="AT3119" s="9"/>
      <c r="AU3119" s="5"/>
      <c r="AV3119" s="5"/>
      <c r="AW3119" s="5"/>
      <c r="AX3119" s="5"/>
      <c r="AY3119" s="5"/>
      <c r="AZ3119" s="5"/>
      <c r="BA3119" s="5"/>
      <c r="CX3119" s="5"/>
      <c r="CY3119" s="5"/>
      <c r="CZ3119" s="5"/>
    </row>
    <row r="3120" spans="4:104" x14ac:dyDescent="0.3">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E3120" s="5"/>
      <c r="AF3120" s="5"/>
      <c r="AG3120" s="5"/>
      <c r="AH3120" s="5"/>
      <c r="AI3120" s="5"/>
      <c r="AJ3120" s="5"/>
      <c r="AM3120" s="9"/>
      <c r="AN3120" s="9"/>
      <c r="AO3120" s="9"/>
      <c r="AP3120" s="9"/>
      <c r="AQ3120" s="9"/>
      <c r="AR3120" s="9"/>
      <c r="AS3120" s="9"/>
      <c r="AT3120" s="9"/>
      <c r="AU3120" s="5"/>
      <c r="AV3120" s="5"/>
      <c r="AW3120" s="5"/>
      <c r="AX3120" s="5"/>
      <c r="AY3120" s="5"/>
      <c r="AZ3120" s="5"/>
      <c r="BA3120" s="5"/>
      <c r="CX3120" s="5"/>
      <c r="CY3120" s="5"/>
      <c r="CZ3120" s="5"/>
    </row>
    <row r="3121" spans="4:104" x14ac:dyDescent="0.3">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E3121" s="5"/>
      <c r="AF3121" s="5"/>
      <c r="AG3121" s="5"/>
      <c r="AH3121" s="5"/>
      <c r="AI3121" s="5"/>
      <c r="AJ3121" s="5"/>
      <c r="AM3121" s="9"/>
      <c r="AN3121" s="9"/>
      <c r="AO3121" s="9"/>
      <c r="AP3121" s="9"/>
      <c r="AQ3121" s="9"/>
      <c r="AR3121" s="9"/>
      <c r="AS3121" s="9"/>
      <c r="AT3121" s="9"/>
      <c r="AU3121" s="5"/>
      <c r="AV3121" s="5"/>
      <c r="AW3121" s="5"/>
      <c r="AX3121" s="5"/>
      <c r="AY3121" s="5"/>
      <c r="AZ3121" s="5"/>
      <c r="BA3121" s="5"/>
      <c r="CX3121" s="5"/>
      <c r="CY3121" s="5"/>
      <c r="CZ3121" s="5"/>
    </row>
    <row r="3122" spans="4:104" x14ac:dyDescent="0.3">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E3122" s="5"/>
      <c r="AF3122" s="5"/>
      <c r="AG3122" s="5"/>
      <c r="AH3122" s="5"/>
      <c r="AI3122" s="5"/>
      <c r="AJ3122" s="5"/>
      <c r="AM3122" s="9"/>
      <c r="AN3122" s="9"/>
      <c r="AO3122" s="9"/>
      <c r="AP3122" s="9"/>
      <c r="AQ3122" s="9"/>
      <c r="AR3122" s="9"/>
      <c r="AS3122" s="9"/>
      <c r="AT3122" s="9"/>
      <c r="AU3122" s="5"/>
      <c r="AV3122" s="5"/>
      <c r="AW3122" s="5"/>
      <c r="AX3122" s="5"/>
      <c r="AY3122" s="5"/>
      <c r="AZ3122" s="5"/>
      <c r="BA3122" s="5"/>
      <c r="CX3122" s="5"/>
      <c r="CY3122" s="5"/>
      <c r="CZ3122" s="5"/>
    </row>
    <row r="3123" spans="4:104" x14ac:dyDescent="0.3">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E3123" s="5"/>
      <c r="AF3123" s="5"/>
      <c r="AG3123" s="5"/>
      <c r="AH3123" s="5"/>
      <c r="AI3123" s="5"/>
      <c r="AJ3123" s="5"/>
      <c r="AM3123" s="9"/>
      <c r="AN3123" s="9"/>
      <c r="AO3123" s="9"/>
      <c r="AP3123" s="9"/>
      <c r="AQ3123" s="9"/>
      <c r="AR3123" s="9"/>
      <c r="AS3123" s="9"/>
      <c r="AT3123" s="9"/>
      <c r="AU3123" s="5"/>
      <c r="AV3123" s="5"/>
      <c r="AW3123" s="5"/>
      <c r="AX3123" s="5"/>
      <c r="AY3123" s="5"/>
      <c r="AZ3123" s="5"/>
      <c r="BA3123" s="5"/>
      <c r="CX3123" s="5"/>
      <c r="CY3123" s="5"/>
      <c r="CZ3123" s="5"/>
    </row>
    <row r="3124" spans="4:104" x14ac:dyDescent="0.3">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E3124" s="5"/>
      <c r="AF3124" s="5"/>
      <c r="AG3124" s="5"/>
      <c r="AH3124" s="5"/>
      <c r="AI3124" s="5"/>
      <c r="AJ3124" s="5"/>
      <c r="AM3124" s="9"/>
      <c r="AN3124" s="9"/>
      <c r="AO3124" s="9"/>
      <c r="AP3124" s="9"/>
      <c r="AQ3124" s="9"/>
      <c r="AR3124" s="9"/>
      <c r="AS3124" s="9"/>
      <c r="AT3124" s="9"/>
      <c r="AU3124" s="5"/>
      <c r="AV3124" s="5"/>
      <c r="AW3124" s="5"/>
      <c r="AX3124" s="5"/>
      <c r="AY3124" s="5"/>
      <c r="AZ3124" s="5"/>
      <c r="BA3124" s="5"/>
      <c r="CX3124" s="5"/>
      <c r="CY3124" s="5"/>
      <c r="CZ3124" s="5"/>
    </row>
    <row r="3125" spans="4:104" x14ac:dyDescent="0.3">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E3125" s="5"/>
      <c r="AF3125" s="5"/>
      <c r="AG3125" s="5"/>
      <c r="AH3125" s="5"/>
      <c r="AI3125" s="5"/>
      <c r="AJ3125" s="5"/>
      <c r="AM3125" s="9"/>
      <c r="AN3125" s="9"/>
      <c r="AO3125" s="9"/>
      <c r="AP3125" s="9"/>
      <c r="AQ3125" s="9"/>
      <c r="AR3125" s="9"/>
      <c r="AS3125" s="9"/>
      <c r="AT3125" s="9"/>
      <c r="AU3125" s="5"/>
      <c r="AV3125" s="5"/>
      <c r="AW3125" s="5"/>
      <c r="AX3125" s="5"/>
      <c r="AY3125" s="5"/>
      <c r="AZ3125" s="5"/>
      <c r="BA3125" s="5"/>
      <c r="CX3125" s="5"/>
      <c r="CY3125" s="5"/>
      <c r="CZ3125" s="5"/>
    </row>
    <row r="3126" spans="4:104" x14ac:dyDescent="0.3">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E3126" s="5"/>
      <c r="AF3126" s="5"/>
      <c r="AG3126" s="5"/>
      <c r="AH3126" s="5"/>
      <c r="AI3126" s="5"/>
      <c r="AJ3126" s="5"/>
      <c r="AM3126" s="9"/>
      <c r="AN3126" s="9"/>
      <c r="AO3126" s="9"/>
      <c r="AP3126" s="9"/>
      <c r="AQ3126" s="9"/>
      <c r="AR3126" s="9"/>
      <c r="AS3126" s="9"/>
      <c r="AT3126" s="9"/>
      <c r="AU3126" s="5"/>
      <c r="AV3126" s="5"/>
      <c r="AW3126" s="5"/>
      <c r="AX3126" s="5"/>
      <c r="AY3126" s="5"/>
      <c r="AZ3126" s="5"/>
      <c r="BA3126" s="5"/>
      <c r="CX3126" s="5"/>
      <c r="CY3126" s="5"/>
      <c r="CZ3126" s="5"/>
    </row>
    <row r="3127" spans="4:104" x14ac:dyDescent="0.3">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E3127" s="5"/>
      <c r="AF3127" s="5"/>
      <c r="AG3127" s="5"/>
      <c r="AH3127" s="5"/>
      <c r="AI3127" s="5"/>
      <c r="AJ3127" s="5"/>
      <c r="AM3127" s="9"/>
      <c r="AN3127" s="9"/>
      <c r="AO3127" s="9"/>
      <c r="AP3127" s="9"/>
      <c r="AQ3127" s="9"/>
      <c r="AR3127" s="9"/>
      <c r="AS3127" s="9"/>
      <c r="AT3127" s="9"/>
      <c r="AU3127" s="5"/>
      <c r="AV3127" s="5"/>
      <c r="AW3127" s="5"/>
      <c r="AX3127" s="5"/>
      <c r="AY3127" s="5"/>
      <c r="AZ3127" s="5"/>
      <c r="BA3127" s="5"/>
      <c r="CX3127" s="5"/>
      <c r="CY3127" s="5"/>
      <c r="CZ3127" s="5"/>
    </row>
    <row r="3128" spans="4:104" x14ac:dyDescent="0.3">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E3128" s="5"/>
      <c r="AF3128" s="5"/>
      <c r="AG3128" s="5"/>
      <c r="AH3128" s="5"/>
      <c r="AI3128" s="5"/>
      <c r="AJ3128" s="5"/>
      <c r="AM3128" s="9"/>
      <c r="AN3128" s="9"/>
      <c r="AO3128" s="9"/>
      <c r="AP3128" s="9"/>
      <c r="AQ3128" s="9"/>
      <c r="AR3128" s="9"/>
      <c r="AS3128" s="9"/>
      <c r="AT3128" s="9"/>
      <c r="AU3128" s="5"/>
      <c r="AV3128" s="5"/>
      <c r="AW3128" s="5"/>
      <c r="AX3128" s="5"/>
      <c r="AY3128" s="5"/>
      <c r="AZ3128" s="5"/>
      <c r="BA3128" s="5"/>
      <c r="CX3128" s="5"/>
      <c r="CY3128" s="5"/>
      <c r="CZ3128" s="5"/>
    </row>
    <row r="3129" spans="4:104" x14ac:dyDescent="0.3">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E3129" s="5"/>
      <c r="AF3129" s="5"/>
      <c r="AG3129" s="5"/>
      <c r="AH3129" s="5"/>
      <c r="AI3129" s="5"/>
      <c r="AJ3129" s="5"/>
      <c r="AM3129" s="9"/>
      <c r="AN3129" s="9"/>
      <c r="AO3129" s="9"/>
      <c r="AP3129" s="9"/>
      <c r="AQ3129" s="9"/>
      <c r="AR3129" s="9"/>
      <c r="AS3129" s="9"/>
      <c r="AT3129" s="9"/>
      <c r="AU3129" s="5"/>
      <c r="AV3129" s="5"/>
      <c r="AW3129" s="5"/>
      <c r="AX3129" s="5"/>
      <c r="AY3129" s="5"/>
      <c r="AZ3129" s="5"/>
      <c r="BA3129" s="5"/>
      <c r="CX3129" s="5"/>
      <c r="CY3129" s="5"/>
      <c r="CZ3129" s="5"/>
    </row>
    <row r="3130" spans="4:104" x14ac:dyDescent="0.3">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E3130" s="5"/>
      <c r="AF3130" s="5"/>
      <c r="AG3130" s="5"/>
      <c r="AH3130" s="5"/>
      <c r="AI3130" s="5"/>
      <c r="AJ3130" s="5"/>
      <c r="AM3130" s="9"/>
      <c r="AN3130" s="9"/>
      <c r="AO3130" s="9"/>
      <c r="AP3130" s="9"/>
      <c r="AQ3130" s="9"/>
      <c r="AR3130" s="9"/>
      <c r="AS3130" s="9"/>
      <c r="AT3130" s="9"/>
      <c r="AU3130" s="5"/>
      <c r="AV3130" s="5"/>
      <c r="AW3130" s="5"/>
      <c r="AX3130" s="5"/>
      <c r="AY3130" s="5"/>
      <c r="AZ3130" s="5"/>
      <c r="BA3130" s="5"/>
      <c r="CX3130" s="5"/>
      <c r="CY3130" s="5"/>
      <c r="CZ3130" s="5"/>
    </row>
    <row r="3131" spans="4:104" x14ac:dyDescent="0.3">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E3131" s="5"/>
      <c r="AF3131" s="5"/>
      <c r="AG3131" s="5"/>
      <c r="AH3131" s="5"/>
      <c r="AI3131" s="5"/>
      <c r="AJ3131" s="5"/>
      <c r="AM3131" s="9"/>
      <c r="AN3131" s="9"/>
      <c r="AO3131" s="9"/>
      <c r="AP3131" s="9"/>
      <c r="AQ3131" s="9"/>
      <c r="AR3131" s="9"/>
      <c r="AS3131" s="9"/>
      <c r="AT3131" s="9"/>
      <c r="AU3131" s="5"/>
      <c r="AV3131" s="5"/>
      <c r="AW3131" s="5"/>
      <c r="AX3131" s="5"/>
      <c r="AY3131" s="5"/>
      <c r="AZ3131" s="5"/>
      <c r="BA3131" s="5"/>
      <c r="CX3131" s="5"/>
      <c r="CY3131" s="5"/>
      <c r="CZ3131" s="5"/>
    </row>
    <row r="3132" spans="4:104" x14ac:dyDescent="0.3">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E3132" s="5"/>
      <c r="AF3132" s="5"/>
      <c r="AG3132" s="5"/>
      <c r="AH3132" s="5"/>
      <c r="AI3132" s="5"/>
      <c r="AJ3132" s="5"/>
      <c r="AM3132" s="9"/>
      <c r="AN3132" s="9"/>
      <c r="AO3132" s="9"/>
      <c r="AP3132" s="9"/>
      <c r="AQ3132" s="9"/>
      <c r="AR3132" s="9"/>
      <c r="AS3132" s="9"/>
      <c r="AT3132" s="9"/>
      <c r="AU3132" s="5"/>
      <c r="AV3132" s="5"/>
      <c r="AW3132" s="5"/>
      <c r="AX3132" s="5"/>
      <c r="AY3132" s="5"/>
      <c r="AZ3132" s="5"/>
      <c r="BA3132" s="5"/>
      <c r="CX3132" s="5"/>
      <c r="CY3132" s="5"/>
      <c r="CZ3132" s="5"/>
    </row>
    <row r="3133" spans="4:104" x14ac:dyDescent="0.3">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E3133" s="5"/>
      <c r="AF3133" s="5"/>
      <c r="AG3133" s="5"/>
      <c r="AH3133" s="5"/>
      <c r="AI3133" s="5"/>
      <c r="AJ3133" s="5"/>
      <c r="AM3133" s="9"/>
      <c r="AN3133" s="9"/>
      <c r="AO3133" s="9"/>
      <c r="AP3133" s="9"/>
      <c r="AQ3133" s="9"/>
      <c r="AR3133" s="9"/>
      <c r="AS3133" s="9"/>
      <c r="AT3133" s="9"/>
      <c r="AU3133" s="5"/>
      <c r="AV3133" s="5"/>
      <c r="AW3133" s="5"/>
      <c r="AX3133" s="5"/>
      <c r="AY3133" s="5"/>
      <c r="AZ3133" s="5"/>
      <c r="BA3133" s="5"/>
      <c r="CX3133" s="5"/>
      <c r="CY3133" s="5"/>
      <c r="CZ3133" s="5"/>
    </row>
    <row r="3134" spans="4:104" x14ac:dyDescent="0.3">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E3134" s="5"/>
      <c r="AF3134" s="5"/>
      <c r="AG3134" s="5"/>
      <c r="AH3134" s="5"/>
      <c r="AI3134" s="5"/>
      <c r="AJ3134" s="5"/>
      <c r="AM3134" s="9"/>
      <c r="AN3134" s="9"/>
      <c r="AO3134" s="9"/>
      <c r="AP3134" s="9"/>
      <c r="AQ3134" s="9"/>
      <c r="AR3134" s="9"/>
      <c r="AS3134" s="9"/>
      <c r="AT3134" s="9"/>
      <c r="AU3134" s="5"/>
      <c r="AV3134" s="5"/>
      <c r="AW3134" s="5"/>
      <c r="AX3134" s="5"/>
      <c r="AY3134" s="5"/>
      <c r="AZ3134" s="5"/>
      <c r="BA3134" s="5"/>
      <c r="CX3134" s="5"/>
      <c r="CY3134" s="5"/>
      <c r="CZ3134" s="5"/>
    </row>
    <row r="3135" spans="4:104" x14ac:dyDescent="0.3">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E3135" s="5"/>
      <c r="AF3135" s="5"/>
      <c r="AG3135" s="5"/>
      <c r="AH3135" s="5"/>
      <c r="AI3135" s="5"/>
      <c r="AJ3135" s="5"/>
      <c r="AM3135" s="9"/>
      <c r="AN3135" s="9"/>
      <c r="AO3135" s="9"/>
      <c r="AP3135" s="9"/>
      <c r="AQ3135" s="9"/>
      <c r="AR3135" s="9"/>
      <c r="AS3135" s="9"/>
      <c r="AT3135" s="9"/>
      <c r="AU3135" s="5"/>
      <c r="AV3135" s="5"/>
      <c r="AW3135" s="5"/>
      <c r="AX3135" s="5"/>
      <c r="AY3135" s="5"/>
      <c r="AZ3135" s="5"/>
      <c r="BA3135" s="5"/>
      <c r="CX3135" s="5"/>
      <c r="CY3135" s="5"/>
      <c r="CZ3135" s="5"/>
    </row>
    <row r="3136" spans="4:104" x14ac:dyDescent="0.3">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E3136" s="5"/>
      <c r="AF3136" s="5"/>
      <c r="AG3136" s="5"/>
      <c r="AH3136" s="5"/>
      <c r="AI3136" s="5"/>
      <c r="AJ3136" s="5"/>
      <c r="AM3136" s="9"/>
      <c r="AN3136" s="9"/>
      <c r="AO3136" s="9"/>
      <c r="AP3136" s="9"/>
      <c r="AQ3136" s="9"/>
      <c r="AR3136" s="9"/>
      <c r="AS3136" s="9"/>
      <c r="AT3136" s="9"/>
      <c r="AU3136" s="5"/>
      <c r="AV3136" s="5"/>
      <c r="AW3136" s="5"/>
      <c r="AX3136" s="5"/>
      <c r="AY3136" s="5"/>
      <c r="AZ3136" s="5"/>
      <c r="BA3136" s="5"/>
      <c r="CX3136" s="5"/>
      <c r="CY3136" s="5"/>
      <c r="CZ3136" s="5"/>
    </row>
    <row r="3137" spans="4:104" x14ac:dyDescent="0.3">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E3137" s="5"/>
      <c r="AF3137" s="5"/>
      <c r="AG3137" s="5"/>
      <c r="AH3137" s="5"/>
      <c r="AI3137" s="5"/>
      <c r="AJ3137" s="5"/>
      <c r="AM3137" s="9"/>
      <c r="AN3137" s="9"/>
      <c r="AO3137" s="9"/>
      <c r="AP3137" s="9"/>
      <c r="AQ3137" s="9"/>
      <c r="AR3137" s="9"/>
      <c r="AS3137" s="9"/>
      <c r="AT3137" s="9"/>
      <c r="AU3137" s="5"/>
      <c r="AV3137" s="5"/>
      <c r="AW3137" s="5"/>
      <c r="AX3137" s="5"/>
      <c r="AY3137" s="5"/>
      <c r="AZ3137" s="5"/>
      <c r="BA3137" s="5"/>
      <c r="CX3137" s="5"/>
      <c r="CY3137" s="5"/>
      <c r="CZ3137" s="5"/>
    </row>
    <row r="3138" spans="4:104" x14ac:dyDescent="0.3">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E3138" s="5"/>
      <c r="AF3138" s="5"/>
      <c r="AG3138" s="5"/>
      <c r="AH3138" s="5"/>
      <c r="AI3138" s="5"/>
      <c r="AJ3138" s="5"/>
      <c r="AM3138" s="9"/>
      <c r="AN3138" s="9"/>
      <c r="AO3138" s="9"/>
      <c r="AP3138" s="9"/>
      <c r="AQ3138" s="9"/>
      <c r="AR3138" s="9"/>
      <c r="AS3138" s="9"/>
      <c r="AT3138" s="9"/>
      <c r="AU3138" s="5"/>
      <c r="AV3138" s="5"/>
      <c r="AW3138" s="5"/>
      <c r="AX3138" s="5"/>
      <c r="AY3138" s="5"/>
      <c r="AZ3138" s="5"/>
      <c r="BA3138" s="5"/>
      <c r="CX3138" s="5"/>
      <c r="CY3138" s="5"/>
      <c r="CZ3138" s="5"/>
    </row>
    <row r="3139" spans="4:104" x14ac:dyDescent="0.3">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E3139" s="5"/>
      <c r="AF3139" s="5"/>
      <c r="AG3139" s="5"/>
      <c r="AH3139" s="5"/>
      <c r="AI3139" s="5"/>
      <c r="AJ3139" s="5"/>
      <c r="AM3139" s="9"/>
      <c r="AN3139" s="9"/>
      <c r="AO3139" s="9"/>
      <c r="AP3139" s="9"/>
      <c r="AQ3139" s="9"/>
      <c r="AR3139" s="9"/>
      <c r="AS3139" s="9"/>
      <c r="AT3139" s="9"/>
      <c r="AU3139" s="5"/>
      <c r="AV3139" s="5"/>
      <c r="AW3139" s="5"/>
      <c r="AX3139" s="5"/>
      <c r="AY3139" s="5"/>
      <c r="AZ3139" s="5"/>
      <c r="BA3139" s="5"/>
      <c r="CX3139" s="5"/>
      <c r="CY3139" s="5"/>
      <c r="CZ3139" s="5"/>
    </row>
    <row r="3140" spans="4:104" x14ac:dyDescent="0.3">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E3140" s="5"/>
      <c r="AF3140" s="5"/>
      <c r="AG3140" s="5"/>
      <c r="AH3140" s="5"/>
      <c r="AI3140" s="5"/>
      <c r="AJ3140" s="5"/>
      <c r="AM3140" s="9"/>
      <c r="AN3140" s="9"/>
      <c r="AO3140" s="9"/>
      <c r="AP3140" s="9"/>
      <c r="AQ3140" s="9"/>
      <c r="AR3140" s="9"/>
      <c r="AS3140" s="9"/>
      <c r="AT3140" s="9"/>
      <c r="AU3140" s="5"/>
      <c r="AV3140" s="5"/>
      <c r="AW3140" s="5"/>
      <c r="AX3140" s="5"/>
      <c r="AY3140" s="5"/>
      <c r="AZ3140" s="5"/>
      <c r="BA3140" s="5"/>
      <c r="CX3140" s="5"/>
      <c r="CY3140" s="5"/>
      <c r="CZ3140" s="5"/>
    </row>
    <row r="3141" spans="4:104" x14ac:dyDescent="0.3">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E3141" s="5"/>
      <c r="AF3141" s="5"/>
      <c r="AG3141" s="5"/>
      <c r="AH3141" s="5"/>
      <c r="AI3141" s="5"/>
      <c r="AJ3141" s="5"/>
      <c r="AM3141" s="9"/>
      <c r="AN3141" s="9"/>
      <c r="AO3141" s="9"/>
      <c r="AP3141" s="9"/>
      <c r="AQ3141" s="9"/>
      <c r="AR3141" s="9"/>
      <c r="AS3141" s="9"/>
      <c r="AT3141" s="9"/>
      <c r="AU3141" s="5"/>
      <c r="AV3141" s="5"/>
      <c r="AW3141" s="5"/>
      <c r="AX3141" s="5"/>
      <c r="AY3141" s="5"/>
      <c r="AZ3141" s="5"/>
      <c r="BA3141" s="5"/>
      <c r="CX3141" s="5"/>
      <c r="CY3141" s="5"/>
      <c r="CZ3141" s="5"/>
    </row>
    <row r="3142" spans="4:104" x14ac:dyDescent="0.3">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E3142" s="5"/>
      <c r="AF3142" s="5"/>
      <c r="AG3142" s="5"/>
      <c r="AH3142" s="5"/>
      <c r="AI3142" s="5"/>
      <c r="AJ3142" s="5"/>
      <c r="AM3142" s="9"/>
      <c r="AN3142" s="9"/>
      <c r="AO3142" s="9"/>
      <c r="AP3142" s="9"/>
      <c r="AQ3142" s="9"/>
      <c r="AR3142" s="9"/>
      <c r="AS3142" s="9"/>
      <c r="AT3142" s="9"/>
      <c r="AU3142" s="5"/>
      <c r="AV3142" s="5"/>
      <c r="AW3142" s="5"/>
      <c r="AX3142" s="5"/>
      <c r="AY3142" s="5"/>
      <c r="AZ3142" s="5"/>
      <c r="BA3142" s="5"/>
      <c r="CX3142" s="5"/>
      <c r="CY3142" s="5"/>
      <c r="CZ3142" s="5"/>
    </row>
    <row r="3143" spans="4:104" x14ac:dyDescent="0.3">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E3143" s="5"/>
      <c r="AF3143" s="5"/>
      <c r="AG3143" s="5"/>
      <c r="AH3143" s="5"/>
      <c r="AI3143" s="5"/>
      <c r="AJ3143" s="5"/>
      <c r="AM3143" s="9"/>
      <c r="AN3143" s="9"/>
      <c r="AO3143" s="9"/>
      <c r="AP3143" s="9"/>
      <c r="AQ3143" s="9"/>
      <c r="AR3143" s="9"/>
      <c r="AS3143" s="9"/>
      <c r="AT3143" s="9"/>
      <c r="AU3143" s="5"/>
      <c r="AV3143" s="5"/>
      <c r="AW3143" s="5"/>
      <c r="AX3143" s="5"/>
      <c r="AY3143" s="5"/>
      <c r="AZ3143" s="5"/>
      <c r="BA3143" s="5"/>
      <c r="CX3143" s="5"/>
      <c r="CY3143" s="5"/>
      <c r="CZ3143" s="5"/>
    </row>
    <row r="3144" spans="4:104" x14ac:dyDescent="0.3">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E3144" s="5"/>
      <c r="AF3144" s="5"/>
      <c r="AG3144" s="5"/>
      <c r="AH3144" s="5"/>
      <c r="AI3144" s="5"/>
      <c r="AJ3144" s="5"/>
      <c r="AM3144" s="9"/>
      <c r="AN3144" s="9"/>
      <c r="AO3144" s="9"/>
      <c r="AP3144" s="9"/>
      <c r="AQ3144" s="9"/>
      <c r="AR3144" s="9"/>
      <c r="AS3144" s="9"/>
      <c r="AT3144" s="9"/>
      <c r="AU3144" s="5"/>
      <c r="AV3144" s="5"/>
      <c r="AW3144" s="5"/>
      <c r="AX3144" s="5"/>
      <c r="AY3144" s="5"/>
      <c r="AZ3144" s="5"/>
      <c r="BA3144" s="5"/>
      <c r="CX3144" s="5"/>
      <c r="CY3144" s="5"/>
      <c r="CZ3144" s="5"/>
    </row>
    <row r="3145" spans="4:104" x14ac:dyDescent="0.3">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E3145" s="5"/>
      <c r="AF3145" s="5"/>
      <c r="AG3145" s="5"/>
      <c r="AH3145" s="5"/>
      <c r="AI3145" s="5"/>
      <c r="AJ3145" s="5"/>
      <c r="AM3145" s="9"/>
      <c r="AN3145" s="9"/>
      <c r="AO3145" s="9"/>
      <c r="AP3145" s="9"/>
      <c r="AQ3145" s="9"/>
      <c r="AR3145" s="9"/>
      <c r="AS3145" s="9"/>
      <c r="AT3145" s="9"/>
      <c r="AU3145" s="5"/>
      <c r="AV3145" s="5"/>
      <c r="AW3145" s="5"/>
      <c r="AX3145" s="5"/>
      <c r="AY3145" s="5"/>
      <c r="AZ3145" s="5"/>
      <c r="BA3145" s="5"/>
      <c r="CX3145" s="5"/>
      <c r="CY3145" s="5"/>
      <c r="CZ3145" s="5"/>
    </row>
    <row r="3146" spans="4:104" x14ac:dyDescent="0.3">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E3146" s="5"/>
      <c r="AF3146" s="5"/>
      <c r="AG3146" s="5"/>
      <c r="AH3146" s="5"/>
      <c r="AI3146" s="5"/>
      <c r="AJ3146" s="5"/>
      <c r="AM3146" s="9"/>
      <c r="AN3146" s="9"/>
      <c r="AO3146" s="9"/>
      <c r="AP3146" s="9"/>
      <c r="AQ3146" s="9"/>
      <c r="AR3146" s="9"/>
      <c r="AS3146" s="9"/>
      <c r="AT3146" s="9"/>
      <c r="AU3146" s="5"/>
      <c r="AV3146" s="5"/>
      <c r="AW3146" s="5"/>
      <c r="AX3146" s="5"/>
      <c r="AY3146" s="5"/>
      <c r="AZ3146" s="5"/>
      <c r="BA3146" s="5"/>
      <c r="CX3146" s="5"/>
      <c r="CY3146" s="5"/>
      <c r="CZ3146" s="5"/>
    </row>
    <row r="3147" spans="4:104" x14ac:dyDescent="0.3">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E3147" s="5"/>
      <c r="AF3147" s="5"/>
      <c r="AG3147" s="5"/>
      <c r="AH3147" s="5"/>
      <c r="AI3147" s="5"/>
      <c r="AJ3147" s="5"/>
      <c r="AM3147" s="9"/>
      <c r="AN3147" s="9"/>
      <c r="AO3147" s="9"/>
      <c r="AP3147" s="9"/>
      <c r="AQ3147" s="9"/>
      <c r="AR3147" s="9"/>
      <c r="AS3147" s="9"/>
      <c r="AT3147" s="9"/>
      <c r="AU3147" s="5"/>
      <c r="AV3147" s="5"/>
      <c r="AW3147" s="5"/>
      <c r="AX3147" s="5"/>
      <c r="AY3147" s="5"/>
      <c r="AZ3147" s="5"/>
      <c r="BA3147" s="5"/>
      <c r="CX3147" s="5"/>
      <c r="CY3147" s="5"/>
      <c r="CZ3147" s="5"/>
    </row>
    <row r="3148" spans="4:104" x14ac:dyDescent="0.3">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E3148" s="5"/>
      <c r="AF3148" s="5"/>
      <c r="AG3148" s="5"/>
      <c r="AH3148" s="5"/>
      <c r="AI3148" s="5"/>
      <c r="AJ3148" s="5"/>
      <c r="AM3148" s="9"/>
      <c r="AN3148" s="9"/>
      <c r="AO3148" s="9"/>
      <c r="AP3148" s="9"/>
      <c r="AQ3148" s="9"/>
      <c r="AR3148" s="9"/>
      <c r="AS3148" s="9"/>
      <c r="AT3148" s="9"/>
      <c r="AU3148" s="5"/>
      <c r="AV3148" s="5"/>
      <c r="AW3148" s="5"/>
      <c r="AX3148" s="5"/>
      <c r="AY3148" s="5"/>
      <c r="AZ3148" s="5"/>
      <c r="BA3148" s="5"/>
      <c r="CX3148" s="5"/>
      <c r="CY3148" s="5"/>
      <c r="CZ3148" s="5"/>
    </row>
    <row r="3149" spans="4:104" x14ac:dyDescent="0.3">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E3149" s="5"/>
      <c r="AF3149" s="5"/>
      <c r="AG3149" s="5"/>
      <c r="AH3149" s="5"/>
      <c r="AI3149" s="5"/>
      <c r="AJ3149" s="5"/>
      <c r="AM3149" s="9"/>
      <c r="AN3149" s="9"/>
      <c r="AO3149" s="9"/>
      <c r="AP3149" s="9"/>
      <c r="AQ3149" s="9"/>
      <c r="AR3149" s="9"/>
      <c r="AS3149" s="9"/>
      <c r="AT3149" s="9"/>
      <c r="AU3149" s="5"/>
      <c r="AV3149" s="5"/>
      <c r="AW3149" s="5"/>
      <c r="AX3149" s="5"/>
      <c r="AY3149" s="5"/>
      <c r="AZ3149" s="5"/>
      <c r="BA3149" s="5"/>
      <c r="CX3149" s="5"/>
      <c r="CY3149" s="5"/>
      <c r="CZ3149" s="5"/>
    </row>
    <row r="3150" spans="4:104" x14ac:dyDescent="0.3">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E3150" s="5"/>
      <c r="AF3150" s="5"/>
      <c r="AG3150" s="5"/>
      <c r="AH3150" s="5"/>
      <c r="AI3150" s="5"/>
      <c r="AJ3150" s="5"/>
      <c r="AM3150" s="9"/>
      <c r="AN3150" s="9"/>
      <c r="AO3150" s="9"/>
      <c r="AP3150" s="9"/>
      <c r="AQ3150" s="9"/>
      <c r="AR3150" s="9"/>
      <c r="AS3150" s="9"/>
      <c r="AT3150" s="9"/>
      <c r="AU3150" s="5"/>
      <c r="AV3150" s="5"/>
      <c r="AW3150" s="5"/>
      <c r="AX3150" s="5"/>
      <c r="AY3150" s="5"/>
      <c r="AZ3150" s="5"/>
      <c r="BA3150" s="5"/>
      <c r="CX3150" s="5"/>
      <c r="CY3150" s="5"/>
      <c r="CZ3150" s="5"/>
    </row>
    <row r="3151" spans="4:104" x14ac:dyDescent="0.3">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E3151" s="5"/>
      <c r="AF3151" s="5"/>
      <c r="AG3151" s="5"/>
      <c r="AH3151" s="5"/>
      <c r="AI3151" s="5"/>
      <c r="AJ3151" s="5"/>
      <c r="AM3151" s="9"/>
      <c r="AN3151" s="9"/>
      <c r="AO3151" s="9"/>
      <c r="AP3151" s="9"/>
      <c r="AQ3151" s="9"/>
      <c r="AR3151" s="9"/>
      <c r="AS3151" s="9"/>
      <c r="AT3151" s="9"/>
      <c r="AU3151" s="5"/>
      <c r="AV3151" s="5"/>
      <c r="AW3151" s="5"/>
      <c r="AX3151" s="5"/>
      <c r="AY3151" s="5"/>
      <c r="AZ3151" s="5"/>
      <c r="BA3151" s="5"/>
      <c r="CX3151" s="5"/>
      <c r="CY3151" s="5"/>
      <c r="CZ3151" s="5"/>
    </row>
    <row r="3152" spans="4:104" x14ac:dyDescent="0.3">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E3152" s="5"/>
      <c r="AF3152" s="5"/>
      <c r="AG3152" s="5"/>
      <c r="AH3152" s="5"/>
      <c r="AI3152" s="5"/>
      <c r="AJ3152" s="5"/>
      <c r="AM3152" s="9"/>
      <c r="AN3152" s="9"/>
      <c r="AO3152" s="9"/>
      <c r="AP3152" s="9"/>
      <c r="AQ3152" s="9"/>
      <c r="AR3152" s="9"/>
      <c r="AS3152" s="9"/>
      <c r="AT3152" s="9"/>
      <c r="AU3152" s="5"/>
      <c r="AV3152" s="5"/>
      <c r="AW3152" s="5"/>
      <c r="AX3152" s="5"/>
      <c r="AY3152" s="5"/>
      <c r="AZ3152" s="5"/>
      <c r="BA3152" s="5"/>
      <c r="CX3152" s="5"/>
      <c r="CY3152" s="5"/>
      <c r="CZ3152" s="5"/>
    </row>
    <row r="3153" spans="4:104" x14ac:dyDescent="0.3">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E3153" s="5"/>
      <c r="AF3153" s="5"/>
      <c r="AG3153" s="5"/>
      <c r="AH3153" s="5"/>
      <c r="AI3153" s="5"/>
      <c r="AJ3153" s="5"/>
      <c r="AM3153" s="9"/>
      <c r="AN3153" s="9"/>
      <c r="AO3153" s="9"/>
      <c r="AP3153" s="9"/>
      <c r="AQ3153" s="9"/>
      <c r="AR3153" s="9"/>
      <c r="AS3153" s="9"/>
      <c r="AT3153" s="9"/>
      <c r="AU3153" s="5"/>
      <c r="AV3153" s="5"/>
      <c r="AW3153" s="5"/>
      <c r="AX3153" s="5"/>
      <c r="AY3153" s="5"/>
      <c r="AZ3153" s="5"/>
      <c r="BA3153" s="5"/>
      <c r="CX3153" s="5"/>
      <c r="CY3153" s="5"/>
      <c r="CZ3153" s="5"/>
    </row>
    <row r="3154" spans="4:104" x14ac:dyDescent="0.3">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E3154" s="5"/>
      <c r="AF3154" s="5"/>
      <c r="AG3154" s="5"/>
      <c r="AH3154" s="5"/>
      <c r="AI3154" s="5"/>
      <c r="AJ3154" s="5"/>
      <c r="AM3154" s="9"/>
      <c r="AN3154" s="9"/>
      <c r="AO3154" s="9"/>
      <c r="AP3154" s="9"/>
      <c r="AQ3154" s="9"/>
      <c r="AR3154" s="9"/>
      <c r="AS3154" s="9"/>
      <c r="AT3154" s="9"/>
      <c r="AU3154" s="5"/>
      <c r="AV3154" s="5"/>
      <c r="AW3154" s="5"/>
      <c r="AX3154" s="5"/>
      <c r="AY3154" s="5"/>
      <c r="AZ3154" s="5"/>
      <c r="BA3154" s="5"/>
      <c r="CX3154" s="5"/>
      <c r="CY3154" s="5"/>
      <c r="CZ3154" s="5"/>
    </row>
    <row r="3155" spans="4:104" x14ac:dyDescent="0.3">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E3155" s="5"/>
      <c r="AF3155" s="5"/>
      <c r="AG3155" s="5"/>
      <c r="AH3155" s="5"/>
      <c r="AI3155" s="5"/>
      <c r="AJ3155" s="5"/>
      <c r="AM3155" s="9"/>
      <c r="AN3155" s="9"/>
      <c r="AO3155" s="9"/>
      <c r="AP3155" s="9"/>
      <c r="AQ3155" s="9"/>
      <c r="AR3155" s="9"/>
      <c r="AS3155" s="9"/>
      <c r="AT3155" s="9"/>
      <c r="AU3155" s="5"/>
      <c r="AV3155" s="5"/>
      <c r="AW3155" s="5"/>
      <c r="AX3155" s="5"/>
      <c r="AY3155" s="5"/>
      <c r="AZ3155" s="5"/>
      <c r="BA3155" s="5"/>
      <c r="CX3155" s="5"/>
      <c r="CY3155" s="5"/>
      <c r="CZ3155" s="5"/>
    </row>
    <row r="3156" spans="4:104" x14ac:dyDescent="0.3">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E3156" s="5"/>
      <c r="AF3156" s="5"/>
      <c r="AG3156" s="5"/>
      <c r="AH3156" s="5"/>
      <c r="AI3156" s="5"/>
      <c r="AJ3156" s="5"/>
      <c r="AM3156" s="9"/>
      <c r="AN3156" s="9"/>
      <c r="AO3156" s="9"/>
      <c r="AP3156" s="9"/>
      <c r="AQ3156" s="9"/>
      <c r="AR3156" s="9"/>
      <c r="AS3156" s="9"/>
      <c r="AT3156" s="9"/>
      <c r="AU3156" s="5"/>
      <c r="AV3156" s="5"/>
      <c r="AW3156" s="5"/>
      <c r="AX3156" s="5"/>
      <c r="AY3156" s="5"/>
      <c r="AZ3156" s="5"/>
      <c r="BA3156" s="5"/>
      <c r="CX3156" s="5"/>
      <c r="CY3156" s="5"/>
      <c r="CZ3156" s="5"/>
    </row>
    <row r="3157" spans="4:104" x14ac:dyDescent="0.3">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E3157" s="5"/>
      <c r="AF3157" s="5"/>
      <c r="AG3157" s="5"/>
      <c r="AH3157" s="5"/>
      <c r="AI3157" s="5"/>
      <c r="AJ3157" s="5"/>
      <c r="AM3157" s="9"/>
      <c r="AN3157" s="9"/>
      <c r="AO3157" s="9"/>
      <c r="AP3157" s="9"/>
      <c r="AQ3157" s="9"/>
      <c r="AR3157" s="9"/>
      <c r="AS3157" s="9"/>
      <c r="AT3157" s="9"/>
      <c r="AU3157" s="5"/>
      <c r="AV3157" s="5"/>
      <c r="AW3157" s="5"/>
      <c r="AX3157" s="5"/>
      <c r="AY3157" s="5"/>
      <c r="AZ3157" s="5"/>
      <c r="BA3157" s="5"/>
      <c r="CX3157" s="5"/>
      <c r="CY3157" s="5"/>
      <c r="CZ3157" s="5"/>
    </row>
    <row r="3158" spans="4:104" x14ac:dyDescent="0.3">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E3158" s="5"/>
      <c r="AF3158" s="5"/>
      <c r="AG3158" s="5"/>
      <c r="AH3158" s="5"/>
      <c r="AI3158" s="5"/>
      <c r="AJ3158" s="5"/>
      <c r="AM3158" s="9"/>
      <c r="AN3158" s="9"/>
      <c r="AO3158" s="9"/>
      <c r="AP3158" s="9"/>
      <c r="AQ3158" s="9"/>
      <c r="AR3158" s="9"/>
      <c r="AS3158" s="9"/>
      <c r="AT3158" s="9"/>
      <c r="AU3158" s="5"/>
      <c r="AV3158" s="5"/>
      <c r="AW3158" s="5"/>
      <c r="AX3158" s="5"/>
      <c r="AY3158" s="5"/>
      <c r="AZ3158" s="5"/>
      <c r="BA3158" s="5"/>
      <c r="CX3158" s="5"/>
      <c r="CY3158" s="5"/>
      <c r="CZ3158" s="5"/>
    </row>
    <row r="3159" spans="4:104" x14ac:dyDescent="0.3">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E3159" s="5"/>
      <c r="AF3159" s="5"/>
      <c r="AG3159" s="5"/>
      <c r="AH3159" s="5"/>
      <c r="AI3159" s="5"/>
      <c r="AJ3159" s="5"/>
      <c r="AM3159" s="9"/>
      <c r="AN3159" s="9"/>
      <c r="AO3159" s="9"/>
      <c r="AP3159" s="9"/>
      <c r="AQ3159" s="9"/>
      <c r="AR3159" s="9"/>
      <c r="AS3159" s="9"/>
      <c r="AT3159" s="9"/>
      <c r="AU3159" s="5"/>
      <c r="AV3159" s="5"/>
      <c r="AW3159" s="5"/>
      <c r="AX3159" s="5"/>
      <c r="AY3159" s="5"/>
      <c r="AZ3159" s="5"/>
      <c r="BA3159" s="5"/>
      <c r="CX3159" s="5"/>
      <c r="CY3159" s="5"/>
      <c r="CZ3159" s="5"/>
    </row>
    <row r="3160" spans="4:104" x14ac:dyDescent="0.3">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E3160" s="5"/>
      <c r="AF3160" s="5"/>
      <c r="AG3160" s="5"/>
      <c r="AH3160" s="5"/>
      <c r="AI3160" s="5"/>
      <c r="AJ3160" s="5"/>
      <c r="AM3160" s="9"/>
      <c r="AN3160" s="9"/>
      <c r="AO3160" s="9"/>
      <c r="AP3160" s="9"/>
      <c r="AQ3160" s="9"/>
      <c r="AR3160" s="9"/>
      <c r="AS3160" s="9"/>
      <c r="AT3160" s="9"/>
      <c r="AU3160" s="5"/>
      <c r="AV3160" s="5"/>
      <c r="AW3160" s="5"/>
      <c r="AX3160" s="5"/>
      <c r="AY3160" s="5"/>
      <c r="AZ3160" s="5"/>
      <c r="BA3160" s="5"/>
      <c r="CX3160" s="5"/>
      <c r="CY3160" s="5"/>
      <c r="CZ3160" s="5"/>
    </row>
    <row r="3161" spans="4:104" x14ac:dyDescent="0.3">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E3161" s="5"/>
      <c r="AF3161" s="5"/>
      <c r="AG3161" s="5"/>
      <c r="AH3161" s="5"/>
      <c r="AI3161" s="5"/>
      <c r="AJ3161" s="5"/>
      <c r="AM3161" s="9"/>
      <c r="AN3161" s="9"/>
      <c r="AO3161" s="9"/>
      <c r="AP3161" s="9"/>
      <c r="AQ3161" s="9"/>
      <c r="AR3161" s="9"/>
      <c r="AS3161" s="9"/>
      <c r="AT3161" s="9"/>
      <c r="AU3161" s="5"/>
      <c r="AV3161" s="5"/>
      <c r="AW3161" s="5"/>
      <c r="AX3161" s="5"/>
      <c r="AY3161" s="5"/>
      <c r="AZ3161" s="5"/>
      <c r="BA3161" s="5"/>
      <c r="CX3161" s="5"/>
      <c r="CY3161" s="5"/>
      <c r="CZ3161" s="5"/>
    </row>
    <row r="3162" spans="4:104" x14ac:dyDescent="0.3">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E3162" s="5"/>
      <c r="AF3162" s="5"/>
      <c r="AG3162" s="5"/>
      <c r="AH3162" s="5"/>
      <c r="AI3162" s="5"/>
      <c r="AJ3162" s="5"/>
      <c r="AM3162" s="9"/>
      <c r="AN3162" s="9"/>
      <c r="AO3162" s="9"/>
      <c r="AP3162" s="9"/>
      <c r="AQ3162" s="9"/>
      <c r="AR3162" s="9"/>
      <c r="AS3162" s="9"/>
      <c r="AT3162" s="9"/>
      <c r="AU3162" s="5"/>
      <c r="AV3162" s="5"/>
      <c r="AW3162" s="5"/>
      <c r="AX3162" s="5"/>
      <c r="AY3162" s="5"/>
      <c r="AZ3162" s="5"/>
      <c r="BA3162" s="5"/>
      <c r="CX3162" s="5"/>
      <c r="CY3162" s="5"/>
      <c r="CZ3162" s="5"/>
    </row>
    <row r="3163" spans="4:104" x14ac:dyDescent="0.3">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E3163" s="5"/>
      <c r="AF3163" s="5"/>
      <c r="AG3163" s="5"/>
      <c r="AH3163" s="5"/>
      <c r="AI3163" s="5"/>
      <c r="AJ3163" s="5"/>
      <c r="AM3163" s="9"/>
      <c r="AN3163" s="9"/>
      <c r="AO3163" s="9"/>
      <c r="AP3163" s="9"/>
      <c r="AQ3163" s="9"/>
      <c r="AR3163" s="9"/>
      <c r="AS3163" s="9"/>
      <c r="AT3163" s="9"/>
      <c r="AU3163" s="5"/>
      <c r="AV3163" s="5"/>
      <c r="AW3163" s="5"/>
      <c r="AX3163" s="5"/>
      <c r="AY3163" s="5"/>
      <c r="AZ3163" s="5"/>
      <c r="BA3163" s="5"/>
      <c r="CX3163" s="5"/>
      <c r="CY3163" s="5"/>
      <c r="CZ3163" s="5"/>
    </row>
    <row r="3164" spans="4:104" x14ac:dyDescent="0.3">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E3164" s="5"/>
      <c r="AF3164" s="5"/>
      <c r="AG3164" s="5"/>
      <c r="AH3164" s="5"/>
      <c r="AI3164" s="5"/>
      <c r="AJ3164" s="5"/>
      <c r="AM3164" s="9"/>
      <c r="AN3164" s="9"/>
      <c r="AO3164" s="9"/>
      <c r="AP3164" s="9"/>
      <c r="AQ3164" s="9"/>
      <c r="AR3164" s="9"/>
      <c r="AS3164" s="9"/>
      <c r="AT3164" s="9"/>
      <c r="AU3164" s="5"/>
      <c r="AV3164" s="5"/>
      <c r="AW3164" s="5"/>
      <c r="AX3164" s="5"/>
      <c r="AY3164" s="5"/>
      <c r="AZ3164" s="5"/>
      <c r="BA3164" s="5"/>
      <c r="CX3164" s="5"/>
      <c r="CY3164" s="5"/>
      <c r="CZ3164" s="5"/>
    </row>
    <row r="3165" spans="4:104" x14ac:dyDescent="0.3">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E3165" s="5"/>
      <c r="AF3165" s="5"/>
      <c r="AG3165" s="5"/>
      <c r="AH3165" s="5"/>
      <c r="AI3165" s="5"/>
      <c r="AJ3165" s="5"/>
      <c r="AM3165" s="9"/>
      <c r="AN3165" s="9"/>
      <c r="AO3165" s="9"/>
      <c r="AP3165" s="9"/>
      <c r="AQ3165" s="9"/>
      <c r="AR3165" s="9"/>
      <c r="AS3165" s="9"/>
      <c r="AT3165" s="9"/>
      <c r="AU3165" s="5"/>
      <c r="AV3165" s="5"/>
      <c r="AW3165" s="5"/>
      <c r="AX3165" s="5"/>
      <c r="AY3165" s="5"/>
      <c r="AZ3165" s="5"/>
      <c r="BA3165" s="5"/>
      <c r="CX3165" s="5"/>
      <c r="CY3165" s="5"/>
      <c r="CZ3165" s="5"/>
    </row>
    <row r="3166" spans="4:104" x14ac:dyDescent="0.3">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E3166" s="5"/>
      <c r="AF3166" s="5"/>
      <c r="AG3166" s="5"/>
      <c r="AH3166" s="5"/>
      <c r="AI3166" s="5"/>
      <c r="AJ3166" s="5"/>
      <c r="AM3166" s="9"/>
      <c r="AN3166" s="9"/>
      <c r="AO3166" s="9"/>
      <c r="AP3166" s="9"/>
      <c r="AQ3166" s="9"/>
      <c r="AR3166" s="9"/>
      <c r="AS3166" s="9"/>
      <c r="AT3166" s="9"/>
      <c r="AU3166" s="5"/>
      <c r="AV3166" s="5"/>
      <c r="AW3166" s="5"/>
      <c r="AX3166" s="5"/>
      <c r="AY3166" s="5"/>
      <c r="AZ3166" s="5"/>
      <c r="BA3166" s="5"/>
      <c r="CX3166" s="5"/>
      <c r="CY3166" s="5"/>
      <c r="CZ3166" s="5"/>
    </row>
    <row r="3167" spans="4:104" x14ac:dyDescent="0.3">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E3167" s="5"/>
      <c r="AF3167" s="5"/>
      <c r="AG3167" s="5"/>
      <c r="AH3167" s="5"/>
      <c r="AI3167" s="5"/>
      <c r="AJ3167" s="5"/>
      <c r="AM3167" s="9"/>
      <c r="AN3167" s="9"/>
      <c r="AO3167" s="9"/>
      <c r="AP3167" s="9"/>
      <c r="AQ3167" s="9"/>
      <c r="AR3167" s="9"/>
      <c r="AS3167" s="9"/>
      <c r="AT3167" s="9"/>
      <c r="AU3167" s="5"/>
      <c r="AV3167" s="5"/>
      <c r="AW3167" s="5"/>
      <c r="AX3167" s="5"/>
      <c r="AY3167" s="5"/>
      <c r="AZ3167" s="5"/>
      <c r="BA3167" s="5"/>
      <c r="CX3167" s="5"/>
      <c r="CY3167" s="5"/>
      <c r="CZ3167" s="5"/>
    </row>
    <row r="3168" spans="4:104" x14ac:dyDescent="0.3">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E3168" s="5"/>
      <c r="AF3168" s="5"/>
      <c r="AG3168" s="5"/>
      <c r="AH3168" s="5"/>
      <c r="AI3168" s="5"/>
      <c r="AJ3168" s="5"/>
      <c r="AM3168" s="9"/>
      <c r="AN3168" s="9"/>
      <c r="AO3168" s="9"/>
      <c r="AP3168" s="9"/>
      <c r="AQ3168" s="9"/>
      <c r="AR3168" s="9"/>
      <c r="AS3168" s="9"/>
      <c r="AT3168" s="9"/>
      <c r="AU3168" s="5"/>
      <c r="AV3168" s="5"/>
      <c r="AW3168" s="5"/>
      <c r="AX3168" s="5"/>
      <c r="AY3168" s="5"/>
      <c r="AZ3168" s="5"/>
      <c r="BA3168" s="5"/>
      <c r="CX3168" s="5"/>
      <c r="CY3168" s="5"/>
      <c r="CZ3168" s="5"/>
    </row>
    <row r="3169" spans="4:104" x14ac:dyDescent="0.3">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E3169" s="5"/>
      <c r="AF3169" s="5"/>
      <c r="AG3169" s="5"/>
      <c r="AH3169" s="5"/>
      <c r="AI3169" s="5"/>
      <c r="AJ3169" s="5"/>
      <c r="AM3169" s="9"/>
      <c r="AN3169" s="9"/>
      <c r="AO3169" s="9"/>
      <c r="AP3169" s="9"/>
      <c r="AQ3169" s="9"/>
      <c r="AR3169" s="9"/>
      <c r="AS3169" s="9"/>
      <c r="AT3169" s="9"/>
      <c r="AU3169" s="5"/>
      <c r="AV3169" s="5"/>
      <c r="AW3169" s="5"/>
      <c r="AX3169" s="5"/>
      <c r="AY3169" s="5"/>
      <c r="AZ3169" s="5"/>
      <c r="BA3169" s="5"/>
      <c r="CX3169" s="5"/>
      <c r="CY3169" s="5"/>
      <c r="CZ3169" s="5"/>
    </row>
    <row r="3170" spans="4:104" x14ac:dyDescent="0.3">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E3170" s="5"/>
      <c r="AF3170" s="5"/>
      <c r="AG3170" s="5"/>
      <c r="AH3170" s="5"/>
      <c r="AI3170" s="5"/>
      <c r="AJ3170" s="5"/>
      <c r="AM3170" s="9"/>
      <c r="AN3170" s="9"/>
      <c r="AO3170" s="9"/>
      <c r="AP3170" s="9"/>
      <c r="AQ3170" s="9"/>
      <c r="AR3170" s="9"/>
      <c r="AS3170" s="9"/>
      <c r="AT3170" s="9"/>
      <c r="AU3170" s="5"/>
      <c r="AV3170" s="5"/>
      <c r="AW3170" s="5"/>
      <c r="AX3170" s="5"/>
      <c r="AY3170" s="5"/>
      <c r="AZ3170" s="5"/>
      <c r="BA3170" s="5"/>
      <c r="CX3170" s="5"/>
      <c r="CY3170" s="5"/>
      <c r="CZ3170" s="5"/>
    </row>
    <row r="3171" spans="4:104" x14ac:dyDescent="0.3">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E3171" s="5"/>
      <c r="AF3171" s="5"/>
      <c r="AG3171" s="5"/>
      <c r="AH3171" s="5"/>
      <c r="AI3171" s="5"/>
      <c r="AJ3171" s="5"/>
      <c r="AM3171" s="9"/>
      <c r="AN3171" s="9"/>
      <c r="AO3171" s="9"/>
      <c r="AP3171" s="9"/>
      <c r="AQ3171" s="9"/>
      <c r="AR3171" s="9"/>
      <c r="AS3171" s="9"/>
      <c r="AT3171" s="9"/>
      <c r="AU3171" s="5"/>
      <c r="AV3171" s="5"/>
      <c r="AW3171" s="5"/>
      <c r="AX3171" s="5"/>
      <c r="AY3171" s="5"/>
      <c r="AZ3171" s="5"/>
      <c r="BA3171" s="5"/>
      <c r="CX3171" s="5"/>
      <c r="CY3171" s="5"/>
      <c r="CZ3171" s="5"/>
    </row>
    <row r="3172" spans="4:104" x14ac:dyDescent="0.3">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E3172" s="5"/>
      <c r="AF3172" s="5"/>
      <c r="AG3172" s="5"/>
      <c r="AH3172" s="5"/>
      <c r="AI3172" s="5"/>
      <c r="AJ3172" s="5"/>
      <c r="AM3172" s="9"/>
      <c r="AN3172" s="9"/>
      <c r="AO3172" s="9"/>
      <c r="AP3172" s="9"/>
      <c r="AQ3172" s="9"/>
      <c r="AR3172" s="9"/>
      <c r="AS3172" s="9"/>
      <c r="AT3172" s="9"/>
      <c r="AU3172" s="5"/>
      <c r="AV3172" s="5"/>
      <c r="AW3172" s="5"/>
      <c r="AX3172" s="5"/>
      <c r="AY3172" s="5"/>
      <c r="AZ3172" s="5"/>
      <c r="BA3172" s="5"/>
      <c r="CX3172" s="5"/>
      <c r="CY3172" s="5"/>
      <c r="CZ3172" s="5"/>
    </row>
    <row r="3173" spans="4:104" x14ac:dyDescent="0.3">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E3173" s="5"/>
      <c r="AF3173" s="5"/>
      <c r="AG3173" s="5"/>
      <c r="AH3173" s="5"/>
      <c r="AI3173" s="5"/>
      <c r="AJ3173" s="5"/>
      <c r="AM3173" s="9"/>
      <c r="AN3173" s="9"/>
      <c r="AO3173" s="9"/>
      <c r="AP3173" s="9"/>
      <c r="AQ3173" s="9"/>
      <c r="AR3173" s="9"/>
      <c r="AS3173" s="9"/>
      <c r="AT3173" s="9"/>
      <c r="AU3173" s="5"/>
      <c r="AV3173" s="5"/>
      <c r="AW3173" s="5"/>
      <c r="AX3173" s="5"/>
      <c r="AY3173" s="5"/>
      <c r="AZ3173" s="5"/>
      <c r="BA3173" s="5"/>
      <c r="CX3173" s="5"/>
      <c r="CY3173" s="5"/>
      <c r="CZ3173" s="5"/>
    </row>
    <row r="3174" spans="4:104" x14ac:dyDescent="0.3">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E3174" s="5"/>
      <c r="AF3174" s="5"/>
      <c r="AG3174" s="5"/>
      <c r="AH3174" s="5"/>
      <c r="AI3174" s="5"/>
      <c r="AJ3174" s="5"/>
      <c r="AM3174" s="9"/>
      <c r="AN3174" s="9"/>
      <c r="AO3174" s="9"/>
      <c r="AP3174" s="9"/>
      <c r="AQ3174" s="9"/>
      <c r="AR3174" s="9"/>
      <c r="AS3174" s="9"/>
      <c r="AT3174" s="9"/>
      <c r="AU3174" s="5"/>
      <c r="AV3174" s="5"/>
      <c r="AW3174" s="5"/>
      <c r="AX3174" s="5"/>
      <c r="AY3174" s="5"/>
      <c r="AZ3174" s="5"/>
      <c r="BA3174" s="5"/>
      <c r="CX3174" s="5"/>
      <c r="CY3174" s="5"/>
      <c r="CZ3174" s="5"/>
    </row>
    <row r="3175" spans="4:104" x14ac:dyDescent="0.3">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E3175" s="5"/>
      <c r="AF3175" s="5"/>
      <c r="AG3175" s="5"/>
      <c r="AH3175" s="5"/>
      <c r="AI3175" s="5"/>
      <c r="AJ3175" s="5"/>
      <c r="AM3175" s="9"/>
      <c r="AN3175" s="9"/>
      <c r="AO3175" s="9"/>
      <c r="AP3175" s="9"/>
      <c r="AQ3175" s="9"/>
      <c r="AR3175" s="9"/>
      <c r="AS3175" s="9"/>
      <c r="AT3175" s="9"/>
      <c r="AU3175" s="5"/>
      <c r="AV3175" s="5"/>
      <c r="AW3175" s="5"/>
      <c r="AX3175" s="5"/>
      <c r="AY3175" s="5"/>
      <c r="AZ3175" s="5"/>
      <c r="BA3175" s="5"/>
      <c r="CX3175" s="5"/>
      <c r="CY3175" s="5"/>
      <c r="CZ3175" s="5"/>
    </row>
    <row r="3176" spans="4:104" x14ac:dyDescent="0.3">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E3176" s="5"/>
      <c r="AF3176" s="5"/>
      <c r="AG3176" s="5"/>
      <c r="AH3176" s="5"/>
      <c r="AI3176" s="5"/>
      <c r="AJ3176" s="5"/>
      <c r="AM3176" s="9"/>
      <c r="AN3176" s="9"/>
      <c r="AO3176" s="9"/>
      <c r="AP3176" s="9"/>
      <c r="AQ3176" s="9"/>
      <c r="AR3176" s="9"/>
      <c r="AS3176" s="9"/>
      <c r="AT3176" s="9"/>
      <c r="AU3176" s="5"/>
      <c r="AV3176" s="5"/>
      <c r="AW3176" s="5"/>
      <c r="AX3176" s="5"/>
      <c r="AY3176" s="5"/>
      <c r="AZ3176" s="5"/>
      <c r="BA3176" s="5"/>
      <c r="CX3176" s="5"/>
      <c r="CY3176" s="5"/>
      <c r="CZ3176" s="5"/>
    </row>
    <row r="3177" spans="4:104" x14ac:dyDescent="0.3">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E3177" s="5"/>
      <c r="AF3177" s="5"/>
      <c r="AG3177" s="5"/>
      <c r="AH3177" s="5"/>
      <c r="AI3177" s="5"/>
      <c r="AJ3177" s="5"/>
      <c r="AM3177" s="9"/>
      <c r="AN3177" s="9"/>
      <c r="AO3177" s="9"/>
      <c r="AP3177" s="9"/>
      <c r="AQ3177" s="9"/>
      <c r="AR3177" s="9"/>
      <c r="AS3177" s="9"/>
      <c r="AT3177" s="9"/>
      <c r="AU3177" s="5"/>
      <c r="AV3177" s="5"/>
      <c r="AW3177" s="5"/>
      <c r="AX3177" s="5"/>
      <c r="AY3177" s="5"/>
      <c r="AZ3177" s="5"/>
      <c r="BA3177" s="5"/>
      <c r="CX3177" s="5"/>
      <c r="CY3177" s="5"/>
      <c r="CZ3177" s="5"/>
    </row>
    <row r="3178" spans="4:104" x14ac:dyDescent="0.3">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E3178" s="5"/>
      <c r="AF3178" s="5"/>
      <c r="AG3178" s="5"/>
      <c r="AH3178" s="5"/>
      <c r="AI3178" s="5"/>
      <c r="AJ3178" s="5"/>
      <c r="AM3178" s="9"/>
      <c r="AN3178" s="9"/>
      <c r="AO3178" s="9"/>
      <c r="AP3178" s="9"/>
      <c r="AQ3178" s="9"/>
      <c r="AR3178" s="9"/>
      <c r="AS3178" s="9"/>
      <c r="AT3178" s="9"/>
      <c r="AU3178" s="5"/>
      <c r="AV3178" s="5"/>
      <c r="AW3178" s="5"/>
      <c r="AX3178" s="5"/>
      <c r="AY3178" s="5"/>
      <c r="AZ3178" s="5"/>
      <c r="BA3178" s="5"/>
      <c r="CX3178" s="5"/>
      <c r="CY3178" s="5"/>
      <c r="CZ3178" s="5"/>
    </row>
    <row r="3179" spans="4:104" x14ac:dyDescent="0.3">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E3179" s="5"/>
      <c r="AF3179" s="5"/>
      <c r="AG3179" s="5"/>
      <c r="AH3179" s="5"/>
      <c r="AI3179" s="5"/>
      <c r="AJ3179" s="5"/>
      <c r="AM3179" s="9"/>
      <c r="AN3179" s="9"/>
      <c r="AO3179" s="9"/>
      <c r="AP3179" s="9"/>
      <c r="AQ3179" s="9"/>
      <c r="AR3179" s="9"/>
      <c r="AS3179" s="9"/>
      <c r="AT3179" s="9"/>
      <c r="AU3179" s="5"/>
      <c r="AV3179" s="5"/>
      <c r="AW3179" s="5"/>
      <c r="AX3179" s="5"/>
      <c r="AY3179" s="5"/>
      <c r="AZ3179" s="5"/>
      <c r="BA3179" s="5"/>
      <c r="CX3179" s="5"/>
      <c r="CY3179" s="5"/>
      <c r="CZ3179" s="5"/>
    </row>
    <row r="3180" spans="4:104" x14ac:dyDescent="0.3">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E3180" s="5"/>
      <c r="AF3180" s="5"/>
      <c r="AG3180" s="5"/>
      <c r="AH3180" s="5"/>
      <c r="AI3180" s="5"/>
      <c r="AJ3180" s="5"/>
      <c r="AM3180" s="9"/>
      <c r="AN3180" s="9"/>
      <c r="AO3180" s="9"/>
      <c r="AP3180" s="9"/>
      <c r="AQ3180" s="9"/>
      <c r="AR3180" s="9"/>
      <c r="AS3180" s="9"/>
      <c r="AT3180" s="9"/>
      <c r="AU3180" s="5"/>
      <c r="AV3180" s="5"/>
      <c r="AW3180" s="5"/>
      <c r="AX3180" s="5"/>
      <c r="AY3180" s="5"/>
      <c r="AZ3180" s="5"/>
      <c r="BA3180" s="5"/>
      <c r="CX3180" s="5"/>
      <c r="CY3180" s="5"/>
      <c r="CZ3180" s="5"/>
    </row>
    <row r="3181" spans="4:104" x14ac:dyDescent="0.3">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E3181" s="5"/>
      <c r="AF3181" s="5"/>
      <c r="AG3181" s="5"/>
      <c r="AH3181" s="5"/>
      <c r="AI3181" s="5"/>
      <c r="AJ3181" s="5"/>
      <c r="AM3181" s="9"/>
      <c r="AN3181" s="9"/>
      <c r="AO3181" s="9"/>
      <c r="AP3181" s="9"/>
      <c r="AQ3181" s="9"/>
      <c r="AR3181" s="9"/>
      <c r="AS3181" s="9"/>
      <c r="AT3181" s="9"/>
      <c r="AU3181" s="5"/>
      <c r="AV3181" s="5"/>
      <c r="AW3181" s="5"/>
      <c r="AX3181" s="5"/>
      <c r="AY3181" s="5"/>
      <c r="AZ3181" s="5"/>
      <c r="BA3181" s="5"/>
      <c r="CX3181" s="5"/>
      <c r="CY3181" s="5"/>
      <c r="CZ3181" s="5"/>
    </row>
    <row r="3182" spans="4:104" x14ac:dyDescent="0.3">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E3182" s="5"/>
      <c r="AF3182" s="5"/>
      <c r="AG3182" s="5"/>
      <c r="AH3182" s="5"/>
      <c r="AI3182" s="5"/>
      <c r="AJ3182" s="5"/>
      <c r="AM3182" s="9"/>
      <c r="AN3182" s="9"/>
      <c r="AO3182" s="9"/>
      <c r="AP3182" s="9"/>
      <c r="AQ3182" s="9"/>
      <c r="AR3182" s="9"/>
      <c r="AS3182" s="9"/>
      <c r="AT3182" s="9"/>
      <c r="AU3182" s="5"/>
      <c r="AV3182" s="5"/>
      <c r="AW3182" s="5"/>
      <c r="AX3182" s="5"/>
      <c r="AY3182" s="5"/>
      <c r="AZ3182" s="5"/>
      <c r="BA3182" s="5"/>
      <c r="CX3182" s="5"/>
      <c r="CY3182" s="5"/>
      <c r="CZ3182" s="5"/>
    </row>
    <row r="3183" spans="4:104" x14ac:dyDescent="0.3">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E3183" s="5"/>
      <c r="AF3183" s="5"/>
      <c r="AG3183" s="5"/>
      <c r="AH3183" s="5"/>
      <c r="AI3183" s="5"/>
      <c r="AJ3183" s="5"/>
      <c r="AM3183" s="9"/>
      <c r="AN3183" s="9"/>
      <c r="AO3183" s="9"/>
      <c r="AP3183" s="9"/>
      <c r="AQ3183" s="9"/>
      <c r="AR3183" s="9"/>
      <c r="AS3183" s="9"/>
      <c r="AT3183" s="9"/>
      <c r="AU3183" s="5"/>
      <c r="AV3183" s="5"/>
      <c r="AW3183" s="5"/>
      <c r="AX3183" s="5"/>
      <c r="AY3183" s="5"/>
      <c r="AZ3183" s="5"/>
      <c r="BA3183" s="5"/>
      <c r="CX3183" s="5"/>
      <c r="CY3183" s="5"/>
      <c r="CZ3183" s="5"/>
    </row>
    <row r="3184" spans="4:104" x14ac:dyDescent="0.3">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E3184" s="5"/>
      <c r="AF3184" s="5"/>
      <c r="AG3184" s="5"/>
      <c r="AH3184" s="5"/>
      <c r="AI3184" s="5"/>
      <c r="AJ3184" s="5"/>
      <c r="AM3184" s="9"/>
      <c r="AN3184" s="9"/>
      <c r="AO3184" s="9"/>
      <c r="AP3184" s="9"/>
      <c r="AQ3184" s="9"/>
      <c r="AR3184" s="9"/>
      <c r="AS3184" s="9"/>
      <c r="AT3184" s="9"/>
      <c r="AU3184" s="5"/>
      <c r="AV3184" s="5"/>
      <c r="AW3184" s="5"/>
      <c r="AX3184" s="5"/>
      <c r="AY3184" s="5"/>
      <c r="AZ3184" s="5"/>
      <c r="BA3184" s="5"/>
      <c r="CX3184" s="5"/>
      <c r="CY3184" s="5"/>
      <c r="CZ3184" s="5"/>
    </row>
    <row r="3185" spans="4:104" x14ac:dyDescent="0.3">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E3185" s="5"/>
      <c r="AF3185" s="5"/>
      <c r="AG3185" s="5"/>
      <c r="AH3185" s="5"/>
      <c r="AI3185" s="5"/>
      <c r="AJ3185" s="5"/>
      <c r="AM3185" s="9"/>
      <c r="AN3185" s="9"/>
      <c r="AO3185" s="9"/>
      <c r="AP3185" s="9"/>
      <c r="AQ3185" s="9"/>
      <c r="AR3185" s="9"/>
      <c r="AS3185" s="9"/>
      <c r="AT3185" s="9"/>
      <c r="AU3185" s="5"/>
      <c r="AV3185" s="5"/>
      <c r="AW3185" s="5"/>
      <c r="AX3185" s="5"/>
      <c r="AY3185" s="5"/>
      <c r="AZ3185" s="5"/>
      <c r="BA3185" s="5"/>
      <c r="CX3185" s="5"/>
      <c r="CY3185" s="5"/>
      <c r="CZ3185" s="5"/>
    </row>
    <row r="3186" spans="4:104" x14ac:dyDescent="0.3">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E3186" s="5"/>
      <c r="AF3186" s="5"/>
      <c r="AG3186" s="5"/>
      <c r="AH3186" s="5"/>
      <c r="AI3186" s="5"/>
      <c r="AJ3186" s="5"/>
      <c r="AM3186" s="9"/>
      <c r="AN3186" s="9"/>
      <c r="AO3186" s="9"/>
      <c r="AP3186" s="9"/>
      <c r="AQ3186" s="9"/>
      <c r="AR3186" s="9"/>
      <c r="AS3186" s="9"/>
      <c r="AT3186" s="9"/>
      <c r="AU3186" s="5"/>
      <c r="AV3186" s="5"/>
      <c r="AW3186" s="5"/>
      <c r="AX3186" s="5"/>
      <c r="AY3186" s="5"/>
      <c r="AZ3186" s="5"/>
      <c r="BA3186" s="5"/>
      <c r="CX3186" s="5"/>
      <c r="CY3186" s="5"/>
      <c r="CZ3186" s="5"/>
    </row>
    <row r="3187" spans="4:104" x14ac:dyDescent="0.3">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E3187" s="5"/>
      <c r="AF3187" s="5"/>
      <c r="AG3187" s="5"/>
      <c r="AH3187" s="5"/>
      <c r="AI3187" s="5"/>
      <c r="AJ3187" s="5"/>
      <c r="AM3187" s="9"/>
      <c r="AN3187" s="9"/>
      <c r="AO3187" s="9"/>
      <c r="AP3187" s="9"/>
      <c r="AQ3187" s="9"/>
      <c r="AR3187" s="9"/>
      <c r="AS3187" s="9"/>
      <c r="AT3187" s="9"/>
      <c r="AU3187" s="5"/>
      <c r="AV3187" s="5"/>
      <c r="AW3187" s="5"/>
      <c r="AX3187" s="5"/>
      <c r="AY3187" s="5"/>
      <c r="AZ3187" s="5"/>
      <c r="BA3187" s="5"/>
      <c r="CX3187" s="5"/>
      <c r="CY3187" s="5"/>
      <c r="CZ3187" s="5"/>
    </row>
    <row r="3188" spans="4:104" x14ac:dyDescent="0.3">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E3188" s="5"/>
      <c r="AF3188" s="5"/>
      <c r="AG3188" s="5"/>
      <c r="AH3188" s="5"/>
      <c r="AI3188" s="5"/>
      <c r="AJ3188" s="5"/>
      <c r="AM3188" s="9"/>
      <c r="AN3188" s="9"/>
      <c r="AO3188" s="9"/>
      <c r="AP3188" s="9"/>
      <c r="AQ3188" s="9"/>
      <c r="AR3188" s="9"/>
      <c r="AS3188" s="9"/>
      <c r="AT3188" s="9"/>
      <c r="AU3188" s="5"/>
      <c r="AV3188" s="5"/>
      <c r="AW3188" s="5"/>
      <c r="AX3188" s="5"/>
      <c r="AY3188" s="5"/>
      <c r="AZ3188" s="5"/>
      <c r="BA3188" s="5"/>
      <c r="CX3188" s="5"/>
      <c r="CY3188" s="5"/>
      <c r="CZ3188" s="5"/>
    </row>
    <row r="3189" spans="4:104" x14ac:dyDescent="0.3">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E3189" s="5"/>
      <c r="AF3189" s="5"/>
      <c r="AG3189" s="5"/>
      <c r="AH3189" s="5"/>
      <c r="AI3189" s="5"/>
      <c r="AJ3189" s="5"/>
      <c r="AM3189" s="9"/>
      <c r="AN3189" s="9"/>
      <c r="AO3189" s="9"/>
      <c r="AP3189" s="9"/>
      <c r="AQ3189" s="9"/>
      <c r="AR3189" s="9"/>
      <c r="AS3189" s="9"/>
      <c r="AT3189" s="9"/>
      <c r="AU3189" s="5"/>
      <c r="AV3189" s="5"/>
      <c r="AW3189" s="5"/>
      <c r="AX3189" s="5"/>
      <c r="AY3189" s="5"/>
      <c r="AZ3189" s="5"/>
      <c r="BA3189" s="5"/>
      <c r="CX3189" s="5"/>
      <c r="CY3189" s="5"/>
      <c r="CZ3189" s="5"/>
    </row>
    <row r="3190" spans="4:104" x14ac:dyDescent="0.3">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E3190" s="5"/>
      <c r="AF3190" s="5"/>
      <c r="AG3190" s="5"/>
      <c r="AH3190" s="5"/>
      <c r="AI3190" s="5"/>
      <c r="AJ3190" s="5"/>
      <c r="AM3190" s="9"/>
      <c r="AN3190" s="9"/>
      <c r="AO3190" s="9"/>
      <c r="AP3190" s="9"/>
      <c r="AQ3190" s="9"/>
      <c r="AR3190" s="9"/>
      <c r="AS3190" s="9"/>
      <c r="AT3190" s="9"/>
      <c r="AU3190" s="5"/>
      <c r="AV3190" s="5"/>
      <c r="AW3190" s="5"/>
      <c r="AX3190" s="5"/>
      <c r="AY3190" s="5"/>
      <c r="AZ3190" s="5"/>
      <c r="BA3190" s="5"/>
      <c r="CX3190" s="5"/>
      <c r="CY3190" s="5"/>
      <c r="CZ3190" s="5"/>
    </row>
    <row r="3191" spans="4:104" x14ac:dyDescent="0.3">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E3191" s="5"/>
      <c r="AF3191" s="5"/>
      <c r="AG3191" s="5"/>
      <c r="AH3191" s="5"/>
      <c r="AI3191" s="5"/>
      <c r="AJ3191" s="5"/>
      <c r="AM3191" s="9"/>
      <c r="AN3191" s="9"/>
      <c r="AO3191" s="9"/>
      <c r="AP3191" s="9"/>
      <c r="AQ3191" s="9"/>
      <c r="AR3191" s="9"/>
      <c r="AS3191" s="9"/>
      <c r="AT3191" s="9"/>
      <c r="AU3191" s="5"/>
      <c r="AV3191" s="5"/>
      <c r="AW3191" s="5"/>
      <c r="AX3191" s="5"/>
      <c r="AY3191" s="5"/>
      <c r="AZ3191" s="5"/>
      <c r="BA3191" s="5"/>
      <c r="CX3191" s="5"/>
      <c r="CY3191" s="5"/>
      <c r="CZ3191" s="5"/>
    </row>
    <row r="3192" spans="4:104" x14ac:dyDescent="0.3">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E3192" s="5"/>
      <c r="AF3192" s="5"/>
      <c r="AG3192" s="5"/>
      <c r="AH3192" s="5"/>
      <c r="AI3192" s="5"/>
      <c r="AJ3192" s="5"/>
      <c r="AM3192" s="9"/>
      <c r="AN3192" s="9"/>
      <c r="AO3192" s="9"/>
      <c r="AP3192" s="9"/>
      <c r="AQ3192" s="9"/>
      <c r="AR3192" s="9"/>
      <c r="AS3192" s="9"/>
      <c r="AT3192" s="9"/>
      <c r="AU3192" s="5"/>
      <c r="AV3192" s="5"/>
      <c r="AW3192" s="5"/>
      <c r="AX3192" s="5"/>
      <c r="AY3192" s="5"/>
      <c r="AZ3192" s="5"/>
      <c r="BA3192" s="5"/>
      <c r="CX3192" s="5"/>
      <c r="CY3192" s="5"/>
      <c r="CZ3192" s="5"/>
    </row>
    <row r="3193" spans="4:104" x14ac:dyDescent="0.3">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E3193" s="5"/>
      <c r="AF3193" s="5"/>
      <c r="AG3193" s="5"/>
      <c r="AH3193" s="5"/>
      <c r="AI3193" s="5"/>
      <c r="AJ3193" s="5"/>
      <c r="AM3193" s="9"/>
      <c r="AN3193" s="9"/>
      <c r="AO3193" s="9"/>
      <c r="AP3193" s="9"/>
      <c r="AQ3193" s="9"/>
      <c r="AR3193" s="9"/>
      <c r="AS3193" s="9"/>
      <c r="AT3193" s="9"/>
      <c r="AU3193" s="5"/>
      <c r="AV3193" s="5"/>
      <c r="AW3193" s="5"/>
      <c r="AX3193" s="5"/>
      <c r="AY3193" s="5"/>
      <c r="AZ3193" s="5"/>
      <c r="BA3193" s="5"/>
      <c r="CX3193" s="5"/>
      <c r="CY3193" s="5"/>
      <c r="CZ3193" s="5"/>
    </row>
    <row r="3194" spans="4:104" x14ac:dyDescent="0.3">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E3194" s="5"/>
      <c r="AF3194" s="5"/>
      <c r="AG3194" s="5"/>
      <c r="AH3194" s="5"/>
      <c r="AI3194" s="5"/>
      <c r="AJ3194" s="5"/>
      <c r="AM3194" s="9"/>
      <c r="AN3194" s="9"/>
      <c r="AO3194" s="9"/>
      <c r="AP3194" s="9"/>
      <c r="AQ3194" s="9"/>
      <c r="AR3194" s="9"/>
      <c r="AS3194" s="9"/>
      <c r="AT3194" s="9"/>
      <c r="AU3194" s="5"/>
      <c r="AV3194" s="5"/>
      <c r="AW3194" s="5"/>
      <c r="AX3194" s="5"/>
      <c r="AY3194" s="5"/>
      <c r="AZ3194" s="5"/>
      <c r="BA3194" s="5"/>
      <c r="CX3194" s="5"/>
      <c r="CY3194" s="5"/>
      <c r="CZ3194" s="5"/>
    </row>
    <row r="3195" spans="4:104" x14ac:dyDescent="0.3">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E3195" s="5"/>
      <c r="AF3195" s="5"/>
      <c r="AG3195" s="5"/>
      <c r="AH3195" s="5"/>
      <c r="AI3195" s="5"/>
      <c r="AJ3195" s="5"/>
      <c r="AM3195" s="9"/>
      <c r="AN3195" s="9"/>
      <c r="AO3195" s="9"/>
      <c r="AP3195" s="9"/>
      <c r="AQ3195" s="9"/>
      <c r="AR3195" s="9"/>
      <c r="AS3195" s="9"/>
      <c r="AT3195" s="9"/>
      <c r="AU3195" s="5"/>
      <c r="AV3195" s="5"/>
      <c r="AW3195" s="5"/>
      <c r="AX3195" s="5"/>
      <c r="AY3195" s="5"/>
      <c r="AZ3195" s="5"/>
      <c r="BA3195" s="5"/>
      <c r="CX3195" s="5"/>
      <c r="CY3195" s="5"/>
      <c r="CZ3195" s="5"/>
    </row>
    <row r="3196" spans="4:104" x14ac:dyDescent="0.3">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E3196" s="5"/>
      <c r="AF3196" s="5"/>
      <c r="AG3196" s="5"/>
      <c r="AH3196" s="5"/>
      <c r="AI3196" s="5"/>
      <c r="AJ3196" s="5"/>
      <c r="AM3196" s="9"/>
      <c r="AN3196" s="9"/>
      <c r="AO3196" s="9"/>
      <c r="AP3196" s="9"/>
      <c r="AQ3196" s="9"/>
      <c r="AR3196" s="9"/>
      <c r="AS3196" s="9"/>
      <c r="AT3196" s="9"/>
      <c r="AU3196" s="5"/>
      <c r="AV3196" s="5"/>
      <c r="AW3196" s="5"/>
      <c r="AX3196" s="5"/>
      <c r="AY3196" s="5"/>
      <c r="AZ3196" s="5"/>
      <c r="BA3196" s="5"/>
      <c r="CX3196" s="5"/>
      <c r="CY3196" s="5"/>
      <c r="CZ3196" s="5"/>
    </row>
    <row r="3197" spans="4:104" x14ac:dyDescent="0.3">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E3197" s="5"/>
      <c r="AF3197" s="5"/>
      <c r="AG3197" s="5"/>
      <c r="AH3197" s="5"/>
      <c r="AI3197" s="5"/>
      <c r="AJ3197" s="5"/>
      <c r="AM3197" s="9"/>
      <c r="AN3197" s="9"/>
      <c r="AO3197" s="9"/>
      <c r="AP3197" s="9"/>
      <c r="AQ3197" s="9"/>
      <c r="AR3197" s="9"/>
      <c r="AS3197" s="9"/>
      <c r="AT3197" s="9"/>
      <c r="AU3197" s="5"/>
      <c r="AV3197" s="5"/>
      <c r="AW3197" s="5"/>
      <c r="AX3197" s="5"/>
      <c r="AY3197" s="5"/>
      <c r="AZ3197" s="5"/>
      <c r="BA3197" s="5"/>
      <c r="CX3197" s="5"/>
      <c r="CY3197" s="5"/>
      <c r="CZ3197" s="5"/>
    </row>
    <row r="3198" spans="4:104" x14ac:dyDescent="0.3">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E3198" s="5"/>
      <c r="AF3198" s="5"/>
      <c r="AG3198" s="5"/>
      <c r="AH3198" s="5"/>
      <c r="AI3198" s="5"/>
      <c r="AJ3198" s="5"/>
      <c r="AM3198" s="9"/>
      <c r="AN3198" s="9"/>
      <c r="AO3198" s="9"/>
      <c r="AP3198" s="9"/>
      <c r="AQ3198" s="9"/>
      <c r="AR3198" s="9"/>
      <c r="AS3198" s="9"/>
      <c r="AT3198" s="9"/>
      <c r="AU3198" s="5"/>
      <c r="AV3198" s="5"/>
      <c r="AW3198" s="5"/>
      <c r="AX3198" s="5"/>
      <c r="AY3198" s="5"/>
      <c r="AZ3198" s="5"/>
      <c r="BA3198" s="5"/>
      <c r="CX3198" s="5"/>
      <c r="CY3198" s="5"/>
      <c r="CZ3198" s="5"/>
    </row>
    <row r="3199" spans="4:104" x14ac:dyDescent="0.3">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E3199" s="5"/>
      <c r="AF3199" s="5"/>
      <c r="AG3199" s="5"/>
      <c r="AH3199" s="5"/>
      <c r="AI3199" s="5"/>
      <c r="AJ3199" s="5"/>
      <c r="AM3199" s="9"/>
      <c r="AN3199" s="9"/>
      <c r="AO3199" s="9"/>
      <c r="AP3199" s="9"/>
      <c r="AQ3199" s="9"/>
      <c r="AR3199" s="9"/>
      <c r="AS3199" s="9"/>
      <c r="AT3199" s="9"/>
      <c r="AU3199" s="5"/>
      <c r="AV3199" s="5"/>
      <c r="AW3199" s="5"/>
      <c r="AX3199" s="5"/>
      <c r="AY3199" s="5"/>
      <c r="AZ3199" s="5"/>
      <c r="BA3199" s="5"/>
      <c r="CX3199" s="5"/>
      <c r="CY3199" s="5"/>
      <c r="CZ3199" s="5"/>
    </row>
    <row r="3200" spans="4:104" x14ac:dyDescent="0.3">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E3200" s="5"/>
      <c r="AF3200" s="5"/>
      <c r="AG3200" s="5"/>
      <c r="AH3200" s="5"/>
      <c r="AI3200" s="5"/>
      <c r="AJ3200" s="5"/>
      <c r="AM3200" s="9"/>
      <c r="AN3200" s="9"/>
      <c r="AO3200" s="9"/>
      <c r="AP3200" s="9"/>
      <c r="AQ3200" s="9"/>
      <c r="AR3200" s="9"/>
      <c r="AS3200" s="9"/>
      <c r="AT3200" s="9"/>
      <c r="AU3200" s="5"/>
      <c r="AV3200" s="5"/>
      <c r="AW3200" s="5"/>
      <c r="AX3200" s="5"/>
      <c r="AY3200" s="5"/>
      <c r="AZ3200" s="5"/>
      <c r="BA3200" s="5"/>
      <c r="CX3200" s="5"/>
      <c r="CY3200" s="5"/>
      <c r="CZ3200" s="5"/>
    </row>
    <row r="3201" spans="4:104" x14ac:dyDescent="0.3">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E3201" s="5"/>
      <c r="AF3201" s="5"/>
      <c r="AG3201" s="5"/>
      <c r="AH3201" s="5"/>
      <c r="AI3201" s="5"/>
      <c r="AJ3201" s="5"/>
      <c r="AM3201" s="9"/>
      <c r="AN3201" s="9"/>
      <c r="AO3201" s="9"/>
      <c r="AP3201" s="9"/>
      <c r="AQ3201" s="9"/>
      <c r="AR3201" s="9"/>
      <c r="AS3201" s="9"/>
      <c r="AT3201" s="9"/>
      <c r="AU3201" s="5"/>
      <c r="AV3201" s="5"/>
      <c r="AW3201" s="5"/>
      <c r="AX3201" s="5"/>
      <c r="AY3201" s="5"/>
      <c r="AZ3201" s="5"/>
      <c r="BA3201" s="5"/>
      <c r="CX3201" s="5"/>
      <c r="CY3201" s="5"/>
      <c r="CZ3201" s="5"/>
    </row>
    <row r="3202" spans="4:104" x14ac:dyDescent="0.3">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E3202" s="5"/>
      <c r="AF3202" s="5"/>
      <c r="AG3202" s="5"/>
      <c r="AH3202" s="5"/>
      <c r="AI3202" s="5"/>
      <c r="AJ3202" s="5"/>
      <c r="AM3202" s="9"/>
      <c r="AN3202" s="9"/>
      <c r="AO3202" s="9"/>
      <c r="AP3202" s="9"/>
      <c r="AQ3202" s="9"/>
      <c r="AR3202" s="9"/>
      <c r="AS3202" s="9"/>
      <c r="AT3202" s="9"/>
      <c r="AU3202" s="5"/>
      <c r="AV3202" s="5"/>
      <c r="AW3202" s="5"/>
      <c r="AX3202" s="5"/>
      <c r="AY3202" s="5"/>
      <c r="AZ3202" s="5"/>
      <c r="BA3202" s="5"/>
      <c r="CX3202" s="5"/>
      <c r="CY3202" s="5"/>
      <c r="CZ3202" s="5"/>
    </row>
    <row r="3203" spans="4:104" x14ac:dyDescent="0.3">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E3203" s="5"/>
      <c r="AF3203" s="5"/>
      <c r="AG3203" s="5"/>
      <c r="AH3203" s="5"/>
      <c r="AI3203" s="5"/>
      <c r="AJ3203" s="5"/>
      <c r="AM3203" s="9"/>
      <c r="AN3203" s="9"/>
      <c r="AO3203" s="9"/>
      <c r="AP3203" s="9"/>
      <c r="AQ3203" s="9"/>
      <c r="AR3203" s="9"/>
      <c r="AS3203" s="9"/>
      <c r="AT3203" s="9"/>
      <c r="AU3203" s="5"/>
      <c r="AV3203" s="5"/>
      <c r="AW3203" s="5"/>
      <c r="AX3203" s="5"/>
      <c r="AY3203" s="5"/>
      <c r="AZ3203" s="5"/>
      <c r="BA3203" s="5"/>
      <c r="CX3203" s="5"/>
      <c r="CY3203" s="5"/>
      <c r="CZ3203" s="5"/>
    </row>
    <row r="3204" spans="4:104" x14ac:dyDescent="0.3">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E3204" s="5"/>
      <c r="AF3204" s="5"/>
      <c r="AG3204" s="5"/>
      <c r="AH3204" s="5"/>
      <c r="AI3204" s="5"/>
      <c r="AJ3204" s="5"/>
      <c r="AM3204" s="9"/>
      <c r="AN3204" s="9"/>
      <c r="AO3204" s="9"/>
      <c r="AP3204" s="9"/>
      <c r="AQ3204" s="9"/>
      <c r="AR3204" s="9"/>
      <c r="AS3204" s="9"/>
      <c r="AT3204" s="9"/>
      <c r="AU3204" s="5"/>
      <c r="AV3204" s="5"/>
      <c r="AW3204" s="5"/>
      <c r="AX3204" s="5"/>
      <c r="AY3204" s="5"/>
      <c r="AZ3204" s="5"/>
      <c r="BA3204" s="5"/>
      <c r="CX3204" s="5"/>
      <c r="CY3204" s="5"/>
      <c r="CZ3204" s="5"/>
    </row>
    <row r="3205" spans="4:104" x14ac:dyDescent="0.3">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E3205" s="5"/>
      <c r="AF3205" s="5"/>
      <c r="AG3205" s="5"/>
      <c r="AH3205" s="5"/>
      <c r="AI3205" s="5"/>
      <c r="AJ3205" s="5"/>
      <c r="AM3205" s="9"/>
      <c r="AN3205" s="9"/>
      <c r="AO3205" s="9"/>
      <c r="AP3205" s="9"/>
      <c r="AQ3205" s="9"/>
      <c r="AR3205" s="9"/>
      <c r="AS3205" s="9"/>
      <c r="AT3205" s="9"/>
      <c r="AU3205" s="5"/>
      <c r="AV3205" s="5"/>
      <c r="AW3205" s="5"/>
      <c r="AX3205" s="5"/>
      <c r="AY3205" s="5"/>
      <c r="AZ3205" s="5"/>
      <c r="BA3205" s="5"/>
      <c r="CX3205" s="5"/>
      <c r="CY3205" s="5"/>
      <c r="CZ3205" s="5"/>
    </row>
    <row r="3206" spans="4:104" x14ac:dyDescent="0.3">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E3206" s="5"/>
      <c r="AF3206" s="5"/>
      <c r="AG3206" s="5"/>
      <c r="AH3206" s="5"/>
      <c r="AI3206" s="5"/>
      <c r="AJ3206" s="5"/>
      <c r="AM3206" s="9"/>
      <c r="AN3206" s="9"/>
      <c r="AO3206" s="9"/>
      <c r="AP3206" s="9"/>
      <c r="AQ3206" s="9"/>
      <c r="AR3206" s="9"/>
      <c r="AS3206" s="9"/>
      <c r="AT3206" s="9"/>
      <c r="AU3206" s="5"/>
      <c r="AV3206" s="5"/>
      <c r="AW3206" s="5"/>
      <c r="AX3206" s="5"/>
      <c r="AY3206" s="5"/>
      <c r="AZ3206" s="5"/>
      <c r="BA3206" s="5"/>
      <c r="CX3206" s="5"/>
      <c r="CY3206" s="5"/>
      <c r="CZ3206" s="5"/>
    </row>
    <row r="3207" spans="4:104" x14ac:dyDescent="0.3">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E3207" s="5"/>
      <c r="AF3207" s="5"/>
      <c r="AG3207" s="5"/>
      <c r="AH3207" s="5"/>
      <c r="AI3207" s="5"/>
      <c r="AJ3207" s="5"/>
      <c r="AM3207" s="9"/>
      <c r="AN3207" s="9"/>
      <c r="AO3207" s="9"/>
      <c r="AP3207" s="9"/>
      <c r="AQ3207" s="9"/>
      <c r="AR3207" s="9"/>
      <c r="AS3207" s="9"/>
      <c r="AT3207" s="9"/>
      <c r="AU3207" s="5"/>
      <c r="AV3207" s="5"/>
      <c r="AW3207" s="5"/>
      <c r="AX3207" s="5"/>
      <c r="AY3207" s="5"/>
      <c r="AZ3207" s="5"/>
      <c r="BA3207" s="5"/>
      <c r="CX3207" s="5"/>
      <c r="CY3207" s="5"/>
      <c r="CZ3207" s="5"/>
    </row>
    <row r="3208" spans="4:104" x14ac:dyDescent="0.3">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E3208" s="5"/>
      <c r="AF3208" s="5"/>
      <c r="AG3208" s="5"/>
      <c r="AH3208" s="5"/>
      <c r="AI3208" s="5"/>
      <c r="AJ3208" s="5"/>
      <c r="AM3208" s="9"/>
      <c r="AN3208" s="9"/>
      <c r="AO3208" s="9"/>
      <c r="AP3208" s="9"/>
      <c r="AQ3208" s="9"/>
      <c r="AR3208" s="9"/>
      <c r="AS3208" s="9"/>
      <c r="AT3208" s="9"/>
      <c r="AU3208" s="5"/>
      <c r="AV3208" s="5"/>
      <c r="AW3208" s="5"/>
      <c r="AX3208" s="5"/>
      <c r="AY3208" s="5"/>
      <c r="AZ3208" s="5"/>
      <c r="BA3208" s="5"/>
      <c r="CX3208" s="5"/>
      <c r="CY3208" s="5"/>
      <c r="CZ3208" s="5"/>
    </row>
    <row r="3209" spans="4:104" x14ac:dyDescent="0.3">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E3209" s="5"/>
      <c r="AF3209" s="5"/>
      <c r="AG3209" s="5"/>
      <c r="AH3209" s="5"/>
      <c r="AI3209" s="5"/>
      <c r="AJ3209" s="5"/>
      <c r="AM3209" s="9"/>
      <c r="AN3209" s="9"/>
      <c r="AO3209" s="9"/>
      <c r="AP3209" s="9"/>
      <c r="AQ3209" s="9"/>
      <c r="AR3209" s="9"/>
      <c r="AS3209" s="9"/>
      <c r="AT3209" s="9"/>
      <c r="AU3209" s="5"/>
      <c r="AV3209" s="5"/>
      <c r="AW3209" s="5"/>
      <c r="AX3209" s="5"/>
      <c r="AY3209" s="5"/>
      <c r="AZ3209" s="5"/>
      <c r="BA3209" s="5"/>
      <c r="CX3209" s="5"/>
      <c r="CY3209" s="5"/>
      <c r="CZ3209" s="5"/>
    </row>
    <row r="3210" spans="4:104" x14ac:dyDescent="0.3">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E3210" s="5"/>
      <c r="AF3210" s="5"/>
      <c r="AG3210" s="5"/>
      <c r="AH3210" s="5"/>
      <c r="AI3210" s="5"/>
      <c r="AJ3210" s="5"/>
      <c r="AM3210" s="9"/>
      <c r="AN3210" s="9"/>
      <c r="AO3210" s="9"/>
      <c r="AP3210" s="9"/>
      <c r="AQ3210" s="9"/>
      <c r="AR3210" s="9"/>
      <c r="AS3210" s="9"/>
      <c r="AT3210" s="9"/>
      <c r="AU3210" s="5"/>
      <c r="AV3210" s="5"/>
      <c r="AW3210" s="5"/>
      <c r="AX3210" s="5"/>
      <c r="AY3210" s="5"/>
      <c r="AZ3210" s="5"/>
      <c r="BA3210" s="5"/>
      <c r="CX3210" s="5"/>
      <c r="CY3210" s="5"/>
      <c r="CZ3210" s="5"/>
    </row>
    <row r="3211" spans="4:104" x14ac:dyDescent="0.3">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E3211" s="5"/>
      <c r="AF3211" s="5"/>
      <c r="AG3211" s="5"/>
      <c r="AH3211" s="5"/>
      <c r="AI3211" s="5"/>
      <c r="AJ3211" s="5"/>
      <c r="AM3211" s="9"/>
      <c r="AN3211" s="9"/>
      <c r="AO3211" s="9"/>
      <c r="AP3211" s="9"/>
      <c r="AQ3211" s="9"/>
      <c r="AR3211" s="9"/>
      <c r="AS3211" s="9"/>
      <c r="AT3211" s="9"/>
      <c r="AU3211" s="5"/>
      <c r="AV3211" s="5"/>
      <c r="AW3211" s="5"/>
      <c r="AX3211" s="5"/>
      <c r="AY3211" s="5"/>
      <c r="AZ3211" s="5"/>
      <c r="BA3211" s="5"/>
      <c r="CX3211" s="5"/>
      <c r="CY3211" s="5"/>
      <c r="CZ3211" s="5"/>
    </row>
    <row r="3212" spans="4:104" x14ac:dyDescent="0.3">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E3212" s="5"/>
      <c r="AF3212" s="5"/>
      <c r="AG3212" s="5"/>
      <c r="AH3212" s="5"/>
      <c r="AI3212" s="5"/>
      <c r="AJ3212" s="5"/>
      <c r="AM3212" s="9"/>
      <c r="AN3212" s="9"/>
      <c r="AO3212" s="9"/>
      <c r="AP3212" s="9"/>
      <c r="AQ3212" s="9"/>
      <c r="AR3212" s="9"/>
      <c r="AS3212" s="9"/>
      <c r="AT3212" s="9"/>
      <c r="AU3212" s="5"/>
      <c r="AV3212" s="5"/>
      <c r="AW3212" s="5"/>
      <c r="AX3212" s="5"/>
      <c r="AY3212" s="5"/>
      <c r="AZ3212" s="5"/>
      <c r="BA3212" s="5"/>
      <c r="CX3212" s="5"/>
      <c r="CY3212" s="5"/>
      <c r="CZ3212" s="5"/>
    </row>
    <row r="3213" spans="4:104" x14ac:dyDescent="0.3">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E3213" s="5"/>
      <c r="AF3213" s="5"/>
      <c r="AG3213" s="5"/>
      <c r="AH3213" s="5"/>
      <c r="AI3213" s="5"/>
      <c r="AJ3213" s="5"/>
      <c r="AM3213" s="9"/>
      <c r="AN3213" s="9"/>
      <c r="AO3213" s="9"/>
      <c r="AP3213" s="9"/>
      <c r="AQ3213" s="9"/>
      <c r="AR3213" s="9"/>
      <c r="AS3213" s="9"/>
      <c r="AT3213" s="9"/>
      <c r="AU3213" s="5"/>
      <c r="AV3213" s="5"/>
      <c r="AW3213" s="5"/>
      <c r="AX3213" s="5"/>
      <c r="AY3213" s="5"/>
      <c r="AZ3213" s="5"/>
      <c r="BA3213" s="5"/>
      <c r="CX3213" s="5"/>
      <c r="CY3213" s="5"/>
      <c r="CZ3213" s="5"/>
    </row>
    <row r="3214" spans="4:104" x14ac:dyDescent="0.3">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E3214" s="5"/>
      <c r="AF3214" s="5"/>
      <c r="AG3214" s="5"/>
      <c r="AH3214" s="5"/>
      <c r="AI3214" s="5"/>
      <c r="AJ3214" s="5"/>
      <c r="AM3214" s="9"/>
      <c r="AN3214" s="9"/>
      <c r="AO3214" s="9"/>
      <c r="AP3214" s="9"/>
      <c r="AQ3214" s="9"/>
      <c r="AR3214" s="9"/>
      <c r="AS3214" s="9"/>
      <c r="AT3214" s="9"/>
      <c r="AU3214" s="5"/>
      <c r="AV3214" s="5"/>
      <c r="AW3214" s="5"/>
      <c r="AX3214" s="5"/>
      <c r="AY3214" s="5"/>
      <c r="AZ3214" s="5"/>
      <c r="BA3214" s="5"/>
      <c r="CX3214" s="5"/>
      <c r="CY3214" s="5"/>
      <c r="CZ3214" s="5"/>
    </row>
    <row r="3215" spans="4:104" x14ac:dyDescent="0.3">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E3215" s="5"/>
      <c r="AF3215" s="5"/>
      <c r="AG3215" s="5"/>
      <c r="AH3215" s="5"/>
      <c r="AI3215" s="5"/>
      <c r="AJ3215" s="5"/>
      <c r="AM3215" s="9"/>
      <c r="AN3215" s="9"/>
      <c r="AO3215" s="9"/>
      <c r="AP3215" s="9"/>
      <c r="AQ3215" s="9"/>
      <c r="AR3215" s="9"/>
      <c r="AS3215" s="9"/>
      <c r="AT3215" s="9"/>
      <c r="AU3215" s="5"/>
      <c r="AV3215" s="5"/>
      <c r="AW3215" s="5"/>
      <c r="AX3215" s="5"/>
      <c r="AY3215" s="5"/>
      <c r="AZ3215" s="5"/>
      <c r="BA3215" s="5"/>
      <c r="CX3215" s="5"/>
      <c r="CY3215" s="5"/>
      <c r="CZ3215" s="5"/>
    </row>
    <row r="3216" spans="4:104" x14ac:dyDescent="0.3">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E3216" s="5"/>
      <c r="AF3216" s="5"/>
      <c r="AG3216" s="5"/>
      <c r="AH3216" s="5"/>
      <c r="AI3216" s="5"/>
      <c r="AJ3216" s="5"/>
      <c r="AM3216" s="9"/>
      <c r="AN3216" s="9"/>
      <c r="AO3216" s="9"/>
      <c r="AP3216" s="9"/>
      <c r="AQ3216" s="9"/>
      <c r="AR3216" s="9"/>
      <c r="AS3216" s="9"/>
      <c r="AT3216" s="9"/>
      <c r="AU3216" s="5"/>
      <c r="AV3216" s="5"/>
      <c r="AW3216" s="5"/>
      <c r="AX3216" s="5"/>
      <c r="AY3216" s="5"/>
      <c r="AZ3216" s="5"/>
      <c r="BA3216" s="5"/>
      <c r="CX3216" s="5"/>
      <c r="CY3216" s="5"/>
      <c r="CZ3216" s="5"/>
    </row>
    <row r="3217" spans="4:104" x14ac:dyDescent="0.3">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E3217" s="5"/>
      <c r="AF3217" s="5"/>
      <c r="AG3217" s="5"/>
      <c r="AH3217" s="5"/>
      <c r="AI3217" s="5"/>
      <c r="AJ3217" s="5"/>
      <c r="AM3217" s="9"/>
      <c r="AN3217" s="9"/>
      <c r="AO3217" s="9"/>
      <c r="AP3217" s="9"/>
      <c r="AQ3217" s="9"/>
      <c r="AR3217" s="9"/>
      <c r="AS3217" s="9"/>
      <c r="AT3217" s="9"/>
      <c r="AU3217" s="5"/>
      <c r="AV3217" s="5"/>
      <c r="AW3217" s="5"/>
      <c r="AX3217" s="5"/>
      <c r="AY3217" s="5"/>
      <c r="AZ3217" s="5"/>
      <c r="BA3217" s="5"/>
      <c r="CX3217" s="5"/>
      <c r="CY3217" s="5"/>
      <c r="CZ3217" s="5"/>
    </row>
    <row r="3218" spans="4:104" x14ac:dyDescent="0.3">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E3218" s="5"/>
      <c r="AF3218" s="5"/>
      <c r="AG3218" s="5"/>
      <c r="AH3218" s="5"/>
      <c r="AI3218" s="5"/>
      <c r="AJ3218" s="5"/>
      <c r="AM3218" s="9"/>
      <c r="AN3218" s="9"/>
      <c r="AO3218" s="9"/>
      <c r="AP3218" s="9"/>
      <c r="AQ3218" s="9"/>
      <c r="AR3218" s="9"/>
      <c r="AS3218" s="9"/>
      <c r="AT3218" s="9"/>
      <c r="AU3218" s="5"/>
      <c r="AV3218" s="5"/>
      <c r="AW3218" s="5"/>
      <c r="AX3218" s="5"/>
      <c r="AY3218" s="5"/>
      <c r="AZ3218" s="5"/>
      <c r="BA3218" s="5"/>
      <c r="CX3218" s="5"/>
      <c r="CY3218" s="5"/>
      <c r="CZ3218" s="5"/>
    </row>
    <row r="3219" spans="4:104" x14ac:dyDescent="0.3">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E3219" s="5"/>
      <c r="AF3219" s="5"/>
      <c r="AG3219" s="5"/>
      <c r="AH3219" s="5"/>
      <c r="AI3219" s="5"/>
      <c r="AJ3219" s="5"/>
      <c r="AM3219" s="9"/>
      <c r="AN3219" s="9"/>
      <c r="AO3219" s="9"/>
      <c r="AP3219" s="9"/>
      <c r="AQ3219" s="9"/>
      <c r="AR3219" s="9"/>
      <c r="AS3219" s="9"/>
      <c r="AT3219" s="9"/>
      <c r="AU3219" s="5"/>
      <c r="AV3219" s="5"/>
      <c r="AW3219" s="5"/>
      <c r="AX3219" s="5"/>
      <c r="AY3219" s="5"/>
      <c r="AZ3219" s="5"/>
      <c r="BA3219" s="5"/>
      <c r="CX3219" s="5"/>
      <c r="CY3219" s="5"/>
      <c r="CZ3219" s="5"/>
    </row>
    <row r="3220" spans="4:104" x14ac:dyDescent="0.3">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E3220" s="5"/>
      <c r="AF3220" s="5"/>
      <c r="AG3220" s="5"/>
      <c r="AH3220" s="5"/>
      <c r="AI3220" s="5"/>
      <c r="AJ3220" s="5"/>
      <c r="AM3220" s="9"/>
      <c r="AN3220" s="9"/>
      <c r="AO3220" s="9"/>
      <c r="AP3220" s="9"/>
      <c r="AQ3220" s="9"/>
      <c r="AR3220" s="9"/>
      <c r="AS3220" s="9"/>
      <c r="AT3220" s="9"/>
      <c r="AU3220" s="5"/>
      <c r="AV3220" s="5"/>
      <c r="AW3220" s="5"/>
      <c r="AX3220" s="5"/>
      <c r="AY3220" s="5"/>
      <c r="AZ3220" s="5"/>
      <c r="BA3220" s="5"/>
      <c r="CX3220" s="5"/>
      <c r="CY3220" s="5"/>
      <c r="CZ3220" s="5"/>
    </row>
    <row r="3221" spans="4:104" x14ac:dyDescent="0.3">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E3221" s="5"/>
      <c r="AF3221" s="5"/>
      <c r="AG3221" s="5"/>
      <c r="AH3221" s="5"/>
      <c r="AI3221" s="5"/>
      <c r="AJ3221" s="5"/>
      <c r="AM3221" s="9"/>
      <c r="AN3221" s="9"/>
      <c r="AO3221" s="9"/>
      <c r="AP3221" s="9"/>
      <c r="AQ3221" s="9"/>
      <c r="AR3221" s="9"/>
      <c r="AS3221" s="9"/>
      <c r="AT3221" s="9"/>
      <c r="AU3221" s="5"/>
      <c r="AV3221" s="5"/>
      <c r="AW3221" s="5"/>
      <c r="AX3221" s="5"/>
      <c r="AY3221" s="5"/>
      <c r="AZ3221" s="5"/>
      <c r="BA3221" s="5"/>
      <c r="CX3221" s="5"/>
      <c r="CY3221" s="5"/>
      <c r="CZ3221" s="5"/>
    </row>
    <row r="3222" spans="4:104" x14ac:dyDescent="0.3">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E3222" s="5"/>
      <c r="AF3222" s="5"/>
      <c r="AG3222" s="5"/>
      <c r="AH3222" s="5"/>
      <c r="AI3222" s="5"/>
      <c r="AJ3222" s="5"/>
      <c r="AM3222" s="9"/>
      <c r="AN3222" s="9"/>
      <c r="AO3222" s="9"/>
      <c r="AP3222" s="9"/>
      <c r="AQ3222" s="9"/>
      <c r="AR3222" s="9"/>
      <c r="AS3222" s="9"/>
      <c r="AT3222" s="9"/>
      <c r="AU3222" s="5"/>
      <c r="AV3222" s="5"/>
      <c r="AW3222" s="5"/>
      <c r="AX3222" s="5"/>
      <c r="AY3222" s="5"/>
      <c r="AZ3222" s="5"/>
      <c r="BA3222" s="5"/>
      <c r="CX3222" s="5"/>
      <c r="CY3222" s="5"/>
      <c r="CZ3222" s="5"/>
    </row>
    <row r="3223" spans="4:104" x14ac:dyDescent="0.3">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E3223" s="5"/>
      <c r="AF3223" s="5"/>
      <c r="AG3223" s="5"/>
      <c r="AH3223" s="5"/>
      <c r="AI3223" s="5"/>
      <c r="AJ3223" s="5"/>
      <c r="AM3223" s="9"/>
      <c r="AN3223" s="9"/>
      <c r="AO3223" s="9"/>
      <c r="AP3223" s="9"/>
      <c r="AQ3223" s="9"/>
      <c r="AR3223" s="9"/>
      <c r="AS3223" s="9"/>
      <c r="AT3223" s="9"/>
      <c r="AU3223" s="5"/>
      <c r="AV3223" s="5"/>
      <c r="AW3223" s="5"/>
      <c r="AX3223" s="5"/>
      <c r="AY3223" s="5"/>
      <c r="AZ3223" s="5"/>
      <c r="BA3223" s="5"/>
      <c r="CX3223" s="5"/>
      <c r="CY3223" s="5"/>
      <c r="CZ3223" s="5"/>
    </row>
    <row r="3224" spans="4:104" x14ac:dyDescent="0.3">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E3224" s="5"/>
      <c r="AF3224" s="5"/>
      <c r="AG3224" s="5"/>
      <c r="AH3224" s="5"/>
      <c r="AI3224" s="5"/>
      <c r="AJ3224" s="5"/>
      <c r="AM3224" s="9"/>
      <c r="AN3224" s="9"/>
      <c r="AO3224" s="9"/>
      <c r="AP3224" s="9"/>
      <c r="AQ3224" s="9"/>
      <c r="AR3224" s="9"/>
      <c r="AS3224" s="9"/>
      <c r="AT3224" s="9"/>
      <c r="AU3224" s="5"/>
      <c r="AV3224" s="5"/>
      <c r="AW3224" s="5"/>
      <c r="AX3224" s="5"/>
      <c r="AY3224" s="5"/>
      <c r="AZ3224" s="5"/>
      <c r="BA3224" s="5"/>
      <c r="CX3224" s="5"/>
      <c r="CY3224" s="5"/>
      <c r="CZ3224" s="5"/>
    </row>
    <row r="3225" spans="4:104" x14ac:dyDescent="0.3">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E3225" s="5"/>
      <c r="AF3225" s="5"/>
      <c r="AG3225" s="5"/>
      <c r="AH3225" s="5"/>
      <c r="AI3225" s="5"/>
      <c r="AJ3225" s="5"/>
      <c r="AM3225" s="9"/>
      <c r="AN3225" s="9"/>
      <c r="AO3225" s="9"/>
      <c r="AP3225" s="9"/>
      <c r="AQ3225" s="9"/>
      <c r="AR3225" s="9"/>
      <c r="AS3225" s="9"/>
      <c r="AT3225" s="9"/>
      <c r="AU3225" s="5"/>
      <c r="AV3225" s="5"/>
      <c r="AW3225" s="5"/>
      <c r="AX3225" s="5"/>
      <c r="AY3225" s="5"/>
      <c r="AZ3225" s="5"/>
      <c r="BA3225" s="5"/>
      <c r="CX3225" s="5"/>
      <c r="CY3225" s="5"/>
      <c r="CZ3225" s="5"/>
    </row>
    <row r="3226" spans="4:104" x14ac:dyDescent="0.3">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E3226" s="5"/>
      <c r="AF3226" s="5"/>
      <c r="AG3226" s="5"/>
      <c r="AH3226" s="5"/>
      <c r="AI3226" s="5"/>
      <c r="AJ3226" s="5"/>
      <c r="AM3226" s="9"/>
      <c r="AN3226" s="9"/>
      <c r="AO3226" s="9"/>
      <c r="AP3226" s="9"/>
      <c r="AQ3226" s="9"/>
      <c r="AR3226" s="9"/>
      <c r="AS3226" s="9"/>
      <c r="AT3226" s="9"/>
      <c r="AU3226" s="5"/>
      <c r="AV3226" s="5"/>
      <c r="AW3226" s="5"/>
      <c r="AX3226" s="5"/>
      <c r="AY3226" s="5"/>
      <c r="AZ3226" s="5"/>
      <c r="BA3226" s="5"/>
      <c r="CX3226" s="5"/>
      <c r="CY3226" s="5"/>
      <c r="CZ3226" s="5"/>
    </row>
    <row r="3227" spans="4:104" x14ac:dyDescent="0.3">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E3227" s="5"/>
      <c r="AF3227" s="5"/>
      <c r="AG3227" s="5"/>
      <c r="AH3227" s="5"/>
      <c r="AI3227" s="5"/>
      <c r="AJ3227" s="5"/>
      <c r="AM3227" s="9"/>
      <c r="AN3227" s="9"/>
      <c r="AO3227" s="9"/>
      <c r="AP3227" s="9"/>
      <c r="AQ3227" s="9"/>
      <c r="AR3227" s="9"/>
      <c r="AS3227" s="9"/>
      <c r="AT3227" s="9"/>
      <c r="AU3227" s="5"/>
      <c r="AV3227" s="5"/>
      <c r="AW3227" s="5"/>
      <c r="AX3227" s="5"/>
      <c r="AY3227" s="5"/>
      <c r="AZ3227" s="5"/>
      <c r="BA3227" s="5"/>
      <c r="CX3227" s="5"/>
      <c r="CY3227" s="5"/>
      <c r="CZ3227" s="5"/>
    </row>
    <row r="3228" spans="4:104" x14ac:dyDescent="0.3">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E3228" s="5"/>
      <c r="AF3228" s="5"/>
      <c r="AG3228" s="5"/>
      <c r="AH3228" s="5"/>
      <c r="AI3228" s="5"/>
      <c r="AJ3228" s="5"/>
      <c r="AM3228" s="9"/>
      <c r="AN3228" s="9"/>
      <c r="AO3228" s="9"/>
      <c r="AP3228" s="9"/>
      <c r="AQ3228" s="9"/>
      <c r="AR3228" s="9"/>
      <c r="AS3228" s="9"/>
      <c r="AT3228" s="9"/>
      <c r="AU3228" s="5"/>
      <c r="AV3228" s="5"/>
      <c r="AW3228" s="5"/>
      <c r="AX3228" s="5"/>
      <c r="AY3228" s="5"/>
      <c r="AZ3228" s="5"/>
      <c r="BA3228" s="5"/>
      <c r="CX3228" s="5"/>
      <c r="CY3228" s="5"/>
      <c r="CZ3228" s="5"/>
    </row>
    <row r="3229" spans="4:104" x14ac:dyDescent="0.3">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E3229" s="5"/>
      <c r="AF3229" s="5"/>
      <c r="AG3229" s="5"/>
      <c r="AH3229" s="5"/>
      <c r="AI3229" s="5"/>
      <c r="AJ3229" s="5"/>
      <c r="AM3229" s="9"/>
      <c r="AN3229" s="9"/>
      <c r="AO3229" s="9"/>
      <c r="AP3229" s="9"/>
      <c r="AQ3229" s="9"/>
      <c r="AR3229" s="9"/>
      <c r="AS3229" s="9"/>
      <c r="AT3229" s="9"/>
      <c r="AU3229" s="5"/>
      <c r="AV3229" s="5"/>
      <c r="AW3229" s="5"/>
      <c r="AX3229" s="5"/>
      <c r="AY3229" s="5"/>
      <c r="AZ3229" s="5"/>
      <c r="BA3229" s="5"/>
      <c r="CX3229" s="5"/>
      <c r="CY3229" s="5"/>
      <c r="CZ3229" s="5"/>
    </row>
    <row r="3230" spans="4:104" x14ac:dyDescent="0.3">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E3230" s="5"/>
      <c r="AF3230" s="5"/>
      <c r="AG3230" s="5"/>
      <c r="AH3230" s="5"/>
      <c r="AI3230" s="5"/>
      <c r="AJ3230" s="5"/>
      <c r="AM3230" s="9"/>
      <c r="AN3230" s="9"/>
      <c r="AO3230" s="9"/>
      <c r="AP3230" s="9"/>
      <c r="AQ3230" s="9"/>
      <c r="AR3230" s="9"/>
      <c r="AS3230" s="9"/>
      <c r="AT3230" s="9"/>
      <c r="AU3230" s="5"/>
      <c r="AV3230" s="5"/>
      <c r="AW3230" s="5"/>
      <c r="AX3230" s="5"/>
      <c r="AY3230" s="5"/>
      <c r="AZ3230" s="5"/>
      <c r="BA3230" s="5"/>
      <c r="CX3230" s="5"/>
      <c r="CY3230" s="5"/>
      <c r="CZ3230" s="5"/>
    </row>
    <row r="3231" spans="4:104" x14ac:dyDescent="0.3">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E3231" s="5"/>
      <c r="AF3231" s="5"/>
      <c r="AG3231" s="5"/>
      <c r="AH3231" s="5"/>
      <c r="AI3231" s="5"/>
      <c r="AJ3231" s="5"/>
      <c r="AM3231" s="9"/>
      <c r="AN3231" s="9"/>
      <c r="AO3231" s="9"/>
      <c r="AP3231" s="9"/>
      <c r="AQ3231" s="9"/>
      <c r="AR3231" s="9"/>
      <c r="AS3231" s="9"/>
      <c r="AT3231" s="9"/>
      <c r="AU3231" s="5"/>
      <c r="AV3231" s="5"/>
      <c r="AW3231" s="5"/>
      <c r="AX3231" s="5"/>
      <c r="AY3231" s="5"/>
      <c r="AZ3231" s="5"/>
      <c r="BA3231" s="5"/>
      <c r="CX3231" s="5"/>
      <c r="CY3231" s="5"/>
      <c r="CZ3231" s="5"/>
    </row>
    <row r="3232" spans="4:104" x14ac:dyDescent="0.3">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E3232" s="5"/>
      <c r="AF3232" s="5"/>
      <c r="AG3232" s="5"/>
      <c r="AH3232" s="5"/>
      <c r="AI3232" s="5"/>
      <c r="AJ3232" s="5"/>
      <c r="AM3232" s="9"/>
      <c r="AN3232" s="9"/>
      <c r="AO3232" s="9"/>
      <c r="AP3232" s="9"/>
      <c r="AQ3232" s="9"/>
      <c r="AR3232" s="9"/>
      <c r="AS3232" s="9"/>
      <c r="AT3232" s="9"/>
      <c r="AU3232" s="5"/>
      <c r="AV3232" s="5"/>
      <c r="AW3232" s="5"/>
      <c r="AX3232" s="5"/>
      <c r="AY3232" s="5"/>
      <c r="AZ3232" s="5"/>
      <c r="BA3232" s="5"/>
      <c r="CX3232" s="5"/>
      <c r="CY3232" s="5"/>
      <c r="CZ3232" s="5"/>
    </row>
    <row r="3233" spans="4:104" x14ac:dyDescent="0.3">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E3233" s="5"/>
      <c r="AF3233" s="5"/>
      <c r="AG3233" s="5"/>
      <c r="AH3233" s="5"/>
      <c r="AI3233" s="5"/>
      <c r="AJ3233" s="5"/>
      <c r="AM3233" s="9"/>
      <c r="AN3233" s="9"/>
      <c r="AO3233" s="9"/>
      <c r="AP3233" s="9"/>
      <c r="AQ3233" s="9"/>
      <c r="AR3233" s="9"/>
      <c r="AS3233" s="9"/>
      <c r="AT3233" s="9"/>
      <c r="AU3233" s="5"/>
      <c r="AV3233" s="5"/>
      <c r="AW3233" s="5"/>
      <c r="AX3233" s="5"/>
      <c r="AY3233" s="5"/>
      <c r="AZ3233" s="5"/>
      <c r="BA3233" s="5"/>
      <c r="CX3233" s="5"/>
      <c r="CY3233" s="5"/>
      <c r="CZ3233" s="5"/>
    </row>
    <row r="3234" spans="4:104" x14ac:dyDescent="0.3">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E3234" s="5"/>
      <c r="AF3234" s="5"/>
      <c r="AG3234" s="5"/>
      <c r="AH3234" s="5"/>
      <c r="AI3234" s="5"/>
      <c r="AJ3234" s="5"/>
      <c r="AM3234" s="9"/>
      <c r="AN3234" s="9"/>
      <c r="AO3234" s="9"/>
      <c r="AP3234" s="9"/>
      <c r="AQ3234" s="9"/>
      <c r="AR3234" s="9"/>
      <c r="AS3234" s="9"/>
      <c r="AT3234" s="9"/>
      <c r="AU3234" s="5"/>
      <c r="AV3234" s="5"/>
      <c r="AW3234" s="5"/>
      <c r="AX3234" s="5"/>
      <c r="AY3234" s="5"/>
      <c r="AZ3234" s="5"/>
      <c r="BA3234" s="5"/>
      <c r="CX3234" s="5"/>
      <c r="CY3234" s="5"/>
      <c r="CZ3234" s="5"/>
    </row>
    <row r="3235" spans="4:104" x14ac:dyDescent="0.3">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E3235" s="5"/>
      <c r="AF3235" s="5"/>
      <c r="AG3235" s="5"/>
      <c r="AH3235" s="5"/>
      <c r="AI3235" s="5"/>
      <c r="AJ3235" s="5"/>
      <c r="AM3235" s="9"/>
      <c r="AN3235" s="9"/>
      <c r="AO3235" s="9"/>
      <c r="AP3235" s="9"/>
      <c r="AQ3235" s="9"/>
      <c r="AR3235" s="9"/>
      <c r="AS3235" s="9"/>
      <c r="AT3235" s="9"/>
      <c r="AU3235" s="5"/>
      <c r="AV3235" s="5"/>
      <c r="AW3235" s="5"/>
      <c r="AX3235" s="5"/>
      <c r="AY3235" s="5"/>
      <c r="AZ3235" s="5"/>
      <c r="BA3235" s="5"/>
      <c r="CX3235" s="5"/>
      <c r="CY3235" s="5"/>
      <c r="CZ3235" s="5"/>
    </row>
    <row r="3236" spans="4:104" x14ac:dyDescent="0.3">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E3236" s="5"/>
      <c r="AF3236" s="5"/>
      <c r="AG3236" s="5"/>
      <c r="AH3236" s="5"/>
      <c r="AI3236" s="5"/>
      <c r="AJ3236" s="5"/>
      <c r="AM3236" s="9"/>
      <c r="AN3236" s="9"/>
      <c r="AO3236" s="9"/>
      <c r="AP3236" s="9"/>
      <c r="AQ3236" s="9"/>
      <c r="AR3236" s="9"/>
      <c r="AS3236" s="9"/>
      <c r="AT3236" s="9"/>
      <c r="AU3236" s="5"/>
      <c r="AV3236" s="5"/>
      <c r="AW3236" s="5"/>
      <c r="AX3236" s="5"/>
      <c r="AY3236" s="5"/>
      <c r="AZ3236" s="5"/>
      <c r="BA3236" s="5"/>
      <c r="CX3236" s="5"/>
      <c r="CY3236" s="5"/>
      <c r="CZ3236" s="5"/>
    </row>
    <row r="3237" spans="4:104" x14ac:dyDescent="0.3">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E3237" s="5"/>
      <c r="AF3237" s="5"/>
      <c r="AG3237" s="5"/>
      <c r="AH3237" s="5"/>
      <c r="AI3237" s="5"/>
      <c r="AJ3237" s="5"/>
      <c r="AM3237" s="9"/>
      <c r="AN3237" s="9"/>
      <c r="AO3237" s="9"/>
      <c r="AP3237" s="9"/>
      <c r="AQ3237" s="9"/>
      <c r="AR3237" s="9"/>
      <c r="AS3237" s="9"/>
      <c r="AT3237" s="9"/>
      <c r="AU3237" s="5"/>
      <c r="AV3237" s="5"/>
      <c r="AW3237" s="5"/>
      <c r="AX3237" s="5"/>
      <c r="AY3237" s="5"/>
      <c r="AZ3237" s="5"/>
      <c r="BA3237" s="5"/>
      <c r="CX3237" s="5"/>
      <c r="CY3237" s="5"/>
      <c r="CZ3237" s="5"/>
    </row>
    <row r="3238" spans="4:104" x14ac:dyDescent="0.3">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E3238" s="5"/>
      <c r="AF3238" s="5"/>
      <c r="AG3238" s="5"/>
      <c r="AH3238" s="5"/>
      <c r="AI3238" s="5"/>
      <c r="AJ3238" s="5"/>
      <c r="AM3238" s="9"/>
      <c r="AN3238" s="9"/>
      <c r="AO3238" s="9"/>
      <c r="AP3238" s="9"/>
      <c r="AQ3238" s="9"/>
      <c r="AR3238" s="9"/>
      <c r="AS3238" s="9"/>
      <c r="AT3238" s="9"/>
      <c r="AU3238" s="5"/>
      <c r="AV3238" s="5"/>
      <c r="AW3238" s="5"/>
      <c r="AX3238" s="5"/>
      <c r="AY3238" s="5"/>
      <c r="AZ3238" s="5"/>
      <c r="BA3238" s="5"/>
      <c r="CX3238" s="5"/>
      <c r="CY3238" s="5"/>
      <c r="CZ3238" s="5"/>
    </row>
    <row r="3239" spans="4:104" x14ac:dyDescent="0.3">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E3239" s="5"/>
      <c r="AF3239" s="5"/>
      <c r="AG3239" s="5"/>
      <c r="AH3239" s="5"/>
      <c r="AI3239" s="5"/>
      <c r="AJ3239" s="5"/>
      <c r="AM3239" s="9"/>
      <c r="AN3239" s="9"/>
      <c r="AO3239" s="9"/>
      <c r="AP3239" s="9"/>
      <c r="AQ3239" s="9"/>
      <c r="AR3239" s="9"/>
      <c r="AS3239" s="9"/>
      <c r="AT3239" s="9"/>
      <c r="AU3239" s="5"/>
      <c r="AV3239" s="5"/>
      <c r="AW3239" s="5"/>
      <c r="AX3239" s="5"/>
      <c r="AY3239" s="5"/>
      <c r="AZ3239" s="5"/>
      <c r="BA3239" s="5"/>
      <c r="CX3239" s="5"/>
      <c r="CY3239" s="5"/>
      <c r="CZ3239" s="5"/>
    </row>
    <row r="3240" spans="4:104" x14ac:dyDescent="0.3">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E3240" s="5"/>
      <c r="AF3240" s="5"/>
      <c r="AG3240" s="5"/>
      <c r="AH3240" s="5"/>
      <c r="AI3240" s="5"/>
      <c r="AJ3240" s="5"/>
      <c r="AM3240" s="9"/>
      <c r="AN3240" s="9"/>
      <c r="AO3240" s="9"/>
      <c r="AP3240" s="9"/>
      <c r="AQ3240" s="9"/>
      <c r="AR3240" s="9"/>
      <c r="AS3240" s="9"/>
      <c r="AT3240" s="9"/>
      <c r="AU3240" s="5"/>
      <c r="AV3240" s="5"/>
      <c r="AW3240" s="5"/>
      <c r="AX3240" s="5"/>
      <c r="AY3240" s="5"/>
      <c r="AZ3240" s="5"/>
      <c r="BA3240" s="5"/>
      <c r="CX3240" s="5"/>
      <c r="CY3240" s="5"/>
      <c r="CZ3240" s="5"/>
    </row>
    <row r="3241" spans="4:104" x14ac:dyDescent="0.3">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E3241" s="5"/>
      <c r="AF3241" s="5"/>
      <c r="AG3241" s="5"/>
      <c r="AH3241" s="5"/>
      <c r="AI3241" s="5"/>
      <c r="AJ3241" s="5"/>
      <c r="AM3241" s="9"/>
      <c r="AN3241" s="9"/>
      <c r="AO3241" s="9"/>
      <c r="AP3241" s="9"/>
      <c r="AQ3241" s="9"/>
      <c r="AR3241" s="9"/>
      <c r="AS3241" s="9"/>
      <c r="AT3241" s="9"/>
      <c r="AU3241" s="5"/>
      <c r="AV3241" s="5"/>
      <c r="AW3241" s="5"/>
      <c r="AX3241" s="5"/>
      <c r="AY3241" s="5"/>
      <c r="AZ3241" s="5"/>
      <c r="BA3241" s="5"/>
      <c r="CX3241" s="5"/>
      <c r="CY3241" s="5"/>
      <c r="CZ3241" s="5"/>
    </row>
    <row r="3242" spans="4:104" x14ac:dyDescent="0.3">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E3242" s="5"/>
      <c r="AF3242" s="5"/>
      <c r="AG3242" s="5"/>
      <c r="AH3242" s="5"/>
      <c r="AI3242" s="5"/>
      <c r="AJ3242" s="5"/>
      <c r="AM3242" s="9"/>
      <c r="AN3242" s="9"/>
      <c r="AO3242" s="9"/>
      <c r="AP3242" s="9"/>
      <c r="AQ3242" s="9"/>
      <c r="AR3242" s="9"/>
      <c r="AS3242" s="9"/>
      <c r="AT3242" s="9"/>
      <c r="AU3242" s="5"/>
      <c r="AV3242" s="5"/>
      <c r="AW3242" s="5"/>
      <c r="AX3242" s="5"/>
      <c r="AY3242" s="5"/>
      <c r="AZ3242" s="5"/>
      <c r="BA3242" s="5"/>
      <c r="CX3242" s="5"/>
      <c r="CY3242" s="5"/>
      <c r="CZ3242" s="5"/>
    </row>
    <row r="3243" spans="4:104" x14ac:dyDescent="0.3">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E3243" s="5"/>
      <c r="AF3243" s="5"/>
      <c r="AG3243" s="5"/>
      <c r="AH3243" s="5"/>
      <c r="AI3243" s="5"/>
      <c r="AJ3243" s="5"/>
      <c r="AM3243" s="9"/>
      <c r="AN3243" s="9"/>
      <c r="AO3243" s="9"/>
      <c r="AP3243" s="9"/>
      <c r="AQ3243" s="9"/>
      <c r="AR3243" s="9"/>
      <c r="AS3243" s="9"/>
      <c r="AT3243" s="9"/>
      <c r="AU3243" s="5"/>
      <c r="AV3243" s="5"/>
      <c r="AW3243" s="5"/>
      <c r="AX3243" s="5"/>
      <c r="AY3243" s="5"/>
      <c r="AZ3243" s="5"/>
      <c r="BA3243" s="5"/>
      <c r="CX3243" s="5"/>
      <c r="CY3243" s="5"/>
      <c r="CZ3243" s="5"/>
    </row>
    <row r="3244" spans="4:104" x14ac:dyDescent="0.3">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E3244" s="5"/>
      <c r="AF3244" s="5"/>
      <c r="AG3244" s="5"/>
      <c r="AH3244" s="5"/>
      <c r="AI3244" s="5"/>
      <c r="AJ3244" s="5"/>
      <c r="AM3244" s="9"/>
      <c r="AN3244" s="9"/>
      <c r="AO3244" s="9"/>
      <c r="AP3244" s="9"/>
      <c r="AQ3244" s="9"/>
      <c r="AR3244" s="9"/>
      <c r="AS3244" s="9"/>
      <c r="AT3244" s="9"/>
      <c r="AU3244" s="5"/>
      <c r="AV3244" s="5"/>
      <c r="AW3244" s="5"/>
      <c r="AX3244" s="5"/>
      <c r="AY3244" s="5"/>
      <c r="AZ3244" s="5"/>
      <c r="BA3244" s="5"/>
      <c r="CX3244" s="5"/>
      <c r="CY3244" s="5"/>
      <c r="CZ3244" s="5"/>
    </row>
    <row r="3245" spans="4:104" x14ac:dyDescent="0.3">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E3245" s="5"/>
      <c r="AF3245" s="5"/>
      <c r="AG3245" s="5"/>
      <c r="AH3245" s="5"/>
      <c r="AI3245" s="5"/>
      <c r="AJ3245" s="5"/>
      <c r="AM3245" s="9"/>
      <c r="AN3245" s="9"/>
      <c r="AO3245" s="9"/>
      <c r="AP3245" s="9"/>
      <c r="AQ3245" s="9"/>
      <c r="AR3245" s="9"/>
      <c r="AS3245" s="9"/>
      <c r="AT3245" s="9"/>
      <c r="AU3245" s="5"/>
      <c r="AV3245" s="5"/>
      <c r="AW3245" s="5"/>
      <c r="AX3245" s="5"/>
      <c r="AY3245" s="5"/>
      <c r="AZ3245" s="5"/>
      <c r="BA3245" s="5"/>
      <c r="CX3245" s="5"/>
      <c r="CY3245" s="5"/>
      <c r="CZ3245" s="5"/>
    </row>
    <row r="3246" spans="4:104" x14ac:dyDescent="0.3">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E3246" s="5"/>
      <c r="AF3246" s="5"/>
      <c r="AG3246" s="5"/>
      <c r="AH3246" s="5"/>
      <c r="AI3246" s="5"/>
      <c r="AJ3246" s="5"/>
      <c r="AM3246" s="9"/>
      <c r="AN3246" s="9"/>
      <c r="AO3246" s="9"/>
      <c r="AP3246" s="9"/>
      <c r="AQ3246" s="9"/>
      <c r="AR3246" s="9"/>
      <c r="AS3246" s="9"/>
      <c r="AT3246" s="9"/>
      <c r="AU3246" s="5"/>
      <c r="AV3246" s="5"/>
      <c r="AW3246" s="5"/>
      <c r="AX3246" s="5"/>
      <c r="AY3246" s="5"/>
      <c r="AZ3246" s="5"/>
      <c r="BA3246" s="5"/>
      <c r="CX3246" s="5"/>
      <c r="CY3246" s="5"/>
      <c r="CZ3246" s="5"/>
    </row>
    <row r="3247" spans="4:104" x14ac:dyDescent="0.3">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E3247" s="5"/>
      <c r="AF3247" s="5"/>
      <c r="AG3247" s="5"/>
      <c r="AH3247" s="5"/>
      <c r="AI3247" s="5"/>
      <c r="AJ3247" s="5"/>
      <c r="AM3247" s="9"/>
      <c r="AN3247" s="9"/>
      <c r="AO3247" s="9"/>
      <c r="AP3247" s="9"/>
      <c r="AQ3247" s="9"/>
      <c r="AR3247" s="9"/>
      <c r="AS3247" s="9"/>
      <c r="AT3247" s="9"/>
      <c r="AU3247" s="5"/>
      <c r="AV3247" s="5"/>
      <c r="AW3247" s="5"/>
      <c r="AX3247" s="5"/>
      <c r="AY3247" s="5"/>
      <c r="AZ3247" s="5"/>
      <c r="BA3247" s="5"/>
      <c r="CX3247" s="5"/>
      <c r="CY3247" s="5"/>
      <c r="CZ3247" s="5"/>
    </row>
    <row r="3248" spans="4:104" x14ac:dyDescent="0.3">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E3248" s="5"/>
      <c r="AF3248" s="5"/>
      <c r="AG3248" s="5"/>
      <c r="AH3248" s="5"/>
      <c r="AI3248" s="5"/>
      <c r="AJ3248" s="5"/>
      <c r="AM3248" s="9"/>
      <c r="AN3248" s="9"/>
      <c r="AO3248" s="9"/>
      <c r="AP3248" s="9"/>
      <c r="AQ3248" s="9"/>
      <c r="AR3248" s="9"/>
      <c r="AS3248" s="9"/>
      <c r="AT3248" s="9"/>
      <c r="AU3248" s="5"/>
      <c r="AV3248" s="5"/>
      <c r="AW3248" s="5"/>
      <c r="AX3248" s="5"/>
      <c r="AY3248" s="5"/>
      <c r="AZ3248" s="5"/>
      <c r="BA3248" s="5"/>
      <c r="CX3248" s="5"/>
      <c r="CY3248" s="5"/>
      <c r="CZ3248" s="5"/>
    </row>
    <row r="3249" spans="4:104" x14ac:dyDescent="0.3">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E3249" s="5"/>
      <c r="AF3249" s="5"/>
      <c r="AG3249" s="5"/>
      <c r="AH3249" s="5"/>
      <c r="AI3249" s="5"/>
      <c r="AJ3249" s="5"/>
      <c r="AM3249" s="9"/>
      <c r="AN3249" s="9"/>
      <c r="AO3249" s="9"/>
      <c r="AP3249" s="9"/>
      <c r="AQ3249" s="9"/>
      <c r="AR3249" s="9"/>
      <c r="AS3249" s="9"/>
      <c r="AT3249" s="9"/>
      <c r="AU3249" s="5"/>
      <c r="AV3249" s="5"/>
      <c r="AW3249" s="5"/>
      <c r="AX3249" s="5"/>
      <c r="AY3249" s="5"/>
      <c r="AZ3249" s="5"/>
      <c r="BA3249" s="5"/>
      <c r="CX3249" s="5"/>
      <c r="CY3249" s="5"/>
      <c r="CZ3249" s="5"/>
    </row>
    <row r="3250" spans="4:104" x14ac:dyDescent="0.3">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E3250" s="5"/>
      <c r="AF3250" s="5"/>
      <c r="AG3250" s="5"/>
      <c r="AH3250" s="5"/>
      <c r="AI3250" s="5"/>
      <c r="AJ3250" s="5"/>
      <c r="AM3250" s="9"/>
      <c r="AN3250" s="9"/>
      <c r="AO3250" s="9"/>
      <c r="AP3250" s="9"/>
      <c r="AQ3250" s="9"/>
      <c r="AR3250" s="9"/>
      <c r="AS3250" s="9"/>
      <c r="AT3250" s="9"/>
      <c r="AU3250" s="5"/>
      <c r="AV3250" s="5"/>
      <c r="AW3250" s="5"/>
      <c r="AX3250" s="5"/>
      <c r="AY3250" s="5"/>
      <c r="AZ3250" s="5"/>
      <c r="BA3250" s="5"/>
      <c r="CX3250" s="5"/>
      <c r="CY3250" s="5"/>
      <c r="CZ3250" s="5"/>
    </row>
    <row r="3251" spans="4:104" x14ac:dyDescent="0.3">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E3251" s="5"/>
      <c r="AF3251" s="5"/>
      <c r="AG3251" s="5"/>
      <c r="AH3251" s="5"/>
      <c r="AI3251" s="5"/>
      <c r="AJ3251" s="5"/>
      <c r="AM3251" s="9"/>
      <c r="AN3251" s="9"/>
      <c r="AO3251" s="9"/>
      <c r="AP3251" s="9"/>
      <c r="AQ3251" s="9"/>
      <c r="AR3251" s="9"/>
      <c r="AS3251" s="9"/>
      <c r="AT3251" s="9"/>
      <c r="AU3251" s="5"/>
      <c r="AV3251" s="5"/>
      <c r="AW3251" s="5"/>
      <c r="AX3251" s="5"/>
      <c r="AY3251" s="5"/>
      <c r="AZ3251" s="5"/>
      <c r="BA3251" s="5"/>
      <c r="CX3251" s="5"/>
      <c r="CY3251" s="5"/>
      <c r="CZ3251" s="5"/>
    </row>
    <row r="3252" spans="4:104" x14ac:dyDescent="0.3">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E3252" s="5"/>
      <c r="AF3252" s="5"/>
      <c r="AG3252" s="5"/>
      <c r="AH3252" s="5"/>
      <c r="AI3252" s="5"/>
      <c r="AJ3252" s="5"/>
      <c r="AM3252" s="9"/>
      <c r="AN3252" s="9"/>
      <c r="AO3252" s="9"/>
      <c r="AP3252" s="9"/>
      <c r="AQ3252" s="9"/>
      <c r="AR3252" s="9"/>
      <c r="AS3252" s="9"/>
      <c r="AT3252" s="9"/>
      <c r="AU3252" s="5"/>
      <c r="AV3252" s="5"/>
      <c r="AW3252" s="5"/>
      <c r="AX3252" s="5"/>
      <c r="AY3252" s="5"/>
      <c r="AZ3252" s="5"/>
      <c r="BA3252" s="5"/>
      <c r="CX3252" s="5"/>
      <c r="CY3252" s="5"/>
      <c r="CZ3252" s="5"/>
    </row>
    <row r="3253" spans="4:104" x14ac:dyDescent="0.3">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E3253" s="5"/>
      <c r="AF3253" s="5"/>
      <c r="AG3253" s="5"/>
      <c r="AH3253" s="5"/>
      <c r="AI3253" s="5"/>
      <c r="AJ3253" s="5"/>
      <c r="AM3253" s="9"/>
      <c r="AN3253" s="9"/>
      <c r="AO3253" s="9"/>
      <c r="AP3253" s="9"/>
      <c r="AQ3253" s="9"/>
      <c r="AR3253" s="9"/>
      <c r="AS3253" s="9"/>
      <c r="AT3253" s="9"/>
      <c r="AU3253" s="5"/>
      <c r="AV3253" s="5"/>
      <c r="AW3253" s="5"/>
      <c r="AX3253" s="5"/>
      <c r="AY3253" s="5"/>
      <c r="AZ3253" s="5"/>
      <c r="BA3253" s="5"/>
      <c r="CX3253" s="5"/>
      <c r="CY3253" s="5"/>
      <c r="CZ3253" s="5"/>
    </row>
    <row r="3254" spans="4:104" x14ac:dyDescent="0.3">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E3254" s="5"/>
      <c r="AF3254" s="5"/>
      <c r="AG3254" s="5"/>
      <c r="AH3254" s="5"/>
      <c r="AI3254" s="5"/>
      <c r="AJ3254" s="5"/>
      <c r="AM3254" s="9"/>
      <c r="AN3254" s="9"/>
      <c r="AO3254" s="9"/>
      <c r="AP3254" s="9"/>
      <c r="AQ3254" s="9"/>
      <c r="AR3254" s="9"/>
      <c r="AS3254" s="9"/>
      <c r="AT3254" s="9"/>
      <c r="AU3254" s="5"/>
      <c r="AV3254" s="5"/>
      <c r="AW3254" s="5"/>
      <c r="AX3254" s="5"/>
      <c r="AY3254" s="5"/>
      <c r="AZ3254" s="5"/>
      <c r="BA3254" s="5"/>
      <c r="CX3254" s="5"/>
      <c r="CY3254" s="5"/>
      <c r="CZ3254" s="5"/>
    </row>
    <row r="3255" spans="4:104" x14ac:dyDescent="0.3">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E3255" s="5"/>
      <c r="AF3255" s="5"/>
      <c r="AG3255" s="5"/>
      <c r="AH3255" s="5"/>
      <c r="AI3255" s="5"/>
      <c r="AJ3255" s="5"/>
      <c r="AM3255" s="9"/>
      <c r="AN3255" s="9"/>
      <c r="AO3255" s="9"/>
      <c r="AP3255" s="9"/>
      <c r="AQ3255" s="9"/>
      <c r="AR3255" s="9"/>
      <c r="AS3255" s="9"/>
      <c r="AT3255" s="9"/>
      <c r="AU3255" s="5"/>
      <c r="AV3255" s="5"/>
      <c r="AW3255" s="5"/>
      <c r="AX3255" s="5"/>
      <c r="AY3255" s="5"/>
      <c r="AZ3255" s="5"/>
      <c r="BA3255" s="5"/>
      <c r="CX3255" s="5"/>
      <c r="CY3255" s="5"/>
      <c r="CZ3255" s="5"/>
    </row>
    <row r="3256" spans="4:104" x14ac:dyDescent="0.3">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E3256" s="5"/>
      <c r="AF3256" s="5"/>
      <c r="AG3256" s="5"/>
      <c r="AH3256" s="5"/>
      <c r="AI3256" s="5"/>
      <c r="AJ3256" s="5"/>
      <c r="AM3256" s="9"/>
      <c r="AN3256" s="9"/>
      <c r="AO3256" s="9"/>
      <c r="AP3256" s="9"/>
      <c r="AQ3256" s="9"/>
      <c r="AR3256" s="9"/>
      <c r="AS3256" s="9"/>
      <c r="AT3256" s="9"/>
      <c r="AU3256" s="5"/>
      <c r="AV3256" s="5"/>
      <c r="AW3256" s="5"/>
      <c r="AX3256" s="5"/>
      <c r="AY3256" s="5"/>
      <c r="AZ3256" s="5"/>
      <c r="BA3256" s="5"/>
      <c r="CX3256" s="5"/>
      <c r="CY3256" s="5"/>
      <c r="CZ3256" s="5"/>
    </row>
    <row r="3257" spans="4:104" x14ac:dyDescent="0.3">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E3257" s="5"/>
      <c r="AF3257" s="5"/>
      <c r="AG3257" s="5"/>
      <c r="AH3257" s="5"/>
      <c r="AI3257" s="5"/>
      <c r="AJ3257" s="5"/>
      <c r="AM3257" s="9"/>
      <c r="AN3257" s="9"/>
      <c r="AO3257" s="9"/>
      <c r="AP3257" s="9"/>
      <c r="AQ3257" s="9"/>
      <c r="AR3257" s="9"/>
      <c r="AS3257" s="9"/>
      <c r="AT3257" s="9"/>
      <c r="AU3257" s="5"/>
      <c r="AV3257" s="5"/>
      <c r="AW3257" s="5"/>
      <c r="AX3257" s="5"/>
      <c r="AY3257" s="5"/>
      <c r="AZ3257" s="5"/>
      <c r="BA3257" s="5"/>
      <c r="CX3257" s="5"/>
      <c r="CY3257" s="5"/>
      <c r="CZ3257" s="5"/>
    </row>
    <row r="3258" spans="4:104" x14ac:dyDescent="0.3">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E3258" s="5"/>
      <c r="AF3258" s="5"/>
      <c r="AG3258" s="5"/>
      <c r="AH3258" s="5"/>
      <c r="AI3258" s="5"/>
      <c r="AJ3258" s="5"/>
      <c r="AM3258" s="9"/>
      <c r="AN3258" s="9"/>
      <c r="AO3258" s="9"/>
      <c r="AP3258" s="9"/>
      <c r="AQ3258" s="9"/>
      <c r="AR3258" s="9"/>
      <c r="AS3258" s="9"/>
      <c r="AT3258" s="9"/>
      <c r="AU3258" s="5"/>
      <c r="AV3258" s="5"/>
      <c r="AW3258" s="5"/>
      <c r="AX3258" s="5"/>
      <c r="AY3258" s="5"/>
      <c r="AZ3258" s="5"/>
      <c r="BA3258" s="5"/>
      <c r="CX3258" s="5"/>
      <c r="CY3258" s="5"/>
      <c r="CZ3258" s="5"/>
    </row>
    <row r="3259" spans="4:104" x14ac:dyDescent="0.3">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E3259" s="5"/>
      <c r="AF3259" s="5"/>
      <c r="AG3259" s="5"/>
      <c r="AH3259" s="5"/>
      <c r="AI3259" s="5"/>
      <c r="AJ3259" s="5"/>
      <c r="AM3259" s="9"/>
      <c r="AN3259" s="9"/>
      <c r="AO3259" s="9"/>
      <c r="AP3259" s="9"/>
      <c r="AQ3259" s="9"/>
      <c r="AR3259" s="9"/>
      <c r="AS3259" s="9"/>
      <c r="AT3259" s="9"/>
      <c r="AU3259" s="5"/>
      <c r="AV3259" s="5"/>
      <c r="AW3259" s="5"/>
      <c r="AX3259" s="5"/>
      <c r="AY3259" s="5"/>
      <c r="AZ3259" s="5"/>
      <c r="BA3259" s="5"/>
      <c r="CX3259" s="5"/>
      <c r="CY3259" s="5"/>
      <c r="CZ3259" s="5"/>
    </row>
    <row r="3260" spans="4:104" x14ac:dyDescent="0.3">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E3260" s="5"/>
      <c r="AF3260" s="5"/>
      <c r="AG3260" s="5"/>
      <c r="AH3260" s="5"/>
      <c r="AI3260" s="5"/>
      <c r="AJ3260" s="5"/>
      <c r="AM3260" s="9"/>
      <c r="AN3260" s="9"/>
      <c r="AO3260" s="9"/>
      <c r="AP3260" s="9"/>
      <c r="AQ3260" s="9"/>
      <c r="AR3260" s="9"/>
      <c r="AS3260" s="9"/>
      <c r="AT3260" s="9"/>
      <c r="AU3260" s="5"/>
      <c r="AV3260" s="5"/>
      <c r="AW3260" s="5"/>
      <c r="AX3260" s="5"/>
      <c r="AY3260" s="5"/>
      <c r="AZ3260" s="5"/>
      <c r="BA3260" s="5"/>
      <c r="CX3260" s="5"/>
      <c r="CY3260" s="5"/>
      <c r="CZ3260" s="5"/>
    </row>
    <row r="3261" spans="4:104" x14ac:dyDescent="0.3">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E3261" s="5"/>
      <c r="AF3261" s="5"/>
      <c r="AG3261" s="5"/>
      <c r="AH3261" s="5"/>
      <c r="AI3261" s="5"/>
      <c r="AJ3261" s="5"/>
      <c r="AM3261" s="9"/>
      <c r="AN3261" s="9"/>
      <c r="AO3261" s="9"/>
      <c r="AP3261" s="9"/>
      <c r="AQ3261" s="9"/>
      <c r="AR3261" s="9"/>
      <c r="AS3261" s="9"/>
      <c r="AT3261" s="9"/>
      <c r="AU3261" s="5"/>
      <c r="AV3261" s="5"/>
      <c r="AW3261" s="5"/>
      <c r="AX3261" s="5"/>
      <c r="AY3261" s="5"/>
      <c r="AZ3261" s="5"/>
      <c r="BA3261" s="5"/>
      <c r="CX3261" s="5"/>
      <c r="CY3261" s="5"/>
      <c r="CZ3261" s="5"/>
    </row>
    <row r="3262" spans="4:104" x14ac:dyDescent="0.3">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E3262" s="5"/>
      <c r="AF3262" s="5"/>
      <c r="AG3262" s="5"/>
      <c r="AH3262" s="5"/>
      <c r="AI3262" s="5"/>
      <c r="AJ3262" s="5"/>
      <c r="AM3262" s="9"/>
      <c r="AN3262" s="9"/>
      <c r="AO3262" s="9"/>
      <c r="AP3262" s="9"/>
      <c r="AQ3262" s="9"/>
      <c r="AR3262" s="9"/>
      <c r="AS3262" s="9"/>
      <c r="AT3262" s="9"/>
      <c r="AU3262" s="5"/>
      <c r="AV3262" s="5"/>
      <c r="AW3262" s="5"/>
      <c r="AX3262" s="5"/>
      <c r="AY3262" s="5"/>
      <c r="AZ3262" s="5"/>
      <c r="BA3262" s="5"/>
      <c r="CX3262" s="5"/>
      <c r="CY3262" s="5"/>
      <c r="CZ3262" s="5"/>
    </row>
    <row r="3263" spans="4:104" x14ac:dyDescent="0.3">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E3263" s="5"/>
      <c r="AF3263" s="5"/>
      <c r="AG3263" s="5"/>
      <c r="AH3263" s="5"/>
      <c r="AI3263" s="5"/>
      <c r="AJ3263" s="5"/>
      <c r="AM3263" s="9"/>
      <c r="AN3263" s="9"/>
      <c r="AO3263" s="9"/>
      <c r="AP3263" s="9"/>
      <c r="AQ3263" s="9"/>
      <c r="AR3263" s="9"/>
      <c r="AS3263" s="9"/>
      <c r="AT3263" s="9"/>
      <c r="AU3263" s="5"/>
      <c r="AV3263" s="5"/>
      <c r="AW3263" s="5"/>
      <c r="AX3263" s="5"/>
      <c r="AY3263" s="5"/>
      <c r="AZ3263" s="5"/>
      <c r="BA3263" s="5"/>
      <c r="CX3263" s="5"/>
      <c r="CY3263" s="5"/>
      <c r="CZ3263" s="5"/>
    </row>
    <row r="3264" spans="4:104" x14ac:dyDescent="0.3">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E3264" s="5"/>
      <c r="AF3264" s="5"/>
      <c r="AG3264" s="5"/>
      <c r="AH3264" s="5"/>
      <c r="AI3264" s="5"/>
      <c r="AJ3264" s="5"/>
      <c r="AM3264" s="9"/>
      <c r="AN3264" s="9"/>
      <c r="AO3264" s="9"/>
      <c r="AP3264" s="9"/>
      <c r="AQ3264" s="9"/>
      <c r="AR3264" s="9"/>
      <c r="AS3264" s="9"/>
      <c r="AT3264" s="9"/>
      <c r="AU3264" s="5"/>
      <c r="AV3264" s="5"/>
      <c r="AW3264" s="5"/>
      <c r="AX3264" s="5"/>
      <c r="AY3264" s="5"/>
      <c r="AZ3264" s="5"/>
      <c r="BA3264" s="5"/>
      <c r="CX3264" s="5"/>
      <c r="CY3264" s="5"/>
      <c r="CZ3264" s="5"/>
    </row>
    <row r="3265" spans="4:104" x14ac:dyDescent="0.3">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E3265" s="5"/>
      <c r="AF3265" s="5"/>
      <c r="AG3265" s="5"/>
      <c r="AH3265" s="5"/>
      <c r="AI3265" s="5"/>
      <c r="AJ3265" s="5"/>
      <c r="AM3265" s="9"/>
      <c r="AN3265" s="9"/>
      <c r="AO3265" s="9"/>
      <c r="AP3265" s="9"/>
      <c r="AQ3265" s="9"/>
      <c r="AR3265" s="9"/>
      <c r="AS3265" s="9"/>
      <c r="AT3265" s="9"/>
      <c r="AU3265" s="5"/>
      <c r="AV3265" s="5"/>
      <c r="AW3265" s="5"/>
      <c r="AX3265" s="5"/>
      <c r="AY3265" s="5"/>
      <c r="AZ3265" s="5"/>
      <c r="BA3265" s="5"/>
      <c r="CX3265" s="5"/>
      <c r="CY3265" s="5"/>
      <c r="CZ3265" s="5"/>
    </row>
    <row r="3266" spans="4:104" x14ac:dyDescent="0.3">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E3266" s="5"/>
      <c r="AF3266" s="5"/>
      <c r="AG3266" s="5"/>
      <c r="AH3266" s="5"/>
      <c r="AI3266" s="5"/>
      <c r="AJ3266" s="5"/>
      <c r="AM3266" s="9"/>
      <c r="AN3266" s="9"/>
      <c r="AO3266" s="9"/>
      <c r="AP3266" s="9"/>
      <c r="AQ3266" s="9"/>
      <c r="AR3266" s="9"/>
      <c r="AS3266" s="9"/>
      <c r="AT3266" s="9"/>
      <c r="AU3266" s="5"/>
      <c r="AV3266" s="5"/>
      <c r="AW3266" s="5"/>
      <c r="AX3266" s="5"/>
      <c r="AY3266" s="5"/>
      <c r="AZ3266" s="5"/>
      <c r="BA3266" s="5"/>
      <c r="CX3266" s="5"/>
      <c r="CY3266" s="5"/>
      <c r="CZ3266" s="5"/>
    </row>
    <row r="3267" spans="4:104" x14ac:dyDescent="0.3">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E3267" s="5"/>
      <c r="AF3267" s="5"/>
      <c r="AG3267" s="5"/>
      <c r="AH3267" s="5"/>
      <c r="AI3267" s="5"/>
      <c r="AJ3267" s="5"/>
      <c r="AM3267" s="9"/>
      <c r="AN3267" s="9"/>
      <c r="AO3267" s="9"/>
      <c r="AP3267" s="9"/>
      <c r="AQ3267" s="9"/>
      <c r="AR3267" s="9"/>
      <c r="AS3267" s="9"/>
      <c r="AT3267" s="9"/>
      <c r="AU3267" s="5"/>
      <c r="AV3267" s="5"/>
      <c r="AW3267" s="5"/>
      <c r="AX3267" s="5"/>
      <c r="AY3267" s="5"/>
      <c r="AZ3267" s="5"/>
      <c r="BA3267" s="5"/>
      <c r="CX3267" s="5"/>
      <c r="CY3267" s="5"/>
      <c r="CZ3267" s="5"/>
    </row>
    <row r="3268" spans="4:104" x14ac:dyDescent="0.3">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E3268" s="5"/>
      <c r="AF3268" s="5"/>
      <c r="AG3268" s="5"/>
      <c r="AH3268" s="5"/>
      <c r="AI3268" s="5"/>
      <c r="AJ3268" s="5"/>
      <c r="AM3268" s="9"/>
      <c r="AN3268" s="9"/>
      <c r="AO3268" s="9"/>
      <c r="AP3268" s="9"/>
      <c r="AQ3268" s="9"/>
      <c r="AR3268" s="9"/>
      <c r="AS3268" s="9"/>
      <c r="AT3268" s="9"/>
      <c r="AU3268" s="5"/>
      <c r="AV3268" s="5"/>
      <c r="AW3268" s="5"/>
      <c r="AX3268" s="5"/>
      <c r="AY3268" s="5"/>
      <c r="AZ3268" s="5"/>
      <c r="BA3268" s="5"/>
      <c r="CX3268" s="5"/>
      <c r="CY3268" s="5"/>
      <c r="CZ3268" s="5"/>
    </row>
    <row r="3269" spans="4:104" x14ac:dyDescent="0.3">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E3269" s="5"/>
      <c r="AF3269" s="5"/>
      <c r="AG3269" s="5"/>
      <c r="AH3269" s="5"/>
      <c r="AI3269" s="5"/>
      <c r="AJ3269" s="5"/>
      <c r="AM3269" s="9"/>
      <c r="AN3269" s="9"/>
      <c r="AO3269" s="9"/>
      <c r="AP3269" s="9"/>
      <c r="AQ3269" s="9"/>
      <c r="AR3269" s="9"/>
      <c r="AS3269" s="9"/>
      <c r="AT3269" s="9"/>
      <c r="AU3269" s="5"/>
      <c r="AV3269" s="5"/>
      <c r="AW3269" s="5"/>
      <c r="AX3269" s="5"/>
      <c r="AY3269" s="5"/>
      <c r="AZ3269" s="5"/>
      <c r="BA3269" s="5"/>
      <c r="CX3269" s="5"/>
      <c r="CY3269" s="5"/>
      <c r="CZ3269" s="5"/>
    </row>
    <row r="3270" spans="4:104" x14ac:dyDescent="0.3">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E3270" s="5"/>
      <c r="AF3270" s="5"/>
      <c r="AG3270" s="5"/>
      <c r="AH3270" s="5"/>
      <c r="AI3270" s="5"/>
      <c r="AJ3270" s="5"/>
      <c r="AM3270" s="9"/>
      <c r="AN3270" s="9"/>
      <c r="AO3270" s="9"/>
      <c r="AP3270" s="9"/>
      <c r="AQ3270" s="9"/>
      <c r="AR3270" s="9"/>
      <c r="AS3270" s="9"/>
      <c r="AT3270" s="9"/>
      <c r="AU3270" s="5"/>
      <c r="AV3270" s="5"/>
      <c r="AW3270" s="5"/>
      <c r="AX3270" s="5"/>
      <c r="AY3270" s="5"/>
      <c r="AZ3270" s="5"/>
      <c r="BA3270" s="5"/>
      <c r="CX3270" s="5"/>
      <c r="CY3270" s="5"/>
      <c r="CZ3270" s="5"/>
    </row>
    <row r="3271" spans="4:104" x14ac:dyDescent="0.3">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E3271" s="5"/>
      <c r="AF3271" s="5"/>
      <c r="AG3271" s="5"/>
      <c r="AH3271" s="5"/>
      <c r="AI3271" s="5"/>
      <c r="AJ3271" s="5"/>
      <c r="AM3271" s="9"/>
      <c r="AN3271" s="9"/>
      <c r="AO3271" s="9"/>
      <c r="AP3271" s="9"/>
      <c r="AQ3271" s="9"/>
      <c r="AR3271" s="9"/>
      <c r="AS3271" s="9"/>
      <c r="AT3271" s="9"/>
      <c r="AU3271" s="5"/>
      <c r="AV3271" s="5"/>
      <c r="AW3271" s="5"/>
      <c r="AX3271" s="5"/>
      <c r="AY3271" s="5"/>
      <c r="AZ3271" s="5"/>
      <c r="BA3271" s="5"/>
      <c r="CX3271" s="5"/>
      <c r="CY3271" s="5"/>
      <c r="CZ3271" s="5"/>
    </row>
    <row r="3272" spans="4:104" x14ac:dyDescent="0.3">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E3272" s="5"/>
      <c r="AF3272" s="5"/>
      <c r="AG3272" s="5"/>
      <c r="AH3272" s="5"/>
      <c r="AI3272" s="5"/>
      <c r="AJ3272" s="5"/>
      <c r="AM3272" s="9"/>
      <c r="AN3272" s="9"/>
      <c r="AO3272" s="9"/>
      <c r="AP3272" s="9"/>
      <c r="AQ3272" s="9"/>
      <c r="AR3272" s="9"/>
      <c r="AS3272" s="9"/>
      <c r="AT3272" s="9"/>
      <c r="AU3272" s="5"/>
      <c r="AV3272" s="5"/>
      <c r="AW3272" s="5"/>
      <c r="AX3272" s="5"/>
      <c r="AY3272" s="5"/>
      <c r="AZ3272" s="5"/>
      <c r="BA3272" s="5"/>
      <c r="CX3272" s="5"/>
      <c r="CY3272" s="5"/>
      <c r="CZ3272" s="5"/>
    </row>
    <row r="3273" spans="4:104" x14ac:dyDescent="0.3">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E3273" s="5"/>
      <c r="AF3273" s="5"/>
      <c r="AG3273" s="5"/>
      <c r="AH3273" s="5"/>
      <c r="AI3273" s="5"/>
      <c r="AJ3273" s="5"/>
      <c r="AM3273" s="9"/>
      <c r="AN3273" s="9"/>
      <c r="AO3273" s="9"/>
      <c r="AP3273" s="9"/>
      <c r="AQ3273" s="9"/>
      <c r="AR3273" s="9"/>
      <c r="AS3273" s="9"/>
      <c r="AT3273" s="9"/>
      <c r="AU3273" s="5"/>
      <c r="AV3273" s="5"/>
      <c r="AW3273" s="5"/>
      <c r="AX3273" s="5"/>
      <c r="AY3273" s="5"/>
      <c r="AZ3273" s="5"/>
      <c r="BA3273" s="5"/>
      <c r="CX3273" s="5"/>
      <c r="CY3273" s="5"/>
      <c r="CZ3273" s="5"/>
    </row>
    <row r="3274" spans="4:104" x14ac:dyDescent="0.3">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E3274" s="5"/>
      <c r="AF3274" s="5"/>
      <c r="AG3274" s="5"/>
      <c r="AH3274" s="5"/>
      <c r="AI3274" s="5"/>
      <c r="AJ3274" s="5"/>
      <c r="AM3274" s="9"/>
      <c r="AN3274" s="9"/>
      <c r="AO3274" s="9"/>
      <c r="AP3274" s="9"/>
      <c r="AQ3274" s="9"/>
      <c r="AR3274" s="9"/>
      <c r="AS3274" s="9"/>
      <c r="AT3274" s="9"/>
      <c r="AU3274" s="5"/>
      <c r="AV3274" s="5"/>
      <c r="AW3274" s="5"/>
      <c r="AX3274" s="5"/>
      <c r="AY3274" s="5"/>
      <c r="AZ3274" s="5"/>
      <c r="BA3274" s="5"/>
      <c r="CX3274" s="5"/>
      <c r="CY3274" s="5"/>
      <c r="CZ3274" s="5"/>
    </row>
    <row r="3275" spans="4:104" x14ac:dyDescent="0.3">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E3275" s="5"/>
      <c r="AF3275" s="5"/>
      <c r="AG3275" s="5"/>
      <c r="AH3275" s="5"/>
      <c r="AI3275" s="5"/>
      <c r="AJ3275" s="5"/>
      <c r="AM3275" s="9"/>
      <c r="AN3275" s="9"/>
      <c r="AO3275" s="9"/>
      <c r="AP3275" s="9"/>
      <c r="AQ3275" s="9"/>
      <c r="AR3275" s="9"/>
      <c r="AS3275" s="9"/>
      <c r="AT3275" s="9"/>
      <c r="AU3275" s="5"/>
      <c r="AV3275" s="5"/>
      <c r="AW3275" s="5"/>
      <c r="AX3275" s="5"/>
      <c r="AY3275" s="5"/>
      <c r="AZ3275" s="5"/>
      <c r="BA3275" s="5"/>
      <c r="CX3275" s="5"/>
      <c r="CY3275" s="5"/>
      <c r="CZ3275" s="5"/>
    </row>
    <row r="3276" spans="4:104" x14ac:dyDescent="0.3">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E3276" s="5"/>
      <c r="AF3276" s="5"/>
      <c r="AG3276" s="5"/>
      <c r="AH3276" s="5"/>
      <c r="AI3276" s="5"/>
      <c r="AJ3276" s="5"/>
      <c r="AM3276" s="9"/>
      <c r="AN3276" s="9"/>
      <c r="AO3276" s="9"/>
      <c r="AP3276" s="9"/>
      <c r="AQ3276" s="9"/>
      <c r="AR3276" s="9"/>
      <c r="AS3276" s="9"/>
      <c r="AT3276" s="9"/>
      <c r="AU3276" s="5"/>
      <c r="AV3276" s="5"/>
      <c r="AW3276" s="5"/>
      <c r="AX3276" s="5"/>
      <c r="AY3276" s="5"/>
      <c r="AZ3276" s="5"/>
      <c r="BA3276" s="5"/>
      <c r="CX3276" s="5"/>
      <c r="CY3276" s="5"/>
      <c r="CZ3276" s="5"/>
    </row>
    <row r="3277" spans="4:104" x14ac:dyDescent="0.3">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E3277" s="5"/>
      <c r="AF3277" s="5"/>
      <c r="AG3277" s="5"/>
      <c r="AH3277" s="5"/>
      <c r="AI3277" s="5"/>
      <c r="AJ3277" s="5"/>
      <c r="AM3277" s="9"/>
      <c r="AN3277" s="9"/>
      <c r="AO3277" s="9"/>
      <c r="AP3277" s="9"/>
      <c r="AQ3277" s="9"/>
      <c r="AR3277" s="9"/>
      <c r="AS3277" s="9"/>
      <c r="AT3277" s="9"/>
      <c r="AU3277" s="5"/>
      <c r="AV3277" s="5"/>
      <c r="AW3277" s="5"/>
      <c r="AX3277" s="5"/>
      <c r="AY3277" s="5"/>
      <c r="AZ3277" s="5"/>
      <c r="BA3277" s="5"/>
      <c r="CX3277" s="5"/>
      <c r="CY3277" s="5"/>
      <c r="CZ3277" s="5"/>
    </row>
    <row r="3278" spans="4:104" x14ac:dyDescent="0.3">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E3278" s="5"/>
      <c r="AF3278" s="5"/>
      <c r="AG3278" s="5"/>
      <c r="AH3278" s="5"/>
      <c r="AI3278" s="5"/>
      <c r="AJ3278" s="5"/>
      <c r="AM3278" s="9"/>
      <c r="AN3278" s="9"/>
      <c r="AO3278" s="9"/>
      <c r="AP3278" s="9"/>
      <c r="AQ3278" s="9"/>
      <c r="AR3278" s="9"/>
      <c r="AS3278" s="9"/>
      <c r="AT3278" s="9"/>
      <c r="AU3278" s="5"/>
      <c r="AV3278" s="5"/>
      <c r="AW3278" s="5"/>
      <c r="AX3278" s="5"/>
      <c r="AY3278" s="5"/>
      <c r="AZ3278" s="5"/>
      <c r="BA3278" s="5"/>
      <c r="CX3278" s="5"/>
      <c r="CY3278" s="5"/>
      <c r="CZ3278" s="5"/>
    </row>
    <row r="3279" spans="4:104" x14ac:dyDescent="0.3">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E3279" s="5"/>
      <c r="AF3279" s="5"/>
      <c r="AG3279" s="5"/>
      <c r="AH3279" s="5"/>
      <c r="AI3279" s="5"/>
      <c r="AJ3279" s="5"/>
      <c r="AM3279" s="9"/>
      <c r="AN3279" s="9"/>
      <c r="AO3279" s="9"/>
      <c r="AP3279" s="9"/>
      <c r="AQ3279" s="9"/>
      <c r="AR3279" s="9"/>
      <c r="AS3279" s="9"/>
      <c r="AT3279" s="9"/>
      <c r="AU3279" s="5"/>
      <c r="AV3279" s="5"/>
      <c r="AW3279" s="5"/>
      <c r="AX3279" s="5"/>
      <c r="AY3279" s="5"/>
      <c r="AZ3279" s="5"/>
      <c r="BA3279" s="5"/>
      <c r="CX3279" s="5"/>
      <c r="CY3279" s="5"/>
      <c r="CZ3279" s="5"/>
    </row>
    <row r="3280" spans="4:104" x14ac:dyDescent="0.3">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E3280" s="5"/>
      <c r="AF3280" s="5"/>
      <c r="AG3280" s="5"/>
      <c r="AH3280" s="5"/>
      <c r="AI3280" s="5"/>
      <c r="AJ3280" s="5"/>
      <c r="AM3280" s="9"/>
      <c r="AN3280" s="9"/>
      <c r="AO3280" s="9"/>
      <c r="AP3280" s="9"/>
      <c r="AQ3280" s="9"/>
      <c r="AR3280" s="9"/>
      <c r="AS3280" s="9"/>
      <c r="AT3280" s="9"/>
      <c r="AU3280" s="5"/>
      <c r="AV3280" s="5"/>
      <c r="AW3280" s="5"/>
      <c r="AX3280" s="5"/>
      <c r="AY3280" s="5"/>
      <c r="AZ3280" s="5"/>
      <c r="BA3280" s="5"/>
      <c r="CX3280" s="5"/>
      <c r="CY3280" s="5"/>
      <c r="CZ3280" s="5"/>
    </row>
    <row r="3281" spans="4:104" x14ac:dyDescent="0.3">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E3281" s="5"/>
      <c r="AF3281" s="5"/>
      <c r="AG3281" s="5"/>
      <c r="AH3281" s="5"/>
      <c r="AI3281" s="5"/>
      <c r="AJ3281" s="5"/>
      <c r="AM3281" s="9"/>
      <c r="AN3281" s="9"/>
      <c r="AO3281" s="9"/>
      <c r="AP3281" s="9"/>
      <c r="AQ3281" s="9"/>
      <c r="AR3281" s="9"/>
      <c r="AS3281" s="9"/>
      <c r="AT3281" s="9"/>
      <c r="AU3281" s="5"/>
      <c r="AV3281" s="5"/>
      <c r="AW3281" s="5"/>
      <c r="AX3281" s="5"/>
      <c r="AY3281" s="5"/>
      <c r="AZ3281" s="5"/>
      <c r="BA3281" s="5"/>
      <c r="CX3281" s="5"/>
      <c r="CY3281" s="5"/>
      <c r="CZ3281" s="5"/>
    </row>
    <row r="3282" spans="4:104" x14ac:dyDescent="0.3">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E3282" s="5"/>
      <c r="AF3282" s="5"/>
      <c r="AG3282" s="5"/>
      <c r="AH3282" s="5"/>
      <c r="AI3282" s="5"/>
      <c r="AJ3282" s="5"/>
      <c r="AM3282" s="9"/>
      <c r="AN3282" s="9"/>
      <c r="AO3282" s="9"/>
      <c r="AP3282" s="9"/>
      <c r="AQ3282" s="9"/>
      <c r="AR3282" s="9"/>
      <c r="AS3282" s="9"/>
      <c r="AT3282" s="9"/>
      <c r="AU3282" s="5"/>
      <c r="AV3282" s="5"/>
      <c r="AW3282" s="5"/>
      <c r="AX3282" s="5"/>
      <c r="AY3282" s="5"/>
      <c r="AZ3282" s="5"/>
      <c r="BA3282" s="5"/>
      <c r="CX3282" s="5"/>
      <c r="CY3282" s="5"/>
      <c r="CZ3282" s="5"/>
    </row>
    <row r="3283" spans="4:104" x14ac:dyDescent="0.3">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E3283" s="5"/>
      <c r="AF3283" s="5"/>
      <c r="AG3283" s="5"/>
      <c r="AH3283" s="5"/>
      <c r="AI3283" s="5"/>
      <c r="AJ3283" s="5"/>
      <c r="AM3283" s="9"/>
      <c r="AN3283" s="9"/>
      <c r="AO3283" s="9"/>
      <c r="AP3283" s="9"/>
      <c r="AQ3283" s="9"/>
      <c r="AR3283" s="9"/>
      <c r="AS3283" s="9"/>
      <c r="AT3283" s="9"/>
      <c r="AU3283" s="5"/>
      <c r="AV3283" s="5"/>
      <c r="AW3283" s="5"/>
      <c r="AX3283" s="5"/>
      <c r="AY3283" s="5"/>
      <c r="AZ3283" s="5"/>
      <c r="BA3283" s="5"/>
      <c r="CX3283" s="5"/>
      <c r="CY3283" s="5"/>
      <c r="CZ3283" s="5"/>
    </row>
    <row r="3284" spans="4:104" x14ac:dyDescent="0.3">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E3284" s="5"/>
      <c r="AF3284" s="5"/>
      <c r="AG3284" s="5"/>
      <c r="AH3284" s="5"/>
      <c r="AI3284" s="5"/>
      <c r="AJ3284" s="5"/>
      <c r="AM3284" s="9"/>
      <c r="AN3284" s="9"/>
      <c r="AO3284" s="9"/>
      <c r="AP3284" s="9"/>
      <c r="AQ3284" s="9"/>
      <c r="AR3284" s="9"/>
      <c r="AS3284" s="9"/>
      <c r="AT3284" s="9"/>
      <c r="AU3284" s="5"/>
      <c r="AV3284" s="5"/>
      <c r="AW3284" s="5"/>
      <c r="AX3284" s="5"/>
      <c r="AY3284" s="5"/>
      <c r="AZ3284" s="5"/>
      <c r="BA3284" s="5"/>
      <c r="CX3284" s="5"/>
      <c r="CY3284" s="5"/>
      <c r="CZ3284" s="5"/>
    </row>
    <row r="3285" spans="4:104" x14ac:dyDescent="0.3">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E3285" s="5"/>
      <c r="AF3285" s="5"/>
      <c r="AG3285" s="5"/>
      <c r="AH3285" s="5"/>
      <c r="AI3285" s="5"/>
      <c r="AJ3285" s="5"/>
      <c r="AM3285" s="9"/>
      <c r="AN3285" s="9"/>
      <c r="AO3285" s="9"/>
      <c r="AP3285" s="9"/>
      <c r="AQ3285" s="9"/>
      <c r="AR3285" s="9"/>
      <c r="AS3285" s="9"/>
      <c r="AT3285" s="9"/>
      <c r="AU3285" s="5"/>
      <c r="AV3285" s="5"/>
      <c r="AW3285" s="5"/>
      <c r="AX3285" s="5"/>
      <c r="AY3285" s="5"/>
      <c r="AZ3285" s="5"/>
      <c r="BA3285" s="5"/>
      <c r="CX3285" s="5"/>
      <c r="CY3285" s="5"/>
      <c r="CZ3285" s="5"/>
    </row>
    <row r="3286" spans="4:104" x14ac:dyDescent="0.3">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E3286" s="5"/>
      <c r="AF3286" s="5"/>
      <c r="AG3286" s="5"/>
      <c r="AH3286" s="5"/>
      <c r="AI3286" s="5"/>
      <c r="AJ3286" s="5"/>
      <c r="AM3286" s="9"/>
      <c r="AN3286" s="9"/>
      <c r="AO3286" s="9"/>
      <c r="AP3286" s="9"/>
      <c r="AQ3286" s="9"/>
      <c r="AR3286" s="9"/>
      <c r="AS3286" s="9"/>
      <c r="AT3286" s="9"/>
      <c r="AU3286" s="5"/>
      <c r="AV3286" s="5"/>
      <c r="AW3286" s="5"/>
      <c r="AX3286" s="5"/>
      <c r="AY3286" s="5"/>
      <c r="AZ3286" s="5"/>
      <c r="BA3286" s="5"/>
      <c r="CX3286" s="5"/>
      <c r="CY3286" s="5"/>
      <c r="CZ3286" s="5"/>
    </row>
    <row r="3287" spans="4:104" x14ac:dyDescent="0.3">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E3287" s="5"/>
      <c r="AF3287" s="5"/>
      <c r="AG3287" s="5"/>
      <c r="AH3287" s="5"/>
      <c r="AI3287" s="5"/>
      <c r="AJ3287" s="5"/>
      <c r="AM3287" s="9"/>
      <c r="AN3287" s="9"/>
      <c r="AO3287" s="9"/>
      <c r="AP3287" s="9"/>
      <c r="AQ3287" s="9"/>
      <c r="AR3287" s="9"/>
      <c r="AS3287" s="9"/>
      <c r="AT3287" s="9"/>
      <c r="AU3287" s="5"/>
      <c r="AV3287" s="5"/>
      <c r="AW3287" s="5"/>
      <c r="AX3287" s="5"/>
      <c r="AY3287" s="5"/>
      <c r="AZ3287" s="5"/>
      <c r="BA3287" s="5"/>
      <c r="CX3287" s="5"/>
      <c r="CY3287" s="5"/>
      <c r="CZ3287" s="5"/>
    </row>
    <row r="3288" spans="4:104" x14ac:dyDescent="0.3">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E3288" s="5"/>
      <c r="AF3288" s="5"/>
      <c r="AG3288" s="5"/>
      <c r="AH3288" s="5"/>
      <c r="AI3288" s="5"/>
      <c r="AJ3288" s="5"/>
      <c r="AM3288" s="9"/>
      <c r="AN3288" s="9"/>
      <c r="AO3288" s="9"/>
      <c r="AP3288" s="9"/>
      <c r="AQ3288" s="9"/>
      <c r="AR3288" s="9"/>
      <c r="AS3288" s="9"/>
      <c r="AT3288" s="9"/>
      <c r="AU3288" s="5"/>
      <c r="AV3288" s="5"/>
      <c r="AW3288" s="5"/>
      <c r="AX3288" s="5"/>
      <c r="AY3288" s="5"/>
      <c r="AZ3288" s="5"/>
      <c r="BA3288" s="5"/>
      <c r="CX3288" s="5"/>
      <c r="CY3288" s="5"/>
      <c r="CZ3288" s="5"/>
    </row>
    <row r="3289" spans="4:104" x14ac:dyDescent="0.3">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E3289" s="5"/>
      <c r="AF3289" s="5"/>
      <c r="AG3289" s="5"/>
      <c r="AH3289" s="5"/>
      <c r="AI3289" s="5"/>
      <c r="AJ3289" s="5"/>
      <c r="AM3289" s="9"/>
      <c r="AN3289" s="9"/>
      <c r="AO3289" s="9"/>
      <c r="AP3289" s="9"/>
      <c r="AQ3289" s="9"/>
      <c r="AR3289" s="9"/>
      <c r="AS3289" s="9"/>
      <c r="AT3289" s="9"/>
      <c r="AU3289" s="5"/>
      <c r="AV3289" s="5"/>
      <c r="AW3289" s="5"/>
      <c r="AX3289" s="5"/>
      <c r="AY3289" s="5"/>
      <c r="AZ3289" s="5"/>
      <c r="BA3289" s="5"/>
      <c r="CX3289" s="5"/>
      <c r="CY3289" s="5"/>
      <c r="CZ3289" s="5"/>
    </row>
    <row r="3290" spans="4:104" x14ac:dyDescent="0.3">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E3290" s="5"/>
      <c r="AF3290" s="5"/>
      <c r="AG3290" s="5"/>
      <c r="AH3290" s="5"/>
      <c r="AI3290" s="5"/>
      <c r="AJ3290" s="5"/>
      <c r="AM3290" s="9"/>
      <c r="AN3290" s="9"/>
      <c r="AO3290" s="9"/>
      <c r="AP3290" s="9"/>
      <c r="AQ3290" s="9"/>
      <c r="AR3290" s="9"/>
      <c r="AS3290" s="9"/>
      <c r="AT3290" s="9"/>
      <c r="AU3290" s="5"/>
      <c r="AV3290" s="5"/>
      <c r="AW3290" s="5"/>
      <c r="AX3290" s="5"/>
      <c r="AY3290" s="5"/>
      <c r="AZ3290" s="5"/>
      <c r="BA3290" s="5"/>
      <c r="CX3290" s="5"/>
      <c r="CY3290" s="5"/>
      <c r="CZ3290" s="5"/>
    </row>
    <row r="3291" spans="4:104" x14ac:dyDescent="0.3">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E3291" s="5"/>
      <c r="AF3291" s="5"/>
      <c r="AG3291" s="5"/>
      <c r="AH3291" s="5"/>
      <c r="AI3291" s="5"/>
      <c r="AJ3291" s="5"/>
      <c r="AM3291" s="9"/>
      <c r="AN3291" s="9"/>
      <c r="AO3291" s="9"/>
      <c r="AP3291" s="9"/>
      <c r="AQ3291" s="9"/>
      <c r="AR3291" s="9"/>
      <c r="AS3291" s="9"/>
      <c r="AT3291" s="9"/>
      <c r="AU3291" s="5"/>
      <c r="AV3291" s="5"/>
      <c r="AW3291" s="5"/>
      <c r="AX3291" s="5"/>
      <c r="AY3291" s="5"/>
      <c r="AZ3291" s="5"/>
      <c r="BA3291" s="5"/>
      <c r="CX3291" s="5"/>
      <c r="CY3291" s="5"/>
      <c r="CZ3291" s="5"/>
    </row>
    <row r="3292" spans="4:104" x14ac:dyDescent="0.3">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E3292" s="5"/>
      <c r="AF3292" s="5"/>
      <c r="AG3292" s="5"/>
      <c r="AH3292" s="5"/>
      <c r="AI3292" s="5"/>
      <c r="AJ3292" s="5"/>
      <c r="AM3292" s="9"/>
      <c r="AN3292" s="9"/>
      <c r="AO3292" s="9"/>
      <c r="AP3292" s="9"/>
      <c r="AQ3292" s="9"/>
      <c r="AR3292" s="9"/>
      <c r="AS3292" s="9"/>
      <c r="AT3292" s="9"/>
      <c r="AU3292" s="5"/>
      <c r="AV3292" s="5"/>
      <c r="AW3292" s="5"/>
      <c r="AX3292" s="5"/>
      <c r="AY3292" s="5"/>
      <c r="AZ3292" s="5"/>
      <c r="BA3292" s="5"/>
      <c r="CX3292" s="5"/>
      <c r="CY3292" s="5"/>
      <c r="CZ3292" s="5"/>
    </row>
    <row r="3293" spans="4:104" x14ac:dyDescent="0.3">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E3293" s="5"/>
      <c r="AF3293" s="5"/>
      <c r="AG3293" s="5"/>
      <c r="AH3293" s="5"/>
      <c r="AI3293" s="5"/>
      <c r="AJ3293" s="5"/>
      <c r="AM3293" s="9"/>
      <c r="AN3293" s="9"/>
      <c r="AO3293" s="9"/>
      <c r="AP3293" s="9"/>
      <c r="AQ3293" s="9"/>
      <c r="AR3293" s="9"/>
      <c r="AS3293" s="9"/>
      <c r="AT3293" s="9"/>
      <c r="AU3293" s="5"/>
      <c r="AV3293" s="5"/>
      <c r="AW3293" s="5"/>
      <c r="AX3293" s="5"/>
      <c r="AY3293" s="5"/>
      <c r="AZ3293" s="5"/>
      <c r="BA3293" s="5"/>
      <c r="CX3293" s="5"/>
      <c r="CY3293" s="5"/>
      <c r="CZ3293" s="5"/>
    </row>
    <row r="3294" spans="4:104" x14ac:dyDescent="0.3">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E3294" s="5"/>
      <c r="AF3294" s="5"/>
      <c r="AG3294" s="5"/>
      <c r="AH3294" s="5"/>
      <c r="AI3294" s="5"/>
      <c r="AJ3294" s="5"/>
      <c r="AM3294" s="9"/>
      <c r="AN3294" s="9"/>
      <c r="AO3294" s="9"/>
      <c r="AP3294" s="9"/>
      <c r="AQ3294" s="9"/>
      <c r="AR3294" s="9"/>
      <c r="AS3294" s="9"/>
      <c r="AT3294" s="9"/>
      <c r="AU3294" s="5"/>
      <c r="AV3294" s="5"/>
      <c r="AW3294" s="5"/>
      <c r="AX3294" s="5"/>
      <c r="AY3294" s="5"/>
      <c r="AZ3294" s="5"/>
      <c r="BA3294" s="5"/>
      <c r="CX3294" s="5"/>
      <c r="CY3294" s="5"/>
      <c r="CZ3294" s="5"/>
    </row>
    <row r="3295" spans="4:104" x14ac:dyDescent="0.3">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E3295" s="5"/>
      <c r="AF3295" s="5"/>
      <c r="AG3295" s="5"/>
      <c r="AH3295" s="5"/>
      <c r="AI3295" s="5"/>
      <c r="AJ3295" s="5"/>
      <c r="AM3295" s="9"/>
      <c r="AN3295" s="9"/>
      <c r="AO3295" s="9"/>
      <c r="AP3295" s="9"/>
      <c r="AQ3295" s="9"/>
      <c r="AR3295" s="9"/>
      <c r="AS3295" s="9"/>
      <c r="AT3295" s="9"/>
      <c r="AU3295" s="5"/>
      <c r="AV3295" s="5"/>
      <c r="AW3295" s="5"/>
      <c r="AX3295" s="5"/>
      <c r="AY3295" s="5"/>
      <c r="AZ3295" s="5"/>
      <c r="BA3295" s="5"/>
      <c r="CX3295" s="5"/>
      <c r="CY3295" s="5"/>
      <c r="CZ3295" s="5"/>
    </row>
    <row r="3296" spans="4:104" x14ac:dyDescent="0.3">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E3296" s="5"/>
      <c r="AF3296" s="5"/>
      <c r="AG3296" s="5"/>
      <c r="AH3296" s="5"/>
      <c r="AI3296" s="5"/>
      <c r="AJ3296" s="5"/>
      <c r="AM3296" s="9"/>
      <c r="AN3296" s="9"/>
      <c r="AO3296" s="9"/>
      <c r="AP3296" s="9"/>
      <c r="AQ3296" s="9"/>
      <c r="AR3296" s="9"/>
      <c r="AS3296" s="9"/>
      <c r="AT3296" s="9"/>
      <c r="AU3296" s="5"/>
      <c r="AV3296" s="5"/>
      <c r="AW3296" s="5"/>
      <c r="AX3296" s="5"/>
      <c r="AY3296" s="5"/>
      <c r="AZ3296" s="5"/>
      <c r="BA3296" s="5"/>
      <c r="CX3296" s="5"/>
      <c r="CY3296" s="5"/>
      <c r="CZ3296" s="5"/>
    </row>
    <row r="3297" spans="4:104" x14ac:dyDescent="0.3">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E3297" s="5"/>
      <c r="AF3297" s="5"/>
      <c r="AG3297" s="5"/>
      <c r="AH3297" s="5"/>
      <c r="AI3297" s="5"/>
      <c r="AJ3297" s="5"/>
      <c r="AM3297" s="9"/>
      <c r="AN3297" s="9"/>
      <c r="AO3297" s="9"/>
      <c r="AP3297" s="9"/>
      <c r="AQ3297" s="9"/>
      <c r="AR3297" s="9"/>
      <c r="AS3297" s="9"/>
      <c r="AT3297" s="9"/>
      <c r="AU3297" s="5"/>
      <c r="AV3297" s="5"/>
      <c r="AW3297" s="5"/>
      <c r="AX3297" s="5"/>
      <c r="AY3297" s="5"/>
      <c r="AZ3297" s="5"/>
      <c r="BA3297" s="5"/>
      <c r="CX3297" s="5"/>
      <c r="CY3297" s="5"/>
      <c r="CZ3297" s="5"/>
    </row>
    <row r="3298" spans="4:104" x14ac:dyDescent="0.3">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E3298" s="5"/>
      <c r="AF3298" s="5"/>
      <c r="AG3298" s="5"/>
      <c r="AH3298" s="5"/>
      <c r="AI3298" s="5"/>
      <c r="AJ3298" s="5"/>
      <c r="AM3298" s="9"/>
      <c r="AN3298" s="9"/>
      <c r="AO3298" s="9"/>
      <c r="AP3298" s="9"/>
      <c r="AQ3298" s="9"/>
      <c r="AR3298" s="9"/>
      <c r="AS3298" s="9"/>
      <c r="AT3298" s="9"/>
      <c r="AU3298" s="5"/>
      <c r="AV3298" s="5"/>
      <c r="AW3298" s="5"/>
      <c r="AX3298" s="5"/>
      <c r="AY3298" s="5"/>
      <c r="AZ3298" s="5"/>
      <c r="BA3298" s="5"/>
      <c r="CX3298" s="5"/>
      <c r="CY3298" s="5"/>
      <c r="CZ3298" s="5"/>
    </row>
    <row r="3299" spans="4:104" x14ac:dyDescent="0.3">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E3299" s="5"/>
      <c r="AF3299" s="5"/>
      <c r="AG3299" s="5"/>
      <c r="AH3299" s="5"/>
      <c r="AI3299" s="5"/>
      <c r="AJ3299" s="5"/>
      <c r="AM3299" s="9"/>
      <c r="AN3299" s="9"/>
      <c r="AO3299" s="9"/>
      <c r="AP3299" s="9"/>
      <c r="AQ3299" s="9"/>
      <c r="AR3299" s="9"/>
      <c r="AS3299" s="9"/>
      <c r="AT3299" s="9"/>
      <c r="AU3299" s="5"/>
      <c r="AV3299" s="5"/>
      <c r="AW3299" s="5"/>
      <c r="AX3299" s="5"/>
      <c r="AY3299" s="5"/>
      <c r="AZ3299" s="5"/>
      <c r="BA3299" s="5"/>
      <c r="CX3299" s="5"/>
      <c r="CY3299" s="5"/>
      <c r="CZ3299" s="5"/>
    </row>
    <row r="3300" spans="4:104" x14ac:dyDescent="0.3">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E3300" s="5"/>
      <c r="AF3300" s="5"/>
      <c r="AG3300" s="5"/>
      <c r="AH3300" s="5"/>
      <c r="AI3300" s="5"/>
      <c r="AJ3300" s="5"/>
      <c r="AM3300" s="9"/>
      <c r="AN3300" s="9"/>
      <c r="AO3300" s="9"/>
      <c r="AP3300" s="9"/>
      <c r="AQ3300" s="9"/>
      <c r="AR3300" s="9"/>
      <c r="AS3300" s="9"/>
      <c r="AT3300" s="9"/>
      <c r="AU3300" s="5"/>
      <c r="AV3300" s="5"/>
      <c r="AW3300" s="5"/>
      <c r="AX3300" s="5"/>
      <c r="AY3300" s="5"/>
      <c r="AZ3300" s="5"/>
      <c r="BA3300" s="5"/>
      <c r="CX3300" s="5"/>
      <c r="CY3300" s="5"/>
      <c r="CZ3300" s="5"/>
    </row>
    <row r="3301" spans="4:104" x14ac:dyDescent="0.3">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E3301" s="5"/>
      <c r="AF3301" s="5"/>
      <c r="AG3301" s="5"/>
      <c r="AH3301" s="5"/>
      <c r="AI3301" s="5"/>
      <c r="AJ3301" s="5"/>
      <c r="AM3301" s="9"/>
      <c r="AN3301" s="9"/>
      <c r="AO3301" s="9"/>
      <c r="AP3301" s="9"/>
      <c r="AQ3301" s="9"/>
      <c r="AR3301" s="9"/>
      <c r="AS3301" s="9"/>
      <c r="AT3301" s="9"/>
      <c r="AU3301" s="5"/>
      <c r="AV3301" s="5"/>
      <c r="AW3301" s="5"/>
      <c r="AX3301" s="5"/>
      <c r="AY3301" s="5"/>
      <c r="AZ3301" s="5"/>
      <c r="BA3301" s="5"/>
      <c r="CX3301" s="5"/>
      <c r="CY3301" s="5"/>
      <c r="CZ3301" s="5"/>
    </row>
    <row r="3302" spans="4:104" x14ac:dyDescent="0.3">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E3302" s="5"/>
      <c r="AF3302" s="5"/>
      <c r="AG3302" s="5"/>
      <c r="AH3302" s="5"/>
      <c r="AI3302" s="5"/>
      <c r="AJ3302" s="5"/>
      <c r="AM3302" s="9"/>
      <c r="AN3302" s="9"/>
      <c r="AO3302" s="9"/>
      <c r="AP3302" s="9"/>
      <c r="AQ3302" s="9"/>
      <c r="AR3302" s="9"/>
      <c r="AS3302" s="9"/>
      <c r="AT3302" s="9"/>
      <c r="AU3302" s="5"/>
      <c r="AV3302" s="5"/>
      <c r="AW3302" s="5"/>
      <c r="AX3302" s="5"/>
      <c r="AY3302" s="5"/>
      <c r="AZ3302" s="5"/>
      <c r="BA3302" s="5"/>
      <c r="CX3302" s="5"/>
      <c r="CY3302" s="5"/>
      <c r="CZ3302" s="5"/>
    </row>
    <row r="3303" spans="4:104" x14ac:dyDescent="0.3">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E3303" s="5"/>
      <c r="AF3303" s="5"/>
      <c r="AG3303" s="5"/>
      <c r="AH3303" s="5"/>
      <c r="AI3303" s="5"/>
      <c r="AJ3303" s="5"/>
      <c r="AM3303" s="9"/>
      <c r="AN3303" s="9"/>
      <c r="AO3303" s="9"/>
      <c r="AP3303" s="9"/>
      <c r="AQ3303" s="9"/>
      <c r="AR3303" s="9"/>
      <c r="AS3303" s="9"/>
      <c r="AT3303" s="9"/>
      <c r="AU3303" s="5"/>
      <c r="AV3303" s="5"/>
      <c r="AW3303" s="5"/>
      <c r="AX3303" s="5"/>
      <c r="AY3303" s="5"/>
      <c r="AZ3303" s="5"/>
      <c r="BA3303" s="5"/>
      <c r="CX3303" s="5"/>
      <c r="CY3303" s="5"/>
      <c r="CZ3303" s="5"/>
    </row>
    <row r="3304" spans="4:104" x14ac:dyDescent="0.3">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E3304" s="5"/>
      <c r="AF3304" s="5"/>
      <c r="AG3304" s="5"/>
      <c r="AH3304" s="5"/>
      <c r="AI3304" s="5"/>
      <c r="AJ3304" s="5"/>
      <c r="AM3304" s="9"/>
      <c r="AN3304" s="9"/>
      <c r="AO3304" s="9"/>
      <c r="AP3304" s="9"/>
      <c r="AQ3304" s="9"/>
      <c r="AR3304" s="9"/>
      <c r="AS3304" s="9"/>
      <c r="AT3304" s="9"/>
      <c r="AU3304" s="5"/>
      <c r="AV3304" s="5"/>
      <c r="AW3304" s="5"/>
      <c r="AX3304" s="5"/>
      <c r="AY3304" s="5"/>
      <c r="AZ3304" s="5"/>
      <c r="BA3304" s="5"/>
      <c r="CX3304" s="5"/>
      <c r="CY3304" s="5"/>
      <c r="CZ3304" s="5"/>
    </row>
    <row r="3305" spans="4:104" x14ac:dyDescent="0.3">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E3305" s="5"/>
      <c r="AF3305" s="5"/>
      <c r="AG3305" s="5"/>
      <c r="AH3305" s="5"/>
      <c r="AI3305" s="5"/>
      <c r="AJ3305" s="5"/>
      <c r="AM3305" s="9"/>
      <c r="AN3305" s="9"/>
      <c r="AO3305" s="9"/>
      <c r="AP3305" s="9"/>
      <c r="AQ3305" s="9"/>
      <c r="AR3305" s="9"/>
      <c r="AS3305" s="9"/>
      <c r="AT3305" s="9"/>
      <c r="AU3305" s="5"/>
      <c r="AV3305" s="5"/>
      <c r="AW3305" s="5"/>
      <c r="AX3305" s="5"/>
      <c r="AY3305" s="5"/>
      <c r="AZ3305" s="5"/>
      <c r="BA3305" s="5"/>
      <c r="CX3305" s="5"/>
      <c r="CY3305" s="5"/>
      <c r="CZ3305" s="5"/>
    </row>
    <row r="3306" spans="4:104" x14ac:dyDescent="0.3">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E3306" s="5"/>
      <c r="AF3306" s="5"/>
      <c r="AG3306" s="5"/>
      <c r="AH3306" s="5"/>
      <c r="AI3306" s="5"/>
      <c r="AJ3306" s="5"/>
      <c r="AM3306" s="9"/>
      <c r="AN3306" s="9"/>
      <c r="AO3306" s="9"/>
      <c r="AP3306" s="9"/>
      <c r="AQ3306" s="9"/>
      <c r="AR3306" s="9"/>
      <c r="AS3306" s="9"/>
      <c r="AT3306" s="9"/>
      <c r="AU3306" s="5"/>
      <c r="AV3306" s="5"/>
      <c r="AW3306" s="5"/>
      <c r="AX3306" s="5"/>
      <c r="AY3306" s="5"/>
      <c r="AZ3306" s="5"/>
      <c r="BA3306" s="5"/>
      <c r="CX3306" s="5"/>
      <c r="CY3306" s="5"/>
      <c r="CZ3306" s="5"/>
    </row>
    <row r="3307" spans="4:104" x14ac:dyDescent="0.3">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E3307" s="5"/>
      <c r="AF3307" s="5"/>
      <c r="AG3307" s="5"/>
      <c r="AH3307" s="5"/>
      <c r="AI3307" s="5"/>
      <c r="AJ3307" s="5"/>
      <c r="AM3307" s="9"/>
      <c r="AN3307" s="9"/>
      <c r="AO3307" s="9"/>
      <c r="AP3307" s="9"/>
      <c r="AQ3307" s="9"/>
      <c r="AR3307" s="9"/>
      <c r="AS3307" s="9"/>
      <c r="AT3307" s="9"/>
      <c r="AU3307" s="5"/>
      <c r="AV3307" s="5"/>
      <c r="AW3307" s="5"/>
      <c r="AX3307" s="5"/>
      <c r="AY3307" s="5"/>
      <c r="AZ3307" s="5"/>
      <c r="BA3307" s="5"/>
      <c r="CX3307" s="5"/>
      <c r="CY3307" s="5"/>
      <c r="CZ3307" s="5"/>
    </row>
    <row r="3308" spans="4:104" x14ac:dyDescent="0.3">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E3308" s="5"/>
      <c r="AF3308" s="5"/>
      <c r="AG3308" s="5"/>
      <c r="AH3308" s="5"/>
      <c r="AI3308" s="5"/>
      <c r="AJ3308" s="5"/>
      <c r="AM3308" s="9"/>
      <c r="AN3308" s="9"/>
      <c r="AO3308" s="9"/>
      <c r="AP3308" s="9"/>
      <c r="AQ3308" s="9"/>
      <c r="AR3308" s="9"/>
      <c r="AS3308" s="9"/>
      <c r="AT3308" s="9"/>
      <c r="AU3308" s="5"/>
      <c r="AV3308" s="5"/>
      <c r="AW3308" s="5"/>
      <c r="AX3308" s="5"/>
      <c r="AY3308" s="5"/>
      <c r="AZ3308" s="5"/>
      <c r="BA3308" s="5"/>
      <c r="CX3308" s="5"/>
      <c r="CY3308" s="5"/>
      <c r="CZ3308" s="5"/>
    </row>
    <row r="3309" spans="4:104" x14ac:dyDescent="0.3">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E3309" s="5"/>
      <c r="AF3309" s="5"/>
      <c r="AG3309" s="5"/>
      <c r="AH3309" s="5"/>
      <c r="AI3309" s="5"/>
      <c r="AJ3309" s="5"/>
      <c r="AM3309" s="9"/>
      <c r="AN3309" s="9"/>
      <c r="AO3309" s="9"/>
      <c r="AP3309" s="9"/>
      <c r="AQ3309" s="9"/>
      <c r="AR3309" s="9"/>
      <c r="AS3309" s="9"/>
      <c r="AT3309" s="9"/>
      <c r="AU3309" s="5"/>
      <c r="AV3309" s="5"/>
      <c r="AW3309" s="5"/>
      <c r="AX3309" s="5"/>
      <c r="AY3309" s="5"/>
      <c r="AZ3309" s="5"/>
      <c r="BA3309" s="5"/>
      <c r="CX3309" s="5"/>
      <c r="CY3309" s="5"/>
      <c r="CZ3309" s="5"/>
    </row>
    <row r="3310" spans="4:104" x14ac:dyDescent="0.3">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E3310" s="5"/>
      <c r="AF3310" s="5"/>
      <c r="AG3310" s="5"/>
      <c r="AH3310" s="5"/>
      <c r="AI3310" s="5"/>
      <c r="AJ3310" s="5"/>
      <c r="AM3310" s="9"/>
      <c r="AN3310" s="9"/>
      <c r="AO3310" s="9"/>
      <c r="AP3310" s="9"/>
      <c r="AQ3310" s="9"/>
      <c r="AR3310" s="9"/>
      <c r="AS3310" s="9"/>
      <c r="AT3310" s="9"/>
      <c r="AU3310" s="5"/>
      <c r="AV3310" s="5"/>
      <c r="AW3310" s="5"/>
      <c r="AX3310" s="5"/>
      <c r="AY3310" s="5"/>
      <c r="AZ3310" s="5"/>
      <c r="BA3310" s="5"/>
      <c r="CX3310" s="5"/>
      <c r="CY3310" s="5"/>
      <c r="CZ3310" s="5"/>
    </row>
    <row r="3311" spans="4:104" x14ac:dyDescent="0.3">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E3311" s="5"/>
      <c r="AF3311" s="5"/>
      <c r="AG3311" s="5"/>
      <c r="AH3311" s="5"/>
      <c r="AI3311" s="5"/>
      <c r="AJ3311" s="5"/>
      <c r="AM3311" s="9"/>
      <c r="AN3311" s="9"/>
      <c r="AO3311" s="9"/>
      <c r="AP3311" s="9"/>
      <c r="AQ3311" s="9"/>
      <c r="AR3311" s="9"/>
      <c r="AS3311" s="9"/>
      <c r="AT3311" s="9"/>
      <c r="AU3311" s="5"/>
      <c r="AV3311" s="5"/>
      <c r="AW3311" s="5"/>
      <c r="AX3311" s="5"/>
      <c r="AY3311" s="5"/>
      <c r="AZ3311" s="5"/>
      <c r="BA3311" s="5"/>
      <c r="CX3311" s="5"/>
      <c r="CY3311" s="5"/>
      <c r="CZ3311" s="5"/>
    </row>
    <row r="3312" spans="4:104" x14ac:dyDescent="0.3">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E3312" s="5"/>
      <c r="AF3312" s="5"/>
      <c r="AG3312" s="5"/>
      <c r="AH3312" s="5"/>
      <c r="AI3312" s="5"/>
      <c r="AJ3312" s="5"/>
      <c r="AM3312" s="9"/>
      <c r="AN3312" s="9"/>
      <c r="AO3312" s="9"/>
      <c r="AP3312" s="9"/>
      <c r="AQ3312" s="9"/>
      <c r="AR3312" s="9"/>
      <c r="AS3312" s="9"/>
      <c r="AT3312" s="9"/>
      <c r="AU3312" s="5"/>
      <c r="AV3312" s="5"/>
      <c r="AW3312" s="5"/>
      <c r="AX3312" s="5"/>
      <c r="AY3312" s="5"/>
      <c r="AZ3312" s="5"/>
      <c r="BA3312" s="5"/>
      <c r="CX3312" s="5"/>
      <c r="CY3312" s="5"/>
      <c r="CZ3312" s="5"/>
    </row>
    <row r="3313" spans="4:104" x14ac:dyDescent="0.3">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E3313" s="5"/>
      <c r="AF3313" s="5"/>
      <c r="AG3313" s="5"/>
      <c r="AH3313" s="5"/>
      <c r="AI3313" s="5"/>
      <c r="AJ3313" s="5"/>
      <c r="AM3313" s="9"/>
      <c r="AN3313" s="9"/>
      <c r="AO3313" s="9"/>
      <c r="AP3313" s="9"/>
      <c r="AQ3313" s="9"/>
      <c r="AR3313" s="9"/>
      <c r="AS3313" s="9"/>
      <c r="AT3313" s="9"/>
      <c r="AU3313" s="5"/>
      <c r="AV3313" s="5"/>
      <c r="AW3313" s="5"/>
      <c r="AX3313" s="5"/>
      <c r="AY3313" s="5"/>
      <c r="AZ3313" s="5"/>
      <c r="BA3313" s="5"/>
      <c r="CX3313" s="5"/>
      <c r="CY3313" s="5"/>
      <c r="CZ3313" s="5"/>
    </row>
    <row r="3314" spans="4:104" x14ac:dyDescent="0.3">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E3314" s="5"/>
      <c r="AF3314" s="5"/>
      <c r="AG3314" s="5"/>
      <c r="AH3314" s="5"/>
      <c r="AI3314" s="5"/>
      <c r="AJ3314" s="5"/>
      <c r="AM3314" s="9"/>
      <c r="AN3314" s="9"/>
      <c r="AO3314" s="9"/>
      <c r="AP3314" s="9"/>
      <c r="AQ3314" s="9"/>
      <c r="AR3314" s="9"/>
      <c r="AS3314" s="9"/>
      <c r="AT3314" s="9"/>
      <c r="AU3314" s="5"/>
      <c r="AV3314" s="5"/>
      <c r="AW3314" s="5"/>
      <c r="AX3314" s="5"/>
      <c r="AY3314" s="5"/>
      <c r="AZ3314" s="5"/>
      <c r="BA3314" s="5"/>
      <c r="CX3314" s="5"/>
      <c r="CY3314" s="5"/>
      <c r="CZ3314" s="5"/>
    </row>
    <row r="3315" spans="4:104" x14ac:dyDescent="0.3">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E3315" s="5"/>
      <c r="AF3315" s="5"/>
      <c r="AG3315" s="5"/>
      <c r="AH3315" s="5"/>
      <c r="AI3315" s="5"/>
      <c r="AJ3315" s="5"/>
      <c r="AM3315" s="9"/>
      <c r="AN3315" s="9"/>
      <c r="AO3315" s="9"/>
      <c r="AP3315" s="9"/>
      <c r="AQ3315" s="9"/>
      <c r="AR3315" s="9"/>
      <c r="AS3315" s="9"/>
      <c r="AT3315" s="9"/>
      <c r="AU3315" s="5"/>
      <c r="AV3315" s="5"/>
      <c r="AW3315" s="5"/>
      <c r="AX3315" s="5"/>
      <c r="AY3315" s="5"/>
      <c r="AZ3315" s="5"/>
      <c r="BA3315" s="5"/>
      <c r="CX3315" s="5"/>
      <c r="CY3315" s="5"/>
      <c r="CZ3315" s="5"/>
    </row>
    <row r="3316" spans="4:104" x14ac:dyDescent="0.3">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E3316" s="5"/>
      <c r="AF3316" s="5"/>
      <c r="AG3316" s="5"/>
      <c r="AH3316" s="5"/>
      <c r="AI3316" s="5"/>
      <c r="AJ3316" s="5"/>
      <c r="AM3316" s="9"/>
      <c r="AN3316" s="9"/>
      <c r="AO3316" s="9"/>
      <c r="AP3316" s="9"/>
      <c r="AQ3316" s="9"/>
      <c r="AR3316" s="9"/>
      <c r="AS3316" s="9"/>
      <c r="AT3316" s="9"/>
      <c r="AU3316" s="5"/>
      <c r="AV3316" s="5"/>
      <c r="AW3316" s="5"/>
      <c r="AX3316" s="5"/>
      <c r="AY3316" s="5"/>
      <c r="AZ3316" s="5"/>
      <c r="BA3316" s="5"/>
      <c r="CX3316" s="5"/>
      <c r="CY3316" s="5"/>
      <c r="CZ3316" s="5"/>
    </row>
    <row r="3317" spans="4:104" x14ac:dyDescent="0.3">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E3317" s="5"/>
      <c r="AF3317" s="5"/>
      <c r="AG3317" s="5"/>
      <c r="AH3317" s="5"/>
      <c r="AI3317" s="5"/>
      <c r="AJ3317" s="5"/>
      <c r="AM3317" s="9"/>
      <c r="AN3317" s="9"/>
      <c r="AO3317" s="9"/>
      <c r="AP3317" s="9"/>
      <c r="AQ3317" s="9"/>
      <c r="AR3317" s="9"/>
      <c r="AS3317" s="9"/>
      <c r="AT3317" s="9"/>
      <c r="AU3317" s="5"/>
      <c r="AV3317" s="5"/>
      <c r="AW3317" s="5"/>
      <c r="AX3317" s="5"/>
      <c r="AY3317" s="5"/>
      <c r="AZ3317" s="5"/>
      <c r="BA3317" s="5"/>
      <c r="CX3317" s="5"/>
      <c r="CY3317" s="5"/>
      <c r="CZ3317" s="5"/>
    </row>
    <row r="3318" spans="4:104" x14ac:dyDescent="0.3">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E3318" s="5"/>
      <c r="AF3318" s="5"/>
      <c r="AG3318" s="5"/>
      <c r="AH3318" s="5"/>
      <c r="AI3318" s="5"/>
      <c r="AJ3318" s="5"/>
      <c r="AM3318" s="9"/>
      <c r="AN3318" s="9"/>
      <c r="AO3318" s="9"/>
      <c r="AP3318" s="9"/>
      <c r="AQ3318" s="9"/>
      <c r="AR3318" s="9"/>
      <c r="AS3318" s="9"/>
      <c r="AT3318" s="9"/>
      <c r="AU3318" s="5"/>
      <c r="AV3318" s="5"/>
      <c r="AW3318" s="5"/>
      <c r="AX3318" s="5"/>
      <c r="AY3318" s="5"/>
      <c r="AZ3318" s="5"/>
      <c r="BA3318" s="5"/>
      <c r="CX3318" s="5"/>
      <c r="CY3318" s="5"/>
      <c r="CZ3318" s="5"/>
    </row>
    <row r="3319" spans="4:104" x14ac:dyDescent="0.3">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E3319" s="5"/>
      <c r="AF3319" s="5"/>
      <c r="AG3319" s="5"/>
      <c r="AH3319" s="5"/>
      <c r="AI3319" s="5"/>
      <c r="AJ3319" s="5"/>
      <c r="AM3319" s="9"/>
      <c r="AN3319" s="9"/>
      <c r="AO3319" s="9"/>
      <c r="AP3319" s="9"/>
      <c r="AQ3319" s="9"/>
      <c r="AR3319" s="9"/>
      <c r="AS3319" s="9"/>
      <c r="AT3319" s="9"/>
      <c r="AU3319" s="5"/>
      <c r="AV3319" s="5"/>
      <c r="AW3319" s="5"/>
      <c r="AX3319" s="5"/>
      <c r="AY3319" s="5"/>
      <c r="AZ3319" s="5"/>
      <c r="BA3319" s="5"/>
      <c r="CX3319" s="5"/>
      <c r="CY3319" s="5"/>
      <c r="CZ3319" s="5"/>
    </row>
    <row r="3320" spans="4:104" x14ac:dyDescent="0.3">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E3320" s="5"/>
      <c r="AF3320" s="5"/>
      <c r="AG3320" s="5"/>
      <c r="AH3320" s="5"/>
      <c r="AI3320" s="5"/>
      <c r="AJ3320" s="5"/>
      <c r="AM3320" s="9"/>
      <c r="AN3320" s="9"/>
      <c r="AO3320" s="9"/>
      <c r="AP3320" s="9"/>
      <c r="AQ3320" s="9"/>
      <c r="AR3320" s="9"/>
      <c r="AS3320" s="9"/>
      <c r="AT3320" s="9"/>
      <c r="AU3320" s="5"/>
      <c r="AV3320" s="5"/>
      <c r="AW3320" s="5"/>
      <c r="AX3320" s="5"/>
      <c r="AY3320" s="5"/>
      <c r="AZ3320" s="5"/>
      <c r="BA3320" s="5"/>
      <c r="CX3320" s="5"/>
      <c r="CY3320" s="5"/>
      <c r="CZ3320" s="5"/>
    </row>
    <row r="3321" spans="4:104" x14ac:dyDescent="0.3">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E3321" s="5"/>
      <c r="AF3321" s="5"/>
      <c r="AG3321" s="5"/>
      <c r="AH3321" s="5"/>
      <c r="AI3321" s="5"/>
      <c r="AJ3321" s="5"/>
      <c r="AM3321" s="9"/>
      <c r="AN3321" s="9"/>
      <c r="AO3321" s="9"/>
      <c r="AP3321" s="9"/>
      <c r="AQ3321" s="9"/>
      <c r="AR3321" s="9"/>
      <c r="AS3321" s="9"/>
      <c r="AT3321" s="9"/>
      <c r="AU3321" s="5"/>
      <c r="AV3321" s="5"/>
      <c r="AW3321" s="5"/>
      <c r="AX3321" s="5"/>
      <c r="AY3321" s="5"/>
      <c r="AZ3321" s="5"/>
      <c r="BA3321" s="5"/>
      <c r="CX3321" s="5"/>
      <c r="CY3321" s="5"/>
      <c r="CZ3321" s="5"/>
    </row>
    <row r="3322" spans="4:104" x14ac:dyDescent="0.3">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E3322" s="5"/>
      <c r="AF3322" s="5"/>
      <c r="AG3322" s="5"/>
      <c r="AH3322" s="5"/>
      <c r="AI3322" s="5"/>
      <c r="AJ3322" s="5"/>
      <c r="AM3322" s="9"/>
      <c r="AN3322" s="9"/>
      <c r="AO3322" s="9"/>
      <c r="AP3322" s="9"/>
      <c r="AQ3322" s="9"/>
      <c r="AR3322" s="9"/>
      <c r="AS3322" s="9"/>
      <c r="AT3322" s="9"/>
      <c r="AU3322" s="5"/>
      <c r="AV3322" s="5"/>
      <c r="AW3322" s="5"/>
      <c r="AX3322" s="5"/>
      <c r="AY3322" s="5"/>
      <c r="AZ3322" s="5"/>
      <c r="BA3322" s="5"/>
      <c r="CX3322" s="5"/>
      <c r="CY3322" s="5"/>
      <c r="CZ3322" s="5"/>
    </row>
    <row r="3323" spans="4:104" x14ac:dyDescent="0.3">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E3323" s="5"/>
      <c r="AF3323" s="5"/>
      <c r="AG3323" s="5"/>
      <c r="AH3323" s="5"/>
      <c r="AI3323" s="5"/>
      <c r="AJ3323" s="5"/>
      <c r="AM3323" s="9"/>
      <c r="AN3323" s="9"/>
      <c r="AO3323" s="9"/>
      <c r="AP3323" s="9"/>
      <c r="AQ3323" s="9"/>
      <c r="AR3323" s="9"/>
      <c r="AS3323" s="9"/>
      <c r="AT3323" s="9"/>
      <c r="AU3323" s="5"/>
      <c r="AV3323" s="5"/>
      <c r="AW3323" s="5"/>
      <c r="AX3323" s="5"/>
      <c r="AY3323" s="5"/>
      <c r="AZ3323" s="5"/>
      <c r="BA3323" s="5"/>
      <c r="CX3323" s="5"/>
      <c r="CY3323" s="5"/>
      <c r="CZ3323" s="5"/>
    </row>
    <row r="3324" spans="4:104" x14ac:dyDescent="0.3">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E3324" s="5"/>
      <c r="AF3324" s="5"/>
      <c r="AG3324" s="5"/>
      <c r="AH3324" s="5"/>
      <c r="AI3324" s="5"/>
      <c r="AJ3324" s="5"/>
      <c r="AM3324" s="9"/>
      <c r="AN3324" s="9"/>
      <c r="AO3324" s="9"/>
      <c r="AP3324" s="9"/>
      <c r="AQ3324" s="9"/>
      <c r="AR3324" s="9"/>
      <c r="AS3324" s="9"/>
      <c r="AT3324" s="9"/>
      <c r="AU3324" s="5"/>
      <c r="AV3324" s="5"/>
      <c r="AW3324" s="5"/>
      <c r="AX3324" s="5"/>
      <c r="AY3324" s="5"/>
      <c r="AZ3324" s="5"/>
      <c r="BA3324" s="5"/>
      <c r="CX3324" s="5"/>
      <c r="CY3324" s="5"/>
      <c r="CZ3324" s="5"/>
    </row>
    <row r="3325" spans="4:104" x14ac:dyDescent="0.3">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E3325" s="5"/>
      <c r="AF3325" s="5"/>
      <c r="AG3325" s="5"/>
      <c r="AH3325" s="5"/>
      <c r="AI3325" s="5"/>
      <c r="AJ3325" s="5"/>
      <c r="AM3325" s="9"/>
      <c r="AN3325" s="9"/>
      <c r="AO3325" s="9"/>
      <c r="AP3325" s="9"/>
      <c r="AQ3325" s="9"/>
      <c r="AR3325" s="9"/>
      <c r="AS3325" s="9"/>
      <c r="AT3325" s="9"/>
      <c r="AU3325" s="5"/>
      <c r="AV3325" s="5"/>
      <c r="AW3325" s="5"/>
      <c r="AX3325" s="5"/>
      <c r="AY3325" s="5"/>
      <c r="AZ3325" s="5"/>
      <c r="BA3325" s="5"/>
      <c r="CX3325" s="5"/>
      <c r="CY3325" s="5"/>
      <c r="CZ3325" s="5"/>
    </row>
    <row r="3326" spans="4:104" x14ac:dyDescent="0.3">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E3326" s="5"/>
      <c r="AF3326" s="5"/>
      <c r="AG3326" s="5"/>
      <c r="AH3326" s="5"/>
      <c r="AI3326" s="5"/>
      <c r="AJ3326" s="5"/>
      <c r="AM3326" s="9"/>
      <c r="AN3326" s="9"/>
      <c r="AO3326" s="9"/>
      <c r="AP3326" s="9"/>
      <c r="AQ3326" s="9"/>
      <c r="AR3326" s="9"/>
      <c r="AS3326" s="9"/>
      <c r="AT3326" s="9"/>
      <c r="AU3326" s="5"/>
      <c r="AV3326" s="5"/>
      <c r="AW3326" s="5"/>
      <c r="AX3326" s="5"/>
      <c r="AY3326" s="5"/>
      <c r="AZ3326" s="5"/>
      <c r="BA3326" s="5"/>
      <c r="CX3326" s="5"/>
      <c r="CY3326" s="5"/>
      <c r="CZ3326" s="5"/>
    </row>
    <row r="3327" spans="4:104" x14ac:dyDescent="0.3">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E3327" s="5"/>
      <c r="AF3327" s="5"/>
      <c r="AG3327" s="5"/>
      <c r="AH3327" s="5"/>
      <c r="AI3327" s="5"/>
      <c r="AJ3327" s="5"/>
      <c r="AM3327" s="9"/>
      <c r="AN3327" s="9"/>
      <c r="AO3327" s="9"/>
      <c r="AP3327" s="9"/>
      <c r="AQ3327" s="9"/>
      <c r="AR3327" s="9"/>
      <c r="AS3327" s="9"/>
      <c r="AT3327" s="9"/>
      <c r="AU3327" s="5"/>
      <c r="AV3327" s="5"/>
      <c r="AW3327" s="5"/>
      <c r="AX3327" s="5"/>
      <c r="AY3327" s="5"/>
      <c r="AZ3327" s="5"/>
      <c r="BA3327" s="5"/>
      <c r="CX3327" s="5"/>
      <c r="CY3327" s="5"/>
      <c r="CZ3327" s="5"/>
    </row>
    <row r="3328" spans="4:104" x14ac:dyDescent="0.3">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E3328" s="5"/>
      <c r="AF3328" s="5"/>
      <c r="AG3328" s="5"/>
      <c r="AH3328" s="5"/>
      <c r="AI3328" s="5"/>
      <c r="AJ3328" s="5"/>
      <c r="AM3328" s="9"/>
      <c r="AN3328" s="9"/>
      <c r="AO3328" s="9"/>
      <c r="AP3328" s="9"/>
      <c r="AQ3328" s="9"/>
      <c r="AR3328" s="9"/>
      <c r="AS3328" s="9"/>
      <c r="AT3328" s="9"/>
      <c r="AU3328" s="5"/>
      <c r="AV3328" s="5"/>
      <c r="AW3328" s="5"/>
      <c r="AX3328" s="5"/>
      <c r="AY3328" s="5"/>
      <c r="AZ3328" s="5"/>
      <c r="BA3328" s="5"/>
      <c r="CX3328" s="5"/>
      <c r="CY3328" s="5"/>
      <c r="CZ3328" s="5"/>
    </row>
    <row r="3329" spans="4:104" x14ac:dyDescent="0.3">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E3329" s="5"/>
      <c r="AF3329" s="5"/>
      <c r="AG3329" s="5"/>
      <c r="AH3329" s="5"/>
      <c r="AI3329" s="5"/>
      <c r="AJ3329" s="5"/>
      <c r="AM3329" s="9"/>
      <c r="AN3329" s="9"/>
      <c r="AO3329" s="9"/>
      <c r="AP3329" s="9"/>
      <c r="AQ3329" s="9"/>
      <c r="AR3329" s="9"/>
      <c r="AS3329" s="9"/>
      <c r="AT3329" s="9"/>
      <c r="AU3329" s="5"/>
      <c r="AV3329" s="5"/>
      <c r="AW3329" s="5"/>
      <c r="AX3329" s="5"/>
      <c r="AY3329" s="5"/>
      <c r="AZ3329" s="5"/>
      <c r="BA3329" s="5"/>
      <c r="CX3329" s="5"/>
      <c r="CY3329" s="5"/>
      <c r="CZ3329" s="5"/>
    </row>
    <row r="3330" spans="4:104" x14ac:dyDescent="0.3">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E3330" s="5"/>
      <c r="AF3330" s="5"/>
      <c r="AG3330" s="5"/>
      <c r="AH3330" s="5"/>
      <c r="AI3330" s="5"/>
      <c r="AJ3330" s="5"/>
      <c r="AM3330" s="9"/>
      <c r="AN3330" s="9"/>
      <c r="AO3330" s="9"/>
      <c r="AP3330" s="9"/>
      <c r="AQ3330" s="9"/>
      <c r="AR3330" s="9"/>
      <c r="AS3330" s="9"/>
      <c r="AT3330" s="9"/>
      <c r="AU3330" s="5"/>
      <c r="AV3330" s="5"/>
      <c r="AW3330" s="5"/>
      <c r="AX3330" s="5"/>
      <c r="AY3330" s="5"/>
      <c r="AZ3330" s="5"/>
      <c r="BA3330" s="5"/>
      <c r="CX3330" s="5"/>
      <c r="CY3330" s="5"/>
      <c r="CZ3330" s="5"/>
    </row>
    <row r="3331" spans="4:104" x14ac:dyDescent="0.3">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E3331" s="5"/>
      <c r="AF3331" s="5"/>
      <c r="AG3331" s="5"/>
      <c r="AH3331" s="5"/>
      <c r="AI3331" s="5"/>
      <c r="AJ3331" s="5"/>
      <c r="AM3331" s="9"/>
      <c r="AN3331" s="9"/>
      <c r="AO3331" s="9"/>
      <c r="AP3331" s="9"/>
      <c r="AQ3331" s="9"/>
      <c r="AR3331" s="9"/>
      <c r="AS3331" s="9"/>
      <c r="AT3331" s="9"/>
      <c r="AU3331" s="5"/>
      <c r="AV3331" s="5"/>
      <c r="AW3331" s="5"/>
      <c r="AX3331" s="5"/>
      <c r="AY3331" s="5"/>
      <c r="AZ3331" s="5"/>
      <c r="BA3331" s="5"/>
      <c r="CX3331" s="5"/>
      <c r="CY3331" s="5"/>
      <c r="CZ3331" s="5"/>
    </row>
    <row r="3332" spans="4:104" x14ac:dyDescent="0.3">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E3332" s="5"/>
      <c r="AF3332" s="5"/>
      <c r="AG3332" s="5"/>
      <c r="AH3332" s="5"/>
      <c r="AI3332" s="5"/>
      <c r="AJ3332" s="5"/>
      <c r="AM3332" s="9"/>
      <c r="AN3332" s="9"/>
      <c r="AO3332" s="9"/>
      <c r="AP3332" s="9"/>
      <c r="AQ3332" s="9"/>
      <c r="AR3332" s="9"/>
      <c r="AS3332" s="9"/>
      <c r="AT3332" s="9"/>
      <c r="AU3332" s="5"/>
      <c r="AV3332" s="5"/>
      <c r="AW3332" s="5"/>
      <c r="AX3332" s="5"/>
      <c r="AY3332" s="5"/>
      <c r="AZ3332" s="5"/>
      <c r="BA3332" s="5"/>
      <c r="CX3332" s="5"/>
      <c r="CY3332" s="5"/>
      <c r="CZ3332" s="5"/>
    </row>
    <row r="3333" spans="4:104" x14ac:dyDescent="0.3">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E3333" s="5"/>
      <c r="AF3333" s="5"/>
      <c r="AG3333" s="5"/>
      <c r="AH3333" s="5"/>
      <c r="AI3333" s="5"/>
      <c r="AJ3333" s="5"/>
      <c r="AM3333" s="9"/>
      <c r="AN3333" s="9"/>
      <c r="AO3333" s="9"/>
      <c r="AP3333" s="9"/>
      <c r="AQ3333" s="9"/>
      <c r="AR3333" s="9"/>
      <c r="AS3333" s="9"/>
      <c r="AT3333" s="9"/>
      <c r="AU3333" s="5"/>
      <c r="AV3333" s="5"/>
      <c r="AW3333" s="5"/>
      <c r="AX3333" s="5"/>
      <c r="AY3333" s="5"/>
      <c r="AZ3333" s="5"/>
      <c r="BA3333" s="5"/>
      <c r="CX3333" s="5"/>
      <c r="CY3333" s="5"/>
      <c r="CZ3333" s="5"/>
    </row>
    <row r="3334" spans="4:104" x14ac:dyDescent="0.3">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E3334" s="5"/>
      <c r="AF3334" s="5"/>
      <c r="AG3334" s="5"/>
      <c r="AH3334" s="5"/>
      <c r="AI3334" s="5"/>
      <c r="AJ3334" s="5"/>
      <c r="AM3334" s="9"/>
      <c r="AN3334" s="9"/>
      <c r="AO3334" s="9"/>
      <c r="AP3334" s="9"/>
      <c r="AQ3334" s="9"/>
      <c r="AR3334" s="9"/>
      <c r="AS3334" s="9"/>
      <c r="AT3334" s="9"/>
      <c r="AU3334" s="5"/>
      <c r="AV3334" s="5"/>
      <c r="AW3334" s="5"/>
      <c r="AX3334" s="5"/>
      <c r="AY3334" s="5"/>
      <c r="AZ3334" s="5"/>
      <c r="BA3334" s="5"/>
      <c r="CX3334" s="5"/>
      <c r="CY3334" s="5"/>
      <c r="CZ3334" s="5"/>
    </row>
    <row r="3335" spans="4:104" x14ac:dyDescent="0.3">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E3335" s="5"/>
      <c r="AF3335" s="5"/>
      <c r="AG3335" s="5"/>
      <c r="AH3335" s="5"/>
      <c r="AI3335" s="5"/>
      <c r="AJ3335" s="5"/>
      <c r="AM3335" s="9"/>
      <c r="AN3335" s="9"/>
      <c r="AO3335" s="9"/>
      <c r="AP3335" s="9"/>
      <c r="AQ3335" s="9"/>
      <c r="AR3335" s="9"/>
      <c r="AS3335" s="9"/>
      <c r="AT3335" s="9"/>
      <c r="AU3335" s="5"/>
      <c r="AV3335" s="5"/>
      <c r="AW3335" s="5"/>
      <c r="AX3335" s="5"/>
      <c r="AY3335" s="5"/>
      <c r="AZ3335" s="5"/>
      <c r="BA3335" s="5"/>
      <c r="CX3335" s="5"/>
      <c r="CY3335" s="5"/>
      <c r="CZ3335" s="5"/>
    </row>
    <row r="3336" spans="4:104" x14ac:dyDescent="0.3">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E3336" s="5"/>
      <c r="AF3336" s="5"/>
      <c r="AG3336" s="5"/>
      <c r="AH3336" s="5"/>
      <c r="AI3336" s="5"/>
      <c r="AJ3336" s="5"/>
      <c r="AM3336" s="9"/>
      <c r="AN3336" s="9"/>
      <c r="AO3336" s="9"/>
      <c r="AP3336" s="9"/>
      <c r="AQ3336" s="9"/>
      <c r="AR3336" s="9"/>
      <c r="AS3336" s="9"/>
      <c r="AT3336" s="9"/>
      <c r="AU3336" s="5"/>
      <c r="AV3336" s="5"/>
      <c r="AW3336" s="5"/>
      <c r="AX3336" s="5"/>
      <c r="AY3336" s="5"/>
      <c r="AZ3336" s="5"/>
      <c r="BA3336" s="5"/>
      <c r="CX3336" s="5"/>
      <c r="CY3336" s="5"/>
      <c r="CZ3336" s="5"/>
    </row>
    <row r="3337" spans="4:104" x14ac:dyDescent="0.3">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E3337" s="5"/>
      <c r="AF3337" s="5"/>
      <c r="AG3337" s="5"/>
      <c r="AH3337" s="5"/>
      <c r="AI3337" s="5"/>
      <c r="AJ3337" s="5"/>
      <c r="AM3337" s="9"/>
      <c r="AN3337" s="9"/>
      <c r="AO3337" s="9"/>
      <c r="AP3337" s="9"/>
      <c r="AQ3337" s="9"/>
      <c r="AR3337" s="9"/>
      <c r="AS3337" s="9"/>
      <c r="AT3337" s="9"/>
      <c r="AU3337" s="5"/>
      <c r="AV3337" s="5"/>
      <c r="AW3337" s="5"/>
      <c r="AX3337" s="5"/>
      <c r="AY3337" s="5"/>
      <c r="AZ3337" s="5"/>
      <c r="BA3337" s="5"/>
      <c r="CX3337" s="5"/>
      <c r="CY3337" s="5"/>
      <c r="CZ3337" s="5"/>
    </row>
    <row r="3338" spans="4:104" x14ac:dyDescent="0.3">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E3338" s="5"/>
      <c r="AF3338" s="5"/>
      <c r="AG3338" s="5"/>
      <c r="AH3338" s="5"/>
      <c r="AI3338" s="5"/>
      <c r="AJ3338" s="5"/>
      <c r="AM3338" s="9"/>
      <c r="AN3338" s="9"/>
      <c r="AO3338" s="9"/>
      <c r="AP3338" s="9"/>
      <c r="AQ3338" s="9"/>
      <c r="AR3338" s="9"/>
      <c r="AS3338" s="9"/>
      <c r="AT3338" s="9"/>
      <c r="AU3338" s="5"/>
      <c r="AV3338" s="5"/>
      <c r="AW3338" s="5"/>
      <c r="AX3338" s="5"/>
      <c r="AY3338" s="5"/>
      <c r="AZ3338" s="5"/>
      <c r="BA3338" s="5"/>
      <c r="CX3338" s="5"/>
      <c r="CY3338" s="5"/>
      <c r="CZ3338" s="5"/>
    </row>
    <row r="3339" spans="4:104" x14ac:dyDescent="0.3">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E3339" s="5"/>
      <c r="AF3339" s="5"/>
      <c r="AG3339" s="5"/>
      <c r="AH3339" s="5"/>
      <c r="AI3339" s="5"/>
      <c r="AJ3339" s="5"/>
      <c r="AM3339" s="9"/>
      <c r="AN3339" s="9"/>
      <c r="AO3339" s="9"/>
      <c r="AP3339" s="9"/>
      <c r="AQ3339" s="9"/>
      <c r="AR3339" s="9"/>
      <c r="AS3339" s="9"/>
      <c r="AT3339" s="9"/>
      <c r="AU3339" s="5"/>
      <c r="AV3339" s="5"/>
      <c r="AW3339" s="5"/>
      <c r="AX3339" s="5"/>
      <c r="AY3339" s="5"/>
      <c r="AZ3339" s="5"/>
      <c r="BA3339" s="5"/>
      <c r="CX3339" s="5"/>
      <c r="CY3339" s="5"/>
      <c r="CZ3339" s="5"/>
    </row>
    <row r="3340" spans="4:104" x14ac:dyDescent="0.3">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E3340" s="5"/>
      <c r="AF3340" s="5"/>
      <c r="AG3340" s="5"/>
      <c r="AH3340" s="5"/>
      <c r="AI3340" s="5"/>
      <c r="AJ3340" s="5"/>
      <c r="AM3340" s="9"/>
      <c r="AN3340" s="9"/>
      <c r="AO3340" s="9"/>
      <c r="AP3340" s="9"/>
      <c r="AQ3340" s="9"/>
      <c r="AR3340" s="9"/>
      <c r="AS3340" s="9"/>
      <c r="AT3340" s="9"/>
      <c r="AU3340" s="5"/>
      <c r="AV3340" s="5"/>
      <c r="AW3340" s="5"/>
      <c r="AX3340" s="5"/>
      <c r="AY3340" s="5"/>
      <c r="AZ3340" s="5"/>
      <c r="BA3340" s="5"/>
      <c r="CX3340" s="5"/>
      <c r="CY3340" s="5"/>
      <c r="CZ3340" s="5"/>
    </row>
    <row r="3341" spans="4:104" x14ac:dyDescent="0.3">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E3341" s="5"/>
      <c r="AF3341" s="5"/>
      <c r="AG3341" s="5"/>
      <c r="AH3341" s="5"/>
      <c r="AI3341" s="5"/>
      <c r="AJ3341" s="5"/>
      <c r="AM3341" s="9"/>
      <c r="AN3341" s="9"/>
      <c r="AO3341" s="9"/>
      <c r="AP3341" s="9"/>
      <c r="AQ3341" s="9"/>
      <c r="AR3341" s="9"/>
      <c r="AS3341" s="9"/>
      <c r="AT3341" s="9"/>
      <c r="AU3341" s="5"/>
      <c r="AV3341" s="5"/>
      <c r="AW3341" s="5"/>
      <c r="AX3341" s="5"/>
      <c r="AY3341" s="5"/>
      <c r="AZ3341" s="5"/>
      <c r="BA3341" s="5"/>
      <c r="CX3341" s="5"/>
      <c r="CY3341" s="5"/>
      <c r="CZ3341" s="5"/>
    </row>
    <row r="3342" spans="4:104" x14ac:dyDescent="0.3">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E3342" s="5"/>
      <c r="AF3342" s="5"/>
      <c r="AG3342" s="5"/>
      <c r="AH3342" s="5"/>
      <c r="AI3342" s="5"/>
      <c r="AJ3342" s="5"/>
      <c r="AM3342" s="9"/>
      <c r="AN3342" s="9"/>
      <c r="AO3342" s="9"/>
      <c r="AP3342" s="9"/>
      <c r="AQ3342" s="9"/>
      <c r="AR3342" s="9"/>
      <c r="AS3342" s="9"/>
      <c r="AT3342" s="9"/>
      <c r="AU3342" s="5"/>
      <c r="AV3342" s="5"/>
      <c r="AW3342" s="5"/>
      <c r="AX3342" s="5"/>
      <c r="AY3342" s="5"/>
      <c r="AZ3342" s="5"/>
      <c r="BA3342" s="5"/>
      <c r="CX3342" s="5"/>
      <c r="CY3342" s="5"/>
      <c r="CZ3342" s="5"/>
    </row>
    <row r="3343" spans="4:104" x14ac:dyDescent="0.3">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E3343" s="5"/>
      <c r="AF3343" s="5"/>
      <c r="AG3343" s="5"/>
      <c r="AH3343" s="5"/>
      <c r="AI3343" s="5"/>
      <c r="AJ3343" s="5"/>
      <c r="AM3343" s="9"/>
      <c r="AN3343" s="9"/>
      <c r="AO3343" s="9"/>
      <c r="AP3343" s="9"/>
      <c r="AQ3343" s="9"/>
      <c r="AR3343" s="9"/>
      <c r="AS3343" s="9"/>
      <c r="AT3343" s="9"/>
      <c r="AU3343" s="5"/>
      <c r="AV3343" s="5"/>
      <c r="AW3343" s="5"/>
      <c r="AX3343" s="5"/>
      <c r="AY3343" s="5"/>
      <c r="AZ3343" s="5"/>
      <c r="BA3343" s="5"/>
      <c r="CX3343" s="5"/>
      <c r="CY3343" s="5"/>
      <c r="CZ3343" s="5"/>
    </row>
    <row r="3344" spans="4:104" x14ac:dyDescent="0.3">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E3344" s="5"/>
      <c r="AF3344" s="5"/>
      <c r="AG3344" s="5"/>
      <c r="AH3344" s="5"/>
      <c r="AI3344" s="5"/>
      <c r="AJ3344" s="5"/>
      <c r="AM3344" s="9"/>
      <c r="AN3344" s="9"/>
      <c r="AO3344" s="9"/>
      <c r="AP3344" s="9"/>
      <c r="AQ3344" s="9"/>
      <c r="AR3344" s="9"/>
      <c r="AS3344" s="9"/>
      <c r="AT3344" s="9"/>
      <c r="AU3344" s="5"/>
      <c r="AV3344" s="5"/>
      <c r="AW3344" s="5"/>
      <c r="AX3344" s="5"/>
      <c r="AY3344" s="5"/>
      <c r="AZ3344" s="5"/>
      <c r="BA3344" s="5"/>
      <c r="CX3344" s="5"/>
      <c r="CY3344" s="5"/>
      <c r="CZ3344" s="5"/>
    </row>
    <row r="3345" spans="4:104" x14ac:dyDescent="0.3">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E3345" s="5"/>
      <c r="AF3345" s="5"/>
      <c r="AG3345" s="5"/>
      <c r="AH3345" s="5"/>
      <c r="AI3345" s="5"/>
      <c r="AJ3345" s="5"/>
      <c r="AM3345" s="9"/>
      <c r="AN3345" s="9"/>
      <c r="AO3345" s="9"/>
      <c r="AP3345" s="9"/>
      <c r="AQ3345" s="9"/>
      <c r="AR3345" s="9"/>
      <c r="AS3345" s="9"/>
      <c r="AT3345" s="9"/>
      <c r="AU3345" s="5"/>
      <c r="AV3345" s="5"/>
      <c r="AW3345" s="5"/>
      <c r="AX3345" s="5"/>
      <c r="AY3345" s="5"/>
      <c r="AZ3345" s="5"/>
      <c r="BA3345" s="5"/>
      <c r="CX3345" s="5"/>
      <c r="CY3345" s="5"/>
      <c r="CZ3345" s="5"/>
    </row>
    <row r="3346" spans="4:104" x14ac:dyDescent="0.3">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E3346" s="5"/>
      <c r="AF3346" s="5"/>
      <c r="AG3346" s="5"/>
      <c r="AH3346" s="5"/>
      <c r="AI3346" s="5"/>
      <c r="AJ3346" s="5"/>
      <c r="AM3346" s="9"/>
      <c r="AN3346" s="9"/>
      <c r="AO3346" s="9"/>
      <c r="AP3346" s="9"/>
      <c r="AQ3346" s="9"/>
      <c r="AR3346" s="9"/>
      <c r="AS3346" s="9"/>
      <c r="AT3346" s="9"/>
      <c r="AU3346" s="5"/>
      <c r="AV3346" s="5"/>
      <c r="AW3346" s="5"/>
      <c r="AX3346" s="5"/>
      <c r="AY3346" s="5"/>
      <c r="AZ3346" s="5"/>
      <c r="BA3346" s="5"/>
      <c r="CX3346" s="5"/>
      <c r="CY3346" s="5"/>
      <c r="CZ3346" s="5"/>
    </row>
    <row r="3347" spans="4:104" x14ac:dyDescent="0.3">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E3347" s="5"/>
      <c r="AF3347" s="5"/>
      <c r="AG3347" s="5"/>
      <c r="AH3347" s="5"/>
      <c r="AI3347" s="5"/>
      <c r="AJ3347" s="5"/>
      <c r="AM3347" s="9"/>
      <c r="AN3347" s="9"/>
      <c r="AO3347" s="9"/>
      <c r="AP3347" s="9"/>
      <c r="AQ3347" s="9"/>
      <c r="AR3347" s="9"/>
      <c r="AS3347" s="9"/>
      <c r="AT3347" s="9"/>
      <c r="AU3347" s="5"/>
      <c r="AV3347" s="5"/>
      <c r="AW3347" s="5"/>
      <c r="AX3347" s="5"/>
      <c r="AY3347" s="5"/>
      <c r="AZ3347" s="5"/>
      <c r="BA3347" s="5"/>
      <c r="CX3347" s="5"/>
      <c r="CY3347" s="5"/>
      <c r="CZ3347" s="5"/>
    </row>
    <row r="3348" spans="4:104" x14ac:dyDescent="0.3">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E3348" s="5"/>
      <c r="AF3348" s="5"/>
      <c r="AG3348" s="5"/>
      <c r="AH3348" s="5"/>
      <c r="AI3348" s="5"/>
      <c r="AJ3348" s="5"/>
      <c r="AM3348" s="9"/>
      <c r="AN3348" s="9"/>
      <c r="AO3348" s="9"/>
      <c r="AP3348" s="9"/>
      <c r="AQ3348" s="9"/>
      <c r="AR3348" s="9"/>
      <c r="AS3348" s="9"/>
      <c r="AT3348" s="9"/>
      <c r="AU3348" s="5"/>
      <c r="AV3348" s="5"/>
      <c r="AW3348" s="5"/>
      <c r="AX3348" s="5"/>
      <c r="AY3348" s="5"/>
      <c r="AZ3348" s="5"/>
      <c r="BA3348" s="5"/>
      <c r="CX3348" s="5"/>
      <c r="CY3348" s="5"/>
      <c r="CZ3348" s="5"/>
    </row>
    <row r="3349" spans="4:104" x14ac:dyDescent="0.3">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E3349" s="5"/>
      <c r="AF3349" s="5"/>
      <c r="AG3349" s="5"/>
      <c r="AH3349" s="5"/>
      <c r="AI3349" s="5"/>
      <c r="AJ3349" s="5"/>
      <c r="AM3349" s="9"/>
      <c r="AN3349" s="9"/>
      <c r="AO3349" s="9"/>
      <c r="AP3349" s="9"/>
      <c r="AQ3349" s="9"/>
      <c r="AR3349" s="9"/>
      <c r="AS3349" s="9"/>
      <c r="AT3349" s="9"/>
      <c r="AU3349" s="5"/>
      <c r="AV3349" s="5"/>
      <c r="AW3349" s="5"/>
      <c r="AX3349" s="5"/>
      <c r="AY3349" s="5"/>
      <c r="AZ3349" s="5"/>
      <c r="BA3349" s="5"/>
      <c r="CX3349" s="5"/>
      <c r="CY3349" s="5"/>
      <c r="CZ3349" s="5"/>
    </row>
    <row r="3350" spans="4:104" x14ac:dyDescent="0.3">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E3350" s="5"/>
      <c r="AF3350" s="5"/>
      <c r="AG3350" s="5"/>
      <c r="AH3350" s="5"/>
      <c r="AI3350" s="5"/>
      <c r="AJ3350" s="5"/>
      <c r="AM3350" s="9"/>
      <c r="AN3350" s="9"/>
      <c r="AO3350" s="9"/>
      <c r="AP3350" s="9"/>
      <c r="AQ3350" s="9"/>
      <c r="AR3350" s="9"/>
      <c r="AS3350" s="9"/>
      <c r="AT3350" s="9"/>
      <c r="AU3350" s="5"/>
      <c r="AV3350" s="5"/>
      <c r="AW3350" s="5"/>
      <c r="AX3350" s="5"/>
      <c r="AY3350" s="5"/>
      <c r="AZ3350" s="5"/>
      <c r="BA3350" s="5"/>
      <c r="CX3350" s="5"/>
      <c r="CY3350" s="5"/>
      <c r="CZ3350" s="5"/>
    </row>
    <row r="3351" spans="4:104" x14ac:dyDescent="0.3">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E3351" s="5"/>
      <c r="AF3351" s="5"/>
      <c r="AG3351" s="5"/>
      <c r="AH3351" s="5"/>
      <c r="AI3351" s="5"/>
      <c r="AJ3351" s="5"/>
      <c r="AM3351" s="9"/>
      <c r="AN3351" s="9"/>
      <c r="AO3351" s="9"/>
      <c r="AP3351" s="9"/>
      <c r="AQ3351" s="9"/>
      <c r="AR3351" s="9"/>
      <c r="AS3351" s="9"/>
      <c r="AT3351" s="9"/>
      <c r="AU3351" s="5"/>
      <c r="AV3351" s="5"/>
      <c r="AW3351" s="5"/>
      <c r="AX3351" s="5"/>
      <c r="AY3351" s="5"/>
      <c r="AZ3351" s="5"/>
      <c r="BA3351" s="5"/>
      <c r="CX3351" s="5"/>
      <c r="CY3351" s="5"/>
      <c r="CZ3351" s="5"/>
    </row>
    <row r="3352" spans="4:104" x14ac:dyDescent="0.3">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E3352" s="5"/>
      <c r="AF3352" s="5"/>
      <c r="AG3352" s="5"/>
      <c r="AH3352" s="5"/>
      <c r="AI3352" s="5"/>
      <c r="AJ3352" s="5"/>
      <c r="AM3352" s="9"/>
      <c r="AN3352" s="9"/>
      <c r="AO3352" s="9"/>
      <c r="AP3352" s="9"/>
      <c r="AQ3352" s="9"/>
      <c r="AR3352" s="9"/>
      <c r="AS3352" s="9"/>
      <c r="AT3352" s="9"/>
      <c r="AU3352" s="5"/>
      <c r="AV3352" s="5"/>
      <c r="AW3352" s="5"/>
      <c r="AX3352" s="5"/>
      <c r="AY3352" s="5"/>
      <c r="AZ3352" s="5"/>
      <c r="BA3352" s="5"/>
      <c r="CX3352" s="5"/>
      <c r="CY3352" s="5"/>
      <c r="CZ3352" s="5"/>
    </row>
    <row r="3353" spans="4:104" x14ac:dyDescent="0.3">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E3353" s="5"/>
      <c r="AF3353" s="5"/>
      <c r="AG3353" s="5"/>
      <c r="AH3353" s="5"/>
      <c r="AI3353" s="5"/>
      <c r="AJ3353" s="5"/>
      <c r="AM3353" s="9"/>
      <c r="AN3353" s="9"/>
      <c r="AO3353" s="9"/>
      <c r="AP3353" s="9"/>
      <c r="AQ3353" s="9"/>
      <c r="AR3353" s="9"/>
      <c r="AS3353" s="9"/>
      <c r="AT3353" s="9"/>
      <c r="AU3353" s="5"/>
      <c r="AV3353" s="5"/>
      <c r="AW3353" s="5"/>
      <c r="AX3353" s="5"/>
      <c r="AY3353" s="5"/>
      <c r="AZ3353" s="5"/>
      <c r="BA3353" s="5"/>
      <c r="CX3353" s="5"/>
      <c r="CY3353" s="5"/>
      <c r="CZ3353" s="5"/>
    </row>
    <row r="3354" spans="4:104" x14ac:dyDescent="0.3">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E3354" s="5"/>
      <c r="AF3354" s="5"/>
      <c r="AG3354" s="5"/>
      <c r="AH3354" s="5"/>
      <c r="AI3354" s="5"/>
      <c r="AJ3354" s="5"/>
      <c r="AM3354" s="9"/>
      <c r="AN3354" s="9"/>
      <c r="AO3354" s="9"/>
      <c r="AP3354" s="9"/>
      <c r="AQ3354" s="9"/>
      <c r="AR3354" s="9"/>
      <c r="AS3354" s="9"/>
      <c r="AT3354" s="9"/>
      <c r="AU3354" s="5"/>
      <c r="AV3354" s="5"/>
      <c r="AW3354" s="5"/>
      <c r="AX3354" s="5"/>
      <c r="AY3354" s="5"/>
      <c r="AZ3354" s="5"/>
      <c r="BA3354" s="5"/>
      <c r="CX3354" s="5"/>
      <c r="CY3354" s="5"/>
      <c r="CZ3354" s="5"/>
    </row>
    <row r="3355" spans="4:104" x14ac:dyDescent="0.3">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E3355" s="5"/>
      <c r="AF3355" s="5"/>
      <c r="AG3355" s="5"/>
      <c r="AH3355" s="5"/>
      <c r="AI3355" s="5"/>
      <c r="AJ3355" s="5"/>
      <c r="AM3355" s="9"/>
      <c r="AN3355" s="9"/>
      <c r="AO3355" s="9"/>
      <c r="AP3355" s="9"/>
      <c r="AQ3355" s="9"/>
      <c r="AR3355" s="9"/>
      <c r="AS3355" s="9"/>
      <c r="AT3355" s="9"/>
      <c r="AU3355" s="5"/>
      <c r="AV3355" s="5"/>
      <c r="AW3355" s="5"/>
      <c r="AX3355" s="5"/>
      <c r="AY3355" s="5"/>
      <c r="AZ3355" s="5"/>
      <c r="BA3355" s="5"/>
      <c r="CX3355" s="5"/>
      <c r="CY3355" s="5"/>
      <c r="CZ3355" s="5"/>
    </row>
    <row r="3356" spans="4:104" x14ac:dyDescent="0.3">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E3356" s="5"/>
      <c r="AF3356" s="5"/>
      <c r="AG3356" s="5"/>
      <c r="AH3356" s="5"/>
      <c r="AI3356" s="5"/>
      <c r="AJ3356" s="5"/>
      <c r="AM3356" s="9"/>
      <c r="AN3356" s="9"/>
      <c r="AO3356" s="9"/>
      <c r="AP3356" s="9"/>
      <c r="AQ3356" s="9"/>
      <c r="AR3356" s="9"/>
      <c r="AS3356" s="9"/>
      <c r="AT3356" s="9"/>
      <c r="AU3356" s="5"/>
      <c r="AV3356" s="5"/>
      <c r="AW3356" s="5"/>
      <c r="AX3356" s="5"/>
      <c r="AY3356" s="5"/>
      <c r="AZ3356" s="5"/>
      <c r="BA3356" s="5"/>
      <c r="CX3356" s="5"/>
      <c r="CY3356" s="5"/>
      <c r="CZ3356" s="5"/>
    </row>
    <row r="3357" spans="4:104" x14ac:dyDescent="0.3">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E3357" s="5"/>
      <c r="AF3357" s="5"/>
      <c r="AG3357" s="5"/>
      <c r="AH3357" s="5"/>
      <c r="AI3357" s="5"/>
      <c r="AJ3357" s="5"/>
      <c r="AM3357" s="9"/>
      <c r="AN3357" s="9"/>
      <c r="AO3357" s="9"/>
      <c r="AP3357" s="9"/>
      <c r="AQ3357" s="9"/>
      <c r="AR3357" s="9"/>
      <c r="AS3357" s="9"/>
      <c r="AT3357" s="9"/>
      <c r="AU3357" s="5"/>
      <c r="AV3357" s="5"/>
      <c r="AW3357" s="5"/>
      <c r="AX3357" s="5"/>
      <c r="AY3357" s="5"/>
      <c r="AZ3357" s="5"/>
      <c r="BA3357" s="5"/>
      <c r="CX3357" s="5"/>
      <c r="CY3357" s="5"/>
      <c r="CZ3357" s="5"/>
    </row>
    <row r="3358" spans="4:104" x14ac:dyDescent="0.3">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E3358" s="5"/>
      <c r="AF3358" s="5"/>
      <c r="AG3358" s="5"/>
      <c r="AH3358" s="5"/>
      <c r="AI3358" s="5"/>
      <c r="AJ3358" s="5"/>
      <c r="AM3358" s="9"/>
      <c r="AN3358" s="9"/>
      <c r="AO3358" s="9"/>
      <c r="AP3358" s="9"/>
      <c r="AQ3358" s="9"/>
      <c r="AR3358" s="9"/>
      <c r="AS3358" s="9"/>
      <c r="AT3358" s="9"/>
      <c r="AU3358" s="5"/>
      <c r="AV3358" s="5"/>
      <c r="AW3358" s="5"/>
      <c r="AX3358" s="5"/>
      <c r="AY3358" s="5"/>
      <c r="AZ3358" s="5"/>
      <c r="BA3358" s="5"/>
      <c r="CX3358" s="5"/>
      <c r="CY3358" s="5"/>
      <c r="CZ3358" s="5"/>
    </row>
    <row r="3359" spans="4:104" x14ac:dyDescent="0.3">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E3359" s="5"/>
      <c r="AF3359" s="5"/>
      <c r="AG3359" s="5"/>
      <c r="AH3359" s="5"/>
      <c r="AI3359" s="5"/>
      <c r="AJ3359" s="5"/>
      <c r="AM3359" s="9"/>
      <c r="AN3359" s="9"/>
      <c r="AO3359" s="9"/>
      <c r="AP3359" s="9"/>
      <c r="AQ3359" s="9"/>
      <c r="AR3359" s="9"/>
      <c r="AS3359" s="9"/>
      <c r="AT3359" s="9"/>
      <c r="AU3359" s="5"/>
      <c r="AV3359" s="5"/>
      <c r="AW3359" s="5"/>
      <c r="AX3359" s="5"/>
      <c r="AY3359" s="5"/>
      <c r="AZ3359" s="5"/>
      <c r="BA3359" s="5"/>
      <c r="CX3359" s="5"/>
      <c r="CY3359" s="5"/>
      <c r="CZ3359" s="5"/>
    </row>
    <row r="3360" spans="4:104" x14ac:dyDescent="0.3">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E3360" s="5"/>
      <c r="AF3360" s="5"/>
      <c r="AG3360" s="5"/>
      <c r="AH3360" s="5"/>
      <c r="AI3360" s="5"/>
      <c r="AJ3360" s="5"/>
      <c r="AM3360" s="9"/>
      <c r="AN3360" s="9"/>
      <c r="AO3360" s="9"/>
      <c r="AP3360" s="9"/>
      <c r="AQ3360" s="9"/>
      <c r="AR3360" s="9"/>
      <c r="AS3360" s="9"/>
      <c r="AT3360" s="9"/>
      <c r="AU3360" s="5"/>
      <c r="AV3360" s="5"/>
      <c r="AW3360" s="5"/>
      <c r="AX3360" s="5"/>
      <c r="AY3360" s="5"/>
      <c r="AZ3360" s="5"/>
      <c r="BA3360" s="5"/>
      <c r="CX3360" s="5"/>
      <c r="CY3360" s="5"/>
      <c r="CZ3360" s="5"/>
    </row>
    <row r="3361" spans="4:104" x14ac:dyDescent="0.3">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E3361" s="5"/>
      <c r="AF3361" s="5"/>
      <c r="AG3361" s="5"/>
      <c r="AH3361" s="5"/>
      <c r="AI3361" s="5"/>
      <c r="AJ3361" s="5"/>
      <c r="AM3361" s="9"/>
      <c r="AN3361" s="9"/>
      <c r="AO3361" s="9"/>
      <c r="AP3361" s="9"/>
      <c r="AQ3361" s="9"/>
      <c r="AR3361" s="9"/>
      <c r="AS3361" s="9"/>
      <c r="AT3361" s="9"/>
      <c r="AU3361" s="5"/>
      <c r="AV3361" s="5"/>
      <c r="AW3361" s="5"/>
      <c r="AX3361" s="5"/>
      <c r="AY3361" s="5"/>
      <c r="AZ3361" s="5"/>
      <c r="BA3361" s="5"/>
      <c r="CX3361" s="5"/>
      <c r="CY3361" s="5"/>
      <c r="CZ3361" s="5"/>
    </row>
    <row r="3362" spans="4:104" x14ac:dyDescent="0.3">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E3362" s="5"/>
      <c r="AF3362" s="5"/>
      <c r="AG3362" s="5"/>
      <c r="AH3362" s="5"/>
      <c r="AI3362" s="5"/>
      <c r="AJ3362" s="5"/>
      <c r="AM3362" s="9"/>
      <c r="AN3362" s="9"/>
      <c r="AO3362" s="9"/>
      <c r="AP3362" s="9"/>
      <c r="AQ3362" s="9"/>
      <c r="AR3362" s="9"/>
      <c r="AS3362" s="9"/>
      <c r="AT3362" s="9"/>
      <c r="AU3362" s="5"/>
      <c r="AV3362" s="5"/>
      <c r="AW3362" s="5"/>
      <c r="AX3362" s="5"/>
      <c r="AY3362" s="5"/>
      <c r="AZ3362" s="5"/>
      <c r="BA3362" s="5"/>
      <c r="CX3362" s="5"/>
      <c r="CY3362" s="5"/>
      <c r="CZ3362" s="5"/>
    </row>
    <row r="3363" spans="4:104" x14ac:dyDescent="0.3">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E3363" s="5"/>
      <c r="AF3363" s="5"/>
      <c r="AG3363" s="5"/>
      <c r="AH3363" s="5"/>
      <c r="AI3363" s="5"/>
      <c r="AJ3363" s="5"/>
      <c r="AM3363" s="9"/>
      <c r="AN3363" s="9"/>
      <c r="AO3363" s="9"/>
      <c r="AP3363" s="9"/>
      <c r="AQ3363" s="9"/>
      <c r="AR3363" s="9"/>
      <c r="AS3363" s="9"/>
      <c r="AT3363" s="9"/>
      <c r="AU3363" s="5"/>
      <c r="AV3363" s="5"/>
      <c r="AW3363" s="5"/>
      <c r="AX3363" s="5"/>
      <c r="AY3363" s="5"/>
      <c r="AZ3363" s="5"/>
      <c r="BA3363" s="5"/>
      <c r="CX3363" s="5"/>
      <c r="CY3363" s="5"/>
      <c r="CZ3363" s="5"/>
    </row>
    <row r="3364" spans="4:104" x14ac:dyDescent="0.3">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E3364" s="5"/>
      <c r="AF3364" s="5"/>
      <c r="AG3364" s="5"/>
      <c r="AH3364" s="5"/>
      <c r="AI3364" s="5"/>
      <c r="AJ3364" s="5"/>
      <c r="AM3364" s="9"/>
      <c r="AN3364" s="9"/>
      <c r="AO3364" s="9"/>
      <c r="AP3364" s="9"/>
      <c r="AQ3364" s="9"/>
      <c r="AR3364" s="9"/>
      <c r="AS3364" s="9"/>
      <c r="AT3364" s="9"/>
      <c r="AU3364" s="5"/>
      <c r="AV3364" s="5"/>
      <c r="AW3364" s="5"/>
      <c r="AX3364" s="5"/>
      <c r="AY3364" s="5"/>
      <c r="AZ3364" s="5"/>
      <c r="BA3364" s="5"/>
      <c r="CX3364" s="5"/>
      <c r="CY3364" s="5"/>
      <c r="CZ3364" s="5"/>
    </row>
    <row r="3365" spans="4:104" x14ac:dyDescent="0.3">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E3365" s="5"/>
      <c r="AF3365" s="5"/>
      <c r="AG3365" s="5"/>
      <c r="AH3365" s="5"/>
      <c r="AI3365" s="5"/>
      <c r="AJ3365" s="5"/>
      <c r="AM3365" s="9"/>
      <c r="AN3365" s="9"/>
      <c r="AO3365" s="9"/>
      <c r="AP3365" s="9"/>
      <c r="AQ3365" s="9"/>
      <c r="AR3365" s="9"/>
      <c r="AS3365" s="9"/>
      <c r="AT3365" s="9"/>
      <c r="AU3365" s="5"/>
      <c r="AV3365" s="5"/>
      <c r="AW3365" s="5"/>
      <c r="AX3365" s="5"/>
      <c r="AY3365" s="5"/>
      <c r="AZ3365" s="5"/>
      <c r="BA3365" s="5"/>
      <c r="CX3365" s="5"/>
      <c r="CY3365" s="5"/>
      <c r="CZ3365" s="5"/>
    </row>
    <row r="3366" spans="4:104" x14ac:dyDescent="0.3">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E3366" s="5"/>
      <c r="AF3366" s="5"/>
      <c r="AG3366" s="5"/>
      <c r="AH3366" s="5"/>
      <c r="AI3366" s="5"/>
      <c r="AJ3366" s="5"/>
      <c r="AM3366" s="9"/>
      <c r="AN3366" s="9"/>
      <c r="AO3366" s="9"/>
      <c r="AP3366" s="9"/>
      <c r="AQ3366" s="9"/>
      <c r="AR3366" s="9"/>
      <c r="AS3366" s="9"/>
      <c r="AT3366" s="9"/>
      <c r="AU3366" s="5"/>
      <c r="AV3366" s="5"/>
      <c r="AW3366" s="5"/>
      <c r="AX3366" s="5"/>
      <c r="AY3366" s="5"/>
      <c r="AZ3366" s="5"/>
      <c r="BA3366" s="5"/>
      <c r="CX3366" s="5"/>
      <c r="CY3366" s="5"/>
      <c r="CZ3366" s="5"/>
    </row>
    <row r="3367" spans="4:104" x14ac:dyDescent="0.3">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E3367" s="5"/>
      <c r="AF3367" s="5"/>
      <c r="AG3367" s="5"/>
      <c r="AH3367" s="5"/>
      <c r="AI3367" s="5"/>
      <c r="AJ3367" s="5"/>
      <c r="AM3367" s="9"/>
      <c r="AN3367" s="9"/>
      <c r="AO3367" s="9"/>
      <c r="AP3367" s="9"/>
      <c r="AQ3367" s="9"/>
      <c r="AR3367" s="9"/>
      <c r="AS3367" s="9"/>
      <c r="AT3367" s="9"/>
      <c r="AU3367" s="5"/>
      <c r="AV3367" s="5"/>
      <c r="AW3367" s="5"/>
      <c r="AX3367" s="5"/>
      <c r="AY3367" s="5"/>
      <c r="AZ3367" s="5"/>
      <c r="BA3367" s="5"/>
      <c r="CX3367" s="5"/>
      <c r="CY3367" s="5"/>
      <c r="CZ3367" s="5"/>
    </row>
    <row r="3368" spans="4:104" x14ac:dyDescent="0.3">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E3368" s="5"/>
      <c r="AF3368" s="5"/>
      <c r="AG3368" s="5"/>
      <c r="AH3368" s="5"/>
      <c r="AI3368" s="5"/>
      <c r="AJ3368" s="5"/>
      <c r="AM3368" s="9"/>
      <c r="AN3368" s="9"/>
      <c r="AO3368" s="9"/>
      <c r="AP3368" s="9"/>
      <c r="AQ3368" s="9"/>
      <c r="AR3368" s="9"/>
      <c r="AS3368" s="9"/>
      <c r="AT3368" s="9"/>
      <c r="AU3368" s="5"/>
      <c r="AV3368" s="5"/>
      <c r="AW3368" s="5"/>
      <c r="AX3368" s="5"/>
      <c r="AY3368" s="5"/>
      <c r="AZ3368" s="5"/>
      <c r="BA3368" s="5"/>
      <c r="CX3368" s="5"/>
      <c r="CY3368" s="5"/>
      <c r="CZ3368" s="5"/>
    </row>
    <row r="3369" spans="4:104" x14ac:dyDescent="0.3">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E3369" s="5"/>
      <c r="AF3369" s="5"/>
      <c r="AG3369" s="5"/>
      <c r="AH3369" s="5"/>
      <c r="AI3369" s="5"/>
      <c r="AJ3369" s="5"/>
      <c r="AM3369" s="9"/>
      <c r="AN3369" s="9"/>
      <c r="AO3369" s="9"/>
      <c r="AP3369" s="9"/>
      <c r="AQ3369" s="9"/>
      <c r="AR3369" s="9"/>
      <c r="AS3369" s="9"/>
      <c r="AT3369" s="9"/>
      <c r="AU3369" s="5"/>
      <c r="AV3369" s="5"/>
      <c r="AW3369" s="5"/>
      <c r="AX3369" s="5"/>
      <c r="AY3369" s="5"/>
      <c r="AZ3369" s="5"/>
      <c r="BA3369" s="5"/>
      <c r="CX3369" s="5"/>
      <c r="CY3369" s="5"/>
      <c r="CZ3369" s="5"/>
    </row>
    <row r="3370" spans="4:104" x14ac:dyDescent="0.3">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E3370" s="5"/>
      <c r="AF3370" s="5"/>
      <c r="AG3370" s="5"/>
      <c r="AH3370" s="5"/>
      <c r="AI3370" s="5"/>
      <c r="AJ3370" s="5"/>
      <c r="AM3370" s="9"/>
      <c r="AN3370" s="9"/>
      <c r="AO3370" s="9"/>
      <c r="AP3370" s="9"/>
      <c r="AQ3370" s="9"/>
      <c r="AR3370" s="9"/>
      <c r="AS3370" s="9"/>
      <c r="AT3370" s="9"/>
      <c r="AU3370" s="5"/>
      <c r="AV3370" s="5"/>
      <c r="AW3370" s="5"/>
      <c r="AX3370" s="5"/>
      <c r="AY3370" s="5"/>
      <c r="AZ3370" s="5"/>
      <c r="BA3370" s="5"/>
      <c r="CX3370" s="5"/>
      <c r="CY3370" s="5"/>
      <c r="CZ3370" s="5"/>
    </row>
    <row r="3371" spans="4:104" x14ac:dyDescent="0.3">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E3371" s="5"/>
      <c r="AF3371" s="5"/>
      <c r="AG3371" s="5"/>
      <c r="AH3371" s="5"/>
      <c r="AI3371" s="5"/>
      <c r="AJ3371" s="5"/>
      <c r="AM3371" s="9"/>
      <c r="AN3371" s="9"/>
      <c r="AO3371" s="9"/>
      <c r="AP3371" s="9"/>
      <c r="AQ3371" s="9"/>
      <c r="AR3371" s="9"/>
      <c r="AS3371" s="9"/>
      <c r="AT3371" s="9"/>
      <c r="AU3371" s="5"/>
      <c r="AV3371" s="5"/>
      <c r="AW3371" s="5"/>
      <c r="AX3371" s="5"/>
      <c r="AY3371" s="5"/>
      <c r="AZ3371" s="5"/>
      <c r="BA3371" s="5"/>
      <c r="CX3371" s="5"/>
      <c r="CY3371" s="5"/>
      <c r="CZ3371" s="5"/>
    </row>
    <row r="3372" spans="4:104" x14ac:dyDescent="0.3">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E3372" s="5"/>
      <c r="AF3372" s="5"/>
      <c r="AG3372" s="5"/>
      <c r="AH3372" s="5"/>
      <c r="AI3372" s="5"/>
      <c r="AJ3372" s="5"/>
      <c r="AM3372" s="9"/>
      <c r="AN3372" s="9"/>
      <c r="AO3372" s="9"/>
      <c r="AP3372" s="9"/>
      <c r="AQ3372" s="9"/>
      <c r="AR3372" s="9"/>
      <c r="AS3372" s="9"/>
      <c r="AT3372" s="9"/>
      <c r="AU3372" s="5"/>
      <c r="AV3372" s="5"/>
      <c r="AW3372" s="5"/>
      <c r="AX3372" s="5"/>
      <c r="AY3372" s="5"/>
      <c r="AZ3372" s="5"/>
      <c r="BA3372" s="5"/>
      <c r="CX3372" s="5"/>
      <c r="CY3372" s="5"/>
      <c r="CZ3372" s="5"/>
    </row>
    <row r="3373" spans="4:104" x14ac:dyDescent="0.3">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E3373" s="5"/>
      <c r="AF3373" s="5"/>
      <c r="AG3373" s="5"/>
      <c r="AH3373" s="5"/>
      <c r="AI3373" s="5"/>
      <c r="AJ3373" s="5"/>
      <c r="AM3373" s="9"/>
      <c r="AN3373" s="9"/>
      <c r="AO3373" s="9"/>
      <c r="AP3373" s="9"/>
      <c r="AQ3373" s="9"/>
      <c r="AR3373" s="9"/>
      <c r="AS3373" s="9"/>
      <c r="AT3373" s="9"/>
      <c r="AU3373" s="5"/>
      <c r="AV3373" s="5"/>
      <c r="AW3373" s="5"/>
      <c r="AX3373" s="5"/>
      <c r="AY3373" s="5"/>
      <c r="AZ3373" s="5"/>
      <c r="BA3373" s="5"/>
      <c r="CX3373" s="5"/>
      <c r="CY3373" s="5"/>
      <c r="CZ3373" s="5"/>
    </row>
    <row r="3374" spans="4:104" x14ac:dyDescent="0.3">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E3374" s="5"/>
      <c r="AF3374" s="5"/>
      <c r="AG3374" s="5"/>
      <c r="AH3374" s="5"/>
      <c r="AI3374" s="5"/>
      <c r="AJ3374" s="5"/>
      <c r="AM3374" s="9"/>
      <c r="AN3374" s="9"/>
      <c r="AO3374" s="9"/>
      <c r="AP3374" s="9"/>
      <c r="AQ3374" s="9"/>
      <c r="AR3374" s="9"/>
      <c r="AS3374" s="9"/>
      <c r="AT3374" s="9"/>
      <c r="AU3374" s="5"/>
      <c r="AV3374" s="5"/>
      <c r="AW3374" s="5"/>
      <c r="AX3374" s="5"/>
      <c r="AY3374" s="5"/>
      <c r="AZ3374" s="5"/>
      <c r="BA3374" s="5"/>
      <c r="CX3374" s="5"/>
      <c r="CY3374" s="5"/>
      <c r="CZ3374" s="5"/>
    </row>
    <row r="3375" spans="4:104" x14ac:dyDescent="0.3">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E3375" s="5"/>
      <c r="AF3375" s="5"/>
      <c r="AG3375" s="5"/>
      <c r="AH3375" s="5"/>
      <c r="AI3375" s="5"/>
      <c r="AJ3375" s="5"/>
      <c r="AM3375" s="9"/>
      <c r="AN3375" s="9"/>
      <c r="AO3375" s="9"/>
      <c r="AP3375" s="9"/>
      <c r="AQ3375" s="9"/>
      <c r="AR3375" s="9"/>
      <c r="AS3375" s="9"/>
      <c r="AT3375" s="9"/>
      <c r="AU3375" s="5"/>
      <c r="AV3375" s="5"/>
      <c r="AW3375" s="5"/>
      <c r="AX3375" s="5"/>
      <c r="AY3375" s="5"/>
      <c r="AZ3375" s="5"/>
      <c r="BA3375" s="5"/>
      <c r="CX3375" s="5"/>
      <c r="CY3375" s="5"/>
      <c r="CZ3375" s="5"/>
    </row>
    <row r="3376" spans="4:104" x14ac:dyDescent="0.3">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E3376" s="5"/>
      <c r="AF3376" s="5"/>
      <c r="AG3376" s="5"/>
      <c r="AH3376" s="5"/>
      <c r="AI3376" s="5"/>
      <c r="AJ3376" s="5"/>
      <c r="AM3376" s="9"/>
      <c r="AN3376" s="9"/>
      <c r="AO3376" s="9"/>
      <c r="AP3376" s="9"/>
      <c r="AQ3376" s="9"/>
      <c r="AR3376" s="9"/>
      <c r="AS3376" s="9"/>
      <c r="AT3376" s="9"/>
      <c r="AU3376" s="5"/>
      <c r="AV3376" s="5"/>
      <c r="AW3376" s="5"/>
      <c r="AX3376" s="5"/>
      <c r="AY3376" s="5"/>
      <c r="AZ3376" s="5"/>
      <c r="BA3376" s="5"/>
      <c r="CX3376" s="5"/>
      <c r="CY3376" s="5"/>
      <c r="CZ3376" s="5"/>
    </row>
    <row r="3377" spans="4:104" x14ac:dyDescent="0.3">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E3377" s="5"/>
      <c r="AF3377" s="5"/>
      <c r="AG3377" s="5"/>
      <c r="AH3377" s="5"/>
      <c r="AI3377" s="5"/>
      <c r="AJ3377" s="5"/>
      <c r="AM3377" s="9"/>
      <c r="AN3377" s="9"/>
      <c r="AO3377" s="9"/>
      <c r="AP3377" s="9"/>
      <c r="AQ3377" s="9"/>
      <c r="AR3377" s="9"/>
      <c r="AS3377" s="9"/>
      <c r="AT3377" s="9"/>
      <c r="AU3377" s="5"/>
      <c r="AV3377" s="5"/>
      <c r="AW3377" s="5"/>
      <c r="AX3377" s="5"/>
      <c r="AY3377" s="5"/>
      <c r="AZ3377" s="5"/>
      <c r="BA3377" s="5"/>
      <c r="CX3377" s="5"/>
      <c r="CY3377" s="5"/>
      <c r="CZ3377" s="5"/>
    </row>
    <row r="3378" spans="4:104" x14ac:dyDescent="0.3">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E3378" s="5"/>
      <c r="AF3378" s="5"/>
      <c r="AG3378" s="5"/>
      <c r="AH3378" s="5"/>
      <c r="AI3378" s="5"/>
      <c r="AJ3378" s="5"/>
      <c r="AM3378" s="9"/>
      <c r="AN3378" s="9"/>
      <c r="AO3378" s="9"/>
      <c r="AP3378" s="9"/>
      <c r="AQ3378" s="9"/>
      <c r="AR3378" s="9"/>
      <c r="AS3378" s="9"/>
      <c r="AT3378" s="9"/>
      <c r="AU3378" s="5"/>
      <c r="AV3378" s="5"/>
      <c r="AW3378" s="5"/>
      <c r="AX3378" s="5"/>
      <c r="AY3378" s="5"/>
      <c r="AZ3378" s="5"/>
      <c r="BA3378" s="5"/>
      <c r="CX3378" s="5"/>
      <c r="CY3378" s="5"/>
      <c r="CZ3378" s="5"/>
    </row>
    <row r="3379" spans="4:104" x14ac:dyDescent="0.3">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E3379" s="5"/>
      <c r="AF3379" s="5"/>
      <c r="AG3379" s="5"/>
      <c r="AH3379" s="5"/>
      <c r="AI3379" s="5"/>
      <c r="AJ3379" s="5"/>
      <c r="AM3379" s="9"/>
      <c r="AN3379" s="9"/>
      <c r="AO3379" s="9"/>
      <c r="AP3379" s="9"/>
      <c r="AQ3379" s="9"/>
      <c r="AR3379" s="9"/>
      <c r="AS3379" s="9"/>
      <c r="AT3379" s="9"/>
      <c r="AU3379" s="5"/>
      <c r="AV3379" s="5"/>
      <c r="AW3379" s="5"/>
      <c r="AX3379" s="5"/>
      <c r="AY3379" s="5"/>
      <c r="AZ3379" s="5"/>
      <c r="BA3379" s="5"/>
      <c r="CX3379" s="5"/>
      <c r="CY3379" s="5"/>
      <c r="CZ3379" s="5"/>
    </row>
    <row r="3380" spans="4:104" x14ac:dyDescent="0.3">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E3380" s="5"/>
      <c r="AF3380" s="5"/>
      <c r="AG3380" s="5"/>
      <c r="AH3380" s="5"/>
      <c r="AI3380" s="5"/>
      <c r="AJ3380" s="5"/>
      <c r="AM3380" s="9"/>
      <c r="AN3380" s="9"/>
      <c r="AO3380" s="9"/>
      <c r="AP3380" s="9"/>
      <c r="AQ3380" s="9"/>
      <c r="AR3380" s="9"/>
      <c r="AS3380" s="9"/>
      <c r="AT3380" s="9"/>
      <c r="AU3380" s="5"/>
      <c r="AV3380" s="5"/>
      <c r="AW3380" s="5"/>
      <c r="AX3380" s="5"/>
      <c r="AY3380" s="5"/>
      <c r="AZ3380" s="5"/>
      <c r="BA3380" s="5"/>
      <c r="CX3380" s="5"/>
      <c r="CY3380" s="5"/>
      <c r="CZ3380" s="5"/>
    </row>
    <row r="3381" spans="4:104" x14ac:dyDescent="0.3">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E3381" s="5"/>
      <c r="AF3381" s="5"/>
      <c r="AG3381" s="5"/>
      <c r="AH3381" s="5"/>
      <c r="AI3381" s="5"/>
      <c r="AJ3381" s="5"/>
      <c r="AM3381" s="9"/>
      <c r="AN3381" s="9"/>
      <c r="AO3381" s="9"/>
      <c r="AP3381" s="9"/>
      <c r="AQ3381" s="9"/>
      <c r="AR3381" s="9"/>
      <c r="AS3381" s="9"/>
      <c r="AT3381" s="9"/>
      <c r="AU3381" s="5"/>
      <c r="AV3381" s="5"/>
      <c r="AW3381" s="5"/>
      <c r="AX3381" s="5"/>
      <c r="AY3381" s="5"/>
      <c r="AZ3381" s="5"/>
      <c r="BA3381" s="5"/>
      <c r="CX3381" s="5"/>
      <c r="CY3381" s="5"/>
      <c r="CZ3381" s="5"/>
    </row>
    <row r="3382" spans="4:104" x14ac:dyDescent="0.3">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E3382" s="5"/>
      <c r="AF3382" s="5"/>
      <c r="AG3382" s="5"/>
      <c r="AH3382" s="5"/>
      <c r="AI3382" s="5"/>
      <c r="AJ3382" s="5"/>
      <c r="AM3382" s="9"/>
      <c r="AN3382" s="9"/>
      <c r="AO3382" s="9"/>
      <c r="AP3382" s="9"/>
      <c r="AQ3382" s="9"/>
      <c r="AR3382" s="9"/>
      <c r="AS3382" s="9"/>
      <c r="AT3382" s="9"/>
      <c r="AU3382" s="5"/>
      <c r="AV3382" s="5"/>
      <c r="AW3382" s="5"/>
      <c r="AX3382" s="5"/>
      <c r="AY3382" s="5"/>
      <c r="AZ3382" s="5"/>
      <c r="BA3382" s="5"/>
      <c r="CX3382" s="5"/>
      <c r="CY3382" s="5"/>
      <c r="CZ3382" s="5"/>
    </row>
    <row r="3383" spans="4:104" x14ac:dyDescent="0.3">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E3383" s="5"/>
      <c r="AF3383" s="5"/>
      <c r="AG3383" s="5"/>
      <c r="AH3383" s="5"/>
      <c r="AI3383" s="5"/>
      <c r="AJ3383" s="5"/>
      <c r="AM3383" s="9"/>
      <c r="AN3383" s="9"/>
      <c r="AO3383" s="9"/>
      <c r="AP3383" s="9"/>
      <c r="AQ3383" s="9"/>
      <c r="AR3383" s="9"/>
      <c r="AS3383" s="9"/>
      <c r="AT3383" s="9"/>
      <c r="AU3383" s="5"/>
      <c r="AV3383" s="5"/>
      <c r="AW3383" s="5"/>
      <c r="AX3383" s="5"/>
      <c r="AY3383" s="5"/>
      <c r="AZ3383" s="5"/>
      <c r="BA3383" s="5"/>
      <c r="CX3383" s="5"/>
      <c r="CY3383" s="5"/>
      <c r="CZ3383" s="5"/>
    </row>
    <row r="3384" spans="4:104" x14ac:dyDescent="0.3">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E3384" s="5"/>
      <c r="AF3384" s="5"/>
      <c r="AG3384" s="5"/>
      <c r="AH3384" s="5"/>
      <c r="AI3384" s="5"/>
      <c r="AJ3384" s="5"/>
      <c r="AM3384" s="9"/>
      <c r="AN3384" s="9"/>
      <c r="AO3384" s="9"/>
      <c r="AP3384" s="9"/>
      <c r="AQ3384" s="9"/>
      <c r="AR3384" s="9"/>
      <c r="AS3384" s="9"/>
      <c r="AT3384" s="9"/>
      <c r="AU3384" s="5"/>
      <c r="AV3384" s="5"/>
      <c r="AW3384" s="5"/>
      <c r="AX3384" s="5"/>
      <c r="AY3384" s="5"/>
      <c r="AZ3384" s="5"/>
      <c r="BA3384" s="5"/>
      <c r="CX3384" s="5"/>
      <c r="CY3384" s="5"/>
      <c r="CZ3384" s="5"/>
    </row>
    <row r="3385" spans="4:104" x14ac:dyDescent="0.3">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E3385" s="5"/>
      <c r="AF3385" s="5"/>
      <c r="AG3385" s="5"/>
      <c r="AH3385" s="5"/>
      <c r="AI3385" s="5"/>
      <c r="AJ3385" s="5"/>
      <c r="AM3385" s="9"/>
      <c r="AN3385" s="9"/>
      <c r="AO3385" s="9"/>
      <c r="AP3385" s="9"/>
      <c r="AQ3385" s="9"/>
      <c r="AR3385" s="9"/>
      <c r="AS3385" s="9"/>
      <c r="AT3385" s="9"/>
      <c r="AU3385" s="5"/>
      <c r="AV3385" s="5"/>
      <c r="AW3385" s="5"/>
      <c r="AX3385" s="5"/>
      <c r="AY3385" s="5"/>
      <c r="AZ3385" s="5"/>
      <c r="BA3385" s="5"/>
      <c r="CX3385" s="5"/>
      <c r="CY3385" s="5"/>
      <c r="CZ3385" s="5"/>
    </row>
    <row r="3386" spans="4:104" x14ac:dyDescent="0.3">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E3386" s="5"/>
      <c r="AF3386" s="5"/>
      <c r="AG3386" s="5"/>
      <c r="AH3386" s="5"/>
      <c r="AI3386" s="5"/>
      <c r="AJ3386" s="5"/>
      <c r="AM3386" s="9"/>
      <c r="AN3386" s="9"/>
      <c r="AO3386" s="9"/>
      <c r="AP3386" s="9"/>
      <c r="AQ3386" s="9"/>
      <c r="AR3386" s="9"/>
      <c r="AS3386" s="9"/>
      <c r="AT3386" s="9"/>
      <c r="AU3386" s="5"/>
      <c r="AV3386" s="5"/>
      <c r="AW3386" s="5"/>
      <c r="AX3386" s="5"/>
      <c r="AY3386" s="5"/>
      <c r="AZ3386" s="5"/>
      <c r="BA3386" s="5"/>
      <c r="CX3386" s="5"/>
      <c r="CY3386" s="5"/>
      <c r="CZ3386" s="5"/>
    </row>
    <row r="3387" spans="4:104" x14ac:dyDescent="0.3">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E3387" s="5"/>
      <c r="AF3387" s="5"/>
      <c r="AG3387" s="5"/>
      <c r="AH3387" s="5"/>
      <c r="AI3387" s="5"/>
      <c r="AJ3387" s="5"/>
      <c r="AM3387" s="9"/>
      <c r="AN3387" s="9"/>
      <c r="AO3387" s="9"/>
      <c r="AP3387" s="9"/>
      <c r="AQ3387" s="9"/>
      <c r="AR3387" s="9"/>
      <c r="AS3387" s="9"/>
      <c r="AT3387" s="9"/>
      <c r="AU3387" s="5"/>
      <c r="AV3387" s="5"/>
      <c r="AW3387" s="5"/>
      <c r="AX3387" s="5"/>
      <c r="AY3387" s="5"/>
      <c r="AZ3387" s="5"/>
      <c r="BA3387" s="5"/>
      <c r="CX3387" s="5"/>
      <c r="CY3387" s="5"/>
      <c r="CZ3387" s="5"/>
    </row>
    <row r="3388" spans="4:104" x14ac:dyDescent="0.3">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E3388" s="5"/>
      <c r="AF3388" s="5"/>
      <c r="AG3388" s="5"/>
      <c r="AH3388" s="5"/>
      <c r="AI3388" s="5"/>
      <c r="AJ3388" s="5"/>
      <c r="AM3388" s="9"/>
      <c r="AN3388" s="9"/>
      <c r="AO3388" s="9"/>
      <c r="AP3388" s="9"/>
      <c r="AQ3388" s="9"/>
      <c r="AR3388" s="9"/>
      <c r="AS3388" s="9"/>
      <c r="AT3388" s="9"/>
      <c r="AU3388" s="5"/>
      <c r="AV3388" s="5"/>
      <c r="AW3388" s="5"/>
      <c r="AX3388" s="5"/>
      <c r="AY3388" s="5"/>
      <c r="AZ3388" s="5"/>
      <c r="BA3388" s="5"/>
      <c r="CX3388" s="5"/>
      <c r="CY3388" s="5"/>
      <c r="CZ3388" s="5"/>
    </row>
    <row r="3389" spans="4:104" x14ac:dyDescent="0.3">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E3389" s="5"/>
      <c r="AF3389" s="5"/>
      <c r="AG3389" s="5"/>
      <c r="AH3389" s="5"/>
      <c r="AI3389" s="5"/>
      <c r="AJ3389" s="5"/>
      <c r="AM3389" s="9"/>
      <c r="AN3389" s="9"/>
      <c r="AO3389" s="9"/>
      <c r="AP3389" s="9"/>
      <c r="AQ3389" s="9"/>
      <c r="AR3389" s="9"/>
      <c r="AS3389" s="9"/>
      <c r="AT3389" s="9"/>
      <c r="AU3389" s="5"/>
      <c r="AV3389" s="5"/>
      <c r="AW3389" s="5"/>
      <c r="AX3389" s="5"/>
      <c r="AY3389" s="5"/>
      <c r="AZ3389" s="5"/>
      <c r="BA3389" s="5"/>
      <c r="CX3389" s="5"/>
      <c r="CY3389" s="5"/>
      <c r="CZ3389" s="5"/>
    </row>
    <row r="3390" spans="4:104" x14ac:dyDescent="0.3">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E3390" s="5"/>
      <c r="AF3390" s="5"/>
      <c r="AG3390" s="5"/>
      <c r="AH3390" s="5"/>
      <c r="AI3390" s="5"/>
      <c r="AJ3390" s="5"/>
      <c r="AM3390" s="9"/>
      <c r="AN3390" s="9"/>
      <c r="AO3390" s="9"/>
      <c r="AP3390" s="9"/>
      <c r="AQ3390" s="9"/>
      <c r="AR3390" s="9"/>
      <c r="AS3390" s="9"/>
      <c r="AT3390" s="9"/>
      <c r="AU3390" s="5"/>
      <c r="AV3390" s="5"/>
      <c r="AW3390" s="5"/>
      <c r="AX3390" s="5"/>
      <c r="AY3390" s="5"/>
      <c r="AZ3390" s="5"/>
      <c r="BA3390" s="5"/>
      <c r="CX3390" s="5"/>
      <c r="CY3390" s="5"/>
      <c r="CZ3390" s="5"/>
    </row>
    <row r="3391" spans="4:104" x14ac:dyDescent="0.3">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E3391" s="5"/>
      <c r="AF3391" s="5"/>
      <c r="AG3391" s="5"/>
      <c r="AH3391" s="5"/>
      <c r="AI3391" s="5"/>
      <c r="AJ3391" s="5"/>
      <c r="AM3391" s="9"/>
      <c r="AN3391" s="9"/>
      <c r="AO3391" s="9"/>
      <c r="AP3391" s="9"/>
      <c r="AQ3391" s="9"/>
      <c r="AR3391" s="9"/>
      <c r="AS3391" s="9"/>
      <c r="AT3391" s="9"/>
      <c r="AU3391" s="5"/>
      <c r="AV3391" s="5"/>
      <c r="AW3391" s="5"/>
      <c r="AX3391" s="5"/>
      <c r="AY3391" s="5"/>
      <c r="AZ3391" s="5"/>
      <c r="BA3391" s="5"/>
      <c r="CX3391" s="5"/>
      <c r="CY3391" s="5"/>
      <c r="CZ3391" s="5"/>
    </row>
    <row r="3392" spans="4:104" x14ac:dyDescent="0.3">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E3392" s="5"/>
      <c r="AF3392" s="5"/>
      <c r="AG3392" s="5"/>
      <c r="AH3392" s="5"/>
      <c r="AI3392" s="5"/>
      <c r="AJ3392" s="5"/>
      <c r="AM3392" s="9"/>
      <c r="AN3392" s="9"/>
      <c r="AO3392" s="9"/>
      <c r="AP3392" s="9"/>
      <c r="AQ3392" s="9"/>
      <c r="AR3392" s="9"/>
      <c r="AS3392" s="9"/>
      <c r="AT3392" s="9"/>
      <c r="AU3392" s="5"/>
      <c r="AV3392" s="5"/>
      <c r="AW3392" s="5"/>
      <c r="AX3392" s="5"/>
      <c r="AY3392" s="5"/>
      <c r="AZ3392" s="5"/>
      <c r="BA3392" s="5"/>
      <c r="CX3392" s="5"/>
      <c r="CY3392" s="5"/>
      <c r="CZ3392" s="5"/>
    </row>
    <row r="3393" spans="4:104" x14ac:dyDescent="0.3">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E3393" s="5"/>
      <c r="AF3393" s="5"/>
      <c r="AG3393" s="5"/>
      <c r="AH3393" s="5"/>
      <c r="AI3393" s="5"/>
      <c r="AJ3393" s="5"/>
      <c r="AM3393" s="9"/>
      <c r="AN3393" s="9"/>
      <c r="AO3393" s="9"/>
      <c r="AP3393" s="9"/>
      <c r="AQ3393" s="9"/>
      <c r="AR3393" s="9"/>
      <c r="AS3393" s="9"/>
      <c r="AT3393" s="9"/>
      <c r="AU3393" s="5"/>
      <c r="AV3393" s="5"/>
      <c r="AW3393" s="5"/>
      <c r="AX3393" s="5"/>
      <c r="AY3393" s="5"/>
      <c r="AZ3393" s="5"/>
      <c r="BA3393" s="5"/>
      <c r="CX3393" s="5"/>
      <c r="CY3393" s="5"/>
      <c r="CZ3393" s="5"/>
    </row>
    <row r="3394" spans="4:104" x14ac:dyDescent="0.3">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E3394" s="5"/>
      <c r="AF3394" s="5"/>
      <c r="AG3394" s="5"/>
      <c r="AH3394" s="5"/>
      <c r="AI3394" s="5"/>
      <c r="AJ3394" s="5"/>
      <c r="AM3394" s="9"/>
      <c r="AN3394" s="9"/>
      <c r="AO3394" s="9"/>
      <c r="AP3394" s="9"/>
      <c r="AQ3394" s="9"/>
      <c r="AR3394" s="9"/>
      <c r="AS3394" s="9"/>
      <c r="AT3394" s="9"/>
      <c r="AU3394" s="5"/>
      <c r="AV3394" s="5"/>
      <c r="AW3394" s="5"/>
      <c r="AX3394" s="5"/>
      <c r="AY3394" s="5"/>
      <c r="AZ3394" s="5"/>
      <c r="BA3394" s="5"/>
      <c r="CX3394" s="5"/>
      <c r="CY3394" s="5"/>
      <c r="CZ3394" s="5"/>
    </row>
    <row r="3395" spans="4:104" x14ac:dyDescent="0.3">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E3395" s="5"/>
      <c r="AF3395" s="5"/>
      <c r="AG3395" s="5"/>
      <c r="AH3395" s="5"/>
      <c r="AI3395" s="5"/>
      <c r="AJ3395" s="5"/>
      <c r="AM3395" s="9"/>
      <c r="AN3395" s="9"/>
      <c r="AO3395" s="9"/>
      <c r="AP3395" s="9"/>
      <c r="AQ3395" s="9"/>
      <c r="AR3395" s="9"/>
      <c r="AS3395" s="9"/>
      <c r="AT3395" s="9"/>
      <c r="AU3395" s="5"/>
      <c r="AV3395" s="5"/>
      <c r="AW3395" s="5"/>
      <c r="AX3395" s="5"/>
      <c r="AY3395" s="5"/>
      <c r="AZ3395" s="5"/>
      <c r="BA3395" s="5"/>
      <c r="CX3395" s="5"/>
      <c r="CY3395" s="5"/>
      <c r="CZ3395" s="5"/>
    </row>
    <row r="3396" spans="4:104" x14ac:dyDescent="0.3">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E3396" s="5"/>
      <c r="AF3396" s="5"/>
      <c r="AG3396" s="5"/>
      <c r="AH3396" s="5"/>
      <c r="AI3396" s="5"/>
      <c r="AJ3396" s="5"/>
      <c r="AM3396" s="9"/>
      <c r="AN3396" s="9"/>
      <c r="AO3396" s="9"/>
      <c r="AP3396" s="9"/>
      <c r="AQ3396" s="9"/>
      <c r="AR3396" s="9"/>
      <c r="AS3396" s="9"/>
      <c r="AT3396" s="9"/>
      <c r="AU3396" s="5"/>
      <c r="AV3396" s="5"/>
      <c r="AW3396" s="5"/>
      <c r="AX3396" s="5"/>
      <c r="AY3396" s="5"/>
      <c r="AZ3396" s="5"/>
      <c r="BA3396" s="5"/>
      <c r="CX3396" s="5"/>
      <c r="CY3396" s="5"/>
      <c r="CZ3396" s="5"/>
    </row>
    <row r="3397" spans="4:104" x14ac:dyDescent="0.3">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E3397" s="5"/>
      <c r="AF3397" s="5"/>
      <c r="AG3397" s="5"/>
      <c r="AH3397" s="5"/>
      <c r="AI3397" s="5"/>
      <c r="AJ3397" s="5"/>
      <c r="AM3397" s="9"/>
      <c r="AN3397" s="9"/>
      <c r="AO3397" s="9"/>
      <c r="AP3397" s="9"/>
      <c r="AQ3397" s="9"/>
      <c r="AR3397" s="9"/>
      <c r="AS3397" s="9"/>
      <c r="AT3397" s="9"/>
      <c r="AU3397" s="5"/>
      <c r="AV3397" s="5"/>
      <c r="AW3397" s="5"/>
      <c r="AX3397" s="5"/>
      <c r="AY3397" s="5"/>
      <c r="AZ3397" s="5"/>
      <c r="BA3397" s="5"/>
      <c r="CX3397" s="5"/>
      <c r="CY3397" s="5"/>
      <c r="CZ3397" s="5"/>
    </row>
    <row r="3398" spans="4:104" x14ac:dyDescent="0.3">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E3398" s="5"/>
      <c r="AF3398" s="5"/>
      <c r="AG3398" s="5"/>
      <c r="AH3398" s="5"/>
      <c r="AI3398" s="5"/>
      <c r="AJ3398" s="5"/>
      <c r="AM3398" s="9"/>
      <c r="AN3398" s="9"/>
      <c r="AO3398" s="9"/>
      <c r="AP3398" s="9"/>
      <c r="AQ3398" s="9"/>
      <c r="AR3398" s="9"/>
      <c r="AS3398" s="9"/>
      <c r="AT3398" s="9"/>
      <c r="AU3398" s="5"/>
      <c r="AV3398" s="5"/>
      <c r="AW3398" s="5"/>
      <c r="AX3398" s="5"/>
      <c r="AY3398" s="5"/>
      <c r="AZ3398" s="5"/>
      <c r="BA3398" s="5"/>
      <c r="CX3398" s="5"/>
      <c r="CY3398" s="5"/>
      <c r="CZ3398" s="5"/>
    </row>
    <row r="3399" spans="4:104" x14ac:dyDescent="0.3">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E3399" s="5"/>
      <c r="AF3399" s="5"/>
      <c r="AG3399" s="5"/>
      <c r="AH3399" s="5"/>
      <c r="AI3399" s="5"/>
      <c r="AJ3399" s="5"/>
      <c r="AM3399" s="9"/>
      <c r="AN3399" s="9"/>
      <c r="AO3399" s="9"/>
      <c r="AP3399" s="9"/>
      <c r="AQ3399" s="9"/>
      <c r="AR3399" s="9"/>
      <c r="AS3399" s="9"/>
      <c r="AT3399" s="9"/>
      <c r="AU3399" s="5"/>
      <c r="AV3399" s="5"/>
      <c r="AW3399" s="5"/>
      <c r="AX3399" s="5"/>
      <c r="AY3399" s="5"/>
      <c r="AZ3399" s="5"/>
      <c r="BA3399" s="5"/>
      <c r="CX3399" s="5"/>
      <c r="CY3399" s="5"/>
      <c r="CZ3399" s="5"/>
    </row>
    <row r="3400" spans="4:104" x14ac:dyDescent="0.3">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E3400" s="5"/>
      <c r="AF3400" s="5"/>
      <c r="AG3400" s="5"/>
      <c r="AH3400" s="5"/>
      <c r="AI3400" s="5"/>
      <c r="AJ3400" s="5"/>
      <c r="AM3400" s="9"/>
      <c r="AN3400" s="9"/>
      <c r="AO3400" s="9"/>
      <c r="AP3400" s="9"/>
      <c r="AQ3400" s="9"/>
      <c r="AR3400" s="9"/>
      <c r="AS3400" s="9"/>
      <c r="AT3400" s="9"/>
      <c r="AU3400" s="5"/>
      <c r="AV3400" s="5"/>
      <c r="AW3400" s="5"/>
      <c r="AX3400" s="5"/>
      <c r="AY3400" s="5"/>
      <c r="AZ3400" s="5"/>
      <c r="BA3400" s="5"/>
      <c r="CX3400" s="5"/>
      <c r="CY3400" s="5"/>
      <c r="CZ3400" s="5"/>
    </row>
    <row r="3401" spans="4:104" x14ac:dyDescent="0.3">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E3401" s="5"/>
      <c r="AF3401" s="5"/>
      <c r="AG3401" s="5"/>
      <c r="AH3401" s="5"/>
      <c r="AI3401" s="5"/>
      <c r="AJ3401" s="5"/>
      <c r="AM3401" s="9"/>
      <c r="AN3401" s="9"/>
      <c r="AO3401" s="9"/>
      <c r="AP3401" s="9"/>
      <c r="AQ3401" s="9"/>
      <c r="AR3401" s="9"/>
      <c r="AS3401" s="9"/>
      <c r="AT3401" s="9"/>
      <c r="AU3401" s="5"/>
      <c r="AV3401" s="5"/>
      <c r="AW3401" s="5"/>
      <c r="AX3401" s="5"/>
      <c r="AY3401" s="5"/>
      <c r="AZ3401" s="5"/>
      <c r="BA3401" s="5"/>
      <c r="CX3401" s="5"/>
      <c r="CY3401" s="5"/>
      <c r="CZ3401" s="5"/>
    </row>
    <row r="3402" spans="4:104" x14ac:dyDescent="0.3">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E3402" s="5"/>
      <c r="AF3402" s="5"/>
      <c r="AG3402" s="5"/>
      <c r="AH3402" s="5"/>
      <c r="AI3402" s="5"/>
      <c r="AJ3402" s="5"/>
      <c r="AM3402" s="9"/>
      <c r="AN3402" s="9"/>
      <c r="AO3402" s="9"/>
      <c r="AP3402" s="9"/>
      <c r="AQ3402" s="9"/>
      <c r="AR3402" s="9"/>
      <c r="AS3402" s="9"/>
      <c r="AT3402" s="9"/>
      <c r="AU3402" s="5"/>
      <c r="AV3402" s="5"/>
      <c r="AW3402" s="5"/>
      <c r="AX3402" s="5"/>
      <c r="AY3402" s="5"/>
      <c r="AZ3402" s="5"/>
      <c r="BA3402" s="5"/>
      <c r="CX3402" s="5"/>
      <c r="CY3402" s="5"/>
      <c r="CZ3402" s="5"/>
    </row>
    <row r="3403" spans="4:104" x14ac:dyDescent="0.3">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E3403" s="5"/>
      <c r="AF3403" s="5"/>
      <c r="AG3403" s="5"/>
      <c r="AH3403" s="5"/>
      <c r="AI3403" s="5"/>
      <c r="AJ3403" s="5"/>
      <c r="AM3403" s="9"/>
      <c r="AN3403" s="9"/>
      <c r="AO3403" s="9"/>
      <c r="AP3403" s="9"/>
      <c r="AQ3403" s="9"/>
      <c r="AR3403" s="9"/>
      <c r="AS3403" s="9"/>
      <c r="AT3403" s="9"/>
      <c r="AU3403" s="5"/>
      <c r="AV3403" s="5"/>
      <c r="AW3403" s="5"/>
      <c r="AX3403" s="5"/>
      <c r="AY3403" s="5"/>
      <c r="AZ3403" s="5"/>
      <c r="BA3403" s="5"/>
      <c r="CX3403" s="5"/>
      <c r="CY3403" s="5"/>
      <c r="CZ3403" s="5"/>
    </row>
    <row r="3404" spans="4:104" x14ac:dyDescent="0.3">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E3404" s="5"/>
      <c r="AF3404" s="5"/>
      <c r="AG3404" s="5"/>
      <c r="AH3404" s="5"/>
      <c r="AI3404" s="5"/>
      <c r="AJ3404" s="5"/>
      <c r="AM3404" s="9"/>
      <c r="AN3404" s="9"/>
      <c r="AO3404" s="9"/>
      <c r="AP3404" s="9"/>
      <c r="AQ3404" s="9"/>
      <c r="AR3404" s="9"/>
      <c r="AS3404" s="9"/>
      <c r="AT3404" s="9"/>
      <c r="AU3404" s="5"/>
      <c r="AV3404" s="5"/>
      <c r="AW3404" s="5"/>
      <c r="AX3404" s="5"/>
      <c r="AY3404" s="5"/>
      <c r="AZ3404" s="5"/>
      <c r="BA3404" s="5"/>
      <c r="CX3404" s="5"/>
      <c r="CY3404" s="5"/>
      <c r="CZ3404" s="5"/>
    </row>
    <row r="3405" spans="4:104" x14ac:dyDescent="0.3">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E3405" s="5"/>
      <c r="AF3405" s="5"/>
      <c r="AG3405" s="5"/>
      <c r="AH3405" s="5"/>
      <c r="AI3405" s="5"/>
      <c r="AJ3405" s="5"/>
      <c r="AM3405" s="9"/>
      <c r="AN3405" s="9"/>
      <c r="AO3405" s="9"/>
      <c r="AP3405" s="9"/>
      <c r="AQ3405" s="9"/>
      <c r="AR3405" s="9"/>
      <c r="AS3405" s="9"/>
      <c r="AT3405" s="9"/>
      <c r="AU3405" s="5"/>
      <c r="AV3405" s="5"/>
      <c r="AW3405" s="5"/>
      <c r="AX3405" s="5"/>
      <c r="AY3405" s="5"/>
      <c r="AZ3405" s="5"/>
      <c r="BA3405" s="5"/>
      <c r="CX3405" s="5"/>
      <c r="CY3405" s="5"/>
      <c r="CZ3405" s="5"/>
    </row>
    <row r="3406" spans="4:104" x14ac:dyDescent="0.3">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E3406" s="5"/>
      <c r="AF3406" s="5"/>
      <c r="AG3406" s="5"/>
      <c r="AH3406" s="5"/>
      <c r="AI3406" s="5"/>
      <c r="AJ3406" s="5"/>
      <c r="AM3406" s="9"/>
      <c r="AN3406" s="9"/>
      <c r="AO3406" s="9"/>
      <c r="AP3406" s="9"/>
      <c r="AQ3406" s="9"/>
      <c r="AR3406" s="9"/>
      <c r="AS3406" s="9"/>
      <c r="AT3406" s="9"/>
      <c r="AU3406" s="5"/>
      <c r="AV3406" s="5"/>
      <c r="AW3406" s="5"/>
      <c r="AX3406" s="5"/>
      <c r="AY3406" s="5"/>
      <c r="AZ3406" s="5"/>
      <c r="BA3406" s="5"/>
      <c r="CX3406" s="5"/>
      <c r="CY3406" s="5"/>
      <c r="CZ3406" s="5"/>
    </row>
    <row r="3407" spans="4:104" x14ac:dyDescent="0.3">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E3407" s="5"/>
      <c r="AF3407" s="5"/>
      <c r="AG3407" s="5"/>
      <c r="AH3407" s="5"/>
      <c r="AI3407" s="5"/>
      <c r="AJ3407" s="5"/>
      <c r="AM3407" s="9"/>
      <c r="AN3407" s="9"/>
      <c r="AO3407" s="9"/>
      <c r="AP3407" s="9"/>
      <c r="AQ3407" s="9"/>
      <c r="AR3407" s="9"/>
      <c r="AS3407" s="9"/>
      <c r="AT3407" s="9"/>
      <c r="AU3407" s="5"/>
      <c r="AV3407" s="5"/>
      <c r="AW3407" s="5"/>
      <c r="AX3407" s="5"/>
      <c r="AY3407" s="5"/>
      <c r="AZ3407" s="5"/>
      <c r="BA3407" s="5"/>
      <c r="CX3407" s="5"/>
      <c r="CY3407" s="5"/>
      <c r="CZ3407" s="5"/>
    </row>
    <row r="3408" spans="4:104" x14ac:dyDescent="0.3">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E3408" s="5"/>
      <c r="AF3408" s="5"/>
      <c r="AG3408" s="5"/>
      <c r="AH3408" s="5"/>
      <c r="AI3408" s="5"/>
      <c r="AJ3408" s="5"/>
      <c r="AM3408" s="9"/>
      <c r="AN3408" s="9"/>
      <c r="AO3408" s="9"/>
      <c r="AP3408" s="9"/>
      <c r="AQ3408" s="9"/>
      <c r="AR3408" s="9"/>
      <c r="AS3408" s="9"/>
      <c r="AT3408" s="9"/>
      <c r="AU3408" s="5"/>
      <c r="AV3408" s="5"/>
      <c r="AW3408" s="5"/>
      <c r="AX3408" s="5"/>
      <c r="AY3408" s="5"/>
      <c r="AZ3408" s="5"/>
      <c r="BA3408" s="5"/>
      <c r="CX3408" s="5"/>
      <c r="CY3408" s="5"/>
      <c r="CZ3408" s="5"/>
    </row>
    <row r="3409" spans="4:104" x14ac:dyDescent="0.3">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E3409" s="5"/>
      <c r="AF3409" s="5"/>
      <c r="AG3409" s="5"/>
      <c r="AH3409" s="5"/>
      <c r="AI3409" s="5"/>
      <c r="AJ3409" s="5"/>
      <c r="AM3409" s="9"/>
      <c r="AN3409" s="9"/>
      <c r="AO3409" s="9"/>
      <c r="AP3409" s="9"/>
      <c r="AQ3409" s="9"/>
      <c r="AR3409" s="9"/>
      <c r="AS3409" s="9"/>
      <c r="AT3409" s="9"/>
      <c r="AU3409" s="5"/>
      <c r="AV3409" s="5"/>
      <c r="AW3409" s="5"/>
      <c r="AX3409" s="5"/>
      <c r="AY3409" s="5"/>
      <c r="AZ3409" s="5"/>
      <c r="BA3409" s="5"/>
      <c r="CX3409" s="5"/>
      <c r="CY3409" s="5"/>
      <c r="CZ3409" s="5"/>
    </row>
    <row r="3410" spans="4:104" x14ac:dyDescent="0.3">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E3410" s="5"/>
      <c r="AF3410" s="5"/>
      <c r="AG3410" s="5"/>
      <c r="AH3410" s="5"/>
      <c r="AI3410" s="5"/>
      <c r="AJ3410" s="5"/>
      <c r="AM3410" s="9"/>
      <c r="AN3410" s="9"/>
      <c r="AO3410" s="9"/>
      <c r="AP3410" s="9"/>
      <c r="AQ3410" s="9"/>
      <c r="AR3410" s="9"/>
      <c r="AS3410" s="9"/>
      <c r="AT3410" s="9"/>
      <c r="AU3410" s="5"/>
      <c r="AV3410" s="5"/>
      <c r="AW3410" s="5"/>
      <c r="AX3410" s="5"/>
      <c r="AY3410" s="5"/>
      <c r="AZ3410" s="5"/>
      <c r="BA3410" s="5"/>
      <c r="CX3410" s="5"/>
      <c r="CY3410" s="5"/>
      <c r="CZ3410" s="5"/>
    </row>
    <row r="3411" spans="4:104" x14ac:dyDescent="0.3">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E3411" s="5"/>
      <c r="AF3411" s="5"/>
      <c r="AG3411" s="5"/>
      <c r="AH3411" s="5"/>
      <c r="AI3411" s="5"/>
      <c r="AJ3411" s="5"/>
      <c r="AM3411" s="9"/>
      <c r="AN3411" s="9"/>
      <c r="AO3411" s="9"/>
      <c r="AP3411" s="9"/>
      <c r="AQ3411" s="9"/>
      <c r="AR3411" s="9"/>
      <c r="AS3411" s="9"/>
      <c r="AT3411" s="9"/>
      <c r="AU3411" s="5"/>
      <c r="AV3411" s="5"/>
      <c r="AW3411" s="5"/>
      <c r="AX3411" s="5"/>
      <c r="AY3411" s="5"/>
      <c r="AZ3411" s="5"/>
      <c r="BA3411" s="5"/>
      <c r="CX3411" s="5"/>
      <c r="CY3411" s="5"/>
      <c r="CZ3411" s="5"/>
    </row>
    <row r="3412" spans="4:104" x14ac:dyDescent="0.3">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E3412" s="5"/>
      <c r="AF3412" s="5"/>
      <c r="AG3412" s="5"/>
      <c r="AH3412" s="5"/>
      <c r="AI3412" s="5"/>
      <c r="AJ3412" s="5"/>
      <c r="AM3412" s="9"/>
      <c r="AN3412" s="9"/>
      <c r="AO3412" s="9"/>
      <c r="AP3412" s="9"/>
      <c r="AQ3412" s="9"/>
      <c r="AR3412" s="9"/>
      <c r="AS3412" s="9"/>
      <c r="AT3412" s="9"/>
      <c r="AU3412" s="5"/>
      <c r="AV3412" s="5"/>
      <c r="AW3412" s="5"/>
      <c r="AX3412" s="5"/>
      <c r="AY3412" s="5"/>
      <c r="AZ3412" s="5"/>
      <c r="BA3412" s="5"/>
      <c r="CX3412" s="5"/>
      <c r="CY3412" s="5"/>
      <c r="CZ3412" s="5"/>
    </row>
    <row r="3413" spans="4:104" x14ac:dyDescent="0.3">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E3413" s="5"/>
      <c r="AF3413" s="5"/>
      <c r="AG3413" s="5"/>
      <c r="AH3413" s="5"/>
      <c r="AI3413" s="5"/>
      <c r="AJ3413" s="5"/>
      <c r="AM3413" s="9"/>
      <c r="AN3413" s="9"/>
      <c r="AO3413" s="9"/>
      <c r="AP3413" s="9"/>
      <c r="AQ3413" s="9"/>
      <c r="AR3413" s="9"/>
      <c r="AS3413" s="9"/>
      <c r="AT3413" s="9"/>
      <c r="AU3413" s="5"/>
      <c r="AV3413" s="5"/>
      <c r="AW3413" s="5"/>
      <c r="AX3413" s="5"/>
      <c r="AY3413" s="5"/>
      <c r="AZ3413" s="5"/>
      <c r="BA3413" s="5"/>
      <c r="CX3413" s="5"/>
      <c r="CY3413" s="5"/>
      <c r="CZ3413" s="5"/>
    </row>
    <row r="3414" spans="4:104" x14ac:dyDescent="0.3">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E3414" s="5"/>
      <c r="AF3414" s="5"/>
      <c r="AG3414" s="5"/>
      <c r="AH3414" s="5"/>
      <c r="AI3414" s="5"/>
      <c r="AJ3414" s="5"/>
      <c r="AM3414" s="9"/>
      <c r="AN3414" s="9"/>
      <c r="AO3414" s="9"/>
      <c r="AP3414" s="9"/>
      <c r="AQ3414" s="9"/>
      <c r="AR3414" s="9"/>
      <c r="AS3414" s="9"/>
      <c r="AT3414" s="9"/>
      <c r="AU3414" s="5"/>
      <c r="AV3414" s="5"/>
      <c r="AW3414" s="5"/>
      <c r="AX3414" s="5"/>
      <c r="AY3414" s="5"/>
      <c r="AZ3414" s="5"/>
      <c r="BA3414" s="5"/>
      <c r="CX3414" s="5"/>
      <c r="CY3414" s="5"/>
      <c r="CZ3414" s="5"/>
    </row>
    <row r="3415" spans="4:104" x14ac:dyDescent="0.3">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E3415" s="5"/>
      <c r="AF3415" s="5"/>
      <c r="AG3415" s="5"/>
      <c r="AH3415" s="5"/>
      <c r="AI3415" s="5"/>
      <c r="AJ3415" s="5"/>
      <c r="AM3415" s="9"/>
      <c r="AN3415" s="9"/>
      <c r="AO3415" s="9"/>
      <c r="AP3415" s="9"/>
      <c r="AQ3415" s="9"/>
      <c r="AR3415" s="9"/>
      <c r="AS3415" s="9"/>
      <c r="AT3415" s="9"/>
      <c r="AU3415" s="5"/>
      <c r="AV3415" s="5"/>
      <c r="AW3415" s="5"/>
      <c r="AX3415" s="5"/>
      <c r="AY3415" s="5"/>
      <c r="AZ3415" s="5"/>
      <c r="BA3415" s="5"/>
      <c r="CX3415" s="5"/>
      <c r="CY3415" s="5"/>
      <c r="CZ3415" s="5"/>
    </row>
    <row r="3416" spans="4:104" x14ac:dyDescent="0.3">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E3416" s="5"/>
      <c r="AF3416" s="5"/>
      <c r="AG3416" s="5"/>
      <c r="AH3416" s="5"/>
      <c r="AI3416" s="5"/>
      <c r="AJ3416" s="5"/>
      <c r="AM3416" s="9"/>
      <c r="AN3416" s="9"/>
      <c r="AO3416" s="9"/>
      <c r="AP3416" s="9"/>
      <c r="AQ3416" s="9"/>
      <c r="AR3416" s="9"/>
      <c r="AS3416" s="9"/>
      <c r="AT3416" s="9"/>
      <c r="AU3416" s="5"/>
      <c r="AV3416" s="5"/>
      <c r="AW3416" s="5"/>
      <c r="AX3416" s="5"/>
      <c r="AY3416" s="5"/>
      <c r="AZ3416" s="5"/>
      <c r="BA3416" s="5"/>
      <c r="CX3416" s="5"/>
      <c r="CY3416" s="5"/>
      <c r="CZ3416" s="5"/>
    </row>
    <row r="3417" spans="4:104" x14ac:dyDescent="0.3">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E3417" s="5"/>
      <c r="AF3417" s="5"/>
      <c r="AG3417" s="5"/>
      <c r="AH3417" s="5"/>
      <c r="AI3417" s="5"/>
      <c r="AJ3417" s="5"/>
      <c r="AM3417" s="9"/>
      <c r="AN3417" s="9"/>
      <c r="AO3417" s="9"/>
      <c r="AP3417" s="9"/>
      <c r="AQ3417" s="9"/>
      <c r="AR3417" s="9"/>
      <c r="AS3417" s="9"/>
      <c r="AT3417" s="9"/>
      <c r="AU3417" s="5"/>
      <c r="AV3417" s="5"/>
      <c r="AW3417" s="5"/>
      <c r="AX3417" s="5"/>
      <c r="AY3417" s="5"/>
      <c r="AZ3417" s="5"/>
      <c r="BA3417" s="5"/>
      <c r="CX3417" s="5"/>
      <c r="CY3417" s="5"/>
      <c r="CZ3417" s="5"/>
    </row>
    <row r="3418" spans="4:104" x14ac:dyDescent="0.3">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E3418" s="5"/>
      <c r="AF3418" s="5"/>
      <c r="AG3418" s="5"/>
      <c r="AH3418" s="5"/>
      <c r="AI3418" s="5"/>
      <c r="AJ3418" s="5"/>
      <c r="AM3418" s="9"/>
      <c r="AN3418" s="9"/>
      <c r="AO3418" s="9"/>
      <c r="AP3418" s="9"/>
      <c r="AQ3418" s="9"/>
      <c r="AR3418" s="9"/>
      <c r="AS3418" s="9"/>
      <c r="AT3418" s="9"/>
      <c r="AU3418" s="5"/>
      <c r="AV3418" s="5"/>
      <c r="AW3418" s="5"/>
      <c r="AX3418" s="5"/>
      <c r="AY3418" s="5"/>
      <c r="AZ3418" s="5"/>
      <c r="BA3418" s="5"/>
      <c r="CX3418" s="5"/>
      <c r="CY3418" s="5"/>
      <c r="CZ3418" s="5"/>
    </row>
    <row r="3419" spans="4:104" x14ac:dyDescent="0.3">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E3419" s="5"/>
      <c r="AF3419" s="5"/>
      <c r="AG3419" s="5"/>
      <c r="AH3419" s="5"/>
      <c r="AI3419" s="5"/>
      <c r="AJ3419" s="5"/>
      <c r="AM3419" s="9"/>
      <c r="AN3419" s="9"/>
      <c r="AO3419" s="9"/>
      <c r="AP3419" s="9"/>
      <c r="AQ3419" s="9"/>
      <c r="AR3419" s="9"/>
      <c r="AS3419" s="9"/>
      <c r="AT3419" s="9"/>
      <c r="AU3419" s="5"/>
      <c r="AV3419" s="5"/>
      <c r="AW3419" s="5"/>
      <c r="AX3419" s="5"/>
      <c r="AY3419" s="5"/>
      <c r="AZ3419" s="5"/>
      <c r="BA3419" s="5"/>
      <c r="CX3419" s="5"/>
      <c r="CY3419" s="5"/>
      <c r="CZ3419" s="5"/>
    </row>
    <row r="3420" spans="4:104" x14ac:dyDescent="0.3">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E3420" s="5"/>
      <c r="AF3420" s="5"/>
      <c r="AG3420" s="5"/>
      <c r="AH3420" s="5"/>
      <c r="AI3420" s="5"/>
      <c r="AJ3420" s="5"/>
      <c r="AM3420" s="9"/>
      <c r="AN3420" s="9"/>
      <c r="AO3420" s="9"/>
      <c r="AP3420" s="9"/>
      <c r="AQ3420" s="9"/>
      <c r="AR3420" s="9"/>
      <c r="AS3420" s="9"/>
      <c r="AT3420" s="9"/>
      <c r="AU3420" s="5"/>
      <c r="AV3420" s="5"/>
      <c r="AW3420" s="5"/>
      <c r="AX3420" s="5"/>
      <c r="AY3420" s="5"/>
      <c r="AZ3420" s="5"/>
      <c r="BA3420" s="5"/>
      <c r="CX3420" s="5"/>
      <c r="CY3420" s="5"/>
      <c r="CZ3420" s="5"/>
    </row>
    <row r="3421" spans="4:104" x14ac:dyDescent="0.3">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E3421" s="5"/>
      <c r="AF3421" s="5"/>
      <c r="AG3421" s="5"/>
      <c r="AH3421" s="5"/>
      <c r="AI3421" s="5"/>
      <c r="AJ3421" s="5"/>
      <c r="AM3421" s="9"/>
      <c r="AN3421" s="9"/>
      <c r="AO3421" s="9"/>
      <c r="AP3421" s="9"/>
      <c r="AQ3421" s="9"/>
      <c r="AR3421" s="9"/>
      <c r="AS3421" s="9"/>
      <c r="AT3421" s="9"/>
      <c r="AU3421" s="5"/>
      <c r="AV3421" s="5"/>
      <c r="AW3421" s="5"/>
      <c r="AX3421" s="5"/>
      <c r="AY3421" s="5"/>
      <c r="AZ3421" s="5"/>
      <c r="BA3421" s="5"/>
      <c r="CX3421" s="5"/>
      <c r="CY3421" s="5"/>
      <c r="CZ3421" s="5"/>
    </row>
    <row r="3422" spans="4:104" x14ac:dyDescent="0.3">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E3422" s="5"/>
      <c r="AF3422" s="5"/>
      <c r="AG3422" s="5"/>
      <c r="AH3422" s="5"/>
      <c r="AI3422" s="5"/>
      <c r="AJ3422" s="5"/>
      <c r="AM3422" s="9"/>
      <c r="AN3422" s="9"/>
      <c r="AO3422" s="9"/>
      <c r="AP3422" s="9"/>
      <c r="AQ3422" s="9"/>
      <c r="AR3422" s="9"/>
      <c r="AS3422" s="9"/>
      <c r="AT3422" s="9"/>
      <c r="AU3422" s="5"/>
      <c r="AV3422" s="5"/>
      <c r="AW3422" s="5"/>
      <c r="AX3422" s="5"/>
      <c r="AY3422" s="5"/>
      <c r="AZ3422" s="5"/>
      <c r="BA3422" s="5"/>
      <c r="CX3422" s="5"/>
      <c r="CY3422" s="5"/>
      <c r="CZ3422" s="5"/>
    </row>
    <row r="3423" spans="4:104" x14ac:dyDescent="0.3">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E3423" s="5"/>
      <c r="AF3423" s="5"/>
      <c r="AG3423" s="5"/>
      <c r="AH3423" s="5"/>
      <c r="AI3423" s="5"/>
      <c r="AJ3423" s="5"/>
      <c r="AM3423" s="9"/>
      <c r="AN3423" s="9"/>
      <c r="AO3423" s="9"/>
      <c r="AP3423" s="9"/>
      <c r="AQ3423" s="9"/>
      <c r="AR3423" s="9"/>
      <c r="AS3423" s="9"/>
      <c r="AT3423" s="9"/>
      <c r="AU3423" s="5"/>
      <c r="AV3423" s="5"/>
      <c r="AW3423" s="5"/>
      <c r="AX3423" s="5"/>
      <c r="AY3423" s="5"/>
      <c r="AZ3423" s="5"/>
      <c r="BA3423" s="5"/>
      <c r="CX3423" s="5"/>
      <c r="CY3423" s="5"/>
      <c r="CZ3423" s="5"/>
    </row>
    <row r="3424" spans="4:104" x14ac:dyDescent="0.3">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E3424" s="5"/>
      <c r="AF3424" s="5"/>
      <c r="AG3424" s="5"/>
      <c r="AH3424" s="5"/>
      <c r="AI3424" s="5"/>
      <c r="AJ3424" s="5"/>
      <c r="AM3424" s="9"/>
      <c r="AN3424" s="9"/>
      <c r="AO3424" s="9"/>
      <c r="AP3424" s="9"/>
      <c r="AQ3424" s="9"/>
      <c r="AR3424" s="9"/>
      <c r="AS3424" s="9"/>
      <c r="AT3424" s="9"/>
      <c r="AU3424" s="5"/>
      <c r="AV3424" s="5"/>
      <c r="AW3424" s="5"/>
      <c r="AX3424" s="5"/>
      <c r="AY3424" s="5"/>
      <c r="AZ3424" s="5"/>
      <c r="BA3424" s="5"/>
      <c r="CX3424" s="5"/>
      <c r="CY3424" s="5"/>
      <c r="CZ3424" s="5"/>
    </row>
    <row r="3425" spans="4:104" x14ac:dyDescent="0.3">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E3425" s="5"/>
      <c r="AF3425" s="5"/>
      <c r="AG3425" s="5"/>
      <c r="AH3425" s="5"/>
      <c r="AI3425" s="5"/>
      <c r="AJ3425" s="5"/>
      <c r="AM3425" s="9"/>
      <c r="AN3425" s="9"/>
      <c r="AO3425" s="9"/>
      <c r="AP3425" s="9"/>
      <c r="AQ3425" s="9"/>
      <c r="AR3425" s="9"/>
      <c r="AS3425" s="9"/>
      <c r="AT3425" s="9"/>
      <c r="AU3425" s="5"/>
      <c r="AV3425" s="5"/>
      <c r="AW3425" s="5"/>
      <c r="AX3425" s="5"/>
      <c r="AY3425" s="5"/>
      <c r="AZ3425" s="5"/>
      <c r="BA3425" s="5"/>
      <c r="CX3425" s="5"/>
      <c r="CY3425" s="5"/>
      <c r="CZ3425" s="5"/>
    </row>
    <row r="3426" spans="4:104" x14ac:dyDescent="0.3">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E3426" s="5"/>
      <c r="AF3426" s="5"/>
      <c r="AG3426" s="5"/>
      <c r="AH3426" s="5"/>
      <c r="AI3426" s="5"/>
      <c r="AJ3426" s="5"/>
      <c r="AM3426" s="9"/>
      <c r="AN3426" s="9"/>
      <c r="AO3426" s="9"/>
      <c r="AP3426" s="9"/>
      <c r="AQ3426" s="9"/>
      <c r="AR3426" s="9"/>
      <c r="AS3426" s="9"/>
      <c r="AT3426" s="9"/>
      <c r="AU3426" s="5"/>
      <c r="AV3426" s="5"/>
      <c r="AW3426" s="5"/>
      <c r="AX3426" s="5"/>
      <c r="AY3426" s="5"/>
      <c r="AZ3426" s="5"/>
      <c r="BA3426" s="5"/>
      <c r="CX3426" s="5"/>
      <c r="CY3426" s="5"/>
      <c r="CZ3426" s="5"/>
    </row>
    <row r="3427" spans="4:104" x14ac:dyDescent="0.3">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E3427" s="5"/>
      <c r="AF3427" s="5"/>
      <c r="AG3427" s="5"/>
      <c r="AH3427" s="5"/>
      <c r="AI3427" s="5"/>
      <c r="AJ3427" s="5"/>
      <c r="AM3427" s="9"/>
      <c r="AN3427" s="9"/>
      <c r="AO3427" s="9"/>
      <c r="AP3427" s="9"/>
      <c r="AQ3427" s="9"/>
      <c r="AR3427" s="9"/>
      <c r="AS3427" s="9"/>
      <c r="AT3427" s="9"/>
      <c r="AU3427" s="5"/>
      <c r="AV3427" s="5"/>
      <c r="AW3427" s="5"/>
      <c r="AX3427" s="5"/>
      <c r="AY3427" s="5"/>
      <c r="AZ3427" s="5"/>
      <c r="BA3427" s="5"/>
      <c r="CX3427" s="5"/>
      <c r="CY3427" s="5"/>
      <c r="CZ3427" s="5"/>
    </row>
    <row r="3428" spans="4:104" x14ac:dyDescent="0.3">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E3428" s="5"/>
      <c r="AF3428" s="5"/>
      <c r="AG3428" s="5"/>
      <c r="AH3428" s="5"/>
      <c r="AI3428" s="5"/>
      <c r="AJ3428" s="5"/>
      <c r="AM3428" s="9"/>
      <c r="AN3428" s="9"/>
      <c r="AO3428" s="9"/>
      <c r="AP3428" s="9"/>
      <c r="AQ3428" s="9"/>
      <c r="AR3428" s="9"/>
      <c r="AS3428" s="9"/>
      <c r="AT3428" s="9"/>
      <c r="AU3428" s="5"/>
      <c r="AV3428" s="5"/>
      <c r="AW3428" s="5"/>
      <c r="AX3428" s="5"/>
      <c r="AY3428" s="5"/>
      <c r="AZ3428" s="5"/>
      <c r="BA3428" s="5"/>
      <c r="CX3428" s="5"/>
      <c r="CY3428" s="5"/>
      <c r="CZ3428" s="5"/>
    </row>
    <row r="3429" spans="4:104" x14ac:dyDescent="0.3">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E3429" s="5"/>
      <c r="AF3429" s="5"/>
      <c r="AG3429" s="5"/>
      <c r="AH3429" s="5"/>
      <c r="AI3429" s="5"/>
      <c r="AJ3429" s="5"/>
      <c r="AM3429" s="9"/>
      <c r="AN3429" s="9"/>
      <c r="AO3429" s="9"/>
      <c r="AP3429" s="9"/>
      <c r="AQ3429" s="9"/>
      <c r="AR3429" s="9"/>
      <c r="AS3429" s="9"/>
      <c r="AT3429" s="9"/>
      <c r="AU3429" s="5"/>
      <c r="AV3429" s="5"/>
      <c r="AW3429" s="5"/>
      <c r="AX3429" s="5"/>
      <c r="AY3429" s="5"/>
      <c r="AZ3429" s="5"/>
      <c r="BA3429" s="5"/>
      <c r="CX3429" s="5"/>
      <c r="CY3429" s="5"/>
      <c r="CZ3429" s="5"/>
    </row>
    <row r="3430" spans="4:104" x14ac:dyDescent="0.3">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E3430" s="5"/>
      <c r="AF3430" s="5"/>
      <c r="AG3430" s="5"/>
      <c r="AH3430" s="5"/>
      <c r="AI3430" s="5"/>
      <c r="AJ3430" s="5"/>
      <c r="AM3430" s="9"/>
      <c r="AN3430" s="9"/>
      <c r="AO3430" s="9"/>
      <c r="AP3430" s="9"/>
      <c r="AQ3430" s="9"/>
      <c r="AR3430" s="9"/>
      <c r="AS3430" s="9"/>
      <c r="AT3430" s="9"/>
      <c r="AU3430" s="5"/>
      <c r="AV3430" s="5"/>
      <c r="AW3430" s="5"/>
      <c r="AX3430" s="5"/>
      <c r="AY3430" s="5"/>
      <c r="AZ3430" s="5"/>
      <c r="BA3430" s="5"/>
      <c r="CX3430" s="5"/>
      <c r="CY3430" s="5"/>
      <c r="CZ3430" s="5"/>
    </row>
    <row r="3431" spans="4:104" x14ac:dyDescent="0.3">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E3431" s="5"/>
      <c r="AF3431" s="5"/>
      <c r="AG3431" s="5"/>
      <c r="AH3431" s="5"/>
      <c r="AI3431" s="5"/>
      <c r="AJ3431" s="5"/>
      <c r="AM3431" s="9"/>
      <c r="AN3431" s="9"/>
      <c r="AO3431" s="9"/>
      <c r="AP3431" s="9"/>
      <c r="AQ3431" s="9"/>
      <c r="AR3431" s="9"/>
      <c r="AS3431" s="9"/>
      <c r="AT3431" s="9"/>
      <c r="AU3431" s="5"/>
      <c r="AV3431" s="5"/>
      <c r="AW3431" s="5"/>
      <c r="AX3431" s="5"/>
      <c r="AY3431" s="5"/>
      <c r="AZ3431" s="5"/>
      <c r="BA3431" s="5"/>
      <c r="CX3431" s="5"/>
      <c r="CY3431" s="5"/>
      <c r="CZ3431" s="5"/>
    </row>
    <row r="3432" spans="4:104" x14ac:dyDescent="0.3">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E3432" s="5"/>
      <c r="AF3432" s="5"/>
      <c r="AG3432" s="5"/>
      <c r="AH3432" s="5"/>
      <c r="AI3432" s="5"/>
      <c r="AJ3432" s="5"/>
      <c r="AM3432" s="9"/>
      <c r="AN3432" s="9"/>
      <c r="AO3432" s="9"/>
      <c r="AP3432" s="9"/>
      <c r="AQ3432" s="9"/>
      <c r="AR3432" s="9"/>
      <c r="AS3432" s="9"/>
      <c r="AT3432" s="9"/>
      <c r="AU3432" s="5"/>
      <c r="AV3432" s="5"/>
      <c r="AW3432" s="5"/>
      <c r="AX3432" s="5"/>
      <c r="AY3432" s="5"/>
      <c r="AZ3432" s="5"/>
      <c r="BA3432" s="5"/>
      <c r="CX3432" s="5"/>
      <c r="CY3432" s="5"/>
      <c r="CZ3432" s="5"/>
    </row>
    <row r="3433" spans="4:104" x14ac:dyDescent="0.3">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E3433" s="5"/>
      <c r="AF3433" s="5"/>
      <c r="AG3433" s="5"/>
      <c r="AH3433" s="5"/>
      <c r="AI3433" s="5"/>
      <c r="AJ3433" s="5"/>
      <c r="AM3433" s="9"/>
      <c r="AN3433" s="9"/>
      <c r="AO3433" s="9"/>
      <c r="AP3433" s="9"/>
      <c r="AQ3433" s="9"/>
      <c r="AR3433" s="9"/>
      <c r="AS3433" s="9"/>
      <c r="AT3433" s="9"/>
      <c r="AU3433" s="5"/>
      <c r="AV3433" s="5"/>
      <c r="AW3433" s="5"/>
      <c r="AX3433" s="5"/>
      <c r="AY3433" s="5"/>
      <c r="AZ3433" s="5"/>
      <c r="BA3433" s="5"/>
      <c r="CX3433" s="5"/>
      <c r="CY3433" s="5"/>
      <c r="CZ3433" s="5"/>
    </row>
    <row r="3434" spans="4:104" x14ac:dyDescent="0.3">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E3434" s="5"/>
      <c r="AF3434" s="5"/>
      <c r="AG3434" s="5"/>
      <c r="AH3434" s="5"/>
      <c r="AI3434" s="5"/>
      <c r="AJ3434" s="5"/>
      <c r="AM3434" s="9"/>
      <c r="AN3434" s="9"/>
      <c r="AO3434" s="9"/>
      <c r="AP3434" s="9"/>
      <c r="AQ3434" s="9"/>
      <c r="AR3434" s="9"/>
      <c r="AS3434" s="9"/>
      <c r="AT3434" s="9"/>
      <c r="AU3434" s="5"/>
      <c r="AV3434" s="5"/>
      <c r="AW3434" s="5"/>
      <c r="AX3434" s="5"/>
      <c r="AY3434" s="5"/>
      <c r="AZ3434" s="5"/>
      <c r="BA3434" s="5"/>
      <c r="CX3434" s="5"/>
      <c r="CY3434" s="5"/>
      <c r="CZ3434" s="5"/>
    </row>
    <row r="3435" spans="4:104" x14ac:dyDescent="0.3">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E3435" s="5"/>
      <c r="AF3435" s="5"/>
      <c r="AG3435" s="5"/>
      <c r="AH3435" s="5"/>
      <c r="AI3435" s="5"/>
      <c r="AJ3435" s="5"/>
      <c r="AM3435" s="9"/>
      <c r="AN3435" s="9"/>
      <c r="AO3435" s="9"/>
      <c r="AP3435" s="9"/>
      <c r="AQ3435" s="9"/>
      <c r="AR3435" s="9"/>
      <c r="AS3435" s="9"/>
      <c r="AT3435" s="9"/>
      <c r="AU3435" s="5"/>
      <c r="AV3435" s="5"/>
      <c r="AW3435" s="5"/>
      <c r="AX3435" s="5"/>
      <c r="AY3435" s="5"/>
      <c r="AZ3435" s="5"/>
      <c r="BA3435" s="5"/>
      <c r="CX3435" s="5"/>
      <c r="CY3435" s="5"/>
      <c r="CZ3435" s="5"/>
    </row>
    <row r="3436" spans="4:104" x14ac:dyDescent="0.3">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E3436" s="5"/>
      <c r="AF3436" s="5"/>
      <c r="AG3436" s="5"/>
      <c r="AH3436" s="5"/>
      <c r="AI3436" s="5"/>
      <c r="AJ3436" s="5"/>
      <c r="AM3436" s="9"/>
      <c r="AN3436" s="9"/>
      <c r="AO3436" s="9"/>
      <c r="AP3436" s="9"/>
      <c r="AQ3436" s="9"/>
      <c r="AR3436" s="9"/>
      <c r="AS3436" s="9"/>
      <c r="AT3436" s="9"/>
      <c r="AU3436" s="5"/>
      <c r="AV3436" s="5"/>
      <c r="AW3436" s="5"/>
      <c r="AX3436" s="5"/>
      <c r="AY3436" s="5"/>
      <c r="AZ3436" s="5"/>
      <c r="BA3436" s="5"/>
      <c r="CX3436" s="5"/>
      <c r="CY3436" s="5"/>
      <c r="CZ3436" s="5"/>
    </row>
    <row r="3437" spans="4:104" x14ac:dyDescent="0.3">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E3437" s="5"/>
      <c r="AF3437" s="5"/>
      <c r="AG3437" s="5"/>
      <c r="AH3437" s="5"/>
      <c r="AI3437" s="5"/>
      <c r="AJ3437" s="5"/>
      <c r="AM3437" s="9"/>
      <c r="AN3437" s="9"/>
      <c r="AO3437" s="9"/>
      <c r="AP3437" s="9"/>
      <c r="AQ3437" s="9"/>
      <c r="AR3437" s="9"/>
      <c r="AS3437" s="9"/>
      <c r="AT3437" s="9"/>
      <c r="AU3437" s="5"/>
      <c r="AV3437" s="5"/>
      <c r="AW3437" s="5"/>
      <c r="AX3437" s="5"/>
      <c r="AY3437" s="5"/>
      <c r="AZ3437" s="5"/>
      <c r="BA3437" s="5"/>
      <c r="CX3437" s="5"/>
      <c r="CY3437" s="5"/>
      <c r="CZ3437" s="5"/>
    </row>
    <row r="3438" spans="4:104" x14ac:dyDescent="0.3">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E3438" s="5"/>
      <c r="AF3438" s="5"/>
      <c r="AG3438" s="5"/>
      <c r="AH3438" s="5"/>
      <c r="AI3438" s="5"/>
      <c r="AJ3438" s="5"/>
      <c r="AM3438" s="9"/>
      <c r="AN3438" s="9"/>
      <c r="AO3438" s="9"/>
      <c r="AP3438" s="9"/>
      <c r="AQ3438" s="9"/>
      <c r="AR3438" s="9"/>
      <c r="AS3438" s="9"/>
      <c r="AT3438" s="9"/>
      <c r="AU3438" s="5"/>
      <c r="AV3438" s="5"/>
      <c r="AW3438" s="5"/>
      <c r="AX3438" s="5"/>
      <c r="AY3438" s="5"/>
      <c r="AZ3438" s="5"/>
      <c r="BA3438" s="5"/>
      <c r="CX3438" s="5"/>
      <c r="CY3438" s="5"/>
      <c r="CZ3438" s="5"/>
    </row>
    <row r="3439" spans="4:104" x14ac:dyDescent="0.3">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E3439" s="5"/>
      <c r="AF3439" s="5"/>
      <c r="AG3439" s="5"/>
      <c r="AH3439" s="5"/>
      <c r="AI3439" s="5"/>
      <c r="AJ3439" s="5"/>
      <c r="AM3439" s="9"/>
      <c r="AN3439" s="9"/>
      <c r="AO3439" s="9"/>
      <c r="AP3439" s="9"/>
      <c r="AQ3439" s="9"/>
      <c r="AR3439" s="9"/>
      <c r="AS3439" s="9"/>
      <c r="AT3439" s="9"/>
      <c r="AU3439" s="5"/>
      <c r="AV3439" s="5"/>
      <c r="AW3439" s="5"/>
      <c r="AX3439" s="5"/>
      <c r="AY3439" s="5"/>
      <c r="AZ3439" s="5"/>
      <c r="BA3439" s="5"/>
      <c r="CX3439" s="5"/>
      <c r="CY3439" s="5"/>
      <c r="CZ3439" s="5"/>
    </row>
    <row r="3440" spans="4:104" x14ac:dyDescent="0.3">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E3440" s="5"/>
      <c r="AF3440" s="5"/>
      <c r="AG3440" s="5"/>
      <c r="AH3440" s="5"/>
      <c r="AI3440" s="5"/>
      <c r="AJ3440" s="5"/>
      <c r="AM3440" s="9"/>
      <c r="AN3440" s="9"/>
      <c r="AO3440" s="9"/>
      <c r="AP3440" s="9"/>
      <c r="AQ3440" s="9"/>
      <c r="AR3440" s="9"/>
      <c r="AS3440" s="9"/>
      <c r="AT3440" s="9"/>
      <c r="AU3440" s="5"/>
      <c r="AV3440" s="5"/>
      <c r="AW3440" s="5"/>
      <c r="AX3440" s="5"/>
      <c r="AY3440" s="5"/>
      <c r="AZ3440" s="5"/>
      <c r="BA3440" s="5"/>
      <c r="CX3440" s="5"/>
      <c r="CY3440" s="5"/>
      <c r="CZ3440" s="5"/>
    </row>
    <row r="3441" spans="4:104" x14ac:dyDescent="0.3">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E3441" s="5"/>
      <c r="AF3441" s="5"/>
      <c r="AG3441" s="5"/>
      <c r="AH3441" s="5"/>
      <c r="AI3441" s="5"/>
      <c r="AJ3441" s="5"/>
      <c r="AM3441" s="9"/>
      <c r="AN3441" s="9"/>
      <c r="AO3441" s="9"/>
      <c r="AP3441" s="9"/>
      <c r="AQ3441" s="9"/>
      <c r="AR3441" s="9"/>
      <c r="AS3441" s="9"/>
      <c r="AT3441" s="9"/>
      <c r="AU3441" s="5"/>
      <c r="AV3441" s="5"/>
      <c r="AW3441" s="5"/>
      <c r="AX3441" s="5"/>
      <c r="AY3441" s="5"/>
      <c r="AZ3441" s="5"/>
      <c r="BA3441" s="5"/>
      <c r="CX3441" s="5"/>
      <c r="CY3441" s="5"/>
      <c r="CZ3441" s="5"/>
    </row>
    <row r="3442" spans="4:104" x14ac:dyDescent="0.3">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E3442" s="5"/>
      <c r="AF3442" s="5"/>
      <c r="AG3442" s="5"/>
      <c r="AH3442" s="5"/>
      <c r="AI3442" s="5"/>
      <c r="AJ3442" s="5"/>
      <c r="AM3442" s="9"/>
      <c r="AN3442" s="9"/>
      <c r="AO3442" s="9"/>
      <c r="AP3442" s="9"/>
      <c r="AQ3442" s="9"/>
      <c r="AR3442" s="9"/>
      <c r="AS3442" s="9"/>
      <c r="AT3442" s="9"/>
      <c r="AU3442" s="5"/>
      <c r="AV3442" s="5"/>
      <c r="AW3442" s="5"/>
      <c r="AX3442" s="5"/>
      <c r="AY3442" s="5"/>
      <c r="AZ3442" s="5"/>
      <c r="BA3442" s="5"/>
      <c r="CX3442" s="5"/>
      <c r="CY3442" s="5"/>
      <c r="CZ3442" s="5"/>
    </row>
    <row r="3443" spans="4:104" x14ac:dyDescent="0.3">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E3443" s="5"/>
      <c r="AF3443" s="5"/>
      <c r="AG3443" s="5"/>
      <c r="AH3443" s="5"/>
      <c r="AI3443" s="5"/>
      <c r="AJ3443" s="5"/>
      <c r="AM3443" s="9"/>
      <c r="AN3443" s="9"/>
      <c r="AO3443" s="9"/>
      <c r="AP3443" s="9"/>
      <c r="AQ3443" s="9"/>
      <c r="AR3443" s="9"/>
      <c r="AS3443" s="9"/>
      <c r="AT3443" s="9"/>
      <c r="AU3443" s="5"/>
      <c r="AV3443" s="5"/>
      <c r="AW3443" s="5"/>
      <c r="AX3443" s="5"/>
      <c r="AY3443" s="5"/>
      <c r="AZ3443" s="5"/>
      <c r="BA3443" s="5"/>
      <c r="CX3443" s="5"/>
      <c r="CY3443" s="5"/>
      <c r="CZ3443" s="5"/>
    </row>
    <row r="3444" spans="4:104" x14ac:dyDescent="0.3">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E3444" s="5"/>
      <c r="AF3444" s="5"/>
      <c r="AG3444" s="5"/>
      <c r="AH3444" s="5"/>
      <c r="AI3444" s="5"/>
      <c r="AJ3444" s="5"/>
      <c r="AM3444" s="9"/>
      <c r="AN3444" s="9"/>
      <c r="AO3444" s="9"/>
      <c r="AP3444" s="9"/>
      <c r="AQ3444" s="9"/>
      <c r="AR3444" s="9"/>
      <c r="AS3444" s="9"/>
      <c r="AT3444" s="9"/>
      <c r="AU3444" s="5"/>
      <c r="AV3444" s="5"/>
      <c r="AW3444" s="5"/>
      <c r="AX3444" s="5"/>
      <c r="AY3444" s="5"/>
      <c r="AZ3444" s="5"/>
      <c r="BA3444" s="5"/>
      <c r="CX3444" s="5"/>
      <c r="CY3444" s="5"/>
      <c r="CZ3444" s="5"/>
    </row>
    <row r="3445" spans="4:104" x14ac:dyDescent="0.3">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E3445" s="5"/>
      <c r="AF3445" s="5"/>
      <c r="AG3445" s="5"/>
      <c r="AH3445" s="5"/>
      <c r="AI3445" s="5"/>
      <c r="AJ3445" s="5"/>
      <c r="AM3445" s="9"/>
      <c r="AN3445" s="9"/>
      <c r="AO3445" s="9"/>
      <c r="AP3445" s="9"/>
      <c r="AQ3445" s="9"/>
      <c r="AR3445" s="9"/>
      <c r="AS3445" s="9"/>
      <c r="AT3445" s="9"/>
      <c r="AU3445" s="5"/>
      <c r="AV3445" s="5"/>
      <c r="AW3445" s="5"/>
      <c r="AX3445" s="5"/>
      <c r="AY3445" s="5"/>
      <c r="AZ3445" s="5"/>
      <c r="BA3445" s="5"/>
      <c r="CX3445" s="5"/>
      <c r="CY3445" s="5"/>
      <c r="CZ3445" s="5"/>
    </row>
    <row r="3446" spans="4:104" x14ac:dyDescent="0.3">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E3446" s="5"/>
      <c r="AF3446" s="5"/>
      <c r="AG3446" s="5"/>
      <c r="AH3446" s="5"/>
      <c r="AI3446" s="5"/>
      <c r="AJ3446" s="5"/>
      <c r="AM3446" s="9"/>
      <c r="AN3446" s="9"/>
      <c r="AO3446" s="9"/>
      <c r="AP3446" s="9"/>
      <c r="AQ3446" s="9"/>
      <c r="AR3446" s="9"/>
      <c r="AS3446" s="9"/>
      <c r="AT3446" s="9"/>
      <c r="AU3446" s="5"/>
      <c r="AV3446" s="5"/>
      <c r="AW3446" s="5"/>
      <c r="AX3446" s="5"/>
      <c r="AY3446" s="5"/>
      <c r="AZ3446" s="5"/>
      <c r="BA3446" s="5"/>
      <c r="CX3446" s="5"/>
      <c r="CY3446" s="5"/>
      <c r="CZ3446" s="5"/>
    </row>
    <row r="3447" spans="4:104" x14ac:dyDescent="0.3">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E3447" s="5"/>
      <c r="AF3447" s="5"/>
      <c r="AG3447" s="5"/>
      <c r="AH3447" s="5"/>
      <c r="AI3447" s="5"/>
      <c r="AJ3447" s="5"/>
      <c r="AM3447" s="9"/>
      <c r="AN3447" s="9"/>
      <c r="AO3447" s="9"/>
      <c r="AP3447" s="9"/>
      <c r="AQ3447" s="9"/>
      <c r="AR3447" s="9"/>
      <c r="AS3447" s="9"/>
      <c r="AT3447" s="9"/>
      <c r="AU3447" s="5"/>
      <c r="AV3447" s="5"/>
      <c r="AW3447" s="5"/>
      <c r="AX3447" s="5"/>
      <c r="AY3447" s="5"/>
      <c r="AZ3447" s="5"/>
      <c r="BA3447" s="5"/>
      <c r="CX3447" s="5"/>
      <c r="CY3447" s="5"/>
      <c r="CZ3447" s="5"/>
    </row>
    <row r="3448" spans="4:104" x14ac:dyDescent="0.3">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E3448" s="5"/>
      <c r="AF3448" s="5"/>
      <c r="AG3448" s="5"/>
      <c r="AH3448" s="5"/>
      <c r="AI3448" s="5"/>
      <c r="AJ3448" s="5"/>
      <c r="AM3448" s="9"/>
      <c r="AN3448" s="9"/>
      <c r="AO3448" s="9"/>
      <c r="AP3448" s="9"/>
      <c r="AQ3448" s="9"/>
      <c r="AR3448" s="9"/>
      <c r="AS3448" s="9"/>
      <c r="AT3448" s="9"/>
      <c r="AU3448" s="5"/>
      <c r="AV3448" s="5"/>
      <c r="AW3448" s="5"/>
      <c r="AX3448" s="5"/>
      <c r="AY3448" s="5"/>
      <c r="AZ3448" s="5"/>
      <c r="BA3448" s="5"/>
      <c r="CX3448" s="5"/>
      <c r="CY3448" s="5"/>
      <c r="CZ3448" s="5"/>
    </row>
    <row r="3449" spans="4:104" x14ac:dyDescent="0.3">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E3449" s="5"/>
      <c r="AF3449" s="5"/>
      <c r="AG3449" s="5"/>
      <c r="AH3449" s="5"/>
      <c r="AI3449" s="5"/>
      <c r="AJ3449" s="5"/>
      <c r="AM3449" s="9"/>
      <c r="AN3449" s="9"/>
      <c r="AO3449" s="9"/>
      <c r="AP3449" s="9"/>
      <c r="AQ3449" s="9"/>
      <c r="AR3449" s="9"/>
      <c r="AS3449" s="9"/>
      <c r="AT3449" s="9"/>
      <c r="AU3449" s="5"/>
      <c r="AV3449" s="5"/>
      <c r="AW3449" s="5"/>
      <c r="AX3449" s="5"/>
      <c r="AY3449" s="5"/>
      <c r="AZ3449" s="5"/>
      <c r="BA3449" s="5"/>
      <c r="CX3449" s="5"/>
      <c r="CY3449" s="5"/>
      <c r="CZ3449" s="5"/>
    </row>
    <row r="3450" spans="4:104" x14ac:dyDescent="0.3">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E3450" s="5"/>
      <c r="AF3450" s="5"/>
      <c r="AG3450" s="5"/>
      <c r="AH3450" s="5"/>
      <c r="AI3450" s="5"/>
      <c r="AJ3450" s="5"/>
      <c r="AM3450" s="9"/>
      <c r="AN3450" s="9"/>
      <c r="AO3450" s="9"/>
      <c r="AP3450" s="9"/>
      <c r="AQ3450" s="9"/>
      <c r="AR3450" s="9"/>
      <c r="AS3450" s="9"/>
      <c r="AT3450" s="9"/>
      <c r="AU3450" s="5"/>
      <c r="AV3450" s="5"/>
      <c r="AW3450" s="5"/>
      <c r="AX3450" s="5"/>
      <c r="AY3450" s="5"/>
      <c r="AZ3450" s="5"/>
      <c r="BA3450" s="5"/>
      <c r="CX3450" s="5"/>
      <c r="CY3450" s="5"/>
      <c r="CZ3450" s="5"/>
    </row>
    <row r="3451" spans="4:104" x14ac:dyDescent="0.3">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E3451" s="5"/>
      <c r="AF3451" s="5"/>
      <c r="AG3451" s="5"/>
      <c r="AH3451" s="5"/>
      <c r="AI3451" s="5"/>
      <c r="AJ3451" s="5"/>
      <c r="AM3451" s="9"/>
      <c r="AN3451" s="9"/>
      <c r="AO3451" s="9"/>
      <c r="AP3451" s="9"/>
      <c r="AQ3451" s="9"/>
      <c r="AR3451" s="9"/>
      <c r="AS3451" s="9"/>
      <c r="AT3451" s="9"/>
      <c r="AU3451" s="5"/>
      <c r="AV3451" s="5"/>
      <c r="AW3451" s="5"/>
      <c r="AX3451" s="5"/>
      <c r="AY3451" s="5"/>
      <c r="AZ3451" s="5"/>
      <c r="BA3451" s="5"/>
      <c r="CX3451" s="5"/>
      <c r="CY3451" s="5"/>
      <c r="CZ3451" s="5"/>
    </row>
    <row r="3452" spans="4:104" x14ac:dyDescent="0.3">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E3452" s="5"/>
      <c r="AF3452" s="5"/>
      <c r="AG3452" s="5"/>
      <c r="AH3452" s="5"/>
      <c r="AI3452" s="5"/>
      <c r="AJ3452" s="5"/>
      <c r="AM3452" s="9"/>
      <c r="AN3452" s="9"/>
      <c r="AO3452" s="9"/>
      <c r="AP3452" s="9"/>
      <c r="AQ3452" s="9"/>
      <c r="AR3452" s="9"/>
      <c r="AS3452" s="9"/>
      <c r="AT3452" s="9"/>
      <c r="AU3452" s="5"/>
      <c r="AV3452" s="5"/>
      <c r="AW3452" s="5"/>
      <c r="AX3452" s="5"/>
      <c r="AY3452" s="5"/>
      <c r="AZ3452" s="5"/>
      <c r="BA3452" s="5"/>
      <c r="CX3452" s="5"/>
      <c r="CY3452" s="5"/>
      <c r="CZ3452" s="5"/>
    </row>
    <row r="3453" spans="4:104" x14ac:dyDescent="0.3">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E3453" s="5"/>
      <c r="AF3453" s="5"/>
      <c r="AG3453" s="5"/>
      <c r="AH3453" s="5"/>
      <c r="AI3453" s="5"/>
      <c r="AJ3453" s="5"/>
      <c r="AM3453" s="9"/>
      <c r="AN3453" s="9"/>
      <c r="AO3453" s="9"/>
      <c r="AP3453" s="9"/>
      <c r="AQ3453" s="9"/>
      <c r="AR3453" s="9"/>
      <c r="AS3453" s="9"/>
      <c r="AT3453" s="9"/>
      <c r="AU3453" s="5"/>
      <c r="AV3453" s="5"/>
      <c r="AW3453" s="5"/>
      <c r="AX3453" s="5"/>
      <c r="AY3453" s="5"/>
      <c r="AZ3453" s="5"/>
      <c r="BA3453" s="5"/>
      <c r="CX3453" s="5"/>
      <c r="CY3453" s="5"/>
      <c r="CZ3453" s="5"/>
    </row>
    <row r="3454" spans="4:104" x14ac:dyDescent="0.3">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E3454" s="5"/>
      <c r="AF3454" s="5"/>
      <c r="AG3454" s="5"/>
      <c r="AH3454" s="5"/>
      <c r="AI3454" s="5"/>
      <c r="AJ3454" s="5"/>
      <c r="AM3454" s="9"/>
      <c r="AN3454" s="9"/>
      <c r="AO3454" s="9"/>
      <c r="AP3454" s="9"/>
      <c r="AQ3454" s="9"/>
      <c r="AR3454" s="9"/>
      <c r="AS3454" s="9"/>
      <c r="AT3454" s="9"/>
      <c r="AU3454" s="5"/>
      <c r="AV3454" s="5"/>
      <c r="AW3454" s="5"/>
      <c r="AX3454" s="5"/>
      <c r="AY3454" s="5"/>
      <c r="AZ3454" s="5"/>
      <c r="BA3454" s="5"/>
      <c r="CX3454" s="5"/>
      <c r="CY3454" s="5"/>
      <c r="CZ3454" s="5"/>
    </row>
    <row r="3455" spans="4:104" x14ac:dyDescent="0.3">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E3455" s="5"/>
      <c r="AF3455" s="5"/>
      <c r="AG3455" s="5"/>
      <c r="AH3455" s="5"/>
      <c r="AI3455" s="5"/>
      <c r="AJ3455" s="5"/>
      <c r="AM3455" s="9"/>
      <c r="AN3455" s="9"/>
      <c r="AO3455" s="9"/>
      <c r="AP3455" s="9"/>
      <c r="AQ3455" s="9"/>
      <c r="AR3455" s="9"/>
      <c r="AS3455" s="9"/>
      <c r="AT3455" s="9"/>
      <c r="AU3455" s="5"/>
      <c r="AV3455" s="5"/>
      <c r="AW3455" s="5"/>
      <c r="AX3455" s="5"/>
      <c r="AY3455" s="5"/>
      <c r="AZ3455" s="5"/>
      <c r="BA3455" s="5"/>
      <c r="CX3455" s="5"/>
      <c r="CY3455" s="5"/>
      <c r="CZ3455" s="5"/>
    </row>
    <row r="3456" spans="4:104" x14ac:dyDescent="0.3">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E3456" s="5"/>
      <c r="AF3456" s="5"/>
      <c r="AG3456" s="5"/>
      <c r="AH3456" s="5"/>
      <c r="AI3456" s="5"/>
      <c r="AJ3456" s="5"/>
      <c r="AM3456" s="9"/>
      <c r="AN3456" s="9"/>
      <c r="AO3456" s="9"/>
      <c r="AP3456" s="9"/>
      <c r="AQ3456" s="9"/>
      <c r="AR3456" s="9"/>
      <c r="AS3456" s="9"/>
      <c r="AT3456" s="9"/>
      <c r="AU3456" s="5"/>
      <c r="AV3456" s="5"/>
      <c r="AW3456" s="5"/>
      <c r="AX3456" s="5"/>
      <c r="AY3456" s="5"/>
      <c r="AZ3456" s="5"/>
      <c r="BA3456" s="5"/>
      <c r="CX3456" s="5"/>
      <c r="CY3456" s="5"/>
      <c r="CZ3456" s="5"/>
    </row>
    <row r="3457" spans="4:104" x14ac:dyDescent="0.3">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E3457" s="5"/>
      <c r="AF3457" s="5"/>
      <c r="AG3457" s="5"/>
      <c r="AH3457" s="5"/>
      <c r="AI3457" s="5"/>
      <c r="AJ3457" s="5"/>
      <c r="AM3457" s="9"/>
      <c r="AN3457" s="9"/>
      <c r="AO3457" s="9"/>
      <c r="AP3457" s="9"/>
      <c r="AQ3457" s="9"/>
      <c r="AR3457" s="9"/>
      <c r="AS3457" s="9"/>
      <c r="AT3457" s="9"/>
      <c r="AU3457" s="5"/>
      <c r="AV3457" s="5"/>
      <c r="AW3457" s="5"/>
      <c r="AX3457" s="5"/>
      <c r="AY3457" s="5"/>
      <c r="AZ3457" s="5"/>
      <c r="BA3457" s="5"/>
      <c r="CX3457" s="5"/>
      <c r="CY3457" s="5"/>
      <c r="CZ3457" s="5"/>
    </row>
    <row r="3458" spans="4:104" x14ac:dyDescent="0.3">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E3458" s="5"/>
      <c r="AF3458" s="5"/>
      <c r="AG3458" s="5"/>
      <c r="AH3458" s="5"/>
      <c r="AI3458" s="5"/>
      <c r="AJ3458" s="5"/>
      <c r="AM3458" s="9"/>
      <c r="AN3458" s="9"/>
      <c r="AO3458" s="9"/>
      <c r="AP3458" s="9"/>
      <c r="AQ3458" s="9"/>
      <c r="AR3458" s="9"/>
      <c r="AS3458" s="9"/>
      <c r="AT3458" s="9"/>
      <c r="AU3458" s="5"/>
      <c r="AV3458" s="5"/>
      <c r="AW3458" s="5"/>
      <c r="AX3458" s="5"/>
      <c r="AY3458" s="5"/>
      <c r="AZ3458" s="5"/>
      <c r="BA3458" s="5"/>
      <c r="CX3458" s="5"/>
      <c r="CY3458" s="5"/>
      <c r="CZ3458" s="5"/>
    </row>
    <row r="3459" spans="4:104" x14ac:dyDescent="0.3">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E3459" s="5"/>
      <c r="AF3459" s="5"/>
      <c r="AG3459" s="5"/>
      <c r="AH3459" s="5"/>
      <c r="AI3459" s="5"/>
      <c r="AJ3459" s="5"/>
      <c r="AM3459" s="9"/>
      <c r="AN3459" s="9"/>
      <c r="AO3459" s="9"/>
      <c r="AP3459" s="9"/>
      <c r="AQ3459" s="9"/>
      <c r="AR3459" s="9"/>
      <c r="AS3459" s="9"/>
      <c r="AT3459" s="9"/>
      <c r="AU3459" s="5"/>
      <c r="AV3459" s="5"/>
      <c r="AW3459" s="5"/>
      <c r="AX3459" s="5"/>
      <c r="AY3459" s="5"/>
      <c r="AZ3459" s="5"/>
      <c r="BA3459" s="5"/>
      <c r="CX3459" s="5"/>
      <c r="CY3459" s="5"/>
      <c r="CZ3459" s="5"/>
    </row>
    <row r="3460" spans="4:104" x14ac:dyDescent="0.3">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E3460" s="5"/>
      <c r="AF3460" s="5"/>
      <c r="AG3460" s="5"/>
      <c r="AH3460" s="5"/>
      <c r="AI3460" s="5"/>
      <c r="AJ3460" s="5"/>
      <c r="AM3460" s="9"/>
      <c r="AN3460" s="9"/>
      <c r="AO3460" s="9"/>
      <c r="AP3460" s="9"/>
      <c r="AQ3460" s="9"/>
      <c r="AR3460" s="9"/>
      <c r="AS3460" s="9"/>
      <c r="AT3460" s="9"/>
      <c r="AU3460" s="5"/>
      <c r="AV3460" s="5"/>
      <c r="AW3460" s="5"/>
      <c r="AX3460" s="5"/>
      <c r="AY3460" s="5"/>
      <c r="AZ3460" s="5"/>
      <c r="BA3460" s="5"/>
      <c r="CX3460" s="5"/>
      <c r="CY3460" s="5"/>
      <c r="CZ3460" s="5"/>
    </row>
    <row r="3461" spans="4:104" x14ac:dyDescent="0.3">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E3461" s="5"/>
      <c r="AF3461" s="5"/>
      <c r="AG3461" s="5"/>
      <c r="AH3461" s="5"/>
      <c r="AI3461" s="5"/>
      <c r="AJ3461" s="5"/>
      <c r="AM3461" s="9"/>
      <c r="AN3461" s="9"/>
      <c r="AO3461" s="9"/>
      <c r="AP3461" s="9"/>
      <c r="AQ3461" s="9"/>
      <c r="AR3461" s="9"/>
      <c r="AS3461" s="9"/>
      <c r="AT3461" s="9"/>
      <c r="AU3461" s="5"/>
      <c r="AV3461" s="5"/>
      <c r="AW3461" s="5"/>
      <c r="AX3461" s="5"/>
      <c r="AY3461" s="5"/>
      <c r="AZ3461" s="5"/>
      <c r="BA3461" s="5"/>
      <c r="CX3461" s="5"/>
      <c r="CY3461" s="5"/>
      <c r="CZ3461" s="5"/>
    </row>
    <row r="3462" spans="4:104" x14ac:dyDescent="0.3">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E3462" s="5"/>
      <c r="AF3462" s="5"/>
      <c r="AG3462" s="5"/>
      <c r="AH3462" s="5"/>
      <c r="AI3462" s="5"/>
      <c r="AJ3462" s="5"/>
      <c r="AM3462" s="9"/>
      <c r="AN3462" s="9"/>
      <c r="AO3462" s="9"/>
      <c r="AP3462" s="9"/>
      <c r="AQ3462" s="9"/>
      <c r="AR3462" s="9"/>
      <c r="AS3462" s="9"/>
      <c r="AT3462" s="9"/>
      <c r="AU3462" s="5"/>
      <c r="AV3462" s="5"/>
      <c r="AW3462" s="5"/>
      <c r="AX3462" s="5"/>
      <c r="AY3462" s="5"/>
      <c r="AZ3462" s="5"/>
      <c r="BA3462" s="5"/>
      <c r="CX3462" s="5"/>
      <c r="CY3462" s="5"/>
      <c r="CZ3462" s="5"/>
    </row>
    <row r="3463" spans="4:104" x14ac:dyDescent="0.3">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E3463" s="5"/>
      <c r="AF3463" s="5"/>
      <c r="AG3463" s="5"/>
      <c r="AH3463" s="5"/>
      <c r="AI3463" s="5"/>
      <c r="AJ3463" s="5"/>
      <c r="AM3463" s="9"/>
      <c r="AN3463" s="9"/>
      <c r="AO3463" s="9"/>
      <c r="AP3463" s="9"/>
      <c r="AQ3463" s="9"/>
      <c r="AR3463" s="9"/>
      <c r="AS3463" s="9"/>
      <c r="AT3463" s="9"/>
      <c r="AU3463" s="5"/>
      <c r="AV3463" s="5"/>
      <c r="AW3463" s="5"/>
      <c r="AX3463" s="5"/>
      <c r="AY3463" s="5"/>
      <c r="AZ3463" s="5"/>
      <c r="BA3463" s="5"/>
      <c r="CX3463" s="5"/>
      <c r="CY3463" s="5"/>
      <c r="CZ3463" s="5"/>
    </row>
    <row r="3464" spans="4:104" x14ac:dyDescent="0.3">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E3464" s="5"/>
      <c r="AF3464" s="5"/>
      <c r="AG3464" s="5"/>
      <c r="AH3464" s="5"/>
      <c r="AI3464" s="5"/>
      <c r="AJ3464" s="5"/>
      <c r="AM3464" s="9"/>
      <c r="AN3464" s="9"/>
      <c r="AO3464" s="9"/>
      <c r="AP3464" s="9"/>
      <c r="AQ3464" s="9"/>
      <c r="AR3464" s="9"/>
      <c r="AS3464" s="9"/>
      <c r="AT3464" s="9"/>
      <c r="AU3464" s="5"/>
      <c r="AV3464" s="5"/>
      <c r="AW3464" s="5"/>
      <c r="AX3464" s="5"/>
      <c r="AY3464" s="5"/>
      <c r="AZ3464" s="5"/>
      <c r="BA3464" s="5"/>
      <c r="CX3464" s="5"/>
      <c r="CY3464" s="5"/>
      <c r="CZ3464" s="5"/>
    </row>
    <row r="3465" spans="4:104" x14ac:dyDescent="0.3">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E3465" s="5"/>
      <c r="AF3465" s="5"/>
      <c r="AG3465" s="5"/>
      <c r="AH3465" s="5"/>
      <c r="AI3465" s="5"/>
      <c r="AJ3465" s="5"/>
      <c r="AM3465" s="9"/>
      <c r="AN3465" s="9"/>
      <c r="AO3465" s="9"/>
      <c r="AP3465" s="9"/>
      <c r="AQ3465" s="9"/>
      <c r="AR3465" s="9"/>
      <c r="AS3465" s="9"/>
      <c r="AT3465" s="9"/>
      <c r="AU3465" s="5"/>
      <c r="AV3465" s="5"/>
      <c r="AW3465" s="5"/>
      <c r="AX3465" s="5"/>
      <c r="AY3465" s="5"/>
      <c r="AZ3465" s="5"/>
      <c r="BA3465" s="5"/>
      <c r="CX3465" s="5"/>
      <c r="CY3465" s="5"/>
      <c r="CZ3465" s="5"/>
    </row>
    <row r="3466" spans="4:104" x14ac:dyDescent="0.3">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E3466" s="5"/>
      <c r="AF3466" s="5"/>
      <c r="AG3466" s="5"/>
      <c r="AH3466" s="5"/>
      <c r="AI3466" s="5"/>
      <c r="AJ3466" s="5"/>
      <c r="AM3466" s="9"/>
      <c r="AN3466" s="9"/>
      <c r="AO3466" s="9"/>
      <c r="AP3466" s="9"/>
      <c r="AQ3466" s="9"/>
      <c r="AR3466" s="9"/>
      <c r="AS3466" s="9"/>
      <c r="AT3466" s="9"/>
      <c r="AU3466" s="5"/>
      <c r="AV3466" s="5"/>
      <c r="AW3466" s="5"/>
      <c r="AX3466" s="5"/>
      <c r="AY3466" s="5"/>
      <c r="AZ3466" s="5"/>
      <c r="BA3466" s="5"/>
      <c r="CX3466" s="5"/>
      <c r="CY3466" s="5"/>
      <c r="CZ3466" s="5"/>
    </row>
    <row r="3467" spans="4:104" x14ac:dyDescent="0.3">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E3467" s="5"/>
      <c r="AF3467" s="5"/>
      <c r="AG3467" s="5"/>
      <c r="AH3467" s="5"/>
      <c r="AI3467" s="5"/>
      <c r="AJ3467" s="5"/>
      <c r="AM3467" s="9"/>
      <c r="AN3467" s="9"/>
      <c r="AO3467" s="9"/>
      <c r="AP3467" s="9"/>
      <c r="AQ3467" s="9"/>
      <c r="AR3467" s="9"/>
      <c r="AS3467" s="9"/>
      <c r="AT3467" s="9"/>
      <c r="AU3467" s="5"/>
      <c r="AV3467" s="5"/>
      <c r="AW3467" s="5"/>
      <c r="AX3467" s="5"/>
      <c r="AY3467" s="5"/>
      <c r="AZ3467" s="5"/>
      <c r="BA3467" s="5"/>
      <c r="CX3467" s="5"/>
      <c r="CY3467" s="5"/>
      <c r="CZ3467" s="5"/>
    </row>
    <row r="3468" spans="4:104" x14ac:dyDescent="0.3">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E3468" s="5"/>
      <c r="AF3468" s="5"/>
      <c r="AG3468" s="5"/>
      <c r="AH3468" s="5"/>
      <c r="AI3468" s="5"/>
      <c r="AJ3468" s="5"/>
      <c r="AM3468" s="9"/>
      <c r="AN3468" s="9"/>
      <c r="AO3468" s="9"/>
      <c r="AP3468" s="9"/>
      <c r="AQ3468" s="9"/>
      <c r="AR3468" s="9"/>
      <c r="AS3468" s="9"/>
      <c r="AT3468" s="9"/>
      <c r="AU3468" s="5"/>
      <c r="AV3468" s="5"/>
      <c r="AW3468" s="5"/>
      <c r="AX3468" s="5"/>
      <c r="AY3468" s="5"/>
      <c r="AZ3468" s="5"/>
      <c r="BA3468" s="5"/>
      <c r="CX3468" s="5"/>
      <c r="CY3468" s="5"/>
      <c r="CZ3468" s="5"/>
    </row>
    <row r="3469" spans="4:104" x14ac:dyDescent="0.3">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E3469" s="5"/>
      <c r="AF3469" s="5"/>
      <c r="AG3469" s="5"/>
      <c r="AH3469" s="5"/>
      <c r="AI3469" s="5"/>
      <c r="AJ3469" s="5"/>
      <c r="AM3469" s="9"/>
      <c r="AN3469" s="9"/>
      <c r="AO3469" s="9"/>
      <c r="AP3469" s="9"/>
      <c r="AQ3469" s="9"/>
      <c r="AR3469" s="9"/>
      <c r="AS3469" s="9"/>
      <c r="AT3469" s="9"/>
      <c r="AU3469" s="5"/>
      <c r="AV3469" s="5"/>
      <c r="AW3469" s="5"/>
      <c r="AX3469" s="5"/>
      <c r="AY3469" s="5"/>
      <c r="AZ3469" s="5"/>
      <c r="BA3469" s="5"/>
      <c r="CX3469" s="5"/>
      <c r="CY3469" s="5"/>
      <c r="CZ3469" s="5"/>
    </row>
    <row r="3470" spans="4:104" x14ac:dyDescent="0.3">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E3470" s="5"/>
      <c r="AF3470" s="5"/>
      <c r="AG3470" s="5"/>
      <c r="AH3470" s="5"/>
      <c r="AI3470" s="5"/>
      <c r="AJ3470" s="5"/>
      <c r="AM3470" s="9"/>
      <c r="AN3470" s="9"/>
      <c r="AO3470" s="9"/>
      <c r="AP3470" s="9"/>
      <c r="AQ3470" s="9"/>
      <c r="AR3470" s="9"/>
      <c r="AS3470" s="9"/>
      <c r="AT3470" s="9"/>
      <c r="AU3470" s="5"/>
      <c r="AV3470" s="5"/>
      <c r="AW3470" s="5"/>
      <c r="AX3470" s="5"/>
      <c r="AY3470" s="5"/>
      <c r="AZ3470" s="5"/>
      <c r="BA3470" s="5"/>
      <c r="CX3470" s="5"/>
      <c r="CY3470" s="5"/>
      <c r="CZ3470" s="5"/>
    </row>
    <row r="3471" spans="4:104" x14ac:dyDescent="0.3">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E3471" s="5"/>
      <c r="AF3471" s="5"/>
      <c r="AG3471" s="5"/>
      <c r="AH3471" s="5"/>
      <c r="AI3471" s="5"/>
      <c r="AJ3471" s="5"/>
      <c r="AM3471" s="9"/>
      <c r="AN3471" s="9"/>
      <c r="AO3471" s="9"/>
      <c r="AP3471" s="9"/>
      <c r="AQ3471" s="9"/>
      <c r="AR3471" s="9"/>
      <c r="AS3471" s="9"/>
      <c r="AT3471" s="9"/>
      <c r="AU3471" s="5"/>
      <c r="AV3471" s="5"/>
      <c r="AW3471" s="5"/>
      <c r="AX3471" s="5"/>
      <c r="AY3471" s="5"/>
      <c r="AZ3471" s="5"/>
      <c r="BA3471" s="5"/>
      <c r="CX3471" s="5"/>
      <c r="CY3471" s="5"/>
      <c r="CZ3471" s="5"/>
    </row>
    <row r="3472" spans="4:104" x14ac:dyDescent="0.3">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E3472" s="5"/>
      <c r="AF3472" s="5"/>
      <c r="AG3472" s="5"/>
      <c r="AH3472" s="5"/>
      <c r="AI3472" s="5"/>
      <c r="AJ3472" s="5"/>
      <c r="AM3472" s="9"/>
      <c r="AN3472" s="9"/>
      <c r="AO3472" s="9"/>
      <c r="AP3472" s="9"/>
      <c r="AQ3472" s="9"/>
      <c r="AR3472" s="9"/>
      <c r="AS3472" s="9"/>
      <c r="AT3472" s="9"/>
      <c r="AU3472" s="5"/>
      <c r="AV3472" s="5"/>
      <c r="AW3472" s="5"/>
      <c r="AX3472" s="5"/>
      <c r="AY3472" s="5"/>
      <c r="AZ3472" s="5"/>
      <c r="BA3472" s="5"/>
      <c r="CX3472" s="5"/>
      <c r="CY3472" s="5"/>
      <c r="CZ3472" s="5"/>
    </row>
    <row r="3473" spans="4:104" x14ac:dyDescent="0.3">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E3473" s="5"/>
      <c r="AF3473" s="5"/>
      <c r="AG3473" s="5"/>
      <c r="AH3473" s="5"/>
      <c r="AI3473" s="5"/>
      <c r="AJ3473" s="5"/>
      <c r="AM3473" s="9"/>
      <c r="AN3473" s="9"/>
      <c r="AO3473" s="9"/>
      <c r="AP3473" s="9"/>
      <c r="AQ3473" s="9"/>
      <c r="AR3473" s="9"/>
      <c r="AS3473" s="9"/>
      <c r="AT3473" s="9"/>
      <c r="AU3473" s="5"/>
      <c r="AV3473" s="5"/>
      <c r="AW3473" s="5"/>
      <c r="AX3473" s="5"/>
      <c r="AY3473" s="5"/>
      <c r="AZ3473" s="5"/>
      <c r="BA3473" s="5"/>
      <c r="CX3473" s="5"/>
      <c r="CY3473" s="5"/>
      <c r="CZ3473" s="5"/>
    </row>
    <row r="3474" spans="4:104" x14ac:dyDescent="0.3">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E3474" s="5"/>
      <c r="AF3474" s="5"/>
      <c r="AG3474" s="5"/>
      <c r="AH3474" s="5"/>
      <c r="AI3474" s="5"/>
      <c r="AJ3474" s="5"/>
      <c r="AM3474" s="9"/>
      <c r="AN3474" s="9"/>
      <c r="AO3474" s="9"/>
      <c r="AP3474" s="9"/>
      <c r="AQ3474" s="9"/>
      <c r="AR3474" s="9"/>
      <c r="AS3474" s="9"/>
      <c r="AT3474" s="9"/>
      <c r="AU3474" s="5"/>
      <c r="AV3474" s="5"/>
      <c r="AW3474" s="5"/>
      <c r="AX3474" s="5"/>
      <c r="AY3474" s="5"/>
      <c r="AZ3474" s="5"/>
      <c r="BA3474" s="5"/>
      <c r="CX3474" s="5"/>
      <c r="CY3474" s="5"/>
      <c r="CZ3474" s="5"/>
    </row>
    <row r="3475" spans="4:104" x14ac:dyDescent="0.3">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E3475" s="5"/>
      <c r="AF3475" s="5"/>
      <c r="AG3475" s="5"/>
      <c r="AH3475" s="5"/>
      <c r="AI3475" s="5"/>
      <c r="AJ3475" s="5"/>
      <c r="AM3475" s="9"/>
      <c r="AN3475" s="9"/>
      <c r="AO3475" s="9"/>
      <c r="AP3475" s="9"/>
      <c r="AQ3475" s="9"/>
      <c r="AR3475" s="9"/>
      <c r="AS3475" s="9"/>
      <c r="AT3475" s="9"/>
      <c r="AU3475" s="5"/>
      <c r="AV3475" s="5"/>
      <c r="AW3475" s="5"/>
      <c r="AX3475" s="5"/>
      <c r="AY3475" s="5"/>
      <c r="AZ3475" s="5"/>
      <c r="BA3475" s="5"/>
      <c r="CX3475" s="5"/>
      <c r="CY3475" s="5"/>
      <c r="CZ3475" s="5"/>
    </row>
    <row r="3476" spans="4:104" x14ac:dyDescent="0.3">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E3476" s="5"/>
      <c r="AF3476" s="5"/>
      <c r="AG3476" s="5"/>
      <c r="AH3476" s="5"/>
      <c r="AI3476" s="5"/>
      <c r="AJ3476" s="5"/>
      <c r="AM3476" s="9"/>
      <c r="AN3476" s="9"/>
      <c r="AO3476" s="9"/>
      <c r="AP3476" s="9"/>
      <c r="AQ3476" s="9"/>
      <c r="AR3476" s="9"/>
      <c r="AS3476" s="9"/>
      <c r="AT3476" s="9"/>
      <c r="AU3476" s="5"/>
      <c r="AV3476" s="5"/>
      <c r="AW3476" s="5"/>
      <c r="AX3476" s="5"/>
      <c r="AY3476" s="5"/>
      <c r="AZ3476" s="5"/>
      <c r="BA3476" s="5"/>
      <c r="CX3476" s="5"/>
      <c r="CY3476" s="5"/>
      <c r="CZ3476" s="5"/>
    </row>
    <row r="3477" spans="4:104" x14ac:dyDescent="0.3">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E3477" s="5"/>
      <c r="AF3477" s="5"/>
      <c r="AG3477" s="5"/>
      <c r="AH3477" s="5"/>
      <c r="AI3477" s="5"/>
      <c r="AJ3477" s="5"/>
      <c r="AM3477" s="9"/>
      <c r="AN3477" s="9"/>
      <c r="AO3477" s="9"/>
      <c r="AP3477" s="9"/>
      <c r="AQ3477" s="9"/>
      <c r="AR3477" s="9"/>
      <c r="AS3477" s="9"/>
      <c r="AT3477" s="9"/>
      <c r="AU3477" s="5"/>
      <c r="AV3477" s="5"/>
      <c r="AW3477" s="5"/>
      <c r="AX3477" s="5"/>
      <c r="AY3477" s="5"/>
      <c r="AZ3477" s="5"/>
      <c r="BA3477" s="5"/>
      <c r="CX3477" s="5"/>
      <c r="CY3477" s="5"/>
      <c r="CZ3477" s="5"/>
    </row>
    <row r="3478" spans="4:104" x14ac:dyDescent="0.3">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E3478" s="5"/>
      <c r="AF3478" s="5"/>
      <c r="AG3478" s="5"/>
      <c r="AH3478" s="5"/>
      <c r="AI3478" s="5"/>
      <c r="AJ3478" s="5"/>
      <c r="AM3478" s="9"/>
      <c r="AN3478" s="9"/>
      <c r="AO3478" s="9"/>
      <c r="AP3478" s="9"/>
      <c r="AQ3478" s="9"/>
      <c r="AR3478" s="9"/>
      <c r="AS3478" s="9"/>
      <c r="AT3478" s="9"/>
      <c r="AU3478" s="5"/>
      <c r="AV3478" s="5"/>
      <c r="AW3478" s="5"/>
      <c r="AX3478" s="5"/>
      <c r="AY3478" s="5"/>
      <c r="AZ3478" s="5"/>
      <c r="BA3478" s="5"/>
      <c r="CX3478" s="5"/>
      <c r="CY3478" s="5"/>
      <c r="CZ3478" s="5"/>
    </row>
    <row r="3479" spans="4:104" x14ac:dyDescent="0.3">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E3479" s="5"/>
      <c r="AF3479" s="5"/>
      <c r="AG3479" s="5"/>
      <c r="AH3479" s="5"/>
      <c r="AI3479" s="5"/>
      <c r="AJ3479" s="5"/>
      <c r="AM3479" s="9"/>
      <c r="AN3479" s="9"/>
      <c r="AO3479" s="9"/>
      <c r="AP3479" s="9"/>
      <c r="AQ3479" s="9"/>
      <c r="AR3479" s="9"/>
      <c r="AS3479" s="9"/>
      <c r="AT3479" s="9"/>
      <c r="AU3479" s="5"/>
      <c r="AV3479" s="5"/>
      <c r="AW3479" s="5"/>
      <c r="AX3479" s="5"/>
      <c r="AY3479" s="5"/>
      <c r="AZ3479" s="5"/>
      <c r="BA3479" s="5"/>
      <c r="CX3479" s="5"/>
      <c r="CY3479" s="5"/>
      <c r="CZ3479" s="5"/>
    </row>
    <row r="3480" spans="4:104" x14ac:dyDescent="0.3">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E3480" s="5"/>
      <c r="AF3480" s="5"/>
      <c r="AG3480" s="5"/>
      <c r="AH3480" s="5"/>
      <c r="AI3480" s="5"/>
      <c r="AJ3480" s="5"/>
      <c r="AM3480" s="9"/>
      <c r="AN3480" s="9"/>
      <c r="AO3480" s="9"/>
      <c r="AP3480" s="9"/>
      <c r="AQ3480" s="9"/>
      <c r="AR3480" s="9"/>
      <c r="AS3480" s="9"/>
      <c r="AT3480" s="9"/>
      <c r="AU3480" s="5"/>
      <c r="AV3480" s="5"/>
      <c r="AW3480" s="5"/>
      <c r="AX3480" s="5"/>
      <c r="AY3480" s="5"/>
      <c r="AZ3480" s="5"/>
      <c r="BA3480" s="5"/>
      <c r="CX3480" s="5"/>
      <c r="CY3480" s="5"/>
      <c r="CZ3480" s="5"/>
    </row>
    <row r="3481" spans="4:104" x14ac:dyDescent="0.3">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E3481" s="5"/>
      <c r="AF3481" s="5"/>
      <c r="AG3481" s="5"/>
      <c r="AH3481" s="5"/>
      <c r="AI3481" s="5"/>
      <c r="AJ3481" s="5"/>
      <c r="AM3481" s="9"/>
      <c r="AN3481" s="9"/>
      <c r="AO3481" s="9"/>
      <c r="AP3481" s="9"/>
      <c r="AQ3481" s="9"/>
      <c r="AR3481" s="9"/>
      <c r="AS3481" s="9"/>
      <c r="AT3481" s="9"/>
      <c r="AU3481" s="5"/>
      <c r="AV3481" s="5"/>
      <c r="AW3481" s="5"/>
      <c r="AX3481" s="5"/>
      <c r="AY3481" s="5"/>
      <c r="AZ3481" s="5"/>
      <c r="BA3481" s="5"/>
      <c r="CX3481" s="5"/>
      <c r="CY3481" s="5"/>
      <c r="CZ3481" s="5"/>
    </row>
    <row r="3482" spans="4:104" x14ac:dyDescent="0.3">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E3482" s="5"/>
      <c r="AF3482" s="5"/>
      <c r="AG3482" s="5"/>
      <c r="AH3482" s="5"/>
      <c r="AI3482" s="5"/>
      <c r="AJ3482" s="5"/>
      <c r="AM3482" s="9"/>
      <c r="AN3482" s="9"/>
      <c r="AO3482" s="9"/>
      <c r="AP3482" s="9"/>
      <c r="AQ3482" s="9"/>
      <c r="AR3482" s="9"/>
      <c r="AS3482" s="9"/>
      <c r="AT3482" s="9"/>
      <c r="AU3482" s="5"/>
      <c r="AV3482" s="5"/>
      <c r="AW3482" s="5"/>
      <c r="AX3482" s="5"/>
      <c r="AY3482" s="5"/>
      <c r="AZ3482" s="5"/>
      <c r="BA3482" s="5"/>
      <c r="CX3482" s="5"/>
      <c r="CY3482" s="5"/>
      <c r="CZ3482" s="5"/>
    </row>
    <row r="3483" spans="4:104" x14ac:dyDescent="0.3">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E3483" s="5"/>
      <c r="AF3483" s="5"/>
      <c r="AG3483" s="5"/>
      <c r="AH3483" s="5"/>
      <c r="AI3483" s="5"/>
      <c r="AJ3483" s="5"/>
      <c r="AM3483" s="9"/>
      <c r="AN3483" s="9"/>
      <c r="AO3483" s="9"/>
      <c r="AP3483" s="9"/>
      <c r="AQ3483" s="9"/>
      <c r="AR3483" s="9"/>
      <c r="AS3483" s="9"/>
      <c r="AT3483" s="9"/>
      <c r="AU3483" s="5"/>
      <c r="AV3483" s="5"/>
      <c r="AW3483" s="5"/>
      <c r="AX3483" s="5"/>
      <c r="AY3483" s="5"/>
      <c r="AZ3483" s="5"/>
      <c r="BA3483" s="5"/>
      <c r="CX3483" s="5"/>
      <c r="CY3483" s="5"/>
      <c r="CZ3483" s="5"/>
    </row>
    <row r="3484" spans="4:104" x14ac:dyDescent="0.3">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E3484" s="5"/>
      <c r="AF3484" s="5"/>
      <c r="AG3484" s="5"/>
      <c r="AH3484" s="5"/>
      <c r="AI3484" s="5"/>
      <c r="AJ3484" s="5"/>
      <c r="AM3484" s="9"/>
      <c r="AN3484" s="9"/>
      <c r="AO3484" s="9"/>
      <c r="AP3484" s="9"/>
      <c r="AQ3484" s="9"/>
      <c r="AR3484" s="9"/>
      <c r="AS3484" s="9"/>
      <c r="AT3484" s="9"/>
      <c r="AU3484" s="5"/>
      <c r="AV3484" s="5"/>
      <c r="AW3484" s="5"/>
      <c r="AX3484" s="5"/>
      <c r="AY3484" s="5"/>
      <c r="AZ3484" s="5"/>
      <c r="BA3484" s="5"/>
      <c r="CX3484" s="5"/>
      <c r="CY3484" s="5"/>
      <c r="CZ3484" s="5"/>
    </row>
    <row r="3485" spans="4:104" x14ac:dyDescent="0.3">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E3485" s="5"/>
      <c r="AF3485" s="5"/>
      <c r="AG3485" s="5"/>
      <c r="AH3485" s="5"/>
      <c r="AI3485" s="5"/>
      <c r="AJ3485" s="5"/>
      <c r="AM3485" s="9"/>
      <c r="AN3485" s="9"/>
      <c r="AO3485" s="9"/>
      <c r="AP3485" s="9"/>
      <c r="AQ3485" s="9"/>
      <c r="AR3485" s="9"/>
      <c r="AS3485" s="9"/>
      <c r="AT3485" s="9"/>
      <c r="AU3485" s="5"/>
      <c r="AV3485" s="5"/>
      <c r="AW3485" s="5"/>
      <c r="AX3485" s="5"/>
      <c r="AY3485" s="5"/>
      <c r="AZ3485" s="5"/>
      <c r="BA3485" s="5"/>
      <c r="CX3485" s="5"/>
      <c r="CY3485" s="5"/>
      <c r="CZ3485" s="5"/>
    </row>
    <row r="3486" spans="4:104" x14ac:dyDescent="0.3">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E3486" s="5"/>
      <c r="AF3486" s="5"/>
      <c r="AG3486" s="5"/>
      <c r="AH3486" s="5"/>
      <c r="AI3486" s="5"/>
      <c r="AJ3486" s="5"/>
      <c r="AM3486" s="9"/>
      <c r="AN3486" s="9"/>
      <c r="AO3486" s="9"/>
      <c r="AP3486" s="9"/>
      <c r="AQ3486" s="9"/>
      <c r="AR3486" s="9"/>
      <c r="AS3486" s="9"/>
      <c r="AT3486" s="9"/>
      <c r="AU3486" s="5"/>
      <c r="AV3486" s="5"/>
      <c r="AW3486" s="5"/>
      <c r="AX3486" s="5"/>
      <c r="AY3486" s="5"/>
      <c r="AZ3486" s="5"/>
      <c r="BA3486" s="5"/>
      <c r="CX3486" s="5"/>
      <c r="CY3486" s="5"/>
      <c r="CZ3486" s="5"/>
    </row>
    <row r="3487" spans="4:104" x14ac:dyDescent="0.3">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E3487" s="5"/>
      <c r="AF3487" s="5"/>
      <c r="AG3487" s="5"/>
      <c r="AH3487" s="5"/>
      <c r="AI3487" s="5"/>
      <c r="AJ3487" s="5"/>
      <c r="AM3487" s="9"/>
      <c r="AN3487" s="9"/>
      <c r="AO3487" s="9"/>
      <c r="AP3487" s="9"/>
      <c r="AQ3487" s="9"/>
      <c r="AR3487" s="9"/>
      <c r="AS3487" s="9"/>
      <c r="AT3487" s="9"/>
      <c r="AU3487" s="5"/>
      <c r="AV3487" s="5"/>
      <c r="AW3487" s="5"/>
      <c r="AX3487" s="5"/>
      <c r="AY3487" s="5"/>
      <c r="AZ3487" s="5"/>
      <c r="BA3487" s="5"/>
      <c r="CX3487" s="5"/>
      <c r="CY3487" s="5"/>
      <c r="CZ3487" s="5"/>
    </row>
    <row r="3488" spans="4:104" x14ac:dyDescent="0.3">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E3488" s="5"/>
      <c r="AF3488" s="5"/>
      <c r="AG3488" s="5"/>
      <c r="AH3488" s="5"/>
      <c r="AI3488" s="5"/>
      <c r="AJ3488" s="5"/>
      <c r="AM3488" s="9"/>
      <c r="AN3488" s="9"/>
      <c r="AO3488" s="9"/>
      <c r="AP3488" s="9"/>
      <c r="AQ3488" s="9"/>
      <c r="AR3488" s="9"/>
      <c r="AS3488" s="9"/>
      <c r="AT3488" s="9"/>
      <c r="AU3488" s="5"/>
      <c r="AV3488" s="5"/>
      <c r="AW3488" s="5"/>
      <c r="AX3488" s="5"/>
      <c r="AY3488" s="5"/>
      <c r="AZ3488" s="5"/>
      <c r="BA3488" s="5"/>
      <c r="CX3488" s="5"/>
      <c r="CY3488" s="5"/>
      <c r="CZ3488" s="5"/>
    </row>
    <row r="3489" spans="4:104" x14ac:dyDescent="0.3">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E3489" s="5"/>
      <c r="AF3489" s="5"/>
      <c r="AG3489" s="5"/>
      <c r="AH3489" s="5"/>
      <c r="AI3489" s="5"/>
      <c r="AJ3489" s="5"/>
      <c r="AM3489" s="9"/>
      <c r="AN3489" s="9"/>
      <c r="AO3489" s="9"/>
      <c r="AP3489" s="9"/>
      <c r="AQ3489" s="9"/>
      <c r="AR3489" s="9"/>
      <c r="AS3489" s="9"/>
      <c r="AT3489" s="9"/>
      <c r="AU3489" s="5"/>
      <c r="AV3489" s="5"/>
      <c r="AW3489" s="5"/>
      <c r="AX3489" s="5"/>
      <c r="AY3489" s="5"/>
      <c r="AZ3489" s="5"/>
      <c r="BA3489" s="5"/>
      <c r="CX3489" s="5"/>
      <c r="CY3489" s="5"/>
      <c r="CZ3489" s="5"/>
    </row>
    <row r="3490" spans="4:104" x14ac:dyDescent="0.3">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E3490" s="5"/>
      <c r="AF3490" s="5"/>
      <c r="AG3490" s="5"/>
      <c r="AH3490" s="5"/>
      <c r="AI3490" s="5"/>
      <c r="AJ3490" s="5"/>
      <c r="AM3490" s="9"/>
      <c r="AN3490" s="9"/>
      <c r="AO3490" s="9"/>
      <c r="AP3490" s="9"/>
      <c r="AQ3490" s="9"/>
      <c r="AR3490" s="9"/>
      <c r="AS3490" s="9"/>
      <c r="AT3490" s="9"/>
      <c r="AU3490" s="5"/>
      <c r="AV3490" s="5"/>
      <c r="AW3490" s="5"/>
      <c r="AX3490" s="5"/>
      <c r="AY3490" s="5"/>
      <c r="AZ3490" s="5"/>
      <c r="BA3490" s="5"/>
      <c r="CX3490" s="5"/>
      <c r="CY3490" s="5"/>
      <c r="CZ3490" s="5"/>
    </row>
    <row r="3491" spans="4:104" x14ac:dyDescent="0.3">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E3491" s="5"/>
      <c r="AF3491" s="5"/>
      <c r="AG3491" s="5"/>
      <c r="AH3491" s="5"/>
      <c r="AI3491" s="5"/>
      <c r="AJ3491" s="5"/>
      <c r="AM3491" s="9"/>
      <c r="AN3491" s="9"/>
      <c r="AO3491" s="9"/>
      <c r="AP3491" s="9"/>
      <c r="AQ3491" s="9"/>
      <c r="AR3491" s="9"/>
      <c r="AS3491" s="9"/>
      <c r="AT3491" s="9"/>
      <c r="AU3491" s="5"/>
      <c r="AV3491" s="5"/>
      <c r="AW3491" s="5"/>
      <c r="AX3491" s="5"/>
      <c r="AY3491" s="5"/>
      <c r="AZ3491" s="5"/>
      <c r="BA3491" s="5"/>
      <c r="CX3491" s="5"/>
      <c r="CY3491" s="5"/>
      <c r="CZ3491" s="5"/>
    </row>
    <row r="3492" spans="4:104" x14ac:dyDescent="0.3">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E3492" s="5"/>
      <c r="AF3492" s="5"/>
      <c r="AG3492" s="5"/>
      <c r="AH3492" s="5"/>
      <c r="AI3492" s="5"/>
      <c r="AJ3492" s="5"/>
      <c r="AM3492" s="9"/>
      <c r="AN3492" s="9"/>
      <c r="AO3492" s="9"/>
      <c r="AP3492" s="9"/>
      <c r="AQ3492" s="9"/>
      <c r="AR3492" s="9"/>
      <c r="AS3492" s="9"/>
      <c r="AT3492" s="9"/>
      <c r="AU3492" s="5"/>
      <c r="AV3492" s="5"/>
      <c r="AW3492" s="5"/>
      <c r="AX3492" s="5"/>
      <c r="AY3492" s="5"/>
      <c r="AZ3492" s="5"/>
      <c r="BA3492" s="5"/>
      <c r="CX3492" s="5"/>
      <c r="CY3492" s="5"/>
      <c r="CZ3492" s="5"/>
    </row>
    <row r="3493" spans="4:104" x14ac:dyDescent="0.3">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E3493" s="5"/>
      <c r="AF3493" s="5"/>
      <c r="AG3493" s="5"/>
      <c r="AH3493" s="5"/>
      <c r="AI3493" s="5"/>
      <c r="AJ3493" s="5"/>
      <c r="AM3493" s="9"/>
      <c r="AN3493" s="9"/>
      <c r="AO3493" s="9"/>
      <c r="AP3493" s="9"/>
      <c r="AQ3493" s="9"/>
      <c r="AR3493" s="9"/>
      <c r="AS3493" s="9"/>
      <c r="AT3493" s="9"/>
      <c r="AU3493" s="5"/>
      <c r="AV3493" s="5"/>
      <c r="AW3493" s="5"/>
      <c r="AX3493" s="5"/>
      <c r="AY3493" s="5"/>
      <c r="AZ3493" s="5"/>
      <c r="BA3493" s="5"/>
      <c r="CX3493" s="5"/>
      <c r="CY3493" s="5"/>
      <c r="CZ3493" s="5"/>
    </row>
    <row r="3494" spans="4:104" x14ac:dyDescent="0.3">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E3494" s="5"/>
      <c r="AF3494" s="5"/>
      <c r="AG3494" s="5"/>
      <c r="AH3494" s="5"/>
      <c r="AI3494" s="5"/>
      <c r="AJ3494" s="5"/>
      <c r="AM3494" s="9"/>
      <c r="AN3494" s="9"/>
      <c r="AO3494" s="9"/>
      <c r="AP3494" s="9"/>
      <c r="AQ3494" s="9"/>
      <c r="AR3494" s="9"/>
      <c r="AS3494" s="9"/>
      <c r="AT3494" s="9"/>
      <c r="AU3494" s="5"/>
      <c r="AV3494" s="5"/>
      <c r="AW3494" s="5"/>
      <c r="AX3494" s="5"/>
      <c r="AY3494" s="5"/>
      <c r="AZ3494" s="5"/>
      <c r="BA3494" s="5"/>
      <c r="CX3494" s="5"/>
      <c r="CY3494" s="5"/>
      <c r="CZ3494" s="5"/>
    </row>
    <row r="3495" spans="4:104" x14ac:dyDescent="0.3">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E3495" s="5"/>
      <c r="AF3495" s="5"/>
      <c r="AG3495" s="5"/>
      <c r="AH3495" s="5"/>
      <c r="AI3495" s="5"/>
      <c r="AJ3495" s="5"/>
      <c r="AM3495" s="9"/>
      <c r="AN3495" s="9"/>
      <c r="AO3495" s="9"/>
      <c r="AP3495" s="9"/>
      <c r="AQ3495" s="9"/>
      <c r="AR3495" s="9"/>
      <c r="AS3495" s="9"/>
      <c r="AT3495" s="9"/>
      <c r="AU3495" s="5"/>
      <c r="AV3495" s="5"/>
      <c r="AW3495" s="5"/>
      <c r="AX3495" s="5"/>
      <c r="AY3495" s="5"/>
      <c r="AZ3495" s="5"/>
      <c r="BA3495" s="5"/>
      <c r="CX3495" s="5"/>
      <c r="CY3495" s="5"/>
      <c r="CZ3495" s="5"/>
    </row>
    <row r="3496" spans="4:104" x14ac:dyDescent="0.3">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E3496" s="5"/>
      <c r="AF3496" s="5"/>
      <c r="AG3496" s="5"/>
      <c r="AH3496" s="5"/>
      <c r="AI3496" s="5"/>
      <c r="AJ3496" s="5"/>
      <c r="AM3496" s="9"/>
      <c r="AN3496" s="9"/>
      <c r="AO3496" s="9"/>
      <c r="AP3496" s="9"/>
      <c r="AQ3496" s="9"/>
      <c r="AR3496" s="9"/>
      <c r="AS3496" s="9"/>
      <c r="AT3496" s="9"/>
      <c r="AU3496" s="5"/>
      <c r="AV3496" s="5"/>
      <c r="AW3496" s="5"/>
      <c r="AX3496" s="5"/>
      <c r="AY3496" s="5"/>
      <c r="AZ3496" s="5"/>
      <c r="BA3496" s="5"/>
      <c r="CX3496" s="5"/>
      <c r="CY3496" s="5"/>
      <c r="CZ3496" s="5"/>
    </row>
    <row r="3497" spans="4:104" x14ac:dyDescent="0.3">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E3497" s="5"/>
      <c r="AF3497" s="5"/>
      <c r="AG3497" s="5"/>
      <c r="AH3497" s="5"/>
      <c r="AI3497" s="5"/>
      <c r="AJ3497" s="5"/>
      <c r="AM3497" s="9"/>
      <c r="AN3497" s="9"/>
      <c r="AO3497" s="9"/>
      <c r="AP3497" s="9"/>
      <c r="AQ3497" s="9"/>
      <c r="AR3497" s="9"/>
      <c r="AS3497" s="9"/>
      <c r="AT3497" s="9"/>
      <c r="AU3497" s="5"/>
      <c r="AV3497" s="5"/>
      <c r="AW3497" s="5"/>
      <c r="AX3497" s="5"/>
      <c r="AY3497" s="5"/>
      <c r="AZ3497" s="5"/>
      <c r="BA3497" s="5"/>
      <c r="CX3497" s="5"/>
      <c r="CY3497" s="5"/>
      <c r="CZ3497" s="5"/>
    </row>
    <row r="3498" spans="4:104" x14ac:dyDescent="0.3">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E3498" s="5"/>
      <c r="AF3498" s="5"/>
      <c r="AG3498" s="5"/>
      <c r="AH3498" s="5"/>
      <c r="AI3498" s="5"/>
      <c r="AJ3498" s="5"/>
      <c r="AM3498" s="9"/>
      <c r="AN3498" s="9"/>
      <c r="AO3498" s="9"/>
      <c r="AP3498" s="9"/>
      <c r="AQ3498" s="9"/>
      <c r="AR3498" s="9"/>
      <c r="AS3498" s="9"/>
      <c r="AT3498" s="9"/>
      <c r="AU3498" s="5"/>
      <c r="AV3498" s="5"/>
      <c r="AW3498" s="5"/>
      <c r="AX3498" s="5"/>
      <c r="AY3498" s="5"/>
      <c r="AZ3498" s="5"/>
      <c r="BA3498" s="5"/>
      <c r="CX3498" s="5"/>
      <c r="CY3498" s="5"/>
      <c r="CZ3498" s="5"/>
    </row>
    <row r="3499" spans="4:104" x14ac:dyDescent="0.3">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E3499" s="5"/>
      <c r="AF3499" s="5"/>
      <c r="AG3499" s="5"/>
      <c r="AH3499" s="5"/>
      <c r="AI3499" s="5"/>
      <c r="AJ3499" s="5"/>
      <c r="AM3499" s="9"/>
      <c r="AN3499" s="9"/>
      <c r="AO3499" s="9"/>
      <c r="AP3499" s="9"/>
      <c r="AQ3499" s="9"/>
      <c r="AR3499" s="9"/>
      <c r="AS3499" s="9"/>
      <c r="AT3499" s="9"/>
      <c r="AU3499" s="5"/>
      <c r="AV3499" s="5"/>
      <c r="AW3499" s="5"/>
      <c r="AX3499" s="5"/>
      <c r="AY3499" s="5"/>
      <c r="AZ3499" s="5"/>
      <c r="BA3499" s="5"/>
      <c r="CX3499" s="5"/>
      <c r="CY3499" s="5"/>
      <c r="CZ3499" s="5"/>
    </row>
    <row r="3500" spans="4:104" x14ac:dyDescent="0.3">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E3500" s="5"/>
      <c r="AF3500" s="5"/>
      <c r="AG3500" s="5"/>
      <c r="AH3500" s="5"/>
      <c r="AI3500" s="5"/>
      <c r="AJ3500" s="5"/>
      <c r="AM3500" s="9"/>
      <c r="AN3500" s="9"/>
      <c r="AO3500" s="9"/>
      <c r="AP3500" s="9"/>
      <c r="AQ3500" s="9"/>
      <c r="AR3500" s="9"/>
      <c r="AS3500" s="9"/>
      <c r="AT3500" s="9"/>
      <c r="AU3500" s="5"/>
      <c r="AV3500" s="5"/>
      <c r="AW3500" s="5"/>
      <c r="AX3500" s="5"/>
      <c r="AY3500" s="5"/>
      <c r="AZ3500" s="5"/>
      <c r="BA3500" s="5"/>
      <c r="CX3500" s="5"/>
      <c r="CY3500" s="5"/>
      <c r="CZ3500" s="5"/>
    </row>
    <row r="3501" spans="4:104" x14ac:dyDescent="0.3">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E3501" s="5"/>
      <c r="AF3501" s="5"/>
      <c r="AG3501" s="5"/>
      <c r="AH3501" s="5"/>
      <c r="AI3501" s="5"/>
      <c r="AJ3501" s="5"/>
      <c r="AM3501" s="9"/>
      <c r="AN3501" s="9"/>
      <c r="AO3501" s="9"/>
      <c r="AP3501" s="9"/>
      <c r="AQ3501" s="9"/>
      <c r="AR3501" s="9"/>
      <c r="AS3501" s="9"/>
      <c r="AT3501" s="9"/>
      <c r="AU3501" s="5"/>
      <c r="AV3501" s="5"/>
      <c r="AW3501" s="5"/>
      <c r="AX3501" s="5"/>
      <c r="AY3501" s="5"/>
      <c r="AZ3501" s="5"/>
      <c r="BA3501" s="5"/>
      <c r="CX3501" s="5"/>
      <c r="CY3501" s="5"/>
      <c r="CZ3501" s="5"/>
    </row>
    <row r="3502" spans="4:104" x14ac:dyDescent="0.3">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E3502" s="5"/>
      <c r="AF3502" s="5"/>
      <c r="AG3502" s="5"/>
      <c r="AH3502" s="5"/>
      <c r="AI3502" s="5"/>
      <c r="AJ3502" s="5"/>
      <c r="AM3502" s="9"/>
      <c r="AN3502" s="9"/>
      <c r="AO3502" s="9"/>
      <c r="AP3502" s="9"/>
      <c r="AQ3502" s="9"/>
      <c r="AR3502" s="9"/>
      <c r="AS3502" s="9"/>
      <c r="AT3502" s="9"/>
      <c r="AU3502" s="5"/>
      <c r="AV3502" s="5"/>
      <c r="AW3502" s="5"/>
      <c r="AX3502" s="5"/>
      <c r="AY3502" s="5"/>
      <c r="AZ3502" s="5"/>
      <c r="BA3502" s="5"/>
      <c r="CX3502" s="5"/>
      <c r="CY3502" s="5"/>
      <c r="CZ3502" s="5"/>
    </row>
    <row r="3503" spans="4:104" x14ac:dyDescent="0.3">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E3503" s="5"/>
      <c r="AF3503" s="5"/>
      <c r="AG3503" s="5"/>
      <c r="AH3503" s="5"/>
      <c r="AI3503" s="5"/>
      <c r="AJ3503" s="5"/>
      <c r="AM3503" s="9"/>
      <c r="AN3503" s="9"/>
      <c r="AO3503" s="9"/>
      <c r="AP3503" s="9"/>
      <c r="AQ3503" s="9"/>
      <c r="AR3503" s="9"/>
      <c r="AS3503" s="9"/>
      <c r="AT3503" s="9"/>
      <c r="AU3503" s="5"/>
      <c r="AV3503" s="5"/>
      <c r="AW3503" s="5"/>
      <c r="AX3503" s="5"/>
      <c r="AY3503" s="5"/>
      <c r="AZ3503" s="5"/>
      <c r="BA3503" s="5"/>
      <c r="CX3503" s="5"/>
      <c r="CY3503" s="5"/>
      <c r="CZ3503" s="5"/>
    </row>
    <row r="3504" spans="4:104" x14ac:dyDescent="0.3">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E3504" s="5"/>
      <c r="AF3504" s="5"/>
      <c r="AG3504" s="5"/>
      <c r="AH3504" s="5"/>
      <c r="AI3504" s="5"/>
      <c r="AJ3504" s="5"/>
      <c r="AM3504" s="9"/>
      <c r="AN3504" s="9"/>
      <c r="AO3504" s="9"/>
      <c r="AP3504" s="9"/>
      <c r="AQ3504" s="9"/>
      <c r="AR3504" s="9"/>
      <c r="AS3504" s="9"/>
      <c r="AT3504" s="9"/>
      <c r="AU3504" s="5"/>
      <c r="AV3504" s="5"/>
      <c r="AW3504" s="5"/>
      <c r="AX3504" s="5"/>
      <c r="AY3504" s="5"/>
      <c r="AZ3504" s="5"/>
      <c r="BA3504" s="5"/>
      <c r="CX3504" s="5"/>
      <c r="CY3504" s="5"/>
      <c r="CZ3504" s="5"/>
    </row>
    <row r="3505" spans="4:104" x14ac:dyDescent="0.3">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E3505" s="5"/>
      <c r="AF3505" s="5"/>
      <c r="AG3505" s="5"/>
      <c r="AH3505" s="5"/>
      <c r="AI3505" s="5"/>
      <c r="AJ3505" s="5"/>
      <c r="AM3505" s="9"/>
      <c r="AN3505" s="9"/>
      <c r="AO3505" s="9"/>
      <c r="AP3505" s="9"/>
      <c r="AQ3505" s="9"/>
      <c r="AR3505" s="9"/>
      <c r="AS3505" s="9"/>
      <c r="AT3505" s="9"/>
      <c r="AU3505" s="5"/>
      <c r="AV3505" s="5"/>
      <c r="AW3505" s="5"/>
      <c r="AX3505" s="5"/>
      <c r="AY3505" s="5"/>
      <c r="AZ3505" s="5"/>
      <c r="BA3505" s="5"/>
      <c r="CX3505" s="5"/>
      <c r="CY3505" s="5"/>
      <c r="CZ3505" s="5"/>
    </row>
    <row r="3506" spans="4:104" x14ac:dyDescent="0.3">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E3506" s="5"/>
      <c r="AF3506" s="5"/>
      <c r="AG3506" s="5"/>
      <c r="AH3506" s="5"/>
      <c r="AI3506" s="5"/>
      <c r="AJ3506" s="5"/>
      <c r="AM3506" s="9"/>
      <c r="AN3506" s="9"/>
      <c r="AO3506" s="9"/>
      <c r="AP3506" s="9"/>
      <c r="AQ3506" s="9"/>
      <c r="AR3506" s="9"/>
      <c r="AS3506" s="9"/>
      <c r="AT3506" s="9"/>
      <c r="AU3506" s="5"/>
      <c r="AV3506" s="5"/>
      <c r="AW3506" s="5"/>
      <c r="AX3506" s="5"/>
      <c r="AY3506" s="5"/>
      <c r="AZ3506" s="5"/>
      <c r="BA3506" s="5"/>
      <c r="CX3506" s="5"/>
      <c r="CY3506" s="5"/>
      <c r="CZ3506" s="5"/>
    </row>
    <row r="3507" spans="4:104" x14ac:dyDescent="0.3">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E3507" s="5"/>
      <c r="AF3507" s="5"/>
      <c r="AG3507" s="5"/>
      <c r="AH3507" s="5"/>
      <c r="AI3507" s="5"/>
      <c r="AJ3507" s="5"/>
      <c r="AM3507" s="9"/>
      <c r="AN3507" s="9"/>
      <c r="AO3507" s="9"/>
      <c r="AP3507" s="9"/>
      <c r="AQ3507" s="9"/>
      <c r="AR3507" s="9"/>
      <c r="AS3507" s="9"/>
      <c r="AT3507" s="9"/>
      <c r="AU3507" s="5"/>
      <c r="AV3507" s="5"/>
      <c r="AW3507" s="5"/>
      <c r="AX3507" s="5"/>
      <c r="AY3507" s="5"/>
      <c r="AZ3507" s="5"/>
      <c r="BA3507" s="5"/>
      <c r="CX3507" s="5"/>
      <c r="CY3507" s="5"/>
      <c r="CZ3507" s="5"/>
    </row>
    <row r="3508" spans="4:104" x14ac:dyDescent="0.3">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E3508" s="5"/>
      <c r="AF3508" s="5"/>
      <c r="AG3508" s="5"/>
      <c r="AH3508" s="5"/>
      <c r="AI3508" s="5"/>
      <c r="AJ3508" s="5"/>
      <c r="AM3508" s="9"/>
      <c r="AN3508" s="9"/>
      <c r="AO3508" s="9"/>
      <c r="AP3508" s="9"/>
      <c r="AQ3508" s="9"/>
      <c r="AR3508" s="9"/>
      <c r="AS3508" s="9"/>
      <c r="AT3508" s="9"/>
      <c r="AU3508" s="5"/>
      <c r="AV3508" s="5"/>
      <c r="AW3508" s="5"/>
      <c r="AX3508" s="5"/>
      <c r="AY3508" s="5"/>
      <c r="AZ3508" s="5"/>
      <c r="BA3508" s="5"/>
      <c r="CX3508" s="5"/>
      <c r="CY3508" s="5"/>
      <c r="CZ3508" s="5"/>
    </row>
    <row r="3509" spans="4:104" x14ac:dyDescent="0.3">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E3509" s="5"/>
      <c r="AF3509" s="5"/>
      <c r="AG3509" s="5"/>
      <c r="AH3509" s="5"/>
      <c r="AI3509" s="5"/>
      <c r="AJ3509" s="5"/>
      <c r="AM3509" s="9"/>
      <c r="AN3509" s="9"/>
      <c r="AO3509" s="9"/>
      <c r="AP3509" s="9"/>
      <c r="AQ3509" s="9"/>
      <c r="AR3509" s="9"/>
      <c r="AS3509" s="9"/>
      <c r="AT3509" s="9"/>
      <c r="AU3509" s="5"/>
      <c r="AV3509" s="5"/>
      <c r="AW3509" s="5"/>
      <c r="AX3509" s="5"/>
      <c r="AY3509" s="5"/>
      <c r="AZ3509" s="5"/>
      <c r="BA3509" s="5"/>
      <c r="CX3509" s="5"/>
      <c r="CY3509" s="5"/>
      <c r="CZ3509" s="5"/>
    </row>
    <row r="3510" spans="4:104" x14ac:dyDescent="0.3">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E3510" s="5"/>
      <c r="AF3510" s="5"/>
      <c r="AG3510" s="5"/>
      <c r="AH3510" s="5"/>
      <c r="AI3510" s="5"/>
      <c r="AJ3510" s="5"/>
      <c r="AM3510" s="9"/>
      <c r="AN3510" s="9"/>
      <c r="AO3510" s="9"/>
      <c r="AP3510" s="9"/>
      <c r="AQ3510" s="9"/>
      <c r="AR3510" s="9"/>
      <c r="AS3510" s="9"/>
      <c r="AT3510" s="9"/>
      <c r="AU3510" s="5"/>
      <c r="AV3510" s="5"/>
      <c r="AW3510" s="5"/>
      <c r="AX3510" s="5"/>
      <c r="AY3510" s="5"/>
      <c r="AZ3510" s="5"/>
      <c r="BA3510" s="5"/>
      <c r="CX3510" s="5"/>
      <c r="CY3510" s="5"/>
      <c r="CZ3510" s="5"/>
    </row>
    <row r="3511" spans="4:104" x14ac:dyDescent="0.3">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E3511" s="5"/>
      <c r="AF3511" s="5"/>
      <c r="AG3511" s="5"/>
      <c r="AH3511" s="5"/>
      <c r="AI3511" s="5"/>
      <c r="AJ3511" s="5"/>
      <c r="AM3511" s="9"/>
      <c r="AN3511" s="9"/>
      <c r="AO3511" s="9"/>
      <c r="AP3511" s="9"/>
      <c r="AQ3511" s="9"/>
      <c r="AR3511" s="9"/>
      <c r="AS3511" s="9"/>
      <c r="AT3511" s="9"/>
      <c r="AU3511" s="5"/>
      <c r="AV3511" s="5"/>
      <c r="AW3511" s="5"/>
      <c r="AX3511" s="5"/>
      <c r="AY3511" s="5"/>
      <c r="AZ3511" s="5"/>
      <c r="BA3511" s="5"/>
      <c r="CX3511" s="5"/>
      <c r="CY3511" s="5"/>
      <c r="CZ3511" s="5"/>
    </row>
    <row r="3512" spans="4:104" x14ac:dyDescent="0.3">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E3512" s="5"/>
      <c r="AF3512" s="5"/>
      <c r="AG3512" s="5"/>
      <c r="AH3512" s="5"/>
      <c r="AI3512" s="5"/>
      <c r="AJ3512" s="5"/>
      <c r="AM3512" s="9"/>
      <c r="AN3512" s="9"/>
      <c r="AO3512" s="9"/>
      <c r="AP3512" s="9"/>
      <c r="AQ3512" s="9"/>
      <c r="AR3512" s="9"/>
      <c r="AS3512" s="9"/>
      <c r="AT3512" s="9"/>
      <c r="AU3512" s="5"/>
      <c r="AV3512" s="5"/>
      <c r="AW3512" s="5"/>
      <c r="AX3512" s="5"/>
      <c r="AY3512" s="5"/>
      <c r="AZ3512" s="5"/>
      <c r="BA3512" s="5"/>
      <c r="CX3512" s="5"/>
      <c r="CY3512" s="5"/>
      <c r="CZ3512" s="5"/>
    </row>
    <row r="3513" spans="4:104" x14ac:dyDescent="0.3">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E3513" s="5"/>
      <c r="AF3513" s="5"/>
      <c r="AG3513" s="5"/>
      <c r="AH3513" s="5"/>
      <c r="AI3513" s="5"/>
      <c r="AJ3513" s="5"/>
      <c r="AM3513" s="9"/>
      <c r="AN3513" s="9"/>
      <c r="AO3513" s="9"/>
      <c r="AP3513" s="9"/>
      <c r="AQ3513" s="9"/>
      <c r="AR3513" s="9"/>
      <c r="AS3513" s="9"/>
      <c r="AT3513" s="9"/>
      <c r="AU3513" s="5"/>
      <c r="AV3513" s="5"/>
      <c r="AW3513" s="5"/>
      <c r="AX3513" s="5"/>
      <c r="AY3513" s="5"/>
      <c r="AZ3513" s="5"/>
      <c r="BA3513" s="5"/>
      <c r="CX3513" s="5"/>
      <c r="CY3513" s="5"/>
      <c r="CZ3513" s="5"/>
    </row>
    <row r="3514" spans="4:104" x14ac:dyDescent="0.3">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E3514" s="5"/>
      <c r="AF3514" s="5"/>
      <c r="AG3514" s="5"/>
      <c r="AH3514" s="5"/>
      <c r="AI3514" s="5"/>
      <c r="AJ3514" s="5"/>
      <c r="AM3514" s="9"/>
      <c r="AN3514" s="9"/>
      <c r="AO3514" s="9"/>
      <c r="AP3514" s="9"/>
      <c r="AQ3514" s="9"/>
      <c r="AR3514" s="9"/>
      <c r="AS3514" s="9"/>
      <c r="AT3514" s="9"/>
      <c r="AU3514" s="5"/>
      <c r="AV3514" s="5"/>
      <c r="AW3514" s="5"/>
      <c r="AX3514" s="5"/>
      <c r="AY3514" s="5"/>
      <c r="AZ3514" s="5"/>
      <c r="BA3514" s="5"/>
      <c r="CX3514" s="5"/>
      <c r="CY3514" s="5"/>
      <c r="CZ3514" s="5"/>
    </row>
    <row r="3515" spans="4:104" x14ac:dyDescent="0.3">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E3515" s="5"/>
      <c r="AF3515" s="5"/>
      <c r="AG3515" s="5"/>
      <c r="AH3515" s="5"/>
      <c r="AI3515" s="5"/>
      <c r="AJ3515" s="5"/>
      <c r="AM3515" s="9"/>
      <c r="AN3515" s="9"/>
      <c r="AO3515" s="9"/>
      <c r="AP3515" s="9"/>
      <c r="AQ3515" s="9"/>
      <c r="AR3515" s="9"/>
      <c r="AS3515" s="9"/>
      <c r="AT3515" s="9"/>
      <c r="AU3515" s="5"/>
      <c r="AV3515" s="5"/>
      <c r="AW3515" s="5"/>
      <c r="AX3515" s="5"/>
      <c r="AY3515" s="5"/>
      <c r="AZ3515" s="5"/>
      <c r="BA3515" s="5"/>
      <c r="CX3515" s="5"/>
      <c r="CY3515" s="5"/>
      <c r="CZ3515" s="5"/>
    </row>
    <row r="3516" spans="4:104" x14ac:dyDescent="0.3">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E3516" s="5"/>
      <c r="AF3516" s="5"/>
      <c r="AG3516" s="5"/>
      <c r="AH3516" s="5"/>
      <c r="AI3516" s="5"/>
      <c r="AJ3516" s="5"/>
      <c r="AM3516" s="9"/>
      <c r="AN3516" s="9"/>
      <c r="AO3516" s="9"/>
      <c r="AP3516" s="9"/>
      <c r="AQ3516" s="9"/>
      <c r="AR3516" s="9"/>
      <c r="AS3516" s="9"/>
      <c r="AT3516" s="9"/>
      <c r="AU3516" s="5"/>
      <c r="AV3516" s="5"/>
      <c r="AW3516" s="5"/>
      <c r="AX3516" s="5"/>
      <c r="AY3516" s="5"/>
      <c r="AZ3516" s="5"/>
      <c r="BA3516" s="5"/>
      <c r="CX3516" s="5"/>
      <c r="CY3516" s="5"/>
      <c r="CZ3516" s="5"/>
    </row>
    <row r="3517" spans="4:104" x14ac:dyDescent="0.3">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E3517" s="5"/>
      <c r="AF3517" s="5"/>
      <c r="AG3517" s="5"/>
      <c r="AH3517" s="5"/>
      <c r="AI3517" s="5"/>
      <c r="AJ3517" s="5"/>
      <c r="AM3517" s="9"/>
      <c r="AN3517" s="9"/>
      <c r="AO3517" s="9"/>
      <c r="AP3517" s="9"/>
      <c r="AQ3517" s="9"/>
      <c r="AR3517" s="9"/>
      <c r="AS3517" s="9"/>
      <c r="AT3517" s="9"/>
      <c r="AU3517" s="5"/>
      <c r="AV3517" s="5"/>
      <c r="AW3517" s="5"/>
      <c r="AX3517" s="5"/>
      <c r="AY3517" s="5"/>
      <c r="AZ3517" s="5"/>
      <c r="BA3517" s="5"/>
      <c r="CX3517" s="5"/>
      <c r="CY3517" s="5"/>
      <c r="CZ3517" s="5"/>
    </row>
    <row r="3518" spans="4:104" x14ac:dyDescent="0.3">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E3518" s="5"/>
      <c r="AF3518" s="5"/>
      <c r="AG3518" s="5"/>
      <c r="AH3518" s="5"/>
      <c r="AI3518" s="5"/>
      <c r="AJ3518" s="5"/>
      <c r="AM3518" s="9"/>
      <c r="AN3518" s="9"/>
      <c r="AO3518" s="9"/>
      <c r="AP3518" s="9"/>
      <c r="AQ3518" s="9"/>
      <c r="AR3518" s="9"/>
      <c r="AS3518" s="9"/>
      <c r="AT3518" s="9"/>
      <c r="AU3518" s="5"/>
      <c r="AV3518" s="5"/>
      <c r="AW3518" s="5"/>
      <c r="AX3518" s="5"/>
      <c r="AY3518" s="5"/>
      <c r="AZ3518" s="5"/>
      <c r="BA3518" s="5"/>
      <c r="CX3518" s="5"/>
      <c r="CY3518" s="5"/>
      <c r="CZ3518" s="5"/>
    </row>
    <row r="3519" spans="4:104" x14ac:dyDescent="0.3">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E3519" s="5"/>
      <c r="AF3519" s="5"/>
      <c r="AG3519" s="5"/>
      <c r="AH3519" s="5"/>
      <c r="AI3519" s="5"/>
      <c r="AJ3519" s="5"/>
      <c r="AM3519" s="9"/>
      <c r="AN3519" s="9"/>
      <c r="AO3519" s="9"/>
      <c r="AP3519" s="9"/>
      <c r="AQ3519" s="9"/>
      <c r="AR3519" s="9"/>
      <c r="AS3519" s="9"/>
      <c r="AT3519" s="9"/>
      <c r="AU3519" s="5"/>
      <c r="AV3519" s="5"/>
      <c r="AW3519" s="5"/>
      <c r="AX3519" s="5"/>
      <c r="AY3519" s="5"/>
      <c r="AZ3519" s="5"/>
      <c r="BA3519" s="5"/>
      <c r="CX3519" s="5"/>
      <c r="CY3519" s="5"/>
      <c r="CZ3519" s="5"/>
    </row>
    <row r="3520" spans="4:104" x14ac:dyDescent="0.3">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E3520" s="5"/>
      <c r="AF3520" s="5"/>
      <c r="AG3520" s="5"/>
      <c r="AH3520" s="5"/>
      <c r="AI3520" s="5"/>
      <c r="AJ3520" s="5"/>
      <c r="AM3520" s="9"/>
      <c r="AN3520" s="9"/>
      <c r="AO3520" s="9"/>
      <c r="AP3520" s="9"/>
      <c r="AQ3520" s="9"/>
      <c r="AR3520" s="9"/>
      <c r="AS3520" s="9"/>
      <c r="AT3520" s="9"/>
      <c r="AU3520" s="5"/>
      <c r="AV3520" s="5"/>
      <c r="AW3520" s="5"/>
      <c r="AX3520" s="5"/>
      <c r="AY3520" s="5"/>
      <c r="AZ3520" s="5"/>
      <c r="BA3520" s="5"/>
      <c r="CX3520" s="5"/>
      <c r="CY3520" s="5"/>
      <c r="CZ3520" s="5"/>
    </row>
    <row r="3521" spans="4:104" x14ac:dyDescent="0.3">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E3521" s="5"/>
      <c r="AF3521" s="5"/>
      <c r="AG3521" s="5"/>
      <c r="AH3521" s="5"/>
      <c r="AI3521" s="5"/>
      <c r="AJ3521" s="5"/>
      <c r="AM3521" s="9"/>
      <c r="AN3521" s="9"/>
      <c r="AO3521" s="9"/>
      <c r="AP3521" s="9"/>
      <c r="AQ3521" s="9"/>
      <c r="AR3521" s="9"/>
      <c r="AS3521" s="9"/>
      <c r="AT3521" s="9"/>
      <c r="AU3521" s="5"/>
      <c r="AV3521" s="5"/>
      <c r="AW3521" s="5"/>
      <c r="AX3521" s="5"/>
      <c r="AY3521" s="5"/>
      <c r="AZ3521" s="5"/>
      <c r="BA3521" s="5"/>
      <c r="CX3521" s="5"/>
      <c r="CY3521" s="5"/>
      <c r="CZ3521" s="5"/>
    </row>
    <row r="3522" spans="4:104" x14ac:dyDescent="0.3">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E3522" s="5"/>
      <c r="AF3522" s="5"/>
      <c r="AG3522" s="5"/>
      <c r="AH3522" s="5"/>
      <c r="AI3522" s="5"/>
      <c r="AJ3522" s="5"/>
      <c r="AM3522" s="9"/>
      <c r="AN3522" s="9"/>
      <c r="AO3522" s="9"/>
      <c r="AP3522" s="9"/>
      <c r="AQ3522" s="9"/>
      <c r="AR3522" s="9"/>
      <c r="AS3522" s="9"/>
      <c r="AT3522" s="9"/>
      <c r="AU3522" s="5"/>
      <c r="AV3522" s="5"/>
      <c r="AW3522" s="5"/>
      <c r="AX3522" s="5"/>
      <c r="AY3522" s="5"/>
      <c r="AZ3522" s="5"/>
      <c r="BA3522" s="5"/>
      <c r="CX3522" s="5"/>
      <c r="CY3522" s="5"/>
      <c r="CZ3522" s="5"/>
    </row>
    <row r="3523" spans="4:104" x14ac:dyDescent="0.3">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E3523" s="5"/>
      <c r="AF3523" s="5"/>
      <c r="AG3523" s="5"/>
      <c r="AH3523" s="5"/>
      <c r="AI3523" s="5"/>
      <c r="AJ3523" s="5"/>
      <c r="AM3523" s="9"/>
      <c r="AN3523" s="9"/>
      <c r="AO3523" s="9"/>
      <c r="AP3523" s="9"/>
      <c r="AQ3523" s="9"/>
      <c r="AR3523" s="9"/>
      <c r="AS3523" s="9"/>
      <c r="AT3523" s="9"/>
      <c r="AU3523" s="5"/>
      <c r="AV3523" s="5"/>
      <c r="AW3523" s="5"/>
      <c r="AX3523" s="5"/>
      <c r="AY3523" s="5"/>
      <c r="AZ3523" s="5"/>
      <c r="BA3523" s="5"/>
      <c r="CX3523" s="5"/>
      <c r="CY3523" s="5"/>
      <c r="CZ3523" s="5"/>
    </row>
    <row r="3524" spans="4:104" x14ac:dyDescent="0.3">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E3524" s="5"/>
      <c r="AF3524" s="5"/>
      <c r="AG3524" s="5"/>
      <c r="AH3524" s="5"/>
      <c r="AI3524" s="5"/>
      <c r="AJ3524" s="5"/>
      <c r="AM3524" s="9"/>
      <c r="AN3524" s="9"/>
      <c r="AO3524" s="9"/>
      <c r="AP3524" s="9"/>
      <c r="AQ3524" s="9"/>
      <c r="AR3524" s="9"/>
      <c r="AS3524" s="9"/>
      <c r="AT3524" s="9"/>
      <c r="AU3524" s="5"/>
      <c r="AV3524" s="5"/>
      <c r="AW3524" s="5"/>
      <c r="AX3524" s="5"/>
      <c r="AY3524" s="5"/>
      <c r="AZ3524" s="5"/>
      <c r="BA3524" s="5"/>
      <c r="CX3524" s="5"/>
      <c r="CY3524" s="5"/>
      <c r="CZ3524" s="5"/>
    </row>
    <row r="3525" spans="4:104" x14ac:dyDescent="0.3">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E3525" s="5"/>
      <c r="AF3525" s="5"/>
      <c r="AG3525" s="5"/>
      <c r="AH3525" s="5"/>
      <c r="AI3525" s="5"/>
      <c r="AJ3525" s="5"/>
      <c r="AM3525" s="9"/>
      <c r="AN3525" s="9"/>
      <c r="AO3525" s="9"/>
      <c r="AP3525" s="9"/>
      <c r="AQ3525" s="9"/>
      <c r="AR3525" s="9"/>
      <c r="AS3525" s="9"/>
      <c r="AT3525" s="9"/>
      <c r="AU3525" s="5"/>
      <c r="AV3525" s="5"/>
      <c r="AW3525" s="5"/>
      <c r="AX3525" s="5"/>
      <c r="AY3525" s="5"/>
      <c r="AZ3525" s="5"/>
      <c r="BA3525" s="5"/>
      <c r="CX3525" s="5"/>
      <c r="CY3525" s="5"/>
      <c r="CZ3525" s="5"/>
    </row>
    <row r="3526" spans="4:104" x14ac:dyDescent="0.3">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E3526" s="5"/>
      <c r="AF3526" s="5"/>
      <c r="AG3526" s="5"/>
      <c r="AH3526" s="5"/>
      <c r="AI3526" s="5"/>
      <c r="AJ3526" s="5"/>
      <c r="AM3526" s="9"/>
      <c r="AN3526" s="9"/>
      <c r="AO3526" s="9"/>
      <c r="AP3526" s="9"/>
      <c r="AQ3526" s="9"/>
      <c r="AR3526" s="9"/>
      <c r="AS3526" s="9"/>
      <c r="AT3526" s="9"/>
      <c r="AU3526" s="5"/>
      <c r="AV3526" s="5"/>
      <c r="AW3526" s="5"/>
      <c r="AX3526" s="5"/>
      <c r="AY3526" s="5"/>
      <c r="AZ3526" s="5"/>
      <c r="BA3526" s="5"/>
      <c r="CX3526" s="5"/>
      <c r="CY3526" s="5"/>
      <c r="CZ3526" s="5"/>
    </row>
    <row r="3527" spans="4:104" x14ac:dyDescent="0.3">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E3527" s="5"/>
      <c r="AF3527" s="5"/>
      <c r="AG3527" s="5"/>
      <c r="AH3527" s="5"/>
      <c r="AI3527" s="5"/>
      <c r="AJ3527" s="5"/>
      <c r="AM3527" s="9"/>
      <c r="AN3527" s="9"/>
      <c r="AO3527" s="9"/>
      <c r="AP3527" s="9"/>
      <c r="AQ3527" s="9"/>
      <c r="AR3527" s="9"/>
      <c r="AS3527" s="9"/>
      <c r="AT3527" s="9"/>
      <c r="AU3527" s="5"/>
      <c r="AV3527" s="5"/>
      <c r="AW3527" s="5"/>
      <c r="AX3527" s="5"/>
      <c r="AY3527" s="5"/>
      <c r="AZ3527" s="5"/>
      <c r="BA3527" s="5"/>
      <c r="CX3527" s="5"/>
      <c r="CY3527" s="5"/>
      <c r="CZ3527" s="5"/>
    </row>
    <row r="3528" spans="4:104" x14ac:dyDescent="0.3">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E3528" s="5"/>
      <c r="AF3528" s="5"/>
      <c r="AG3528" s="5"/>
      <c r="AH3528" s="5"/>
      <c r="AI3528" s="5"/>
      <c r="AJ3528" s="5"/>
      <c r="AM3528" s="9"/>
      <c r="AN3528" s="9"/>
      <c r="AO3528" s="9"/>
      <c r="AP3528" s="9"/>
      <c r="AQ3528" s="9"/>
      <c r="AR3528" s="9"/>
      <c r="AS3528" s="9"/>
      <c r="AT3528" s="9"/>
      <c r="AU3528" s="5"/>
      <c r="AV3528" s="5"/>
      <c r="AW3528" s="5"/>
      <c r="AX3528" s="5"/>
      <c r="AY3528" s="5"/>
      <c r="AZ3528" s="5"/>
      <c r="BA3528" s="5"/>
      <c r="CX3528" s="5"/>
      <c r="CY3528" s="5"/>
      <c r="CZ3528" s="5"/>
    </row>
    <row r="3529" spans="4:104" x14ac:dyDescent="0.3">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E3529" s="5"/>
      <c r="AF3529" s="5"/>
      <c r="AG3529" s="5"/>
      <c r="AH3529" s="5"/>
      <c r="AI3529" s="5"/>
      <c r="AJ3529" s="5"/>
      <c r="AM3529" s="9"/>
      <c r="AN3529" s="9"/>
      <c r="AO3529" s="9"/>
      <c r="AP3529" s="9"/>
      <c r="AQ3529" s="9"/>
      <c r="AR3529" s="9"/>
      <c r="AS3529" s="9"/>
      <c r="AT3529" s="9"/>
      <c r="AU3529" s="5"/>
      <c r="AV3529" s="5"/>
      <c r="AW3529" s="5"/>
      <c r="AX3529" s="5"/>
      <c r="AY3529" s="5"/>
      <c r="AZ3529" s="5"/>
      <c r="BA3529" s="5"/>
      <c r="CX3529" s="5"/>
      <c r="CY3529" s="5"/>
      <c r="CZ3529" s="5"/>
    </row>
    <row r="3530" spans="4:104" x14ac:dyDescent="0.3">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E3530" s="5"/>
      <c r="AF3530" s="5"/>
      <c r="AG3530" s="5"/>
      <c r="AH3530" s="5"/>
      <c r="AI3530" s="5"/>
      <c r="AJ3530" s="5"/>
      <c r="AM3530" s="9"/>
      <c r="AN3530" s="9"/>
      <c r="AO3530" s="9"/>
      <c r="AP3530" s="9"/>
      <c r="AQ3530" s="9"/>
      <c r="AR3530" s="9"/>
      <c r="AS3530" s="9"/>
      <c r="AT3530" s="9"/>
      <c r="AU3530" s="5"/>
      <c r="AV3530" s="5"/>
      <c r="AW3530" s="5"/>
      <c r="AX3530" s="5"/>
      <c r="AY3530" s="5"/>
      <c r="AZ3530" s="5"/>
      <c r="BA3530" s="5"/>
      <c r="CX3530" s="5"/>
      <c r="CY3530" s="5"/>
      <c r="CZ3530" s="5"/>
    </row>
    <row r="3531" spans="4:104" x14ac:dyDescent="0.3">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E3531" s="5"/>
      <c r="AF3531" s="5"/>
      <c r="AG3531" s="5"/>
      <c r="AH3531" s="5"/>
      <c r="AI3531" s="5"/>
      <c r="AJ3531" s="5"/>
      <c r="AM3531" s="9"/>
      <c r="AN3531" s="9"/>
      <c r="AO3531" s="9"/>
      <c r="AP3531" s="9"/>
      <c r="AQ3531" s="9"/>
      <c r="AR3531" s="9"/>
      <c r="AS3531" s="9"/>
      <c r="AT3531" s="9"/>
      <c r="AU3531" s="5"/>
      <c r="AV3531" s="5"/>
      <c r="AW3531" s="5"/>
      <c r="AX3531" s="5"/>
      <c r="AY3531" s="5"/>
      <c r="AZ3531" s="5"/>
      <c r="BA3531" s="5"/>
      <c r="CX3531" s="5"/>
      <c r="CY3531" s="5"/>
      <c r="CZ3531" s="5"/>
    </row>
    <row r="3532" spans="4:104" x14ac:dyDescent="0.3">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E3532" s="5"/>
      <c r="AF3532" s="5"/>
      <c r="AG3532" s="5"/>
      <c r="AH3532" s="5"/>
      <c r="AI3532" s="5"/>
      <c r="AJ3532" s="5"/>
      <c r="AM3532" s="9"/>
      <c r="AN3532" s="9"/>
      <c r="AO3532" s="9"/>
      <c r="AP3532" s="9"/>
      <c r="AQ3532" s="9"/>
      <c r="AR3532" s="9"/>
      <c r="AS3532" s="9"/>
      <c r="AT3532" s="9"/>
      <c r="AU3532" s="5"/>
      <c r="AV3532" s="5"/>
      <c r="AW3532" s="5"/>
      <c r="AX3532" s="5"/>
      <c r="AY3532" s="5"/>
      <c r="AZ3532" s="5"/>
      <c r="BA3532" s="5"/>
      <c r="CX3532" s="5"/>
      <c r="CY3532" s="5"/>
      <c r="CZ3532" s="5"/>
    </row>
    <row r="3533" spans="4:104" x14ac:dyDescent="0.3">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E3533" s="5"/>
      <c r="AF3533" s="5"/>
      <c r="AG3533" s="5"/>
      <c r="AH3533" s="5"/>
      <c r="AI3533" s="5"/>
      <c r="AJ3533" s="5"/>
      <c r="AM3533" s="9"/>
      <c r="AN3533" s="9"/>
      <c r="AO3533" s="9"/>
      <c r="AP3533" s="9"/>
      <c r="AQ3533" s="9"/>
      <c r="AR3533" s="9"/>
      <c r="AS3533" s="9"/>
      <c r="AT3533" s="9"/>
      <c r="AU3533" s="5"/>
      <c r="AV3533" s="5"/>
      <c r="AW3533" s="5"/>
      <c r="AX3533" s="5"/>
      <c r="AY3533" s="5"/>
      <c r="AZ3533" s="5"/>
      <c r="BA3533" s="5"/>
      <c r="CX3533" s="5"/>
      <c r="CY3533" s="5"/>
      <c r="CZ3533" s="5"/>
    </row>
    <row r="3534" spans="4:104" x14ac:dyDescent="0.3">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E3534" s="5"/>
      <c r="AF3534" s="5"/>
      <c r="AG3534" s="5"/>
      <c r="AH3534" s="5"/>
      <c r="AI3534" s="5"/>
      <c r="AJ3534" s="5"/>
      <c r="AM3534" s="9"/>
      <c r="AN3534" s="9"/>
      <c r="AO3534" s="9"/>
      <c r="AP3534" s="9"/>
      <c r="AQ3534" s="9"/>
      <c r="AR3534" s="9"/>
      <c r="AS3534" s="9"/>
      <c r="AT3534" s="9"/>
      <c r="AU3534" s="5"/>
      <c r="AV3534" s="5"/>
      <c r="AW3534" s="5"/>
      <c r="AX3534" s="5"/>
      <c r="AY3534" s="5"/>
      <c r="AZ3534" s="5"/>
      <c r="BA3534" s="5"/>
      <c r="CX3534" s="5"/>
      <c r="CY3534" s="5"/>
      <c r="CZ3534" s="5"/>
    </row>
    <row r="3535" spans="4:104" x14ac:dyDescent="0.3">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E3535" s="5"/>
      <c r="AF3535" s="5"/>
      <c r="AG3535" s="5"/>
      <c r="AH3535" s="5"/>
      <c r="AI3535" s="5"/>
      <c r="AJ3535" s="5"/>
      <c r="AM3535" s="9"/>
      <c r="AN3535" s="9"/>
      <c r="AO3535" s="9"/>
      <c r="AP3535" s="9"/>
      <c r="AQ3535" s="9"/>
      <c r="AR3535" s="9"/>
      <c r="AS3535" s="9"/>
      <c r="AT3535" s="9"/>
      <c r="AU3535" s="5"/>
      <c r="AV3535" s="5"/>
      <c r="AW3535" s="5"/>
      <c r="AX3535" s="5"/>
      <c r="AY3535" s="5"/>
      <c r="AZ3535" s="5"/>
      <c r="BA3535" s="5"/>
      <c r="CX3535" s="5"/>
      <c r="CY3535" s="5"/>
      <c r="CZ3535" s="5"/>
    </row>
    <row r="3536" spans="4:104" x14ac:dyDescent="0.3">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E3536" s="5"/>
      <c r="AF3536" s="5"/>
      <c r="AG3536" s="5"/>
      <c r="AH3536" s="5"/>
      <c r="AI3536" s="5"/>
      <c r="AJ3536" s="5"/>
      <c r="AM3536" s="9"/>
      <c r="AN3536" s="9"/>
      <c r="AO3536" s="9"/>
      <c r="AP3536" s="9"/>
      <c r="AQ3536" s="9"/>
      <c r="AR3536" s="9"/>
      <c r="AS3536" s="9"/>
      <c r="AT3536" s="9"/>
      <c r="AU3536" s="5"/>
      <c r="AV3536" s="5"/>
      <c r="AW3536" s="5"/>
      <c r="AX3536" s="5"/>
      <c r="AY3536" s="5"/>
      <c r="AZ3536" s="5"/>
      <c r="BA3536" s="5"/>
      <c r="CX3536" s="5"/>
      <c r="CY3536" s="5"/>
      <c r="CZ3536" s="5"/>
    </row>
    <row r="3537" spans="4:104" x14ac:dyDescent="0.3">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E3537" s="5"/>
      <c r="AF3537" s="5"/>
      <c r="AG3537" s="5"/>
      <c r="AH3537" s="5"/>
      <c r="AI3537" s="5"/>
      <c r="AJ3537" s="5"/>
      <c r="AM3537" s="9"/>
      <c r="AN3537" s="9"/>
      <c r="AO3537" s="9"/>
      <c r="AP3537" s="9"/>
      <c r="AQ3537" s="9"/>
      <c r="AR3537" s="9"/>
      <c r="AS3537" s="9"/>
      <c r="AT3537" s="9"/>
      <c r="AU3537" s="5"/>
      <c r="AV3537" s="5"/>
      <c r="AW3537" s="5"/>
      <c r="AX3537" s="5"/>
      <c r="AY3537" s="5"/>
      <c r="AZ3537" s="5"/>
      <c r="BA3537" s="5"/>
      <c r="CX3537" s="5"/>
      <c r="CY3537" s="5"/>
      <c r="CZ3537" s="5"/>
    </row>
    <row r="3538" spans="4:104" x14ac:dyDescent="0.3">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E3538" s="5"/>
      <c r="AF3538" s="5"/>
      <c r="AG3538" s="5"/>
      <c r="AH3538" s="5"/>
      <c r="AI3538" s="5"/>
      <c r="AJ3538" s="5"/>
      <c r="AM3538" s="9"/>
      <c r="AN3538" s="9"/>
      <c r="AO3538" s="9"/>
      <c r="AP3538" s="9"/>
      <c r="AQ3538" s="9"/>
      <c r="AR3538" s="9"/>
      <c r="AS3538" s="9"/>
      <c r="AT3538" s="9"/>
      <c r="AU3538" s="5"/>
      <c r="AV3538" s="5"/>
      <c r="AW3538" s="5"/>
      <c r="AX3538" s="5"/>
      <c r="AY3538" s="5"/>
      <c r="AZ3538" s="5"/>
      <c r="BA3538" s="5"/>
      <c r="CX3538" s="5"/>
      <c r="CY3538" s="5"/>
      <c r="CZ3538" s="5"/>
    </row>
    <row r="3539" spans="4:104" x14ac:dyDescent="0.3">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E3539" s="5"/>
      <c r="AF3539" s="5"/>
      <c r="AG3539" s="5"/>
      <c r="AH3539" s="5"/>
      <c r="AI3539" s="5"/>
      <c r="AJ3539" s="5"/>
      <c r="AM3539" s="9"/>
      <c r="AN3539" s="9"/>
      <c r="AO3539" s="9"/>
      <c r="AP3539" s="9"/>
      <c r="AQ3539" s="9"/>
      <c r="AR3539" s="9"/>
      <c r="AS3539" s="9"/>
      <c r="AT3539" s="9"/>
      <c r="AU3539" s="5"/>
      <c r="AV3539" s="5"/>
      <c r="AW3539" s="5"/>
      <c r="AX3539" s="5"/>
      <c r="AY3539" s="5"/>
      <c r="AZ3539" s="5"/>
      <c r="BA3539" s="5"/>
      <c r="CX3539" s="5"/>
      <c r="CY3539" s="5"/>
      <c r="CZ3539" s="5"/>
    </row>
    <row r="3540" spans="4:104" x14ac:dyDescent="0.3">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E3540" s="5"/>
      <c r="AF3540" s="5"/>
      <c r="AG3540" s="5"/>
      <c r="AH3540" s="5"/>
      <c r="AI3540" s="5"/>
      <c r="AJ3540" s="5"/>
      <c r="AM3540" s="9"/>
      <c r="AN3540" s="9"/>
      <c r="AO3540" s="9"/>
      <c r="AP3540" s="9"/>
      <c r="AQ3540" s="9"/>
      <c r="AR3540" s="9"/>
      <c r="AS3540" s="9"/>
      <c r="AT3540" s="9"/>
      <c r="AU3540" s="5"/>
      <c r="AV3540" s="5"/>
      <c r="AW3540" s="5"/>
      <c r="AX3540" s="5"/>
      <c r="AY3540" s="5"/>
      <c r="AZ3540" s="5"/>
      <c r="BA3540" s="5"/>
      <c r="CX3540" s="5"/>
      <c r="CY3540" s="5"/>
      <c r="CZ3540" s="5"/>
    </row>
    <row r="3541" spans="4:104" x14ac:dyDescent="0.3">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E3541" s="5"/>
      <c r="AF3541" s="5"/>
      <c r="AG3541" s="5"/>
      <c r="AH3541" s="5"/>
      <c r="AI3541" s="5"/>
      <c r="AJ3541" s="5"/>
      <c r="AM3541" s="9"/>
      <c r="AN3541" s="9"/>
      <c r="AO3541" s="9"/>
      <c r="AP3541" s="9"/>
      <c r="AQ3541" s="9"/>
      <c r="AR3541" s="9"/>
      <c r="AS3541" s="9"/>
      <c r="AT3541" s="9"/>
      <c r="AU3541" s="5"/>
      <c r="AV3541" s="5"/>
      <c r="AW3541" s="5"/>
      <c r="AX3541" s="5"/>
      <c r="AY3541" s="5"/>
      <c r="AZ3541" s="5"/>
      <c r="BA3541" s="5"/>
      <c r="CX3541" s="5"/>
      <c r="CY3541" s="5"/>
      <c r="CZ3541" s="5"/>
    </row>
    <row r="3542" spans="4:104" x14ac:dyDescent="0.3">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E3542" s="5"/>
      <c r="AF3542" s="5"/>
      <c r="AG3542" s="5"/>
      <c r="AH3542" s="5"/>
      <c r="AI3542" s="5"/>
      <c r="AJ3542" s="5"/>
      <c r="AM3542" s="9"/>
      <c r="AN3542" s="9"/>
      <c r="AO3542" s="9"/>
      <c r="AP3542" s="9"/>
      <c r="AQ3542" s="9"/>
      <c r="AR3542" s="9"/>
      <c r="AS3542" s="9"/>
      <c r="AT3542" s="9"/>
      <c r="AU3542" s="5"/>
      <c r="AV3542" s="5"/>
      <c r="AW3542" s="5"/>
      <c r="AX3542" s="5"/>
      <c r="AY3542" s="5"/>
      <c r="AZ3542" s="5"/>
      <c r="BA3542" s="5"/>
      <c r="CX3542" s="5"/>
      <c r="CY3542" s="5"/>
      <c r="CZ3542" s="5"/>
    </row>
    <row r="3543" spans="4:104" x14ac:dyDescent="0.3">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E3543" s="5"/>
      <c r="AF3543" s="5"/>
      <c r="AG3543" s="5"/>
      <c r="AH3543" s="5"/>
      <c r="AI3543" s="5"/>
      <c r="AJ3543" s="5"/>
      <c r="AM3543" s="9"/>
      <c r="AN3543" s="9"/>
      <c r="AO3543" s="9"/>
      <c r="AP3543" s="9"/>
      <c r="AQ3543" s="9"/>
      <c r="AR3543" s="9"/>
      <c r="AS3543" s="9"/>
      <c r="AT3543" s="9"/>
      <c r="AU3543" s="5"/>
      <c r="AV3543" s="5"/>
      <c r="AW3543" s="5"/>
      <c r="AX3543" s="5"/>
      <c r="AY3543" s="5"/>
      <c r="AZ3543" s="5"/>
      <c r="BA3543" s="5"/>
      <c r="CX3543" s="5"/>
      <c r="CY3543" s="5"/>
      <c r="CZ3543" s="5"/>
    </row>
    <row r="3544" spans="4:104" x14ac:dyDescent="0.3">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E3544" s="5"/>
      <c r="AF3544" s="5"/>
      <c r="AG3544" s="5"/>
      <c r="AH3544" s="5"/>
      <c r="AI3544" s="5"/>
      <c r="AJ3544" s="5"/>
      <c r="AM3544" s="9"/>
      <c r="AN3544" s="9"/>
      <c r="AO3544" s="9"/>
      <c r="AP3544" s="9"/>
      <c r="AQ3544" s="9"/>
      <c r="AR3544" s="9"/>
      <c r="AS3544" s="9"/>
      <c r="AT3544" s="9"/>
      <c r="AU3544" s="5"/>
      <c r="AV3544" s="5"/>
      <c r="AW3544" s="5"/>
      <c r="AX3544" s="5"/>
      <c r="AY3544" s="5"/>
      <c r="AZ3544" s="5"/>
      <c r="BA3544" s="5"/>
      <c r="CX3544" s="5"/>
      <c r="CY3544" s="5"/>
      <c r="CZ3544" s="5"/>
    </row>
    <row r="3545" spans="4:104" x14ac:dyDescent="0.3">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E3545" s="5"/>
      <c r="AF3545" s="5"/>
      <c r="AG3545" s="5"/>
      <c r="AH3545" s="5"/>
      <c r="AI3545" s="5"/>
      <c r="AJ3545" s="5"/>
      <c r="AM3545" s="9"/>
      <c r="AN3545" s="9"/>
      <c r="AO3545" s="9"/>
      <c r="AP3545" s="9"/>
      <c r="AQ3545" s="9"/>
      <c r="AR3545" s="9"/>
      <c r="AS3545" s="9"/>
      <c r="AT3545" s="9"/>
      <c r="AU3545" s="5"/>
      <c r="AV3545" s="5"/>
      <c r="AW3545" s="5"/>
      <c r="AX3545" s="5"/>
      <c r="AY3545" s="5"/>
      <c r="AZ3545" s="5"/>
      <c r="BA3545" s="5"/>
      <c r="CX3545" s="5"/>
      <c r="CY3545" s="5"/>
      <c r="CZ3545" s="5"/>
    </row>
    <row r="3546" spans="4:104" x14ac:dyDescent="0.3">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E3546" s="5"/>
      <c r="AF3546" s="5"/>
      <c r="AG3546" s="5"/>
      <c r="AH3546" s="5"/>
      <c r="AI3546" s="5"/>
      <c r="AJ3546" s="5"/>
      <c r="AM3546" s="9"/>
      <c r="AN3546" s="9"/>
      <c r="AO3546" s="9"/>
      <c r="AP3546" s="9"/>
      <c r="AQ3546" s="9"/>
      <c r="AR3546" s="9"/>
      <c r="AS3546" s="9"/>
      <c r="AT3546" s="9"/>
      <c r="AU3546" s="5"/>
      <c r="AV3546" s="5"/>
      <c r="AW3546" s="5"/>
      <c r="AX3546" s="5"/>
      <c r="AY3546" s="5"/>
      <c r="AZ3546" s="5"/>
      <c r="BA3546" s="5"/>
      <c r="CX3546" s="5"/>
      <c r="CY3546" s="5"/>
      <c r="CZ3546" s="5"/>
    </row>
    <row r="3547" spans="4:104" x14ac:dyDescent="0.3">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E3547" s="5"/>
      <c r="AF3547" s="5"/>
      <c r="AG3547" s="5"/>
      <c r="AH3547" s="5"/>
      <c r="AI3547" s="5"/>
      <c r="AJ3547" s="5"/>
      <c r="AM3547" s="9"/>
      <c r="AN3547" s="9"/>
      <c r="AO3547" s="9"/>
      <c r="AP3547" s="9"/>
      <c r="AQ3547" s="9"/>
      <c r="AR3547" s="9"/>
      <c r="AS3547" s="9"/>
      <c r="AT3547" s="9"/>
      <c r="AU3547" s="5"/>
      <c r="AV3547" s="5"/>
      <c r="AW3547" s="5"/>
      <c r="AX3547" s="5"/>
      <c r="AY3547" s="5"/>
      <c r="AZ3547" s="5"/>
      <c r="BA3547" s="5"/>
      <c r="CX3547" s="5"/>
      <c r="CY3547" s="5"/>
      <c r="CZ3547" s="5"/>
    </row>
    <row r="3548" spans="4:104" x14ac:dyDescent="0.3">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E3548" s="5"/>
      <c r="AF3548" s="5"/>
      <c r="AG3548" s="5"/>
      <c r="AH3548" s="5"/>
      <c r="AI3548" s="5"/>
      <c r="AJ3548" s="5"/>
      <c r="AM3548" s="9"/>
      <c r="AN3548" s="9"/>
      <c r="AO3548" s="9"/>
      <c r="AP3548" s="9"/>
      <c r="AQ3548" s="9"/>
      <c r="AR3548" s="9"/>
      <c r="AS3548" s="9"/>
      <c r="AT3548" s="9"/>
      <c r="AU3548" s="5"/>
      <c r="AV3548" s="5"/>
      <c r="AW3548" s="5"/>
      <c r="AX3548" s="5"/>
      <c r="AY3548" s="5"/>
      <c r="AZ3548" s="5"/>
      <c r="BA3548" s="5"/>
      <c r="CX3548" s="5"/>
      <c r="CY3548" s="5"/>
      <c r="CZ3548" s="5"/>
    </row>
    <row r="3549" spans="4:104" x14ac:dyDescent="0.3">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E3549" s="5"/>
      <c r="AF3549" s="5"/>
      <c r="AG3549" s="5"/>
      <c r="AH3549" s="5"/>
      <c r="AI3549" s="5"/>
      <c r="AJ3549" s="5"/>
      <c r="AM3549" s="9"/>
      <c r="AN3549" s="9"/>
      <c r="AO3549" s="9"/>
      <c r="AP3549" s="9"/>
      <c r="AQ3549" s="9"/>
      <c r="AR3549" s="9"/>
      <c r="AS3549" s="9"/>
      <c r="AT3549" s="9"/>
      <c r="AU3549" s="5"/>
      <c r="AV3549" s="5"/>
      <c r="AW3549" s="5"/>
      <c r="AX3549" s="5"/>
      <c r="AY3549" s="5"/>
      <c r="AZ3549" s="5"/>
      <c r="BA3549" s="5"/>
      <c r="CX3549" s="5"/>
      <c r="CY3549" s="5"/>
      <c r="CZ3549" s="5"/>
    </row>
    <row r="3550" spans="4:104" x14ac:dyDescent="0.3">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E3550" s="5"/>
      <c r="AF3550" s="5"/>
      <c r="AG3550" s="5"/>
      <c r="AH3550" s="5"/>
      <c r="AI3550" s="5"/>
      <c r="AJ3550" s="5"/>
      <c r="AM3550" s="9"/>
      <c r="AN3550" s="9"/>
      <c r="AO3550" s="9"/>
      <c r="AP3550" s="9"/>
      <c r="AQ3550" s="9"/>
      <c r="AR3550" s="9"/>
      <c r="AS3550" s="9"/>
      <c r="AT3550" s="9"/>
      <c r="AU3550" s="5"/>
      <c r="AV3550" s="5"/>
      <c r="AW3550" s="5"/>
      <c r="AX3550" s="5"/>
      <c r="AY3550" s="5"/>
      <c r="AZ3550" s="5"/>
      <c r="BA3550" s="5"/>
      <c r="CX3550" s="5"/>
      <c r="CY3550" s="5"/>
      <c r="CZ3550" s="5"/>
    </row>
    <row r="3551" spans="4:104" x14ac:dyDescent="0.3">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E3551" s="5"/>
      <c r="AF3551" s="5"/>
      <c r="AG3551" s="5"/>
      <c r="AH3551" s="5"/>
      <c r="AI3551" s="5"/>
      <c r="AJ3551" s="5"/>
      <c r="AM3551" s="9"/>
      <c r="AN3551" s="9"/>
      <c r="AO3551" s="9"/>
      <c r="AP3551" s="9"/>
      <c r="AQ3551" s="9"/>
      <c r="AR3551" s="9"/>
      <c r="AS3551" s="9"/>
      <c r="AT3551" s="9"/>
      <c r="AU3551" s="5"/>
      <c r="AV3551" s="5"/>
      <c r="AW3551" s="5"/>
      <c r="AX3551" s="5"/>
      <c r="AY3551" s="5"/>
      <c r="AZ3551" s="5"/>
      <c r="BA3551" s="5"/>
      <c r="CX3551" s="5"/>
      <c r="CY3551" s="5"/>
      <c r="CZ3551" s="5"/>
    </row>
    <row r="3552" spans="4:104" x14ac:dyDescent="0.3">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E3552" s="5"/>
      <c r="AF3552" s="5"/>
      <c r="AG3552" s="5"/>
      <c r="AH3552" s="5"/>
      <c r="AI3552" s="5"/>
      <c r="AJ3552" s="5"/>
      <c r="AM3552" s="9"/>
      <c r="AN3552" s="9"/>
      <c r="AO3552" s="9"/>
      <c r="AP3552" s="9"/>
      <c r="AQ3552" s="9"/>
      <c r="AR3552" s="9"/>
      <c r="AS3552" s="9"/>
      <c r="AT3552" s="9"/>
      <c r="AU3552" s="5"/>
      <c r="AV3552" s="5"/>
      <c r="AW3552" s="5"/>
      <c r="AX3552" s="5"/>
      <c r="AY3552" s="5"/>
      <c r="AZ3552" s="5"/>
      <c r="BA3552" s="5"/>
      <c r="CX3552" s="5"/>
      <c r="CY3552" s="5"/>
      <c r="CZ3552" s="5"/>
    </row>
    <row r="3553" spans="4:104" x14ac:dyDescent="0.3">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E3553" s="5"/>
      <c r="AF3553" s="5"/>
      <c r="AG3553" s="5"/>
      <c r="AH3553" s="5"/>
      <c r="AI3553" s="5"/>
      <c r="AJ3553" s="5"/>
      <c r="AM3553" s="9"/>
      <c r="AN3553" s="9"/>
      <c r="AO3553" s="9"/>
      <c r="AP3553" s="9"/>
      <c r="AQ3553" s="9"/>
      <c r="AR3553" s="9"/>
      <c r="AS3553" s="9"/>
      <c r="AT3553" s="9"/>
      <c r="AU3553" s="5"/>
      <c r="AV3553" s="5"/>
      <c r="AW3553" s="5"/>
      <c r="AX3553" s="5"/>
      <c r="AY3553" s="5"/>
      <c r="AZ3553" s="5"/>
      <c r="BA3553" s="5"/>
      <c r="CX3553" s="5"/>
      <c r="CY3553" s="5"/>
      <c r="CZ3553" s="5"/>
    </row>
    <row r="3554" spans="4:104" x14ac:dyDescent="0.3">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E3554" s="5"/>
      <c r="AF3554" s="5"/>
      <c r="AG3554" s="5"/>
      <c r="AH3554" s="5"/>
      <c r="AI3554" s="5"/>
      <c r="AJ3554" s="5"/>
      <c r="AM3554" s="9"/>
      <c r="AN3554" s="9"/>
      <c r="AO3554" s="9"/>
      <c r="AP3554" s="9"/>
      <c r="AQ3554" s="9"/>
      <c r="AR3554" s="9"/>
      <c r="AS3554" s="9"/>
      <c r="AT3554" s="9"/>
      <c r="AU3554" s="5"/>
      <c r="AV3554" s="5"/>
      <c r="AW3554" s="5"/>
      <c r="AX3554" s="5"/>
      <c r="AY3554" s="5"/>
      <c r="AZ3554" s="5"/>
      <c r="BA3554" s="5"/>
      <c r="CX3554" s="5"/>
      <c r="CY3554" s="5"/>
      <c r="CZ3554" s="5"/>
    </row>
    <row r="3555" spans="4:104" x14ac:dyDescent="0.3">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E3555" s="5"/>
      <c r="AF3555" s="5"/>
      <c r="AG3555" s="5"/>
      <c r="AH3555" s="5"/>
      <c r="AI3555" s="5"/>
      <c r="AJ3555" s="5"/>
      <c r="AM3555" s="9"/>
      <c r="AN3555" s="9"/>
      <c r="AO3555" s="9"/>
      <c r="AP3555" s="9"/>
      <c r="AQ3555" s="9"/>
      <c r="AR3555" s="9"/>
      <c r="AS3555" s="9"/>
      <c r="AT3555" s="9"/>
      <c r="AU3555" s="5"/>
      <c r="AV3555" s="5"/>
      <c r="AW3555" s="5"/>
      <c r="AX3555" s="5"/>
      <c r="AY3555" s="5"/>
      <c r="AZ3555" s="5"/>
      <c r="BA3555" s="5"/>
      <c r="CX3555" s="5"/>
      <c r="CY3555" s="5"/>
      <c r="CZ3555" s="5"/>
    </row>
    <row r="3556" spans="4:104" x14ac:dyDescent="0.3">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E3556" s="5"/>
      <c r="AF3556" s="5"/>
      <c r="AG3556" s="5"/>
      <c r="AH3556" s="5"/>
      <c r="AI3556" s="5"/>
      <c r="AJ3556" s="5"/>
      <c r="AM3556" s="9"/>
      <c r="AN3556" s="9"/>
      <c r="AO3556" s="9"/>
      <c r="AP3556" s="9"/>
      <c r="AQ3556" s="9"/>
      <c r="AR3556" s="9"/>
      <c r="AS3556" s="9"/>
      <c r="AT3556" s="9"/>
      <c r="AU3556" s="5"/>
      <c r="AV3556" s="5"/>
      <c r="AW3556" s="5"/>
      <c r="AX3556" s="5"/>
      <c r="AY3556" s="5"/>
      <c r="AZ3556" s="5"/>
      <c r="BA3556" s="5"/>
      <c r="CX3556" s="5"/>
      <c r="CY3556" s="5"/>
      <c r="CZ3556" s="5"/>
    </row>
    <row r="3557" spans="4:104" x14ac:dyDescent="0.3">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E3557" s="5"/>
      <c r="AF3557" s="5"/>
      <c r="AG3557" s="5"/>
      <c r="AH3557" s="5"/>
      <c r="AI3557" s="5"/>
      <c r="AJ3557" s="5"/>
      <c r="AM3557" s="9"/>
      <c r="AN3557" s="9"/>
      <c r="AO3557" s="9"/>
      <c r="AP3557" s="9"/>
      <c r="AQ3557" s="9"/>
      <c r="AR3557" s="9"/>
      <c r="AS3557" s="9"/>
      <c r="AT3557" s="9"/>
      <c r="AU3557" s="5"/>
      <c r="AV3557" s="5"/>
      <c r="AW3557" s="5"/>
      <c r="AX3557" s="5"/>
      <c r="AY3557" s="5"/>
      <c r="AZ3557" s="5"/>
      <c r="BA3557" s="5"/>
      <c r="CX3557" s="5"/>
      <c r="CY3557" s="5"/>
      <c r="CZ3557" s="5"/>
    </row>
    <row r="3558" spans="4:104" x14ac:dyDescent="0.3">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E3558" s="5"/>
      <c r="AF3558" s="5"/>
      <c r="AG3558" s="5"/>
      <c r="AH3558" s="5"/>
      <c r="AI3558" s="5"/>
      <c r="AJ3558" s="5"/>
      <c r="AM3558" s="9"/>
      <c r="AN3558" s="9"/>
      <c r="AO3558" s="9"/>
      <c r="AP3558" s="9"/>
      <c r="AQ3558" s="9"/>
      <c r="AR3558" s="9"/>
      <c r="AS3558" s="9"/>
      <c r="AT3558" s="9"/>
      <c r="AU3558" s="5"/>
      <c r="AV3558" s="5"/>
      <c r="AW3558" s="5"/>
      <c r="AX3558" s="5"/>
      <c r="AY3558" s="5"/>
      <c r="AZ3558" s="5"/>
      <c r="BA3558" s="5"/>
      <c r="CX3558" s="5"/>
      <c r="CY3558" s="5"/>
      <c r="CZ3558" s="5"/>
    </row>
    <row r="3559" spans="4:104" x14ac:dyDescent="0.3">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E3559" s="5"/>
      <c r="AF3559" s="5"/>
      <c r="AG3559" s="5"/>
      <c r="AH3559" s="5"/>
      <c r="AI3559" s="5"/>
      <c r="AJ3559" s="5"/>
      <c r="AM3559" s="9"/>
      <c r="AN3559" s="9"/>
      <c r="AO3559" s="9"/>
      <c r="AP3559" s="9"/>
      <c r="AQ3559" s="9"/>
      <c r="AR3559" s="9"/>
      <c r="AS3559" s="9"/>
      <c r="AT3559" s="9"/>
      <c r="AU3559" s="5"/>
      <c r="AV3559" s="5"/>
      <c r="AW3559" s="5"/>
      <c r="AX3559" s="5"/>
      <c r="AY3559" s="5"/>
      <c r="AZ3559" s="5"/>
      <c r="BA3559" s="5"/>
      <c r="CX3559" s="5"/>
      <c r="CY3559" s="5"/>
      <c r="CZ3559" s="5"/>
    </row>
    <row r="3560" spans="4:104" x14ac:dyDescent="0.3">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E3560" s="5"/>
      <c r="AF3560" s="5"/>
      <c r="AG3560" s="5"/>
      <c r="AH3560" s="5"/>
      <c r="AI3560" s="5"/>
      <c r="AJ3560" s="5"/>
      <c r="AM3560" s="9"/>
      <c r="AN3560" s="9"/>
      <c r="AO3560" s="9"/>
      <c r="AP3560" s="9"/>
      <c r="AQ3560" s="9"/>
      <c r="AR3560" s="9"/>
      <c r="AS3560" s="9"/>
      <c r="AT3560" s="9"/>
      <c r="AU3560" s="5"/>
      <c r="AV3560" s="5"/>
      <c r="AW3560" s="5"/>
      <c r="AX3560" s="5"/>
      <c r="AY3560" s="5"/>
      <c r="AZ3560" s="5"/>
      <c r="BA3560" s="5"/>
      <c r="CX3560" s="5"/>
      <c r="CY3560" s="5"/>
      <c r="CZ3560" s="5"/>
    </row>
    <row r="3561" spans="4:104" x14ac:dyDescent="0.3">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E3561" s="5"/>
      <c r="AF3561" s="5"/>
      <c r="AG3561" s="5"/>
      <c r="AH3561" s="5"/>
      <c r="AI3561" s="5"/>
      <c r="AJ3561" s="5"/>
      <c r="AM3561" s="9"/>
      <c r="AN3561" s="9"/>
      <c r="AO3561" s="9"/>
      <c r="AP3561" s="9"/>
      <c r="AQ3561" s="9"/>
      <c r="AR3561" s="9"/>
      <c r="AS3561" s="9"/>
      <c r="AT3561" s="9"/>
      <c r="AU3561" s="5"/>
      <c r="AV3561" s="5"/>
      <c r="AW3561" s="5"/>
      <c r="AX3561" s="5"/>
      <c r="AY3561" s="5"/>
      <c r="AZ3561" s="5"/>
      <c r="BA3561" s="5"/>
      <c r="CX3561" s="5"/>
      <c r="CY3561" s="5"/>
      <c r="CZ3561" s="5"/>
    </row>
    <row r="3562" spans="4:104" x14ac:dyDescent="0.3">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E3562" s="5"/>
      <c r="AF3562" s="5"/>
      <c r="AG3562" s="5"/>
      <c r="AH3562" s="5"/>
      <c r="AI3562" s="5"/>
      <c r="AJ3562" s="5"/>
      <c r="AM3562" s="9"/>
      <c r="AN3562" s="9"/>
      <c r="AO3562" s="9"/>
      <c r="AP3562" s="9"/>
      <c r="AQ3562" s="9"/>
      <c r="AR3562" s="9"/>
      <c r="AS3562" s="9"/>
      <c r="AT3562" s="9"/>
      <c r="AU3562" s="5"/>
      <c r="AV3562" s="5"/>
      <c r="AW3562" s="5"/>
      <c r="AX3562" s="5"/>
      <c r="AY3562" s="5"/>
      <c r="AZ3562" s="5"/>
      <c r="BA3562" s="5"/>
      <c r="CX3562" s="5"/>
      <c r="CY3562" s="5"/>
      <c r="CZ3562" s="5"/>
    </row>
    <row r="3563" spans="4:104" x14ac:dyDescent="0.3">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E3563" s="5"/>
      <c r="AF3563" s="5"/>
      <c r="AG3563" s="5"/>
      <c r="AH3563" s="5"/>
      <c r="AI3563" s="5"/>
      <c r="AJ3563" s="5"/>
      <c r="AM3563" s="9"/>
      <c r="AN3563" s="9"/>
      <c r="AO3563" s="9"/>
      <c r="AP3563" s="9"/>
      <c r="AQ3563" s="9"/>
      <c r="AR3563" s="9"/>
      <c r="AS3563" s="9"/>
      <c r="AT3563" s="9"/>
      <c r="AU3563" s="5"/>
      <c r="AV3563" s="5"/>
      <c r="AW3563" s="5"/>
      <c r="AX3563" s="5"/>
      <c r="AY3563" s="5"/>
      <c r="AZ3563" s="5"/>
      <c r="BA3563" s="5"/>
      <c r="CX3563" s="5"/>
      <c r="CY3563" s="5"/>
      <c r="CZ3563" s="5"/>
    </row>
    <row r="3564" spans="4:104" x14ac:dyDescent="0.3">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E3564" s="5"/>
      <c r="AF3564" s="5"/>
      <c r="AG3564" s="5"/>
      <c r="AH3564" s="5"/>
      <c r="AI3564" s="5"/>
      <c r="AJ3564" s="5"/>
      <c r="AM3564" s="9"/>
      <c r="AN3564" s="9"/>
      <c r="AO3564" s="9"/>
      <c r="AP3564" s="9"/>
      <c r="AQ3564" s="9"/>
      <c r="AR3564" s="9"/>
      <c r="AS3564" s="9"/>
      <c r="AT3564" s="9"/>
      <c r="AU3564" s="5"/>
      <c r="AV3564" s="5"/>
      <c r="AW3564" s="5"/>
      <c r="AX3564" s="5"/>
      <c r="AY3564" s="5"/>
      <c r="AZ3564" s="5"/>
      <c r="BA3564" s="5"/>
      <c r="CX3564" s="5"/>
      <c r="CY3564" s="5"/>
      <c r="CZ3564" s="5"/>
    </row>
    <row r="3565" spans="4:104" x14ac:dyDescent="0.3">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E3565" s="5"/>
      <c r="AF3565" s="5"/>
      <c r="AG3565" s="5"/>
      <c r="AH3565" s="5"/>
      <c r="AI3565" s="5"/>
      <c r="AJ3565" s="5"/>
      <c r="AM3565" s="9"/>
      <c r="AN3565" s="9"/>
      <c r="AO3565" s="9"/>
      <c r="AP3565" s="9"/>
      <c r="AQ3565" s="9"/>
      <c r="AR3565" s="9"/>
      <c r="AS3565" s="9"/>
      <c r="AT3565" s="9"/>
      <c r="AU3565" s="5"/>
      <c r="AV3565" s="5"/>
      <c r="AW3565" s="5"/>
      <c r="AX3565" s="5"/>
      <c r="AY3565" s="5"/>
      <c r="AZ3565" s="5"/>
      <c r="BA3565" s="5"/>
      <c r="CX3565" s="5"/>
      <c r="CY3565" s="5"/>
      <c r="CZ3565" s="5"/>
    </row>
    <row r="3566" spans="4:104" x14ac:dyDescent="0.3">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E3566" s="5"/>
      <c r="AF3566" s="5"/>
      <c r="AG3566" s="5"/>
      <c r="AH3566" s="5"/>
      <c r="AI3566" s="5"/>
      <c r="AJ3566" s="5"/>
      <c r="AM3566" s="9"/>
      <c r="AN3566" s="9"/>
      <c r="AO3566" s="9"/>
      <c r="AP3566" s="9"/>
      <c r="AQ3566" s="9"/>
      <c r="AR3566" s="9"/>
      <c r="AS3566" s="9"/>
      <c r="AT3566" s="9"/>
      <c r="AU3566" s="5"/>
      <c r="AV3566" s="5"/>
      <c r="AW3566" s="5"/>
      <c r="AX3566" s="5"/>
      <c r="AY3566" s="5"/>
      <c r="AZ3566" s="5"/>
      <c r="BA3566" s="5"/>
      <c r="CX3566" s="5"/>
      <c r="CY3566" s="5"/>
      <c r="CZ3566" s="5"/>
    </row>
    <row r="3567" spans="4:104" x14ac:dyDescent="0.3">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E3567" s="5"/>
      <c r="AF3567" s="5"/>
      <c r="AG3567" s="5"/>
      <c r="AH3567" s="5"/>
      <c r="AI3567" s="5"/>
      <c r="AJ3567" s="5"/>
      <c r="AM3567" s="9"/>
      <c r="AN3567" s="9"/>
      <c r="AO3567" s="9"/>
      <c r="AP3567" s="9"/>
      <c r="AQ3567" s="9"/>
      <c r="AR3567" s="9"/>
      <c r="AS3567" s="9"/>
      <c r="AT3567" s="9"/>
      <c r="AU3567" s="5"/>
      <c r="AV3567" s="5"/>
      <c r="AW3567" s="5"/>
      <c r="AX3567" s="5"/>
      <c r="AY3567" s="5"/>
      <c r="AZ3567" s="5"/>
      <c r="BA3567" s="5"/>
      <c r="CX3567" s="5"/>
      <c r="CY3567" s="5"/>
      <c r="CZ3567" s="5"/>
    </row>
    <row r="3568" spans="4:104" x14ac:dyDescent="0.3">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E3568" s="5"/>
      <c r="AF3568" s="5"/>
      <c r="AG3568" s="5"/>
      <c r="AH3568" s="5"/>
      <c r="AI3568" s="5"/>
      <c r="AJ3568" s="5"/>
      <c r="AM3568" s="9"/>
      <c r="AN3568" s="9"/>
      <c r="AO3568" s="9"/>
      <c r="AP3568" s="9"/>
      <c r="AQ3568" s="9"/>
      <c r="AR3568" s="9"/>
      <c r="AS3568" s="9"/>
      <c r="AT3568" s="9"/>
      <c r="AU3568" s="5"/>
      <c r="AV3568" s="5"/>
      <c r="AW3568" s="5"/>
      <c r="AX3568" s="5"/>
      <c r="AY3568" s="5"/>
      <c r="AZ3568" s="5"/>
      <c r="BA3568" s="5"/>
      <c r="CX3568" s="5"/>
      <c r="CY3568" s="5"/>
      <c r="CZ3568" s="5"/>
    </row>
    <row r="3569" spans="4:104" x14ac:dyDescent="0.3">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E3569" s="5"/>
      <c r="AF3569" s="5"/>
      <c r="AG3569" s="5"/>
      <c r="AH3569" s="5"/>
      <c r="AI3569" s="5"/>
      <c r="AJ3569" s="5"/>
      <c r="AM3569" s="9"/>
      <c r="AN3569" s="9"/>
      <c r="AO3569" s="9"/>
      <c r="AP3569" s="9"/>
      <c r="AQ3569" s="9"/>
      <c r="AR3569" s="9"/>
      <c r="AS3569" s="9"/>
      <c r="AT3569" s="9"/>
      <c r="AU3569" s="5"/>
      <c r="AV3569" s="5"/>
      <c r="AW3569" s="5"/>
      <c r="AX3569" s="5"/>
      <c r="AY3569" s="5"/>
      <c r="AZ3569" s="5"/>
      <c r="BA3569" s="5"/>
      <c r="CX3569" s="5"/>
      <c r="CY3569" s="5"/>
      <c r="CZ3569" s="5"/>
    </row>
    <row r="3570" spans="4:104" x14ac:dyDescent="0.3">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E3570" s="5"/>
      <c r="AF3570" s="5"/>
      <c r="AG3570" s="5"/>
      <c r="AH3570" s="5"/>
      <c r="AI3570" s="5"/>
      <c r="AJ3570" s="5"/>
      <c r="AM3570" s="9"/>
      <c r="AN3570" s="9"/>
      <c r="AO3570" s="9"/>
      <c r="AP3570" s="9"/>
      <c r="AQ3570" s="9"/>
      <c r="AR3570" s="9"/>
      <c r="AS3570" s="9"/>
      <c r="AT3570" s="9"/>
      <c r="AU3570" s="5"/>
      <c r="AV3570" s="5"/>
      <c r="AW3570" s="5"/>
      <c r="AX3570" s="5"/>
      <c r="AY3570" s="5"/>
      <c r="AZ3570" s="5"/>
      <c r="BA3570" s="5"/>
      <c r="CX3570" s="5"/>
      <c r="CY3570" s="5"/>
      <c r="CZ3570" s="5"/>
    </row>
    <row r="3571" spans="4:104" x14ac:dyDescent="0.3">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E3571" s="5"/>
      <c r="AF3571" s="5"/>
      <c r="AG3571" s="5"/>
      <c r="AH3571" s="5"/>
      <c r="AI3571" s="5"/>
      <c r="AJ3571" s="5"/>
      <c r="AM3571" s="9"/>
      <c r="AN3571" s="9"/>
      <c r="AO3571" s="9"/>
      <c r="AP3571" s="9"/>
      <c r="AQ3571" s="9"/>
      <c r="AR3571" s="9"/>
      <c r="AS3571" s="9"/>
      <c r="AT3571" s="9"/>
      <c r="AU3571" s="5"/>
      <c r="AV3571" s="5"/>
      <c r="AW3571" s="5"/>
      <c r="AX3571" s="5"/>
      <c r="AY3571" s="5"/>
      <c r="AZ3571" s="5"/>
      <c r="BA3571" s="5"/>
      <c r="CX3571" s="5"/>
      <c r="CY3571" s="5"/>
      <c r="CZ3571" s="5"/>
    </row>
    <row r="3572" spans="4:104" x14ac:dyDescent="0.3">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E3572" s="5"/>
      <c r="AF3572" s="5"/>
      <c r="AG3572" s="5"/>
      <c r="AH3572" s="5"/>
      <c r="AI3572" s="5"/>
      <c r="AJ3572" s="5"/>
      <c r="AM3572" s="9"/>
      <c r="AN3572" s="9"/>
      <c r="AO3572" s="9"/>
      <c r="AP3572" s="9"/>
      <c r="AQ3572" s="9"/>
      <c r="AR3572" s="9"/>
      <c r="AS3572" s="9"/>
      <c r="AT3572" s="9"/>
      <c r="AU3572" s="5"/>
      <c r="AV3572" s="5"/>
      <c r="AW3572" s="5"/>
      <c r="AX3572" s="5"/>
      <c r="AY3572" s="5"/>
      <c r="AZ3572" s="5"/>
      <c r="BA3572" s="5"/>
      <c r="CX3572" s="5"/>
      <c r="CY3572" s="5"/>
      <c r="CZ3572" s="5"/>
    </row>
    <row r="3573" spans="4:104" x14ac:dyDescent="0.3">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E3573" s="5"/>
      <c r="AF3573" s="5"/>
      <c r="AG3573" s="5"/>
      <c r="AH3573" s="5"/>
      <c r="AI3573" s="5"/>
      <c r="AJ3573" s="5"/>
      <c r="AM3573" s="9"/>
      <c r="AN3573" s="9"/>
      <c r="AO3573" s="9"/>
      <c r="AP3573" s="9"/>
      <c r="AQ3573" s="9"/>
      <c r="AR3573" s="9"/>
      <c r="AS3573" s="9"/>
      <c r="AT3573" s="9"/>
      <c r="AU3573" s="5"/>
      <c r="AV3573" s="5"/>
      <c r="AW3573" s="5"/>
      <c r="AX3573" s="5"/>
      <c r="AY3573" s="5"/>
      <c r="AZ3573" s="5"/>
      <c r="BA3573" s="5"/>
      <c r="CX3573" s="5"/>
      <c r="CY3573" s="5"/>
      <c r="CZ3573" s="5"/>
    </row>
    <row r="3574" spans="4:104" x14ac:dyDescent="0.3">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E3574" s="5"/>
      <c r="AF3574" s="5"/>
      <c r="AG3574" s="5"/>
      <c r="AH3574" s="5"/>
      <c r="AI3574" s="5"/>
      <c r="AJ3574" s="5"/>
      <c r="AM3574" s="9"/>
      <c r="AN3574" s="9"/>
      <c r="AO3574" s="9"/>
      <c r="AP3574" s="9"/>
      <c r="AQ3574" s="9"/>
      <c r="AR3574" s="9"/>
      <c r="AS3574" s="9"/>
      <c r="AT3574" s="9"/>
      <c r="AU3574" s="5"/>
      <c r="AV3574" s="5"/>
      <c r="AW3574" s="5"/>
      <c r="AX3574" s="5"/>
      <c r="AY3574" s="5"/>
      <c r="AZ3574" s="5"/>
      <c r="BA3574" s="5"/>
      <c r="CX3574" s="5"/>
      <c r="CY3574" s="5"/>
      <c r="CZ3574" s="5"/>
    </row>
    <row r="3575" spans="4:104" x14ac:dyDescent="0.3">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E3575" s="5"/>
      <c r="AF3575" s="5"/>
      <c r="AG3575" s="5"/>
      <c r="AH3575" s="5"/>
      <c r="AI3575" s="5"/>
      <c r="AJ3575" s="5"/>
      <c r="AM3575" s="9"/>
      <c r="AN3575" s="9"/>
      <c r="AO3575" s="9"/>
      <c r="AP3575" s="9"/>
      <c r="AQ3575" s="9"/>
      <c r="AR3575" s="9"/>
      <c r="AS3575" s="9"/>
      <c r="AT3575" s="9"/>
      <c r="AU3575" s="5"/>
      <c r="AV3575" s="5"/>
      <c r="AW3575" s="5"/>
      <c r="AX3575" s="5"/>
      <c r="AY3575" s="5"/>
      <c r="AZ3575" s="5"/>
      <c r="BA3575" s="5"/>
      <c r="CX3575" s="5"/>
      <c r="CY3575" s="5"/>
      <c r="CZ3575" s="5"/>
    </row>
    <row r="3576" spans="4:104" x14ac:dyDescent="0.3">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E3576" s="5"/>
      <c r="AF3576" s="5"/>
      <c r="AG3576" s="5"/>
      <c r="AH3576" s="5"/>
      <c r="AI3576" s="5"/>
      <c r="AJ3576" s="5"/>
      <c r="AM3576" s="9"/>
      <c r="AN3576" s="9"/>
      <c r="AO3576" s="9"/>
      <c r="AP3576" s="9"/>
      <c r="AQ3576" s="9"/>
      <c r="AR3576" s="9"/>
      <c r="AS3576" s="9"/>
      <c r="AT3576" s="9"/>
      <c r="AU3576" s="5"/>
      <c r="AV3576" s="5"/>
      <c r="AW3576" s="5"/>
      <c r="AX3576" s="5"/>
      <c r="AY3576" s="5"/>
      <c r="AZ3576" s="5"/>
      <c r="BA3576" s="5"/>
      <c r="CX3576" s="5"/>
      <c r="CY3576" s="5"/>
      <c r="CZ3576" s="5"/>
    </row>
    <row r="3577" spans="4:104" x14ac:dyDescent="0.3">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E3577" s="5"/>
      <c r="AF3577" s="5"/>
      <c r="AG3577" s="5"/>
      <c r="AH3577" s="5"/>
      <c r="AI3577" s="5"/>
      <c r="AJ3577" s="5"/>
      <c r="AM3577" s="9"/>
      <c r="AN3577" s="9"/>
      <c r="AO3577" s="9"/>
      <c r="AP3577" s="9"/>
      <c r="AQ3577" s="9"/>
      <c r="AR3577" s="9"/>
      <c r="AS3577" s="9"/>
      <c r="AT3577" s="9"/>
      <c r="AU3577" s="5"/>
      <c r="AV3577" s="5"/>
      <c r="AW3577" s="5"/>
      <c r="AX3577" s="5"/>
      <c r="AY3577" s="5"/>
      <c r="AZ3577" s="5"/>
      <c r="BA3577" s="5"/>
      <c r="CX3577" s="5"/>
      <c r="CY3577" s="5"/>
      <c r="CZ3577" s="5"/>
    </row>
    <row r="3578" spans="4:104" x14ac:dyDescent="0.3">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E3578" s="5"/>
      <c r="AF3578" s="5"/>
      <c r="AG3578" s="5"/>
      <c r="AH3578" s="5"/>
      <c r="AI3578" s="5"/>
      <c r="AJ3578" s="5"/>
      <c r="AM3578" s="9"/>
      <c r="AN3578" s="9"/>
      <c r="AO3578" s="9"/>
      <c r="AP3578" s="9"/>
      <c r="AQ3578" s="9"/>
      <c r="AR3578" s="9"/>
      <c r="AS3578" s="9"/>
      <c r="AT3578" s="9"/>
      <c r="AU3578" s="5"/>
      <c r="AV3578" s="5"/>
      <c r="AW3578" s="5"/>
      <c r="AX3578" s="5"/>
      <c r="AY3578" s="5"/>
      <c r="AZ3578" s="5"/>
      <c r="BA3578" s="5"/>
      <c r="CX3578" s="5"/>
      <c r="CY3578" s="5"/>
      <c r="CZ3578" s="5"/>
    </row>
    <row r="3579" spans="4:104" x14ac:dyDescent="0.3">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E3579" s="5"/>
      <c r="AF3579" s="5"/>
      <c r="AG3579" s="5"/>
      <c r="AH3579" s="5"/>
      <c r="AI3579" s="5"/>
      <c r="AJ3579" s="5"/>
      <c r="AM3579" s="9"/>
      <c r="AN3579" s="9"/>
      <c r="AO3579" s="9"/>
      <c r="AP3579" s="9"/>
      <c r="AQ3579" s="9"/>
      <c r="AR3579" s="9"/>
      <c r="AS3579" s="9"/>
      <c r="AT3579" s="9"/>
      <c r="AU3579" s="5"/>
      <c r="AV3579" s="5"/>
      <c r="AW3579" s="5"/>
      <c r="AX3579" s="5"/>
      <c r="AY3579" s="5"/>
      <c r="AZ3579" s="5"/>
      <c r="BA3579" s="5"/>
      <c r="CX3579" s="5"/>
      <c r="CY3579" s="5"/>
      <c r="CZ3579" s="5"/>
    </row>
    <row r="3580" spans="4:104" x14ac:dyDescent="0.3">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E3580" s="5"/>
      <c r="AF3580" s="5"/>
      <c r="AG3580" s="5"/>
      <c r="AH3580" s="5"/>
      <c r="AI3580" s="5"/>
      <c r="AJ3580" s="5"/>
      <c r="AM3580" s="9"/>
      <c r="AN3580" s="9"/>
      <c r="AO3580" s="9"/>
      <c r="AP3580" s="9"/>
      <c r="AQ3580" s="9"/>
      <c r="AR3580" s="9"/>
      <c r="AS3580" s="9"/>
      <c r="AT3580" s="9"/>
      <c r="AU3580" s="5"/>
      <c r="AV3580" s="5"/>
      <c r="AW3580" s="5"/>
      <c r="AX3580" s="5"/>
      <c r="AY3580" s="5"/>
      <c r="AZ3580" s="5"/>
      <c r="BA3580" s="5"/>
      <c r="CX3580" s="5"/>
      <c r="CY3580" s="5"/>
      <c r="CZ3580" s="5"/>
    </row>
    <row r="3581" spans="4:104" x14ac:dyDescent="0.3">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E3581" s="5"/>
      <c r="AF3581" s="5"/>
      <c r="AG3581" s="5"/>
      <c r="AH3581" s="5"/>
      <c r="AI3581" s="5"/>
      <c r="AJ3581" s="5"/>
      <c r="AM3581" s="9"/>
      <c r="AN3581" s="9"/>
      <c r="AO3581" s="9"/>
      <c r="AP3581" s="9"/>
      <c r="AQ3581" s="9"/>
      <c r="AR3581" s="9"/>
      <c r="AS3581" s="9"/>
      <c r="AT3581" s="9"/>
      <c r="AU3581" s="5"/>
      <c r="AV3581" s="5"/>
      <c r="AW3581" s="5"/>
      <c r="AX3581" s="5"/>
      <c r="AY3581" s="5"/>
      <c r="AZ3581" s="5"/>
      <c r="BA3581" s="5"/>
      <c r="CX3581" s="5"/>
      <c r="CY3581" s="5"/>
      <c r="CZ3581" s="5"/>
    </row>
    <row r="3582" spans="4:104" x14ac:dyDescent="0.3">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E3582" s="5"/>
      <c r="AF3582" s="5"/>
      <c r="AG3582" s="5"/>
      <c r="AH3582" s="5"/>
      <c r="AI3582" s="5"/>
      <c r="AJ3582" s="5"/>
      <c r="AM3582" s="9"/>
      <c r="AN3582" s="9"/>
      <c r="AO3582" s="9"/>
      <c r="AP3582" s="9"/>
      <c r="AQ3582" s="9"/>
      <c r="AR3582" s="9"/>
      <c r="AS3582" s="9"/>
      <c r="AT3582" s="9"/>
      <c r="AU3582" s="5"/>
      <c r="AV3582" s="5"/>
      <c r="AW3582" s="5"/>
      <c r="AX3582" s="5"/>
      <c r="AY3582" s="5"/>
      <c r="AZ3582" s="5"/>
      <c r="BA3582" s="5"/>
      <c r="CX3582" s="5"/>
      <c r="CY3582" s="5"/>
      <c r="CZ3582" s="5"/>
    </row>
    <row r="3583" spans="4:104" x14ac:dyDescent="0.3">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E3583" s="5"/>
      <c r="AF3583" s="5"/>
      <c r="AG3583" s="5"/>
      <c r="AH3583" s="5"/>
      <c r="AI3583" s="5"/>
      <c r="AJ3583" s="5"/>
      <c r="AM3583" s="9"/>
      <c r="AN3583" s="9"/>
      <c r="AO3583" s="9"/>
      <c r="AP3583" s="9"/>
      <c r="AQ3583" s="9"/>
      <c r="AR3583" s="9"/>
      <c r="AS3583" s="9"/>
      <c r="AT3583" s="9"/>
      <c r="AU3583" s="5"/>
      <c r="AV3583" s="5"/>
      <c r="AW3583" s="5"/>
      <c r="AX3583" s="5"/>
      <c r="AY3583" s="5"/>
      <c r="AZ3583" s="5"/>
      <c r="BA3583" s="5"/>
      <c r="CX3583" s="5"/>
      <c r="CY3583" s="5"/>
      <c r="CZ3583" s="5"/>
    </row>
    <row r="3584" spans="4:104" x14ac:dyDescent="0.3">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E3584" s="5"/>
      <c r="AF3584" s="5"/>
      <c r="AG3584" s="5"/>
      <c r="AH3584" s="5"/>
      <c r="AI3584" s="5"/>
      <c r="AJ3584" s="5"/>
      <c r="AM3584" s="9"/>
      <c r="AN3584" s="9"/>
      <c r="AO3584" s="9"/>
      <c r="AP3584" s="9"/>
      <c r="AQ3584" s="9"/>
      <c r="AR3584" s="9"/>
      <c r="AS3584" s="9"/>
      <c r="AT3584" s="9"/>
      <c r="AU3584" s="5"/>
      <c r="AV3584" s="5"/>
      <c r="AW3584" s="5"/>
      <c r="AX3584" s="5"/>
      <c r="AY3584" s="5"/>
      <c r="AZ3584" s="5"/>
      <c r="BA3584" s="5"/>
      <c r="CX3584" s="5"/>
      <c r="CY3584" s="5"/>
      <c r="CZ3584" s="5"/>
    </row>
    <row r="3585" spans="4:104" x14ac:dyDescent="0.3">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E3585" s="5"/>
      <c r="AF3585" s="5"/>
      <c r="AG3585" s="5"/>
      <c r="AH3585" s="5"/>
      <c r="AI3585" s="5"/>
      <c r="AJ3585" s="5"/>
      <c r="AM3585" s="9"/>
      <c r="AN3585" s="9"/>
      <c r="AO3585" s="9"/>
      <c r="AP3585" s="9"/>
      <c r="AQ3585" s="9"/>
      <c r="AR3585" s="9"/>
      <c r="AS3585" s="9"/>
      <c r="AT3585" s="9"/>
      <c r="AU3585" s="5"/>
      <c r="AV3585" s="5"/>
      <c r="AW3585" s="5"/>
      <c r="AX3585" s="5"/>
      <c r="AY3585" s="5"/>
      <c r="AZ3585" s="5"/>
      <c r="BA3585" s="5"/>
      <c r="CX3585" s="5"/>
      <c r="CY3585" s="5"/>
      <c r="CZ3585" s="5"/>
    </row>
    <row r="3586" spans="4:104" x14ac:dyDescent="0.3">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E3586" s="5"/>
      <c r="AF3586" s="5"/>
      <c r="AG3586" s="5"/>
      <c r="AH3586" s="5"/>
      <c r="AI3586" s="5"/>
      <c r="AJ3586" s="5"/>
      <c r="AM3586" s="9"/>
      <c r="AN3586" s="9"/>
      <c r="AO3586" s="9"/>
      <c r="AP3586" s="9"/>
      <c r="AQ3586" s="9"/>
      <c r="AR3586" s="9"/>
      <c r="AS3586" s="9"/>
      <c r="AT3586" s="9"/>
      <c r="AU3586" s="5"/>
      <c r="AV3586" s="5"/>
      <c r="AW3586" s="5"/>
      <c r="AX3586" s="5"/>
      <c r="AY3586" s="5"/>
      <c r="AZ3586" s="5"/>
      <c r="BA3586" s="5"/>
      <c r="CX3586" s="5"/>
      <c r="CY3586" s="5"/>
      <c r="CZ3586" s="5"/>
    </row>
    <row r="3587" spans="4:104" x14ac:dyDescent="0.3">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E3587" s="5"/>
      <c r="AF3587" s="5"/>
      <c r="AG3587" s="5"/>
      <c r="AH3587" s="5"/>
      <c r="AI3587" s="5"/>
      <c r="AJ3587" s="5"/>
      <c r="AM3587" s="9"/>
      <c r="AN3587" s="9"/>
      <c r="AO3587" s="9"/>
      <c r="AP3587" s="9"/>
      <c r="AQ3587" s="9"/>
      <c r="AR3587" s="9"/>
      <c r="AS3587" s="9"/>
      <c r="AT3587" s="9"/>
      <c r="AU3587" s="5"/>
      <c r="AV3587" s="5"/>
      <c r="AW3587" s="5"/>
      <c r="AX3587" s="5"/>
      <c r="AY3587" s="5"/>
      <c r="AZ3587" s="5"/>
      <c r="BA3587" s="5"/>
      <c r="CX3587" s="5"/>
      <c r="CY3587" s="5"/>
      <c r="CZ3587" s="5"/>
    </row>
    <row r="3588" spans="4:104" x14ac:dyDescent="0.3">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E3588" s="5"/>
      <c r="AF3588" s="5"/>
      <c r="AG3588" s="5"/>
      <c r="AH3588" s="5"/>
      <c r="AI3588" s="5"/>
      <c r="AJ3588" s="5"/>
      <c r="AM3588" s="9"/>
      <c r="AN3588" s="9"/>
      <c r="AO3588" s="9"/>
      <c r="AP3588" s="9"/>
      <c r="AQ3588" s="9"/>
      <c r="AR3588" s="9"/>
      <c r="AS3588" s="9"/>
      <c r="AT3588" s="9"/>
      <c r="AU3588" s="5"/>
      <c r="AV3588" s="5"/>
      <c r="AW3588" s="5"/>
      <c r="AX3588" s="5"/>
      <c r="AY3588" s="5"/>
      <c r="AZ3588" s="5"/>
      <c r="BA3588" s="5"/>
      <c r="CX3588" s="5"/>
      <c r="CY3588" s="5"/>
      <c r="CZ3588" s="5"/>
    </row>
    <row r="3589" spans="4:104" x14ac:dyDescent="0.3">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E3589" s="5"/>
      <c r="AF3589" s="5"/>
      <c r="AG3589" s="5"/>
      <c r="AH3589" s="5"/>
      <c r="AI3589" s="5"/>
      <c r="AJ3589" s="5"/>
      <c r="AM3589" s="9"/>
      <c r="AN3589" s="9"/>
      <c r="AO3589" s="9"/>
      <c r="AP3589" s="9"/>
      <c r="AQ3589" s="9"/>
      <c r="AR3589" s="9"/>
      <c r="AS3589" s="9"/>
      <c r="AT3589" s="9"/>
      <c r="AU3589" s="5"/>
      <c r="AV3589" s="5"/>
      <c r="AW3589" s="5"/>
      <c r="AX3589" s="5"/>
      <c r="AY3589" s="5"/>
      <c r="AZ3589" s="5"/>
      <c r="BA3589" s="5"/>
      <c r="CX3589" s="5"/>
      <c r="CY3589" s="5"/>
      <c r="CZ3589" s="5"/>
    </row>
    <row r="3590" spans="4:104" x14ac:dyDescent="0.3">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E3590" s="5"/>
      <c r="AF3590" s="5"/>
      <c r="AG3590" s="5"/>
      <c r="AH3590" s="5"/>
      <c r="AI3590" s="5"/>
      <c r="AJ3590" s="5"/>
      <c r="AM3590" s="9"/>
      <c r="AN3590" s="9"/>
      <c r="AO3590" s="9"/>
      <c r="AP3590" s="9"/>
      <c r="AQ3590" s="9"/>
      <c r="AR3590" s="9"/>
      <c r="AS3590" s="9"/>
      <c r="AT3590" s="9"/>
      <c r="AU3590" s="5"/>
      <c r="AV3590" s="5"/>
      <c r="AW3590" s="5"/>
      <c r="AX3590" s="5"/>
      <c r="AY3590" s="5"/>
      <c r="AZ3590" s="5"/>
      <c r="BA3590" s="5"/>
      <c r="CX3590" s="5"/>
      <c r="CY3590" s="5"/>
      <c r="CZ3590" s="5"/>
    </row>
    <row r="3591" spans="4:104" x14ac:dyDescent="0.3">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E3591" s="5"/>
      <c r="AF3591" s="5"/>
      <c r="AG3591" s="5"/>
      <c r="AH3591" s="5"/>
      <c r="AI3591" s="5"/>
      <c r="AJ3591" s="5"/>
      <c r="AM3591" s="9"/>
      <c r="AN3591" s="9"/>
      <c r="AO3591" s="9"/>
      <c r="AP3591" s="9"/>
      <c r="AQ3591" s="9"/>
      <c r="AR3591" s="9"/>
      <c r="AS3591" s="9"/>
      <c r="AT3591" s="9"/>
      <c r="AU3591" s="5"/>
      <c r="AV3591" s="5"/>
      <c r="AW3591" s="5"/>
      <c r="AX3591" s="5"/>
      <c r="AY3591" s="5"/>
      <c r="AZ3591" s="5"/>
      <c r="BA3591" s="5"/>
      <c r="CX3591" s="5"/>
      <c r="CY3591" s="5"/>
      <c r="CZ3591" s="5"/>
    </row>
    <row r="3592" spans="4:104" x14ac:dyDescent="0.3">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E3592" s="5"/>
      <c r="AF3592" s="5"/>
      <c r="AG3592" s="5"/>
      <c r="AH3592" s="5"/>
      <c r="AI3592" s="5"/>
      <c r="AJ3592" s="5"/>
      <c r="AM3592" s="9"/>
      <c r="AN3592" s="9"/>
      <c r="AO3592" s="9"/>
      <c r="AP3592" s="9"/>
      <c r="AQ3592" s="9"/>
      <c r="AR3592" s="9"/>
      <c r="AS3592" s="9"/>
      <c r="AT3592" s="9"/>
      <c r="AU3592" s="5"/>
      <c r="AV3592" s="5"/>
      <c r="AW3592" s="5"/>
      <c r="AX3592" s="5"/>
      <c r="AY3592" s="5"/>
      <c r="AZ3592" s="5"/>
      <c r="BA3592" s="5"/>
      <c r="CX3592" s="5"/>
      <c r="CY3592" s="5"/>
      <c r="CZ3592" s="5"/>
    </row>
    <row r="3593" spans="4:104" x14ac:dyDescent="0.3">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E3593" s="5"/>
      <c r="AF3593" s="5"/>
      <c r="AG3593" s="5"/>
      <c r="AH3593" s="5"/>
      <c r="AI3593" s="5"/>
      <c r="AJ3593" s="5"/>
      <c r="AM3593" s="9"/>
      <c r="AN3593" s="9"/>
      <c r="AO3593" s="9"/>
      <c r="AP3593" s="9"/>
      <c r="AQ3593" s="9"/>
      <c r="AR3593" s="9"/>
      <c r="AS3593" s="9"/>
      <c r="AT3593" s="9"/>
      <c r="AU3593" s="5"/>
      <c r="AV3593" s="5"/>
      <c r="AW3593" s="5"/>
      <c r="AX3593" s="5"/>
      <c r="AY3593" s="5"/>
      <c r="AZ3593" s="5"/>
      <c r="BA3593" s="5"/>
      <c r="CX3593" s="5"/>
      <c r="CY3593" s="5"/>
      <c r="CZ3593" s="5"/>
    </row>
    <row r="3594" spans="4:104" x14ac:dyDescent="0.3">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E3594" s="5"/>
      <c r="AF3594" s="5"/>
      <c r="AG3594" s="5"/>
      <c r="AH3594" s="5"/>
      <c r="AI3594" s="5"/>
      <c r="AJ3594" s="5"/>
      <c r="AM3594" s="9"/>
      <c r="AN3594" s="9"/>
      <c r="AO3594" s="9"/>
      <c r="AP3594" s="9"/>
      <c r="AQ3594" s="9"/>
      <c r="AR3594" s="9"/>
      <c r="AS3594" s="9"/>
      <c r="AT3594" s="9"/>
      <c r="AU3594" s="5"/>
      <c r="AV3594" s="5"/>
      <c r="AW3594" s="5"/>
      <c r="AX3594" s="5"/>
      <c r="AY3594" s="5"/>
      <c r="AZ3594" s="5"/>
      <c r="BA3594" s="5"/>
      <c r="CX3594" s="5"/>
      <c r="CY3594" s="5"/>
      <c r="CZ3594" s="5"/>
    </row>
    <row r="3595" spans="4:104" x14ac:dyDescent="0.3">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E3595" s="5"/>
      <c r="AF3595" s="5"/>
      <c r="AG3595" s="5"/>
      <c r="AH3595" s="5"/>
      <c r="AI3595" s="5"/>
      <c r="AJ3595" s="5"/>
      <c r="AM3595" s="9"/>
      <c r="AN3595" s="9"/>
      <c r="AO3595" s="9"/>
      <c r="AP3595" s="9"/>
      <c r="AQ3595" s="9"/>
      <c r="AR3595" s="9"/>
      <c r="AS3595" s="9"/>
      <c r="AT3595" s="9"/>
      <c r="AU3595" s="5"/>
      <c r="AV3595" s="5"/>
      <c r="AW3595" s="5"/>
      <c r="AX3595" s="5"/>
      <c r="AY3595" s="5"/>
      <c r="AZ3595" s="5"/>
      <c r="BA3595" s="5"/>
      <c r="CX3595" s="5"/>
      <c r="CY3595" s="5"/>
      <c r="CZ3595" s="5"/>
    </row>
    <row r="3596" spans="4:104" x14ac:dyDescent="0.3">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E3596" s="5"/>
      <c r="AF3596" s="5"/>
      <c r="AG3596" s="5"/>
      <c r="AH3596" s="5"/>
      <c r="AI3596" s="5"/>
      <c r="AJ3596" s="5"/>
      <c r="AM3596" s="9"/>
      <c r="AN3596" s="9"/>
      <c r="AO3596" s="9"/>
      <c r="AP3596" s="9"/>
      <c r="AQ3596" s="9"/>
      <c r="AR3596" s="9"/>
      <c r="AS3596" s="9"/>
      <c r="AT3596" s="9"/>
      <c r="AU3596" s="5"/>
      <c r="AV3596" s="5"/>
      <c r="AW3596" s="5"/>
      <c r="AX3596" s="5"/>
      <c r="AY3596" s="5"/>
      <c r="AZ3596" s="5"/>
      <c r="BA3596" s="5"/>
      <c r="CX3596" s="5"/>
      <c r="CY3596" s="5"/>
      <c r="CZ3596" s="5"/>
    </row>
    <row r="3597" spans="4:104" x14ac:dyDescent="0.3">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E3597" s="5"/>
      <c r="AF3597" s="5"/>
      <c r="AG3597" s="5"/>
      <c r="AH3597" s="5"/>
      <c r="AI3597" s="5"/>
      <c r="AJ3597" s="5"/>
      <c r="AM3597" s="9"/>
      <c r="AN3597" s="9"/>
      <c r="AO3597" s="9"/>
      <c r="AP3597" s="9"/>
      <c r="AQ3597" s="9"/>
      <c r="AR3597" s="9"/>
      <c r="AS3597" s="9"/>
      <c r="AT3597" s="9"/>
      <c r="AU3597" s="5"/>
      <c r="AV3597" s="5"/>
      <c r="AW3597" s="5"/>
      <c r="AX3597" s="5"/>
      <c r="AY3597" s="5"/>
      <c r="AZ3597" s="5"/>
      <c r="BA3597" s="5"/>
      <c r="CX3597" s="5"/>
      <c r="CY3597" s="5"/>
      <c r="CZ3597" s="5"/>
    </row>
    <row r="3598" spans="4:104" x14ac:dyDescent="0.3">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E3598" s="5"/>
      <c r="AF3598" s="5"/>
      <c r="AG3598" s="5"/>
      <c r="AH3598" s="5"/>
      <c r="AI3598" s="5"/>
      <c r="AJ3598" s="5"/>
      <c r="AM3598" s="9"/>
      <c r="AN3598" s="9"/>
      <c r="AO3598" s="9"/>
      <c r="AP3598" s="9"/>
      <c r="AQ3598" s="9"/>
      <c r="AR3598" s="9"/>
      <c r="AS3598" s="9"/>
      <c r="AT3598" s="9"/>
      <c r="AU3598" s="5"/>
      <c r="AV3598" s="5"/>
      <c r="AW3598" s="5"/>
      <c r="AX3598" s="5"/>
      <c r="AY3598" s="5"/>
      <c r="AZ3598" s="5"/>
      <c r="BA3598" s="5"/>
      <c r="CX3598" s="5"/>
      <c r="CY3598" s="5"/>
      <c r="CZ3598" s="5"/>
    </row>
    <row r="3599" spans="4:104" x14ac:dyDescent="0.3">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E3599" s="5"/>
      <c r="AF3599" s="5"/>
      <c r="AG3599" s="5"/>
      <c r="AH3599" s="5"/>
      <c r="AI3599" s="5"/>
      <c r="AJ3599" s="5"/>
      <c r="AM3599" s="9"/>
      <c r="AN3599" s="9"/>
      <c r="AO3599" s="9"/>
      <c r="AP3599" s="9"/>
      <c r="AQ3599" s="9"/>
      <c r="AR3599" s="9"/>
      <c r="AS3599" s="9"/>
      <c r="AT3599" s="9"/>
      <c r="AU3599" s="5"/>
      <c r="AV3599" s="5"/>
      <c r="AW3599" s="5"/>
      <c r="AX3599" s="5"/>
      <c r="AY3599" s="5"/>
      <c r="AZ3599" s="5"/>
      <c r="BA3599" s="5"/>
      <c r="CX3599" s="5"/>
      <c r="CY3599" s="5"/>
      <c r="CZ3599" s="5"/>
    </row>
    <row r="3600" spans="4:104" x14ac:dyDescent="0.3">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E3600" s="5"/>
      <c r="AF3600" s="5"/>
      <c r="AG3600" s="5"/>
      <c r="AH3600" s="5"/>
      <c r="AI3600" s="5"/>
      <c r="AJ3600" s="5"/>
      <c r="AM3600" s="9"/>
      <c r="AN3600" s="9"/>
      <c r="AO3600" s="9"/>
      <c r="AP3600" s="9"/>
      <c r="AQ3600" s="9"/>
      <c r="AR3600" s="9"/>
      <c r="AS3600" s="9"/>
      <c r="AT3600" s="9"/>
      <c r="AU3600" s="5"/>
      <c r="AV3600" s="5"/>
      <c r="AW3600" s="5"/>
      <c r="AX3600" s="5"/>
      <c r="AY3600" s="5"/>
      <c r="AZ3600" s="5"/>
      <c r="BA3600" s="5"/>
      <c r="CX3600" s="5"/>
      <c r="CY3600" s="5"/>
      <c r="CZ3600" s="5"/>
    </row>
    <row r="3601" spans="4:104" x14ac:dyDescent="0.3">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E3601" s="5"/>
      <c r="AF3601" s="5"/>
      <c r="AG3601" s="5"/>
      <c r="AH3601" s="5"/>
      <c r="AI3601" s="5"/>
      <c r="AJ3601" s="5"/>
      <c r="AM3601" s="9"/>
      <c r="AN3601" s="9"/>
      <c r="AO3601" s="9"/>
      <c r="AP3601" s="9"/>
      <c r="AQ3601" s="9"/>
      <c r="AR3601" s="9"/>
      <c r="AS3601" s="9"/>
      <c r="AT3601" s="9"/>
      <c r="AU3601" s="5"/>
      <c r="AV3601" s="5"/>
      <c r="AW3601" s="5"/>
      <c r="AX3601" s="5"/>
      <c r="AY3601" s="5"/>
      <c r="AZ3601" s="5"/>
      <c r="BA3601" s="5"/>
      <c r="CX3601" s="5"/>
      <c r="CY3601" s="5"/>
      <c r="CZ3601" s="5"/>
    </row>
    <row r="3602" spans="4:104" x14ac:dyDescent="0.3">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E3602" s="5"/>
      <c r="AF3602" s="5"/>
      <c r="AG3602" s="5"/>
      <c r="AH3602" s="5"/>
      <c r="AI3602" s="5"/>
      <c r="AJ3602" s="5"/>
      <c r="AM3602" s="9"/>
      <c r="AN3602" s="9"/>
      <c r="AO3602" s="9"/>
      <c r="AP3602" s="9"/>
      <c r="AQ3602" s="9"/>
      <c r="AR3602" s="9"/>
      <c r="AS3602" s="9"/>
      <c r="AT3602" s="9"/>
      <c r="AU3602" s="5"/>
      <c r="AV3602" s="5"/>
      <c r="AW3602" s="5"/>
      <c r="AX3602" s="5"/>
      <c r="AY3602" s="5"/>
      <c r="AZ3602" s="5"/>
      <c r="BA3602" s="5"/>
      <c r="CX3602" s="5"/>
      <c r="CY3602" s="5"/>
      <c r="CZ3602" s="5"/>
    </row>
    <row r="3603" spans="4:104" x14ac:dyDescent="0.3">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E3603" s="5"/>
      <c r="AF3603" s="5"/>
      <c r="AG3603" s="5"/>
      <c r="AH3603" s="5"/>
      <c r="AI3603" s="5"/>
      <c r="AJ3603" s="5"/>
      <c r="AM3603" s="9"/>
      <c r="AN3603" s="9"/>
      <c r="AO3603" s="9"/>
      <c r="AP3603" s="9"/>
      <c r="AQ3603" s="9"/>
      <c r="AR3603" s="9"/>
      <c r="AS3603" s="9"/>
      <c r="AT3603" s="9"/>
      <c r="AU3603" s="5"/>
      <c r="AV3603" s="5"/>
      <c r="AW3603" s="5"/>
      <c r="AX3603" s="5"/>
      <c r="AY3603" s="5"/>
      <c r="AZ3603" s="5"/>
      <c r="BA3603" s="5"/>
      <c r="CX3603" s="5"/>
      <c r="CY3603" s="5"/>
      <c r="CZ3603" s="5"/>
    </row>
    <row r="3604" spans="4:104" x14ac:dyDescent="0.3">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E3604" s="5"/>
      <c r="AF3604" s="5"/>
      <c r="AG3604" s="5"/>
      <c r="AH3604" s="5"/>
      <c r="AI3604" s="5"/>
      <c r="AJ3604" s="5"/>
      <c r="AM3604" s="9"/>
      <c r="AN3604" s="9"/>
      <c r="AO3604" s="9"/>
      <c r="AP3604" s="9"/>
      <c r="AQ3604" s="9"/>
      <c r="AR3604" s="9"/>
      <c r="AS3604" s="9"/>
      <c r="AT3604" s="9"/>
      <c r="AU3604" s="5"/>
      <c r="AV3604" s="5"/>
      <c r="AW3604" s="5"/>
      <c r="AX3604" s="5"/>
      <c r="AY3604" s="5"/>
      <c r="AZ3604" s="5"/>
      <c r="BA3604" s="5"/>
      <c r="CX3604" s="5"/>
      <c r="CY3604" s="5"/>
      <c r="CZ3604" s="5"/>
    </row>
    <row r="3605" spans="4:104" x14ac:dyDescent="0.3">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E3605" s="5"/>
      <c r="AF3605" s="5"/>
      <c r="AG3605" s="5"/>
      <c r="AH3605" s="5"/>
      <c r="AI3605" s="5"/>
      <c r="AJ3605" s="5"/>
      <c r="AM3605" s="9"/>
      <c r="AN3605" s="9"/>
      <c r="AO3605" s="9"/>
      <c r="AP3605" s="9"/>
      <c r="AQ3605" s="9"/>
      <c r="AR3605" s="9"/>
      <c r="AS3605" s="9"/>
      <c r="AT3605" s="9"/>
      <c r="AU3605" s="5"/>
      <c r="AV3605" s="5"/>
      <c r="AW3605" s="5"/>
      <c r="AX3605" s="5"/>
      <c r="AY3605" s="5"/>
      <c r="AZ3605" s="5"/>
      <c r="BA3605" s="5"/>
      <c r="CX3605" s="5"/>
      <c r="CY3605" s="5"/>
      <c r="CZ3605" s="5"/>
    </row>
    <row r="3606" spans="4:104" x14ac:dyDescent="0.3">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E3606" s="5"/>
      <c r="AF3606" s="5"/>
      <c r="AG3606" s="5"/>
      <c r="AH3606" s="5"/>
      <c r="AI3606" s="5"/>
      <c r="AJ3606" s="5"/>
      <c r="AM3606" s="9"/>
      <c r="AN3606" s="9"/>
      <c r="AO3606" s="9"/>
      <c r="AP3606" s="9"/>
      <c r="AQ3606" s="9"/>
      <c r="AR3606" s="9"/>
      <c r="AS3606" s="9"/>
      <c r="AT3606" s="9"/>
      <c r="AU3606" s="5"/>
      <c r="AV3606" s="5"/>
      <c r="AW3606" s="5"/>
      <c r="AX3606" s="5"/>
      <c r="AY3606" s="5"/>
      <c r="AZ3606" s="5"/>
      <c r="BA3606" s="5"/>
      <c r="CX3606" s="5"/>
      <c r="CY3606" s="5"/>
      <c r="CZ3606" s="5"/>
    </row>
    <row r="3607" spans="4:104" x14ac:dyDescent="0.3">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E3607" s="5"/>
      <c r="AF3607" s="5"/>
      <c r="AG3607" s="5"/>
      <c r="AH3607" s="5"/>
      <c r="AI3607" s="5"/>
      <c r="AJ3607" s="5"/>
      <c r="AM3607" s="9"/>
      <c r="AN3607" s="9"/>
      <c r="AO3607" s="9"/>
      <c r="AP3607" s="9"/>
      <c r="AQ3607" s="9"/>
      <c r="AR3607" s="9"/>
      <c r="AS3607" s="9"/>
      <c r="AT3607" s="9"/>
      <c r="AU3607" s="5"/>
      <c r="AV3607" s="5"/>
      <c r="AW3607" s="5"/>
      <c r="AX3607" s="5"/>
      <c r="AY3607" s="5"/>
      <c r="AZ3607" s="5"/>
      <c r="BA3607" s="5"/>
      <c r="CX3607" s="5"/>
      <c r="CY3607" s="5"/>
      <c r="CZ3607" s="5"/>
    </row>
    <row r="3608" spans="4:104" x14ac:dyDescent="0.3">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E3608" s="5"/>
      <c r="AF3608" s="5"/>
      <c r="AG3608" s="5"/>
      <c r="AH3608" s="5"/>
      <c r="AI3608" s="5"/>
      <c r="AJ3608" s="5"/>
      <c r="AM3608" s="9"/>
      <c r="AN3608" s="9"/>
      <c r="AO3608" s="9"/>
      <c r="AP3608" s="9"/>
      <c r="AQ3608" s="9"/>
      <c r="AR3608" s="9"/>
      <c r="AS3608" s="9"/>
      <c r="AT3608" s="9"/>
      <c r="AU3608" s="5"/>
      <c r="AV3608" s="5"/>
      <c r="AW3608" s="5"/>
      <c r="AX3608" s="5"/>
      <c r="AY3608" s="5"/>
      <c r="AZ3608" s="5"/>
      <c r="BA3608" s="5"/>
      <c r="CX3608" s="5"/>
      <c r="CY3608" s="5"/>
      <c r="CZ3608" s="5"/>
    </row>
    <row r="3609" spans="4:104" x14ac:dyDescent="0.3">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E3609" s="5"/>
      <c r="AF3609" s="5"/>
      <c r="AG3609" s="5"/>
      <c r="AH3609" s="5"/>
      <c r="AI3609" s="5"/>
      <c r="AJ3609" s="5"/>
      <c r="AM3609" s="9"/>
      <c r="AN3609" s="9"/>
      <c r="AO3609" s="9"/>
      <c r="AP3609" s="9"/>
      <c r="AQ3609" s="9"/>
      <c r="AR3609" s="9"/>
      <c r="AS3609" s="9"/>
      <c r="AT3609" s="9"/>
      <c r="AU3609" s="5"/>
      <c r="AV3609" s="5"/>
      <c r="AW3609" s="5"/>
      <c r="AX3609" s="5"/>
      <c r="AY3609" s="5"/>
      <c r="AZ3609" s="5"/>
      <c r="BA3609" s="5"/>
      <c r="CX3609" s="5"/>
      <c r="CY3609" s="5"/>
      <c r="CZ3609" s="5"/>
    </row>
    <row r="3610" spans="4:104" x14ac:dyDescent="0.3">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E3610" s="5"/>
      <c r="AF3610" s="5"/>
      <c r="AG3610" s="5"/>
      <c r="AH3610" s="5"/>
      <c r="AI3610" s="5"/>
      <c r="AJ3610" s="5"/>
      <c r="AM3610" s="9"/>
      <c r="AN3610" s="9"/>
      <c r="AO3610" s="9"/>
      <c r="AP3610" s="9"/>
      <c r="AQ3610" s="9"/>
      <c r="AR3610" s="9"/>
      <c r="AS3610" s="9"/>
      <c r="AT3610" s="9"/>
      <c r="AU3610" s="5"/>
      <c r="AV3610" s="5"/>
      <c r="AW3610" s="5"/>
      <c r="AX3610" s="5"/>
      <c r="AY3610" s="5"/>
      <c r="AZ3610" s="5"/>
      <c r="BA3610" s="5"/>
      <c r="CX3610" s="5"/>
      <c r="CY3610" s="5"/>
      <c r="CZ3610" s="5"/>
    </row>
    <row r="3611" spans="4:104" x14ac:dyDescent="0.3">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E3611" s="5"/>
      <c r="AF3611" s="5"/>
      <c r="AG3611" s="5"/>
      <c r="AH3611" s="5"/>
      <c r="AI3611" s="5"/>
      <c r="AJ3611" s="5"/>
      <c r="AM3611" s="9"/>
      <c r="AN3611" s="9"/>
      <c r="AO3611" s="9"/>
      <c r="AP3611" s="9"/>
      <c r="AQ3611" s="9"/>
      <c r="AR3611" s="9"/>
      <c r="AS3611" s="9"/>
      <c r="AT3611" s="9"/>
      <c r="AU3611" s="5"/>
      <c r="AV3611" s="5"/>
      <c r="AW3611" s="5"/>
      <c r="AX3611" s="5"/>
      <c r="AY3611" s="5"/>
      <c r="AZ3611" s="5"/>
      <c r="BA3611" s="5"/>
      <c r="CX3611" s="5"/>
      <c r="CY3611" s="5"/>
      <c r="CZ3611" s="5"/>
    </row>
    <row r="3612" spans="4:104" x14ac:dyDescent="0.3">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E3612" s="5"/>
      <c r="AF3612" s="5"/>
      <c r="AG3612" s="5"/>
      <c r="AH3612" s="5"/>
      <c r="AI3612" s="5"/>
      <c r="AJ3612" s="5"/>
      <c r="AM3612" s="9"/>
      <c r="AN3612" s="9"/>
      <c r="AO3612" s="9"/>
      <c r="AP3612" s="9"/>
      <c r="AQ3612" s="9"/>
      <c r="AR3612" s="9"/>
      <c r="AS3612" s="9"/>
      <c r="AT3612" s="9"/>
      <c r="AU3612" s="5"/>
      <c r="AV3612" s="5"/>
      <c r="AW3612" s="5"/>
      <c r="AX3612" s="5"/>
      <c r="AY3612" s="5"/>
      <c r="AZ3612" s="5"/>
      <c r="BA3612" s="5"/>
      <c r="CX3612" s="5"/>
      <c r="CY3612" s="5"/>
      <c r="CZ3612" s="5"/>
    </row>
    <row r="3613" spans="4:104" x14ac:dyDescent="0.3">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E3613" s="5"/>
      <c r="AF3613" s="5"/>
      <c r="AG3613" s="5"/>
      <c r="AH3613" s="5"/>
      <c r="AI3613" s="5"/>
      <c r="AJ3613" s="5"/>
      <c r="AM3613" s="9"/>
      <c r="AN3613" s="9"/>
      <c r="AO3613" s="9"/>
      <c r="AP3613" s="9"/>
      <c r="AQ3613" s="9"/>
      <c r="AR3613" s="9"/>
      <c r="AS3613" s="9"/>
      <c r="AT3613" s="9"/>
      <c r="AU3613" s="5"/>
      <c r="AV3613" s="5"/>
      <c r="AW3613" s="5"/>
      <c r="AX3613" s="5"/>
      <c r="AY3613" s="5"/>
      <c r="AZ3613" s="5"/>
      <c r="BA3613" s="5"/>
      <c r="CX3613" s="5"/>
      <c r="CY3613" s="5"/>
      <c r="CZ3613" s="5"/>
    </row>
    <row r="3614" spans="4:104" x14ac:dyDescent="0.3">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E3614" s="5"/>
      <c r="AF3614" s="5"/>
      <c r="AG3614" s="5"/>
      <c r="AH3614" s="5"/>
      <c r="AI3614" s="5"/>
      <c r="AJ3614" s="5"/>
      <c r="AM3614" s="9"/>
      <c r="AN3614" s="9"/>
      <c r="AO3614" s="9"/>
      <c r="AP3614" s="9"/>
      <c r="AQ3614" s="9"/>
      <c r="AR3614" s="9"/>
      <c r="AS3614" s="9"/>
      <c r="AT3614" s="9"/>
      <c r="AU3614" s="5"/>
      <c r="AV3614" s="5"/>
      <c r="AW3614" s="5"/>
      <c r="AX3614" s="5"/>
      <c r="AY3614" s="5"/>
      <c r="AZ3614" s="5"/>
      <c r="BA3614" s="5"/>
      <c r="CX3614" s="5"/>
      <c r="CY3614" s="5"/>
      <c r="CZ3614" s="5"/>
    </row>
    <row r="3615" spans="4:104" x14ac:dyDescent="0.3">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E3615" s="5"/>
      <c r="AF3615" s="5"/>
      <c r="AG3615" s="5"/>
      <c r="AH3615" s="5"/>
      <c r="AI3615" s="5"/>
      <c r="AJ3615" s="5"/>
      <c r="AM3615" s="9"/>
      <c r="AN3615" s="9"/>
      <c r="AO3615" s="9"/>
      <c r="AP3615" s="9"/>
      <c r="AQ3615" s="9"/>
      <c r="AR3615" s="9"/>
      <c r="AS3615" s="9"/>
      <c r="AT3615" s="9"/>
      <c r="AU3615" s="5"/>
      <c r="AV3615" s="5"/>
      <c r="AW3615" s="5"/>
      <c r="AX3615" s="5"/>
      <c r="AY3615" s="5"/>
      <c r="AZ3615" s="5"/>
      <c r="BA3615" s="5"/>
      <c r="CX3615" s="5"/>
      <c r="CY3615" s="5"/>
      <c r="CZ3615" s="5"/>
    </row>
    <row r="3616" spans="4:104" x14ac:dyDescent="0.3">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E3616" s="5"/>
      <c r="AF3616" s="5"/>
      <c r="AG3616" s="5"/>
      <c r="AH3616" s="5"/>
      <c r="AI3616" s="5"/>
      <c r="AJ3616" s="5"/>
      <c r="AM3616" s="9"/>
      <c r="AN3616" s="9"/>
      <c r="AO3616" s="9"/>
      <c r="AP3616" s="9"/>
      <c r="AQ3616" s="9"/>
      <c r="AR3616" s="9"/>
      <c r="AS3616" s="9"/>
      <c r="AT3616" s="9"/>
      <c r="AU3616" s="5"/>
      <c r="AV3616" s="5"/>
      <c r="AW3616" s="5"/>
      <c r="AX3616" s="5"/>
      <c r="AY3616" s="5"/>
      <c r="AZ3616" s="5"/>
      <c r="BA3616" s="5"/>
      <c r="CX3616" s="5"/>
      <c r="CY3616" s="5"/>
      <c r="CZ3616" s="5"/>
    </row>
    <row r="3617" spans="4:104" x14ac:dyDescent="0.3">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E3617" s="5"/>
      <c r="AF3617" s="5"/>
      <c r="AG3617" s="5"/>
      <c r="AH3617" s="5"/>
      <c r="AI3617" s="5"/>
      <c r="AJ3617" s="5"/>
      <c r="AM3617" s="9"/>
      <c r="AN3617" s="9"/>
      <c r="AO3617" s="9"/>
      <c r="AP3617" s="9"/>
      <c r="AQ3617" s="9"/>
      <c r="AR3617" s="9"/>
      <c r="AS3617" s="9"/>
      <c r="AT3617" s="9"/>
      <c r="AU3617" s="5"/>
      <c r="AV3617" s="5"/>
      <c r="AW3617" s="5"/>
      <c r="AX3617" s="5"/>
      <c r="AY3617" s="5"/>
      <c r="AZ3617" s="5"/>
      <c r="BA3617" s="5"/>
      <c r="CX3617" s="5"/>
      <c r="CY3617" s="5"/>
      <c r="CZ3617" s="5"/>
    </row>
    <row r="3618" spans="4:104" x14ac:dyDescent="0.3">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E3618" s="5"/>
      <c r="AF3618" s="5"/>
      <c r="AG3618" s="5"/>
      <c r="AH3618" s="5"/>
      <c r="AI3618" s="5"/>
      <c r="AJ3618" s="5"/>
      <c r="AM3618" s="9"/>
      <c r="AN3618" s="9"/>
      <c r="AO3618" s="9"/>
      <c r="AP3618" s="9"/>
      <c r="AQ3618" s="9"/>
      <c r="AR3618" s="9"/>
      <c r="AS3618" s="9"/>
      <c r="AT3618" s="9"/>
      <c r="AU3618" s="5"/>
      <c r="AV3618" s="5"/>
      <c r="AW3618" s="5"/>
      <c r="AX3618" s="5"/>
      <c r="AY3618" s="5"/>
      <c r="AZ3618" s="5"/>
      <c r="BA3618" s="5"/>
      <c r="CX3618" s="5"/>
      <c r="CY3618" s="5"/>
      <c r="CZ3618" s="5"/>
    </row>
    <row r="3619" spans="4:104" x14ac:dyDescent="0.3">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E3619" s="5"/>
      <c r="AF3619" s="5"/>
      <c r="AG3619" s="5"/>
      <c r="AH3619" s="5"/>
      <c r="AI3619" s="5"/>
      <c r="AJ3619" s="5"/>
      <c r="AM3619" s="9"/>
      <c r="AN3619" s="9"/>
      <c r="AO3619" s="9"/>
      <c r="AP3619" s="9"/>
      <c r="AQ3619" s="9"/>
      <c r="AR3619" s="9"/>
      <c r="AS3619" s="9"/>
      <c r="AT3619" s="9"/>
      <c r="AU3619" s="5"/>
      <c r="AV3619" s="5"/>
      <c r="AW3619" s="5"/>
      <c r="AX3619" s="5"/>
      <c r="AY3619" s="5"/>
      <c r="AZ3619" s="5"/>
      <c r="BA3619" s="5"/>
      <c r="CX3619" s="5"/>
      <c r="CY3619" s="5"/>
      <c r="CZ3619" s="5"/>
    </row>
    <row r="3620" spans="4:104" x14ac:dyDescent="0.3">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E3620" s="5"/>
      <c r="AF3620" s="5"/>
      <c r="AG3620" s="5"/>
      <c r="AH3620" s="5"/>
      <c r="AI3620" s="5"/>
      <c r="AJ3620" s="5"/>
      <c r="AM3620" s="9"/>
      <c r="AN3620" s="9"/>
      <c r="AO3620" s="9"/>
      <c r="AP3620" s="9"/>
      <c r="AQ3620" s="9"/>
      <c r="AR3620" s="9"/>
      <c r="AS3620" s="9"/>
      <c r="AT3620" s="9"/>
      <c r="AU3620" s="5"/>
      <c r="AV3620" s="5"/>
      <c r="AW3620" s="5"/>
      <c r="AX3620" s="5"/>
      <c r="AY3620" s="5"/>
      <c r="AZ3620" s="5"/>
      <c r="BA3620" s="5"/>
      <c r="CX3620" s="5"/>
      <c r="CY3620" s="5"/>
      <c r="CZ3620" s="5"/>
    </row>
    <row r="3621" spans="4:104" x14ac:dyDescent="0.3">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E3621" s="5"/>
      <c r="AF3621" s="5"/>
      <c r="AG3621" s="5"/>
      <c r="AH3621" s="5"/>
      <c r="AI3621" s="5"/>
      <c r="AJ3621" s="5"/>
      <c r="AM3621" s="9"/>
      <c r="AN3621" s="9"/>
      <c r="AO3621" s="9"/>
      <c r="AP3621" s="9"/>
      <c r="AQ3621" s="9"/>
      <c r="AR3621" s="9"/>
      <c r="AS3621" s="9"/>
      <c r="AT3621" s="9"/>
      <c r="AU3621" s="5"/>
      <c r="AV3621" s="5"/>
      <c r="AW3621" s="5"/>
      <c r="AX3621" s="5"/>
      <c r="AY3621" s="5"/>
      <c r="AZ3621" s="5"/>
      <c r="BA3621" s="5"/>
      <c r="CX3621" s="5"/>
      <c r="CY3621" s="5"/>
      <c r="CZ3621" s="5"/>
    </row>
    <row r="3622" spans="4:104" x14ac:dyDescent="0.3">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E3622" s="5"/>
      <c r="AF3622" s="5"/>
      <c r="AG3622" s="5"/>
      <c r="AH3622" s="5"/>
      <c r="AI3622" s="5"/>
      <c r="AJ3622" s="5"/>
      <c r="AM3622" s="9"/>
      <c r="AN3622" s="9"/>
      <c r="AO3622" s="9"/>
      <c r="AP3622" s="9"/>
      <c r="AQ3622" s="9"/>
      <c r="AR3622" s="9"/>
      <c r="AS3622" s="9"/>
      <c r="AT3622" s="9"/>
      <c r="AU3622" s="5"/>
      <c r="AV3622" s="5"/>
      <c r="AW3622" s="5"/>
      <c r="AX3622" s="5"/>
      <c r="AY3622" s="5"/>
      <c r="AZ3622" s="5"/>
      <c r="BA3622" s="5"/>
      <c r="CX3622" s="5"/>
      <c r="CY3622" s="5"/>
      <c r="CZ3622" s="5"/>
    </row>
    <row r="3623" spans="4:104" x14ac:dyDescent="0.3">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E3623" s="5"/>
      <c r="AF3623" s="5"/>
      <c r="AG3623" s="5"/>
      <c r="AH3623" s="5"/>
      <c r="AI3623" s="5"/>
      <c r="AJ3623" s="5"/>
      <c r="AM3623" s="9"/>
      <c r="AN3623" s="9"/>
      <c r="AO3623" s="9"/>
      <c r="AP3623" s="9"/>
      <c r="AQ3623" s="9"/>
      <c r="AR3623" s="9"/>
      <c r="AS3623" s="9"/>
      <c r="AT3623" s="9"/>
      <c r="AU3623" s="5"/>
      <c r="AV3623" s="5"/>
      <c r="AW3623" s="5"/>
      <c r="AX3623" s="5"/>
      <c r="AY3623" s="5"/>
      <c r="AZ3623" s="5"/>
      <c r="BA3623" s="5"/>
      <c r="CX3623" s="5"/>
      <c r="CY3623" s="5"/>
      <c r="CZ3623" s="5"/>
    </row>
    <row r="3624" spans="4:104" x14ac:dyDescent="0.3">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E3624" s="5"/>
      <c r="AF3624" s="5"/>
      <c r="AG3624" s="5"/>
      <c r="AH3624" s="5"/>
      <c r="AI3624" s="5"/>
      <c r="AJ3624" s="5"/>
      <c r="AM3624" s="9"/>
      <c r="AN3624" s="9"/>
      <c r="AO3624" s="9"/>
      <c r="AP3624" s="9"/>
      <c r="AQ3624" s="9"/>
      <c r="AR3624" s="9"/>
      <c r="AS3624" s="9"/>
      <c r="AT3624" s="9"/>
      <c r="AU3624" s="5"/>
      <c r="AV3624" s="5"/>
      <c r="AW3624" s="5"/>
      <c r="AX3624" s="5"/>
      <c r="AY3624" s="5"/>
      <c r="AZ3624" s="5"/>
      <c r="BA3624" s="5"/>
      <c r="CX3624" s="5"/>
      <c r="CY3624" s="5"/>
      <c r="CZ3624" s="5"/>
    </row>
    <row r="3625" spans="4:104" x14ac:dyDescent="0.3">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E3625" s="5"/>
      <c r="AF3625" s="5"/>
      <c r="AG3625" s="5"/>
      <c r="AH3625" s="5"/>
      <c r="AI3625" s="5"/>
      <c r="AJ3625" s="5"/>
      <c r="AM3625" s="9"/>
      <c r="AN3625" s="9"/>
      <c r="AO3625" s="9"/>
      <c r="AP3625" s="9"/>
      <c r="AQ3625" s="9"/>
      <c r="AR3625" s="9"/>
      <c r="AS3625" s="9"/>
      <c r="AT3625" s="9"/>
      <c r="AU3625" s="5"/>
      <c r="AV3625" s="5"/>
      <c r="AW3625" s="5"/>
      <c r="AX3625" s="5"/>
      <c r="AY3625" s="5"/>
      <c r="AZ3625" s="5"/>
      <c r="BA3625" s="5"/>
      <c r="CX3625" s="5"/>
      <c r="CY3625" s="5"/>
      <c r="CZ3625" s="5"/>
    </row>
    <row r="3626" spans="4:104" x14ac:dyDescent="0.3">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E3626" s="5"/>
      <c r="AF3626" s="5"/>
      <c r="AG3626" s="5"/>
      <c r="AH3626" s="5"/>
      <c r="AI3626" s="5"/>
      <c r="AJ3626" s="5"/>
      <c r="AM3626" s="9"/>
      <c r="AN3626" s="9"/>
      <c r="AO3626" s="9"/>
      <c r="AP3626" s="9"/>
      <c r="AQ3626" s="9"/>
      <c r="AR3626" s="9"/>
      <c r="AS3626" s="9"/>
      <c r="AT3626" s="9"/>
      <c r="AU3626" s="5"/>
      <c r="AV3626" s="5"/>
      <c r="AW3626" s="5"/>
      <c r="AX3626" s="5"/>
      <c r="AY3626" s="5"/>
      <c r="AZ3626" s="5"/>
      <c r="BA3626" s="5"/>
      <c r="CX3626" s="5"/>
      <c r="CY3626" s="5"/>
      <c r="CZ3626" s="5"/>
    </row>
    <row r="3627" spans="4:104" x14ac:dyDescent="0.3">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E3627" s="5"/>
      <c r="AF3627" s="5"/>
      <c r="AG3627" s="5"/>
      <c r="AH3627" s="5"/>
      <c r="AI3627" s="5"/>
      <c r="AJ3627" s="5"/>
      <c r="AM3627" s="9"/>
      <c r="AN3627" s="9"/>
      <c r="AO3627" s="9"/>
      <c r="AP3627" s="9"/>
      <c r="AQ3627" s="9"/>
      <c r="AR3627" s="9"/>
      <c r="AS3627" s="9"/>
      <c r="AT3627" s="9"/>
      <c r="AU3627" s="5"/>
      <c r="AV3627" s="5"/>
      <c r="AW3627" s="5"/>
      <c r="AX3627" s="5"/>
      <c r="AY3627" s="5"/>
      <c r="AZ3627" s="5"/>
      <c r="BA3627" s="5"/>
      <c r="CX3627" s="5"/>
      <c r="CY3627" s="5"/>
      <c r="CZ3627" s="5"/>
    </row>
    <row r="3628" spans="4:104" x14ac:dyDescent="0.3">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E3628" s="5"/>
      <c r="AF3628" s="5"/>
      <c r="AG3628" s="5"/>
      <c r="AH3628" s="5"/>
      <c r="AI3628" s="5"/>
      <c r="AJ3628" s="5"/>
      <c r="AM3628" s="9"/>
      <c r="AN3628" s="9"/>
      <c r="AO3628" s="9"/>
      <c r="AP3628" s="9"/>
      <c r="AQ3628" s="9"/>
      <c r="AR3628" s="9"/>
      <c r="AS3628" s="9"/>
      <c r="AT3628" s="9"/>
      <c r="AU3628" s="5"/>
      <c r="AV3628" s="5"/>
      <c r="AW3628" s="5"/>
      <c r="AX3628" s="5"/>
      <c r="AY3628" s="5"/>
      <c r="AZ3628" s="5"/>
      <c r="BA3628" s="5"/>
      <c r="CX3628" s="5"/>
      <c r="CY3628" s="5"/>
      <c r="CZ3628" s="5"/>
    </row>
    <row r="3629" spans="4:104" x14ac:dyDescent="0.3">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E3629" s="5"/>
      <c r="AF3629" s="5"/>
      <c r="AG3629" s="5"/>
      <c r="AH3629" s="5"/>
      <c r="AI3629" s="5"/>
      <c r="AJ3629" s="5"/>
      <c r="AM3629" s="9"/>
      <c r="AN3629" s="9"/>
      <c r="AO3629" s="9"/>
      <c r="AP3629" s="9"/>
      <c r="AQ3629" s="9"/>
      <c r="AR3629" s="9"/>
      <c r="AS3629" s="9"/>
      <c r="AT3629" s="9"/>
      <c r="AU3629" s="5"/>
      <c r="AV3629" s="5"/>
      <c r="AW3629" s="5"/>
      <c r="AX3629" s="5"/>
      <c r="AY3629" s="5"/>
      <c r="AZ3629" s="5"/>
      <c r="BA3629" s="5"/>
      <c r="CX3629" s="5"/>
      <c r="CY3629" s="5"/>
      <c r="CZ3629" s="5"/>
    </row>
    <row r="3630" spans="4:104" x14ac:dyDescent="0.3">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E3630" s="5"/>
      <c r="AF3630" s="5"/>
      <c r="AG3630" s="5"/>
      <c r="AH3630" s="5"/>
      <c r="AI3630" s="5"/>
      <c r="AJ3630" s="5"/>
      <c r="AM3630" s="9"/>
      <c r="AN3630" s="9"/>
      <c r="AO3630" s="9"/>
      <c r="AP3630" s="9"/>
      <c r="AQ3630" s="9"/>
      <c r="AR3630" s="9"/>
      <c r="AS3630" s="9"/>
      <c r="AT3630" s="9"/>
      <c r="AU3630" s="5"/>
      <c r="AV3630" s="5"/>
      <c r="AW3630" s="5"/>
      <c r="AX3630" s="5"/>
      <c r="AY3630" s="5"/>
      <c r="AZ3630" s="5"/>
      <c r="BA3630" s="5"/>
      <c r="CX3630" s="5"/>
      <c r="CY3630" s="5"/>
      <c r="CZ3630" s="5"/>
    </row>
    <row r="3631" spans="4:104" x14ac:dyDescent="0.3">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E3631" s="5"/>
      <c r="AF3631" s="5"/>
      <c r="AG3631" s="5"/>
      <c r="AH3631" s="5"/>
      <c r="AI3631" s="5"/>
      <c r="AJ3631" s="5"/>
      <c r="AM3631" s="9"/>
      <c r="AN3631" s="9"/>
      <c r="AO3631" s="9"/>
      <c r="AP3631" s="9"/>
      <c r="AQ3631" s="9"/>
      <c r="AR3631" s="9"/>
      <c r="AS3631" s="9"/>
      <c r="AT3631" s="9"/>
      <c r="AU3631" s="5"/>
      <c r="AV3631" s="5"/>
      <c r="AW3631" s="5"/>
      <c r="AX3631" s="5"/>
      <c r="AY3631" s="5"/>
      <c r="AZ3631" s="5"/>
      <c r="BA3631" s="5"/>
      <c r="CX3631" s="5"/>
      <c r="CY3631" s="5"/>
      <c r="CZ3631" s="5"/>
    </row>
    <row r="3632" spans="4:104" x14ac:dyDescent="0.3">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E3632" s="5"/>
      <c r="AF3632" s="5"/>
      <c r="AG3632" s="5"/>
      <c r="AH3632" s="5"/>
      <c r="AI3632" s="5"/>
      <c r="AJ3632" s="5"/>
      <c r="AM3632" s="9"/>
      <c r="AN3632" s="9"/>
      <c r="AO3632" s="9"/>
      <c r="AP3632" s="9"/>
      <c r="AQ3632" s="9"/>
      <c r="AR3632" s="9"/>
      <c r="AS3632" s="9"/>
      <c r="AT3632" s="9"/>
      <c r="AU3632" s="5"/>
      <c r="AV3632" s="5"/>
      <c r="AW3632" s="5"/>
      <c r="AX3632" s="5"/>
      <c r="AY3632" s="5"/>
      <c r="AZ3632" s="5"/>
      <c r="BA3632" s="5"/>
      <c r="CX3632" s="5"/>
      <c r="CY3632" s="5"/>
      <c r="CZ3632" s="5"/>
    </row>
    <row r="3633" spans="4:104" x14ac:dyDescent="0.3">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E3633" s="5"/>
      <c r="AF3633" s="5"/>
      <c r="AG3633" s="5"/>
      <c r="AH3633" s="5"/>
      <c r="AI3633" s="5"/>
      <c r="AJ3633" s="5"/>
      <c r="AM3633" s="9"/>
      <c r="AN3633" s="9"/>
      <c r="AO3633" s="9"/>
      <c r="AP3633" s="9"/>
      <c r="AQ3633" s="9"/>
      <c r="AR3633" s="9"/>
      <c r="AS3633" s="9"/>
      <c r="AT3633" s="9"/>
      <c r="AU3633" s="5"/>
      <c r="AV3633" s="5"/>
      <c r="AW3633" s="5"/>
      <c r="AX3633" s="5"/>
      <c r="AY3633" s="5"/>
      <c r="AZ3633" s="5"/>
      <c r="BA3633" s="5"/>
      <c r="CX3633" s="5"/>
      <c r="CY3633" s="5"/>
      <c r="CZ3633" s="5"/>
    </row>
    <row r="3634" spans="4:104" x14ac:dyDescent="0.3">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E3634" s="5"/>
      <c r="AF3634" s="5"/>
      <c r="AG3634" s="5"/>
      <c r="AH3634" s="5"/>
      <c r="AI3634" s="5"/>
      <c r="AJ3634" s="5"/>
      <c r="AM3634" s="9"/>
      <c r="AN3634" s="9"/>
      <c r="AO3634" s="9"/>
      <c r="AP3634" s="9"/>
      <c r="AQ3634" s="9"/>
      <c r="AR3634" s="9"/>
      <c r="AS3634" s="9"/>
      <c r="AT3634" s="9"/>
      <c r="AU3634" s="5"/>
      <c r="AV3634" s="5"/>
      <c r="AW3634" s="5"/>
      <c r="AX3634" s="5"/>
      <c r="AY3634" s="5"/>
      <c r="AZ3634" s="5"/>
      <c r="BA3634" s="5"/>
      <c r="CX3634" s="5"/>
      <c r="CY3634" s="5"/>
      <c r="CZ3634" s="5"/>
    </row>
    <row r="3635" spans="4:104" x14ac:dyDescent="0.3">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E3635" s="5"/>
      <c r="AF3635" s="5"/>
      <c r="AG3635" s="5"/>
      <c r="AH3635" s="5"/>
      <c r="AI3635" s="5"/>
      <c r="AJ3635" s="5"/>
      <c r="AM3635" s="9"/>
      <c r="AN3635" s="9"/>
      <c r="AO3635" s="9"/>
      <c r="AP3635" s="9"/>
      <c r="AQ3635" s="9"/>
      <c r="AR3635" s="9"/>
      <c r="AS3635" s="9"/>
      <c r="AT3635" s="9"/>
      <c r="AU3635" s="5"/>
      <c r="AV3635" s="5"/>
      <c r="AW3635" s="5"/>
      <c r="AX3635" s="5"/>
      <c r="AY3635" s="5"/>
      <c r="AZ3635" s="5"/>
      <c r="BA3635" s="5"/>
      <c r="CX3635" s="5"/>
      <c r="CY3635" s="5"/>
      <c r="CZ3635" s="5"/>
    </row>
    <row r="3636" spans="4:104" x14ac:dyDescent="0.3">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E3636" s="5"/>
      <c r="AF3636" s="5"/>
      <c r="AG3636" s="5"/>
      <c r="AH3636" s="5"/>
      <c r="AI3636" s="5"/>
      <c r="AJ3636" s="5"/>
      <c r="AM3636" s="9"/>
      <c r="AN3636" s="9"/>
      <c r="AO3636" s="9"/>
      <c r="AP3636" s="9"/>
      <c r="AQ3636" s="9"/>
      <c r="AR3636" s="9"/>
      <c r="AS3636" s="9"/>
      <c r="AT3636" s="9"/>
      <c r="AU3636" s="5"/>
      <c r="AV3636" s="5"/>
      <c r="AW3636" s="5"/>
      <c r="AX3636" s="5"/>
      <c r="AY3636" s="5"/>
      <c r="AZ3636" s="5"/>
      <c r="BA3636" s="5"/>
      <c r="CX3636" s="5"/>
      <c r="CY3636" s="5"/>
      <c r="CZ3636" s="5"/>
    </row>
    <row r="3637" spans="4:104" x14ac:dyDescent="0.3">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E3637" s="5"/>
      <c r="AF3637" s="5"/>
      <c r="AG3637" s="5"/>
      <c r="AH3637" s="5"/>
      <c r="AI3637" s="5"/>
      <c r="AJ3637" s="5"/>
      <c r="AM3637" s="9"/>
      <c r="AN3637" s="9"/>
      <c r="AO3637" s="9"/>
      <c r="AP3637" s="9"/>
      <c r="AQ3637" s="9"/>
      <c r="AR3637" s="9"/>
      <c r="AS3637" s="9"/>
      <c r="AT3637" s="9"/>
      <c r="AU3637" s="5"/>
      <c r="AV3637" s="5"/>
      <c r="AW3637" s="5"/>
      <c r="AX3637" s="5"/>
      <c r="AY3637" s="5"/>
      <c r="AZ3637" s="5"/>
      <c r="BA3637" s="5"/>
      <c r="CX3637" s="5"/>
      <c r="CY3637" s="5"/>
      <c r="CZ3637" s="5"/>
    </row>
    <row r="3638" spans="4:104" x14ac:dyDescent="0.3">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E3638" s="5"/>
      <c r="AF3638" s="5"/>
      <c r="AG3638" s="5"/>
      <c r="AH3638" s="5"/>
      <c r="AI3638" s="5"/>
      <c r="AJ3638" s="5"/>
      <c r="AM3638" s="9"/>
      <c r="AN3638" s="9"/>
      <c r="AO3638" s="9"/>
      <c r="AP3638" s="9"/>
      <c r="AQ3638" s="9"/>
      <c r="AR3638" s="9"/>
      <c r="AS3638" s="9"/>
      <c r="AT3638" s="9"/>
      <c r="AU3638" s="5"/>
      <c r="AV3638" s="5"/>
      <c r="AW3638" s="5"/>
      <c r="AX3638" s="5"/>
      <c r="AY3638" s="5"/>
      <c r="AZ3638" s="5"/>
      <c r="BA3638" s="5"/>
      <c r="CX3638" s="5"/>
      <c r="CY3638" s="5"/>
      <c r="CZ3638" s="5"/>
    </row>
    <row r="3639" spans="4:104" x14ac:dyDescent="0.3">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E3639" s="5"/>
      <c r="AF3639" s="5"/>
      <c r="AG3639" s="5"/>
      <c r="AH3639" s="5"/>
      <c r="AI3639" s="5"/>
      <c r="AJ3639" s="5"/>
      <c r="AM3639" s="9"/>
      <c r="AN3639" s="9"/>
      <c r="AO3639" s="9"/>
      <c r="AP3639" s="9"/>
      <c r="AQ3639" s="9"/>
      <c r="AR3639" s="9"/>
      <c r="AS3639" s="9"/>
      <c r="AT3639" s="9"/>
      <c r="AU3639" s="5"/>
      <c r="AV3639" s="5"/>
      <c r="AW3639" s="5"/>
      <c r="AX3639" s="5"/>
      <c r="AY3639" s="5"/>
      <c r="AZ3639" s="5"/>
      <c r="BA3639" s="5"/>
      <c r="CX3639" s="5"/>
      <c r="CY3639" s="5"/>
      <c r="CZ3639" s="5"/>
    </row>
    <row r="3640" spans="4:104" x14ac:dyDescent="0.3">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E3640" s="5"/>
      <c r="AF3640" s="5"/>
      <c r="AG3640" s="5"/>
      <c r="AH3640" s="5"/>
      <c r="AI3640" s="5"/>
      <c r="AJ3640" s="5"/>
      <c r="AM3640" s="9"/>
      <c r="AN3640" s="9"/>
      <c r="AO3640" s="9"/>
      <c r="AP3640" s="9"/>
      <c r="AQ3640" s="9"/>
      <c r="AR3640" s="9"/>
      <c r="AS3640" s="9"/>
      <c r="AT3640" s="9"/>
      <c r="AU3640" s="5"/>
      <c r="AV3640" s="5"/>
      <c r="AW3640" s="5"/>
      <c r="AX3640" s="5"/>
      <c r="AY3640" s="5"/>
      <c r="AZ3640" s="5"/>
      <c r="BA3640" s="5"/>
      <c r="CX3640" s="5"/>
      <c r="CY3640" s="5"/>
      <c r="CZ3640" s="5"/>
    </row>
    <row r="3641" spans="4:104" x14ac:dyDescent="0.3">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E3641" s="5"/>
      <c r="AF3641" s="5"/>
      <c r="AG3641" s="5"/>
      <c r="AH3641" s="5"/>
      <c r="AI3641" s="5"/>
      <c r="AJ3641" s="5"/>
      <c r="AM3641" s="9"/>
      <c r="AN3641" s="9"/>
      <c r="AO3641" s="9"/>
      <c r="AP3641" s="9"/>
      <c r="AQ3641" s="9"/>
      <c r="AR3641" s="9"/>
      <c r="AS3641" s="9"/>
      <c r="AT3641" s="9"/>
      <c r="AU3641" s="5"/>
      <c r="AV3641" s="5"/>
      <c r="AW3641" s="5"/>
      <c r="AX3641" s="5"/>
      <c r="AY3641" s="5"/>
      <c r="AZ3641" s="5"/>
      <c r="BA3641" s="5"/>
      <c r="CX3641" s="5"/>
      <c r="CY3641" s="5"/>
      <c r="CZ3641" s="5"/>
    </row>
    <row r="3642" spans="4:104" x14ac:dyDescent="0.3">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E3642" s="5"/>
      <c r="AF3642" s="5"/>
      <c r="AG3642" s="5"/>
      <c r="AH3642" s="5"/>
      <c r="AI3642" s="5"/>
      <c r="AJ3642" s="5"/>
      <c r="AM3642" s="9"/>
      <c r="AN3642" s="9"/>
      <c r="AO3642" s="9"/>
      <c r="AP3642" s="9"/>
      <c r="AQ3642" s="9"/>
      <c r="AR3642" s="9"/>
      <c r="AS3642" s="9"/>
      <c r="AT3642" s="9"/>
      <c r="AU3642" s="5"/>
      <c r="AV3642" s="5"/>
      <c r="AW3642" s="5"/>
      <c r="AX3642" s="5"/>
      <c r="AY3642" s="5"/>
      <c r="AZ3642" s="5"/>
      <c r="BA3642" s="5"/>
      <c r="CX3642" s="5"/>
      <c r="CY3642" s="5"/>
      <c r="CZ3642" s="5"/>
    </row>
    <row r="3643" spans="4:104" x14ac:dyDescent="0.3">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E3643" s="5"/>
      <c r="AF3643" s="5"/>
      <c r="AG3643" s="5"/>
      <c r="AH3643" s="5"/>
      <c r="AI3643" s="5"/>
      <c r="AJ3643" s="5"/>
      <c r="AM3643" s="9"/>
      <c r="AN3643" s="9"/>
      <c r="AO3643" s="9"/>
      <c r="AP3643" s="9"/>
      <c r="AQ3643" s="9"/>
      <c r="AR3643" s="9"/>
      <c r="AS3643" s="9"/>
      <c r="AT3643" s="9"/>
      <c r="AU3643" s="5"/>
      <c r="AV3643" s="5"/>
      <c r="AW3643" s="5"/>
      <c r="AX3643" s="5"/>
      <c r="AY3643" s="5"/>
      <c r="AZ3643" s="5"/>
      <c r="BA3643" s="5"/>
      <c r="CX3643" s="5"/>
      <c r="CY3643" s="5"/>
      <c r="CZ3643" s="5"/>
    </row>
    <row r="3644" spans="4:104" x14ac:dyDescent="0.3">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E3644" s="5"/>
      <c r="AF3644" s="5"/>
      <c r="AG3644" s="5"/>
      <c r="AH3644" s="5"/>
      <c r="AI3644" s="5"/>
      <c r="AJ3644" s="5"/>
      <c r="AM3644" s="9"/>
      <c r="AN3644" s="9"/>
      <c r="AO3644" s="9"/>
      <c r="AP3644" s="9"/>
      <c r="AQ3644" s="9"/>
      <c r="AR3644" s="9"/>
      <c r="AS3644" s="9"/>
      <c r="AT3644" s="9"/>
      <c r="AU3644" s="5"/>
      <c r="AV3644" s="5"/>
      <c r="AW3644" s="5"/>
      <c r="AX3644" s="5"/>
      <c r="AY3644" s="5"/>
      <c r="AZ3644" s="5"/>
      <c r="BA3644" s="5"/>
      <c r="CX3644" s="5"/>
      <c r="CY3644" s="5"/>
      <c r="CZ3644" s="5"/>
    </row>
    <row r="3645" spans="4:104" x14ac:dyDescent="0.3">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E3645" s="5"/>
      <c r="AF3645" s="5"/>
      <c r="AG3645" s="5"/>
      <c r="AH3645" s="5"/>
      <c r="AI3645" s="5"/>
      <c r="AJ3645" s="5"/>
      <c r="AM3645" s="9"/>
      <c r="AN3645" s="9"/>
      <c r="AO3645" s="9"/>
      <c r="AP3645" s="9"/>
      <c r="AQ3645" s="9"/>
      <c r="AR3645" s="9"/>
      <c r="AS3645" s="9"/>
      <c r="AT3645" s="9"/>
      <c r="AU3645" s="5"/>
      <c r="AV3645" s="5"/>
      <c r="AW3645" s="5"/>
      <c r="AX3645" s="5"/>
      <c r="AY3645" s="5"/>
      <c r="AZ3645" s="5"/>
      <c r="BA3645" s="5"/>
      <c r="CX3645" s="5"/>
      <c r="CY3645" s="5"/>
      <c r="CZ3645" s="5"/>
    </row>
    <row r="3646" spans="4:104" x14ac:dyDescent="0.3">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E3646" s="5"/>
      <c r="AF3646" s="5"/>
      <c r="AG3646" s="5"/>
      <c r="AH3646" s="5"/>
      <c r="AI3646" s="5"/>
      <c r="AJ3646" s="5"/>
      <c r="AM3646" s="9"/>
      <c r="AN3646" s="9"/>
      <c r="AO3646" s="9"/>
      <c r="AP3646" s="9"/>
      <c r="AQ3646" s="9"/>
      <c r="AR3646" s="9"/>
      <c r="AS3646" s="9"/>
      <c r="AT3646" s="9"/>
      <c r="AU3646" s="5"/>
      <c r="AV3646" s="5"/>
      <c r="AW3646" s="5"/>
      <c r="AX3646" s="5"/>
      <c r="AY3646" s="5"/>
      <c r="AZ3646" s="5"/>
      <c r="BA3646" s="5"/>
      <c r="CX3646" s="5"/>
      <c r="CY3646" s="5"/>
      <c r="CZ3646" s="5"/>
    </row>
    <row r="3647" spans="4:104" x14ac:dyDescent="0.3">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E3647" s="5"/>
      <c r="AF3647" s="5"/>
      <c r="AG3647" s="5"/>
      <c r="AH3647" s="5"/>
      <c r="AI3647" s="5"/>
      <c r="AJ3647" s="5"/>
      <c r="AM3647" s="9"/>
      <c r="AN3647" s="9"/>
      <c r="AO3647" s="9"/>
      <c r="AP3647" s="9"/>
      <c r="AQ3647" s="9"/>
      <c r="AR3647" s="9"/>
      <c r="AS3647" s="9"/>
      <c r="AT3647" s="9"/>
      <c r="AU3647" s="5"/>
      <c r="AV3647" s="5"/>
      <c r="AW3647" s="5"/>
      <c r="AX3647" s="5"/>
      <c r="AY3647" s="5"/>
      <c r="AZ3647" s="5"/>
      <c r="BA3647" s="5"/>
      <c r="CX3647" s="5"/>
      <c r="CY3647" s="5"/>
      <c r="CZ3647" s="5"/>
    </row>
    <row r="3648" spans="4:104" x14ac:dyDescent="0.3">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E3648" s="5"/>
      <c r="AF3648" s="5"/>
      <c r="AG3648" s="5"/>
      <c r="AH3648" s="5"/>
      <c r="AI3648" s="5"/>
      <c r="AJ3648" s="5"/>
      <c r="AM3648" s="9"/>
      <c r="AN3648" s="9"/>
      <c r="AO3648" s="9"/>
      <c r="AP3648" s="9"/>
      <c r="AQ3648" s="9"/>
      <c r="AR3648" s="9"/>
      <c r="AS3648" s="9"/>
      <c r="AT3648" s="9"/>
      <c r="AU3648" s="5"/>
      <c r="AV3648" s="5"/>
      <c r="AW3648" s="5"/>
      <c r="AX3648" s="5"/>
      <c r="AY3648" s="5"/>
      <c r="AZ3648" s="5"/>
      <c r="BA3648" s="5"/>
      <c r="CX3648" s="5"/>
      <c r="CY3648" s="5"/>
      <c r="CZ3648" s="5"/>
    </row>
    <row r="3649" spans="4:104" x14ac:dyDescent="0.3">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E3649" s="5"/>
      <c r="AF3649" s="5"/>
      <c r="AG3649" s="5"/>
      <c r="AH3649" s="5"/>
      <c r="AI3649" s="5"/>
      <c r="AJ3649" s="5"/>
      <c r="AM3649" s="9"/>
      <c r="AN3649" s="9"/>
      <c r="AO3649" s="9"/>
      <c r="AP3649" s="9"/>
      <c r="AQ3649" s="9"/>
      <c r="AR3649" s="9"/>
      <c r="AS3649" s="9"/>
      <c r="AT3649" s="9"/>
      <c r="AU3649" s="5"/>
      <c r="AV3649" s="5"/>
      <c r="AW3649" s="5"/>
      <c r="AX3649" s="5"/>
      <c r="AY3649" s="5"/>
      <c r="AZ3649" s="5"/>
      <c r="BA3649" s="5"/>
      <c r="CX3649" s="5"/>
      <c r="CY3649" s="5"/>
      <c r="CZ3649" s="5"/>
    </row>
    <row r="3650" spans="4:104" x14ac:dyDescent="0.3">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E3650" s="5"/>
      <c r="AF3650" s="5"/>
      <c r="AG3650" s="5"/>
      <c r="AH3650" s="5"/>
      <c r="AI3650" s="5"/>
      <c r="AJ3650" s="5"/>
      <c r="AM3650" s="9"/>
      <c r="AN3650" s="9"/>
      <c r="AO3650" s="9"/>
      <c r="AP3650" s="9"/>
      <c r="AQ3650" s="9"/>
      <c r="AR3650" s="9"/>
      <c r="AS3650" s="9"/>
      <c r="AT3650" s="9"/>
      <c r="AU3650" s="5"/>
      <c r="AV3650" s="5"/>
      <c r="AW3650" s="5"/>
      <c r="AX3650" s="5"/>
      <c r="AY3650" s="5"/>
      <c r="AZ3650" s="5"/>
      <c r="BA3650" s="5"/>
      <c r="CX3650" s="5"/>
      <c r="CY3650" s="5"/>
      <c r="CZ3650" s="5"/>
    </row>
    <row r="3651" spans="4:104" x14ac:dyDescent="0.3">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E3651" s="5"/>
      <c r="AF3651" s="5"/>
      <c r="AG3651" s="5"/>
      <c r="AH3651" s="5"/>
      <c r="AI3651" s="5"/>
      <c r="AJ3651" s="5"/>
      <c r="AM3651" s="9"/>
      <c r="AN3651" s="9"/>
      <c r="AO3651" s="9"/>
      <c r="AP3651" s="9"/>
      <c r="AQ3651" s="9"/>
      <c r="AR3651" s="9"/>
      <c r="AS3651" s="9"/>
      <c r="AT3651" s="9"/>
      <c r="AU3651" s="5"/>
      <c r="AV3651" s="5"/>
      <c r="AW3651" s="5"/>
      <c r="AX3651" s="5"/>
      <c r="AY3651" s="5"/>
      <c r="AZ3651" s="5"/>
      <c r="BA3651" s="5"/>
      <c r="CX3651" s="5"/>
      <c r="CY3651" s="5"/>
      <c r="CZ3651" s="5"/>
    </row>
    <row r="3652" spans="4:104" x14ac:dyDescent="0.3">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E3652" s="5"/>
      <c r="AF3652" s="5"/>
      <c r="AG3652" s="5"/>
      <c r="AH3652" s="5"/>
      <c r="AI3652" s="5"/>
      <c r="AJ3652" s="5"/>
      <c r="AM3652" s="9"/>
      <c r="AN3652" s="9"/>
      <c r="AO3652" s="9"/>
      <c r="AP3652" s="9"/>
      <c r="AQ3652" s="9"/>
      <c r="AR3652" s="9"/>
      <c r="AS3652" s="9"/>
      <c r="AT3652" s="9"/>
      <c r="AU3652" s="5"/>
      <c r="AV3652" s="5"/>
      <c r="AW3652" s="5"/>
      <c r="AX3652" s="5"/>
      <c r="AY3652" s="5"/>
      <c r="AZ3652" s="5"/>
      <c r="BA3652" s="5"/>
      <c r="CX3652" s="5"/>
      <c r="CY3652" s="5"/>
      <c r="CZ3652" s="5"/>
    </row>
    <row r="3653" spans="4:104" x14ac:dyDescent="0.3">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E3653" s="5"/>
      <c r="AF3653" s="5"/>
      <c r="AG3653" s="5"/>
      <c r="AH3653" s="5"/>
      <c r="AI3653" s="5"/>
      <c r="AJ3653" s="5"/>
      <c r="AM3653" s="9"/>
      <c r="AN3653" s="9"/>
      <c r="AO3653" s="9"/>
      <c r="AP3653" s="9"/>
      <c r="AQ3653" s="9"/>
      <c r="AR3653" s="9"/>
      <c r="AS3653" s="9"/>
      <c r="AT3653" s="9"/>
      <c r="AU3653" s="5"/>
      <c r="AV3653" s="5"/>
      <c r="AW3653" s="5"/>
      <c r="AX3653" s="5"/>
      <c r="AY3653" s="5"/>
      <c r="AZ3653" s="5"/>
      <c r="BA3653" s="5"/>
      <c r="CX3653" s="5"/>
      <c r="CY3653" s="5"/>
      <c r="CZ3653" s="5"/>
    </row>
    <row r="3654" spans="4:104" x14ac:dyDescent="0.3">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E3654" s="5"/>
      <c r="AF3654" s="5"/>
      <c r="AG3654" s="5"/>
      <c r="AH3654" s="5"/>
      <c r="AI3654" s="5"/>
      <c r="AJ3654" s="5"/>
      <c r="AM3654" s="9"/>
      <c r="AN3654" s="9"/>
      <c r="AO3654" s="9"/>
      <c r="AP3654" s="9"/>
      <c r="AQ3654" s="9"/>
      <c r="AR3654" s="9"/>
      <c r="AS3654" s="9"/>
      <c r="AT3654" s="9"/>
      <c r="AU3654" s="5"/>
      <c r="AV3654" s="5"/>
      <c r="AW3654" s="5"/>
      <c r="AX3654" s="5"/>
      <c r="AY3654" s="5"/>
      <c r="AZ3654" s="5"/>
      <c r="BA3654" s="5"/>
      <c r="CX3654" s="5"/>
      <c r="CY3654" s="5"/>
      <c r="CZ3654" s="5"/>
    </row>
    <row r="3655" spans="4:104" x14ac:dyDescent="0.3">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E3655" s="5"/>
      <c r="AF3655" s="5"/>
      <c r="AG3655" s="5"/>
      <c r="AH3655" s="5"/>
      <c r="AI3655" s="5"/>
      <c r="AJ3655" s="5"/>
      <c r="AM3655" s="9"/>
      <c r="AN3655" s="9"/>
      <c r="AO3655" s="9"/>
      <c r="AP3655" s="9"/>
      <c r="AQ3655" s="9"/>
      <c r="AR3655" s="9"/>
      <c r="AS3655" s="9"/>
      <c r="AT3655" s="9"/>
      <c r="AU3655" s="5"/>
      <c r="AV3655" s="5"/>
      <c r="AW3655" s="5"/>
      <c r="AX3655" s="5"/>
      <c r="AY3655" s="5"/>
      <c r="AZ3655" s="5"/>
      <c r="BA3655" s="5"/>
      <c r="CX3655" s="5"/>
      <c r="CY3655" s="5"/>
      <c r="CZ3655" s="5"/>
    </row>
    <row r="3656" spans="4:104" x14ac:dyDescent="0.3">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E3656" s="5"/>
      <c r="AF3656" s="5"/>
      <c r="AG3656" s="5"/>
      <c r="AH3656" s="5"/>
      <c r="AI3656" s="5"/>
      <c r="AJ3656" s="5"/>
      <c r="AM3656" s="9"/>
      <c r="AN3656" s="9"/>
      <c r="AO3656" s="9"/>
      <c r="AP3656" s="9"/>
      <c r="AQ3656" s="9"/>
      <c r="AR3656" s="9"/>
      <c r="AS3656" s="9"/>
      <c r="AT3656" s="9"/>
      <c r="AU3656" s="5"/>
      <c r="AV3656" s="5"/>
      <c r="AW3656" s="5"/>
      <c r="AX3656" s="5"/>
      <c r="AY3656" s="5"/>
      <c r="AZ3656" s="5"/>
      <c r="BA3656" s="5"/>
      <c r="CX3656" s="5"/>
      <c r="CY3656" s="5"/>
      <c r="CZ3656" s="5"/>
    </row>
    <row r="3657" spans="4:104" x14ac:dyDescent="0.3">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E3657" s="5"/>
      <c r="AF3657" s="5"/>
      <c r="AG3657" s="5"/>
      <c r="AH3657" s="5"/>
      <c r="AI3657" s="5"/>
      <c r="AJ3657" s="5"/>
      <c r="AM3657" s="9"/>
      <c r="AN3657" s="9"/>
      <c r="AO3657" s="9"/>
      <c r="AP3657" s="9"/>
      <c r="AQ3657" s="9"/>
      <c r="AR3657" s="9"/>
      <c r="AS3657" s="9"/>
      <c r="AT3657" s="9"/>
      <c r="AU3657" s="5"/>
      <c r="AV3657" s="5"/>
      <c r="AW3657" s="5"/>
      <c r="AX3657" s="5"/>
      <c r="AY3657" s="5"/>
      <c r="AZ3657" s="5"/>
      <c r="BA3657" s="5"/>
      <c r="CX3657" s="5"/>
      <c r="CY3657" s="5"/>
      <c r="CZ3657" s="5"/>
    </row>
    <row r="3658" spans="4:104" x14ac:dyDescent="0.3">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E3658" s="5"/>
      <c r="AF3658" s="5"/>
      <c r="AG3658" s="5"/>
      <c r="AH3658" s="5"/>
      <c r="AI3658" s="5"/>
      <c r="AJ3658" s="5"/>
      <c r="AM3658" s="9"/>
      <c r="AN3658" s="9"/>
      <c r="AO3658" s="9"/>
      <c r="AP3658" s="9"/>
      <c r="AQ3658" s="9"/>
      <c r="AR3658" s="9"/>
      <c r="AS3658" s="9"/>
      <c r="AT3658" s="9"/>
      <c r="AU3658" s="5"/>
      <c r="AV3658" s="5"/>
      <c r="AW3658" s="5"/>
      <c r="AX3658" s="5"/>
      <c r="AY3658" s="5"/>
      <c r="AZ3658" s="5"/>
      <c r="BA3658" s="5"/>
      <c r="CX3658" s="5"/>
      <c r="CY3658" s="5"/>
      <c r="CZ3658" s="5"/>
    </row>
    <row r="3659" spans="4:104" x14ac:dyDescent="0.3">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E3659" s="5"/>
      <c r="AF3659" s="5"/>
      <c r="AG3659" s="5"/>
      <c r="AH3659" s="5"/>
      <c r="AI3659" s="5"/>
      <c r="AJ3659" s="5"/>
      <c r="AM3659" s="9"/>
      <c r="AN3659" s="9"/>
      <c r="AO3659" s="9"/>
      <c r="AP3659" s="9"/>
      <c r="AQ3659" s="9"/>
      <c r="AR3659" s="9"/>
      <c r="AS3659" s="9"/>
      <c r="AT3659" s="9"/>
      <c r="AU3659" s="5"/>
      <c r="AV3659" s="5"/>
      <c r="AW3659" s="5"/>
      <c r="AX3659" s="5"/>
      <c r="AY3659" s="5"/>
      <c r="AZ3659" s="5"/>
      <c r="BA3659" s="5"/>
      <c r="CX3659" s="5"/>
      <c r="CY3659" s="5"/>
      <c r="CZ3659" s="5"/>
    </row>
    <row r="3660" spans="4:104" x14ac:dyDescent="0.3">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E3660" s="5"/>
      <c r="AF3660" s="5"/>
      <c r="AG3660" s="5"/>
      <c r="AH3660" s="5"/>
      <c r="AI3660" s="5"/>
      <c r="AJ3660" s="5"/>
      <c r="AM3660" s="9"/>
      <c r="AN3660" s="9"/>
      <c r="AO3660" s="9"/>
      <c r="AP3660" s="9"/>
      <c r="AQ3660" s="9"/>
      <c r="AR3660" s="9"/>
      <c r="AS3660" s="9"/>
      <c r="AT3660" s="9"/>
      <c r="AU3660" s="5"/>
      <c r="AV3660" s="5"/>
      <c r="AW3660" s="5"/>
      <c r="AX3660" s="5"/>
      <c r="AY3660" s="5"/>
      <c r="AZ3660" s="5"/>
      <c r="BA3660" s="5"/>
      <c r="CX3660" s="5"/>
      <c r="CY3660" s="5"/>
      <c r="CZ3660" s="5"/>
    </row>
    <row r="3661" spans="4:104" x14ac:dyDescent="0.3">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E3661" s="5"/>
      <c r="AF3661" s="5"/>
      <c r="AG3661" s="5"/>
      <c r="AH3661" s="5"/>
      <c r="AI3661" s="5"/>
      <c r="AJ3661" s="5"/>
      <c r="AM3661" s="9"/>
      <c r="AN3661" s="9"/>
      <c r="AO3661" s="9"/>
      <c r="AP3661" s="9"/>
      <c r="AQ3661" s="9"/>
      <c r="AR3661" s="9"/>
      <c r="AS3661" s="9"/>
      <c r="AT3661" s="9"/>
      <c r="AU3661" s="5"/>
      <c r="AV3661" s="5"/>
      <c r="AW3661" s="5"/>
      <c r="AX3661" s="5"/>
      <c r="AY3661" s="5"/>
      <c r="AZ3661" s="5"/>
      <c r="BA3661" s="5"/>
      <c r="CX3661" s="5"/>
      <c r="CY3661" s="5"/>
      <c r="CZ3661" s="5"/>
    </row>
    <row r="3662" spans="4:104" x14ac:dyDescent="0.3">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E3662" s="5"/>
      <c r="AF3662" s="5"/>
      <c r="AG3662" s="5"/>
      <c r="AH3662" s="5"/>
      <c r="AI3662" s="5"/>
      <c r="AJ3662" s="5"/>
      <c r="AM3662" s="9"/>
      <c r="AN3662" s="9"/>
      <c r="AO3662" s="9"/>
      <c r="AP3662" s="9"/>
      <c r="AQ3662" s="9"/>
      <c r="AR3662" s="9"/>
      <c r="AS3662" s="9"/>
      <c r="AT3662" s="9"/>
      <c r="AU3662" s="5"/>
      <c r="AV3662" s="5"/>
      <c r="AW3662" s="5"/>
      <c r="AX3662" s="5"/>
      <c r="AY3662" s="5"/>
      <c r="AZ3662" s="5"/>
      <c r="BA3662" s="5"/>
      <c r="CX3662" s="5"/>
      <c r="CY3662" s="5"/>
      <c r="CZ3662" s="5"/>
    </row>
    <row r="3663" spans="4:104" x14ac:dyDescent="0.3">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E3663" s="5"/>
      <c r="AF3663" s="5"/>
      <c r="AG3663" s="5"/>
      <c r="AH3663" s="5"/>
      <c r="AI3663" s="5"/>
      <c r="AJ3663" s="5"/>
      <c r="AM3663" s="9"/>
      <c r="AN3663" s="9"/>
      <c r="AO3663" s="9"/>
      <c r="AP3663" s="9"/>
      <c r="AQ3663" s="9"/>
      <c r="AR3663" s="9"/>
      <c r="AS3663" s="9"/>
      <c r="AT3663" s="9"/>
      <c r="AU3663" s="5"/>
      <c r="AV3663" s="5"/>
      <c r="AW3663" s="5"/>
      <c r="AX3663" s="5"/>
      <c r="AY3663" s="5"/>
      <c r="AZ3663" s="5"/>
      <c r="BA3663" s="5"/>
      <c r="CX3663" s="5"/>
      <c r="CY3663" s="5"/>
      <c r="CZ3663" s="5"/>
    </row>
    <row r="3664" spans="4:104" x14ac:dyDescent="0.3">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E3664" s="5"/>
      <c r="AF3664" s="5"/>
      <c r="AG3664" s="5"/>
      <c r="AH3664" s="5"/>
      <c r="AI3664" s="5"/>
      <c r="AJ3664" s="5"/>
      <c r="AM3664" s="9"/>
      <c r="AN3664" s="9"/>
      <c r="AO3664" s="9"/>
      <c r="AP3664" s="9"/>
      <c r="AQ3664" s="9"/>
      <c r="AR3664" s="9"/>
      <c r="AS3664" s="9"/>
      <c r="AT3664" s="9"/>
      <c r="AU3664" s="5"/>
      <c r="AV3664" s="5"/>
      <c r="AW3664" s="5"/>
      <c r="AX3664" s="5"/>
      <c r="AY3664" s="5"/>
      <c r="AZ3664" s="5"/>
      <c r="BA3664" s="5"/>
      <c r="CX3664" s="5"/>
      <c r="CY3664" s="5"/>
      <c r="CZ3664" s="5"/>
    </row>
    <row r="3665" spans="4:104" x14ac:dyDescent="0.3">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E3665" s="5"/>
      <c r="AF3665" s="5"/>
      <c r="AG3665" s="5"/>
      <c r="AH3665" s="5"/>
      <c r="AI3665" s="5"/>
      <c r="AJ3665" s="5"/>
      <c r="AM3665" s="9"/>
      <c r="AN3665" s="9"/>
      <c r="AO3665" s="9"/>
      <c r="AP3665" s="9"/>
      <c r="AQ3665" s="9"/>
      <c r="AR3665" s="9"/>
      <c r="AS3665" s="9"/>
      <c r="AT3665" s="9"/>
      <c r="AU3665" s="5"/>
      <c r="AV3665" s="5"/>
      <c r="AW3665" s="5"/>
      <c r="AX3665" s="5"/>
      <c r="AY3665" s="5"/>
      <c r="AZ3665" s="5"/>
      <c r="BA3665" s="5"/>
      <c r="CX3665" s="5"/>
      <c r="CY3665" s="5"/>
      <c r="CZ3665" s="5"/>
    </row>
    <row r="3666" spans="4:104" x14ac:dyDescent="0.3">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E3666" s="5"/>
      <c r="AF3666" s="5"/>
      <c r="AG3666" s="5"/>
      <c r="AH3666" s="5"/>
      <c r="AI3666" s="5"/>
      <c r="AJ3666" s="5"/>
      <c r="AM3666" s="9"/>
      <c r="AN3666" s="9"/>
      <c r="AO3666" s="9"/>
      <c r="AP3666" s="9"/>
      <c r="AQ3666" s="9"/>
      <c r="AR3666" s="9"/>
      <c r="AS3666" s="9"/>
      <c r="AT3666" s="9"/>
      <c r="AU3666" s="5"/>
      <c r="AV3666" s="5"/>
      <c r="AW3666" s="5"/>
      <c r="AX3666" s="5"/>
      <c r="AY3666" s="5"/>
      <c r="AZ3666" s="5"/>
      <c r="BA3666" s="5"/>
      <c r="CX3666" s="5"/>
      <c r="CY3666" s="5"/>
      <c r="CZ3666" s="5"/>
    </row>
    <row r="3667" spans="4:104" x14ac:dyDescent="0.3">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E3667" s="5"/>
      <c r="AF3667" s="5"/>
      <c r="AG3667" s="5"/>
      <c r="AH3667" s="5"/>
      <c r="AI3667" s="5"/>
      <c r="AJ3667" s="5"/>
      <c r="AM3667" s="9"/>
      <c r="AN3667" s="9"/>
      <c r="AO3667" s="9"/>
      <c r="AP3667" s="9"/>
      <c r="AQ3667" s="9"/>
      <c r="AR3667" s="9"/>
      <c r="AS3667" s="9"/>
      <c r="AT3667" s="9"/>
      <c r="AU3667" s="5"/>
      <c r="AV3667" s="5"/>
      <c r="AW3667" s="5"/>
      <c r="AX3667" s="5"/>
      <c r="AY3667" s="5"/>
      <c r="AZ3667" s="5"/>
      <c r="BA3667" s="5"/>
      <c r="CX3667" s="5"/>
      <c r="CY3667" s="5"/>
      <c r="CZ3667" s="5"/>
    </row>
    <row r="3668" spans="4:104" x14ac:dyDescent="0.3">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E3668" s="5"/>
      <c r="AF3668" s="5"/>
      <c r="AG3668" s="5"/>
      <c r="AH3668" s="5"/>
      <c r="AI3668" s="5"/>
      <c r="AJ3668" s="5"/>
      <c r="AM3668" s="9"/>
      <c r="AN3668" s="9"/>
      <c r="AO3668" s="9"/>
      <c r="AP3668" s="9"/>
      <c r="AQ3668" s="9"/>
      <c r="AR3668" s="9"/>
      <c r="AS3668" s="9"/>
      <c r="AT3668" s="9"/>
      <c r="AU3668" s="5"/>
      <c r="AV3668" s="5"/>
      <c r="AW3668" s="5"/>
      <c r="AX3668" s="5"/>
      <c r="AY3668" s="5"/>
      <c r="AZ3668" s="5"/>
      <c r="BA3668" s="5"/>
      <c r="CX3668" s="5"/>
      <c r="CY3668" s="5"/>
      <c r="CZ3668" s="5"/>
    </row>
    <row r="3669" spans="4:104" x14ac:dyDescent="0.3">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E3669" s="5"/>
      <c r="AF3669" s="5"/>
      <c r="AG3669" s="5"/>
      <c r="AH3669" s="5"/>
      <c r="AI3669" s="5"/>
      <c r="AJ3669" s="5"/>
      <c r="AM3669" s="9"/>
      <c r="AN3669" s="9"/>
      <c r="AO3669" s="9"/>
      <c r="AP3669" s="9"/>
      <c r="AQ3669" s="9"/>
      <c r="AR3669" s="9"/>
      <c r="AS3669" s="9"/>
      <c r="AT3669" s="9"/>
      <c r="AU3669" s="5"/>
      <c r="AV3669" s="5"/>
      <c r="AW3669" s="5"/>
      <c r="AX3669" s="5"/>
      <c r="AY3669" s="5"/>
      <c r="AZ3669" s="5"/>
      <c r="BA3669" s="5"/>
      <c r="CX3669" s="5"/>
      <c r="CY3669" s="5"/>
      <c r="CZ3669" s="5"/>
    </row>
    <row r="3670" spans="4:104" x14ac:dyDescent="0.3">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E3670" s="5"/>
      <c r="AF3670" s="5"/>
      <c r="AG3670" s="5"/>
      <c r="AH3670" s="5"/>
      <c r="AI3670" s="5"/>
      <c r="AJ3670" s="5"/>
      <c r="AM3670" s="9"/>
      <c r="AN3670" s="9"/>
      <c r="AO3670" s="9"/>
      <c r="AP3670" s="9"/>
      <c r="AQ3670" s="9"/>
      <c r="AR3670" s="9"/>
      <c r="AS3670" s="9"/>
      <c r="AT3670" s="9"/>
      <c r="AU3670" s="5"/>
      <c r="AV3670" s="5"/>
      <c r="AW3670" s="5"/>
      <c r="AX3670" s="5"/>
      <c r="AY3670" s="5"/>
      <c r="AZ3670" s="5"/>
      <c r="BA3670" s="5"/>
      <c r="CX3670" s="5"/>
      <c r="CY3670" s="5"/>
      <c r="CZ3670" s="5"/>
    </row>
    <row r="3671" spans="4:104" x14ac:dyDescent="0.3">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E3671" s="5"/>
      <c r="AF3671" s="5"/>
      <c r="AG3671" s="5"/>
      <c r="AH3671" s="5"/>
      <c r="AI3671" s="5"/>
      <c r="AJ3671" s="5"/>
      <c r="AM3671" s="9"/>
      <c r="AN3671" s="9"/>
      <c r="AO3671" s="9"/>
      <c r="AP3671" s="9"/>
      <c r="AQ3671" s="9"/>
      <c r="AR3671" s="9"/>
      <c r="AS3671" s="9"/>
      <c r="AT3671" s="9"/>
      <c r="AU3671" s="5"/>
      <c r="AV3671" s="5"/>
      <c r="AW3671" s="5"/>
      <c r="AX3671" s="5"/>
      <c r="AY3671" s="5"/>
      <c r="AZ3671" s="5"/>
      <c r="BA3671" s="5"/>
      <c r="CX3671" s="5"/>
      <c r="CY3671" s="5"/>
      <c r="CZ3671" s="5"/>
    </row>
    <row r="3672" spans="4:104" x14ac:dyDescent="0.3">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E3672" s="5"/>
      <c r="AF3672" s="5"/>
      <c r="AG3672" s="5"/>
      <c r="AH3672" s="5"/>
      <c r="AI3672" s="5"/>
      <c r="AJ3672" s="5"/>
      <c r="AM3672" s="9"/>
      <c r="AN3672" s="9"/>
      <c r="AO3672" s="9"/>
      <c r="AP3672" s="9"/>
      <c r="AQ3672" s="9"/>
      <c r="AR3672" s="9"/>
      <c r="AS3672" s="9"/>
      <c r="AT3672" s="9"/>
      <c r="AU3672" s="5"/>
      <c r="AV3672" s="5"/>
      <c r="AW3672" s="5"/>
      <c r="AX3672" s="5"/>
      <c r="AY3672" s="5"/>
      <c r="AZ3672" s="5"/>
      <c r="BA3672" s="5"/>
      <c r="CX3672" s="5"/>
      <c r="CY3672" s="5"/>
      <c r="CZ3672" s="5"/>
    </row>
    <row r="3673" spans="4:104" x14ac:dyDescent="0.3">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E3673" s="5"/>
      <c r="AF3673" s="5"/>
      <c r="AG3673" s="5"/>
      <c r="AH3673" s="5"/>
      <c r="AI3673" s="5"/>
      <c r="AJ3673" s="5"/>
      <c r="AM3673" s="9"/>
      <c r="AN3673" s="9"/>
      <c r="AO3673" s="9"/>
      <c r="AP3673" s="9"/>
      <c r="AQ3673" s="9"/>
      <c r="AR3673" s="9"/>
      <c r="AS3673" s="9"/>
      <c r="AT3673" s="9"/>
      <c r="AU3673" s="5"/>
      <c r="AV3673" s="5"/>
      <c r="AW3673" s="5"/>
      <c r="AX3673" s="5"/>
      <c r="AY3673" s="5"/>
      <c r="AZ3673" s="5"/>
      <c r="BA3673" s="5"/>
      <c r="CX3673" s="5"/>
      <c r="CY3673" s="5"/>
      <c r="CZ3673" s="5"/>
    </row>
    <row r="3674" spans="4:104" x14ac:dyDescent="0.3">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E3674" s="5"/>
      <c r="AF3674" s="5"/>
      <c r="AG3674" s="5"/>
      <c r="AH3674" s="5"/>
      <c r="AI3674" s="5"/>
      <c r="AJ3674" s="5"/>
      <c r="AM3674" s="9"/>
      <c r="AN3674" s="9"/>
      <c r="AO3674" s="9"/>
      <c r="AP3674" s="9"/>
      <c r="AQ3674" s="9"/>
      <c r="AR3674" s="9"/>
      <c r="AS3674" s="9"/>
      <c r="AT3674" s="9"/>
      <c r="AU3674" s="5"/>
      <c r="AV3674" s="5"/>
      <c r="AW3674" s="5"/>
      <c r="AX3674" s="5"/>
      <c r="AY3674" s="5"/>
      <c r="AZ3674" s="5"/>
      <c r="BA3674" s="5"/>
      <c r="CX3674" s="5"/>
      <c r="CY3674" s="5"/>
      <c r="CZ3674" s="5"/>
    </row>
    <row r="3675" spans="4:104" x14ac:dyDescent="0.3">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E3675" s="5"/>
      <c r="AF3675" s="5"/>
      <c r="AG3675" s="5"/>
      <c r="AH3675" s="5"/>
      <c r="AI3675" s="5"/>
      <c r="AJ3675" s="5"/>
      <c r="AM3675" s="9"/>
      <c r="AN3675" s="9"/>
      <c r="AO3675" s="9"/>
      <c r="AP3675" s="9"/>
      <c r="AQ3675" s="9"/>
      <c r="AR3675" s="9"/>
      <c r="AS3675" s="9"/>
      <c r="AT3675" s="9"/>
      <c r="AU3675" s="5"/>
      <c r="AV3675" s="5"/>
      <c r="AW3675" s="5"/>
      <c r="AX3675" s="5"/>
      <c r="AY3675" s="5"/>
      <c r="AZ3675" s="5"/>
      <c r="BA3675" s="5"/>
      <c r="CX3675" s="5"/>
      <c r="CY3675" s="5"/>
      <c r="CZ3675" s="5"/>
    </row>
    <row r="3676" spans="4:104" x14ac:dyDescent="0.3">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E3676" s="5"/>
      <c r="AF3676" s="5"/>
      <c r="AG3676" s="5"/>
      <c r="AH3676" s="5"/>
      <c r="AI3676" s="5"/>
      <c r="AJ3676" s="5"/>
      <c r="AM3676" s="9"/>
      <c r="AN3676" s="9"/>
      <c r="AO3676" s="9"/>
      <c r="AP3676" s="9"/>
      <c r="AQ3676" s="9"/>
      <c r="AR3676" s="9"/>
      <c r="AS3676" s="9"/>
      <c r="AT3676" s="9"/>
      <c r="AU3676" s="5"/>
      <c r="AV3676" s="5"/>
      <c r="AW3676" s="5"/>
      <c r="AX3676" s="5"/>
      <c r="AY3676" s="5"/>
      <c r="AZ3676" s="5"/>
      <c r="BA3676" s="5"/>
      <c r="CX3676" s="5"/>
      <c r="CY3676" s="5"/>
      <c r="CZ3676" s="5"/>
    </row>
    <row r="3677" spans="4:104" x14ac:dyDescent="0.3">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E3677" s="5"/>
      <c r="AF3677" s="5"/>
      <c r="AG3677" s="5"/>
      <c r="AH3677" s="5"/>
      <c r="AI3677" s="5"/>
      <c r="AJ3677" s="5"/>
      <c r="AM3677" s="9"/>
      <c r="AN3677" s="9"/>
      <c r="AO3677" s="9"/>
      <c r="AP3677" s="9"/>
      <c r="AQ3677" s="9"/>
      <c r="AR3677" s="9"/>
      <c r="AS3677" s="9"/>
      <c r="AT3677" s="9"/>
      <c r="AU3677" s="5"/>
      <c r="AV3677" s="5"/>
      <c r="AW3677" s="5"/>
      <c r="AX3677" s="5"/>
      <c r="AY3677" s="5"/>
      <c r="AZ3677" s="5"/>
      <c r="BA3677" s="5"/>
      <c r="CX3677" s="5"/>
      <c r="CY3677" s="5"/>
      <c r="CZ3677" s="5"/>
    </row>
    <row r="3678" spans="4:104" x14ac:dyDescent="0.3">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E3678" s="5"/>
      <c r="AF3678" s="5"/>
      <c r="AG3678" s="5"/>
      <c r="AH3678" s="5"/>
      <c r="AI3678" s="5"/>
      <c r="AJ3678" s="5"/>
      <c r="AM3678" s="9"/>
      <c r="AN3678" s="9"/>
      <c r="AO3678" s="9"/>
      <c r="AP3678" s="9"/>
      <c r="AQ3678" s="9"/>
      <c r="AR3678" s="9"/>
      <c r="AS3678" s="9"/>
      <c r="AT3678" s="9"/>
      <c r="AU3678" s="5"/>
      <c r="AV3678" s="5"/>
      <c r="AW3678" s="5"/>
      <c r="AX3678" s="5"/>
      <c r="AY3678" s="5"/>
      <c r="AZ3678" s="5"/>
      <c r="BA3678" s="5"/>
      <c r="CX3678" s="5"/>
      <c r="CY3678" s="5"/>
      <c r="CZ3678" s="5"/>
    </row>
    <row r="3679" spans="4:104" x14ac:dyDescent="0.3">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E3679" s="5"/>
      <c r="AF3679" s="5"/>
      <c r="AG3679" s="5"/>
      <c r="AH3679" s="5"/>
      <c r="AI3679" s="5"/>
      <c r="AJ3679" s="5"/>
      <c r="AM3679" s="9"/>
      <c r="AN3679" s="9"/>
      <c r="AO3679" s="9"/>
      <c r="AP3679" s="9"/>
      <c r="AQ3679" s="9"/>
      <c r="AR3679" s="9"/>
      <c r="AS3679" s="9"/>
      <c r="AT3679" s="9"/>
      <c r="AU3679" s="5"/>
      <c r="AV3679" s="5"/>
      <c r="AW3679" s="5"/>
      <c r="AX3679" s="5"/>
      <c r="AY3679" s="5"/>
      <c r="AZ3679" s="5"/>
      <c r="BA3679" s="5"/>
      <c r="CX3679" s="5"/>
      <c r="CY3679" s="5"/>
      <c r="CZ3679" s="5"/>
    </row>
    <row r="3680" spans="4:104" x14ac:dyDescent="0.3">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E3680" s="5"/>
      <c r="AF3680" s="5"/>
      <c r="AG3680" s="5"/>
      <c r="AH3680" s="5"/>
      <c r="AI3680" s="5"/>
      <c r="AJ3680" s="5"/>
      <c r="AM3680" s="9"/>
      <c r="AN3680" s="9"/>
      <c r="AO3680" s="9"/>
      <c r="AP3680" s="9"/>
      <c r="AQ3680" s="9"/>
      <c r="AR3680" s="9"/>
      <c r="AS3680" s="9"/>
      <c r="AT3680" s="9"/>
      <c r="AU3680" s="5"/>
      <c r="AV3680" s="5"/>
      <c r="AW3680" s="5"/>
      <c r="AX3680" s="5"/>
      <c r="AY3680" s="5"/>
      <c r="AZ3680" s="5"/>
      <c r="BA3680" s="5"/>
      <c r="CX3680" s="5"/>
      <c r="CY3680" s="5"/>
      <c r="CZ3680" s="5"/>
    </row>
    <row r="3681" spans="4:104" x14ac:dyDescent="0.3">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E3681" s="5"/>
      <c r="AF3681" s="5"/>
      <c r="AG3681" s="5"/>
      <c r="AH3681" s="5"/>
      <c r="AI3681" s="5"/>
      <c r="AJ3681" s="5"/>
      <c r="AM3681" s="9"/>
      <c r="AN3681" s="9"/>
      <c r="AO3681" s="9"/>
      <c r="AP3681" s="9"/>
      <c r="AQ3681" s="9"/>
      <c r="AR3681" s="9"/>
      <c r="AS3681" s="9"/>
      <c r="AT3681" s="9"/>
      <c r="AU3681" s="5"/>
      <c r="AV3681" s="5"/>
      <c r="AW3681" s="5"/>
      <c r="AX3681" s="5"/>
      <c r="AY3681" s="5"/>
      <c r="AZ3681" s="5"/>
      <c r="BA3681" s="5"/>
      <c r="CX3681" s="5"/>
      <c r="CY3681" s="5"/>
      <c r="CZ3681" s="5"/>
    </row>
    <row r="3682" spans="4:104" x14ac:dyDescent="0.3">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E3682" s="5"/>
      <c r="AF3682" s="5"/>
      <c r="AG3682" s="5"/>
      <c r="AH3682" s="5"/>
      <c r="AI3682" s="5"/>
      <c r="AJ3682" s="5"/>
      <c r="AM3682" s="9"/>
      <c r="AN3682" s="9"/>
      <c r="AO3682" s="9"/>
      <c r="AP3682" s="9"/>
      <c r="AQ3682" s="9"/>
      <c r="AR3682" s="9"/>
      <c r="AS3682" s="9"/>
      <c r="AT3682" s="9"/>
      <c r="AU3682" s="5"/>
      <c r="AV3682" s="5"/>
      <c r="AW3682" s="5"/>
      <c r="AX3682" s="5"/>
      <c r="AY3682" s="5"/>
      <c r="AZ3682" s="5"/>
      <c r="BA3682" s="5"/>
      <c r="CX3682" s="5"/>
      <c r="CY3682" s="5"/>
      <c r="CZ3682" s="5"/>
    </row>
    <row r="3683" spans="4:104" x14ac:dyDescent="0.3">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E3683" s="5"/>
      <c r="AF3683" s="5"/>
      <c r="AG3683" s="5"/>
      <c r="AH3683" s="5"/>
      <c r="AI3683" s="5"/>
      <c r="AJ3683" s="5"/>
      <c r="AM3683" s="9"/>
      <c r="AN3683" s="9"/>
      <c r="AO3683" s="9"/>
      <c r="AP3683" s="9"/>
      <c r="AQ3683" s="9"/>
      <c r="AR3683" s="9"/>
      <c r="AS3683" s="9"/>
      <c r="AT3683" s="9"/>
      <c r="AU3683" s="5"/>
      <c r="AV3683" s="5"/>
      <c r="AW3683" s="5"/>
      <c r="AX3683" s="5"/>
      <c r="AY3683" s="5"/>
      <c r="AZ3683" s="5"/>
      <c r="BA3683" s="5"/>
      <c r="CX3683" s="5"/>
      <c r="CY3683" s="5"/>
      <c r="CZ3683" s="5"/>
    </row>
    <row r="3684" spans="4:104" x14ac:dyDescent="0.3">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E3684" s="5"/>
      <c r="AF3684" s="5"/>
      <c r="AG3684" s="5"/>
      <c r="AH3684" s="5"/>
      <c r="AI3684" s="5"/>
      <c r="AJ3684" s="5"/>
      <c r="AM3684" s="9"/>
      <c r="AN3684" s="9"/>
      <c r="AO3684" s="9"/>
      <c r="AP3684" s="9"/>
      <c r="AQ3684" s="9"/>
      <c r="AR3684" s="9"/>
      <c r="AS3684" s="9"/>
      <c r="AT3684" s="9"/>
      <c r="AU3684" s="5"/>
      <c r="AV3684" s="5"/>
      <c r="AW3684" s="5"/>
      <c r="AX3684" s="5"/>
      <c r="AY3684" s="5"/>
      <c r="AZ3684" s="5"/>
      <c r="BA3684" s="5"/>
      <c r="CX3684" s="5"/>
      <c r="CY3684" s="5"/>
      <c r="CZ3684" s="5"/>
    </row>
    <row r="3685" spans="4:104" x14ac:dyDescent="0.3">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E3685" s="5"/>
      <c r="AF3685" s="5"/>
      <c r="AG3685" s="5"/>
      <c r="AH3685" s="5"/>
      <c r="AI3685" s="5"/>
      <c r="AJ3685" s="5"/>
      <c r="AM3685" s="9"/>
      <c r="AN3685" s="9"/>
      <c r="AO3685" s="9"/>
      <c r="AP3685" s="9"/>
      <c r="AQ3685" s="9"/>
      <c r="AR3685" s="9"/>
      <c r="AS3685" s="9"/>
      <c r="AT3685" s="9"/>
      <c r="AU3685" s="5"/>
      <c r="AV3685" s="5"/>
      <c r="AW3685" s="5"/>
      <c r="AX3685" s="5"/>
      <c r="AY3685" s="5"/>
      <c r="AZ3685" s="5"/>
      <c r="BA3685" s="5"/>
      <c r="CX3685" s="5"/>
      <c r="CY3685" s="5"/>
      <c r="CZ3685" s="5"/>
    </row>
    <row r="3686" spans="4:104" x14ac:dyDescent="0.3">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E3686" s="5"/>
      <c r="AF3686" s="5"/>
      <c r="AG3686" s="5"/>
      <c r="AH3686" s="5"/>
      <c r="AI3686" s="5"/>
      <c r="AJ3686" s="5"/>
      <c r="AM3686" s="9"/>
      <c r="AN3686" s="9"/>
      <c r="AO3686" s="9"/>
      <c r="AP3686" s="9"/>
      <c r="AQ3686" s="9"/>
      <c r="AR3686" s="9"/>
      <c r="AS3686" s="9"/>
      <c r="AT3686" s="9"/>
      <c r="AU3686" s="5"/>
      <c r="AV3686" s="5"/>
      <c r="AW3686" s="5"/>
      <c r="AX3686" s="5"/>
      <c r="AY3686" s="5"/>
      <c r="AZ3686" s="5"/>
      <c r="BA3686" s="5"/>
      <c r="CX3686" s="5"/>
      <c r="CY3686" s="5"/>
      <c r="CZ3686" s="5"/>
    </row>
    <row r="3687" spans="4:104" x14ac:dyDescent="0.3">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E3687" s="5"/>
      <c r="AF3687" s="5"/>
      <c r="AG3687" s="5"/>
      <c r="AH3687" s="5"/>
      <c r="AI3687" s="5"/>
      <c r="AJ3687" s="5"/>
      <c r="AM3687" s="9"/>
      <c r="AN3687" s="9"/>
      <c r="AO3687" s="9"/>
      <c r="AP3687" s="9"/>
      <c r="AQ3687" s="9"/>
      <c r="AR3687" s="9"/>
      <c r="AS3687" s="9"/>
      <c r="AT3687" s="9"/>
      <c r="AU3687" s="5"/>
      <c r="AV3687" s="5"/>
      <c r="AW3687" s="5"/>
      <c r="AX3687" s="5"/>
      <c r="AY3687" s="5"/>
      <c r="AZ3687" s="5"/>
      <c r="BA3687" s="5"/>
      <c r="CX3687" s="5"/>
      <c r="CY3687" s="5"/>
      <c r="CZ3687" s="5"/>
    </row>
    <row r="3688" spans="4:104" x14ac:dyDescent="0.3">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E3688" s="5"/>
      <c r="AF3688" s="5"/>
      <c r="AG3688" s="5"/>
      <c r="AH3688" s="5"/>
      <c r="AI3688" s="5"/>
      <c r="AJ3688" s="5"/>
      <c r="AM3688" s="9"/>
      <c r="AN3688" s="9"/>
      <c r="AO3688" s="9"/>
      <c r="AP3688" s="9"/>
      <c r="AQ3688" s="9"/>
      <c r="AR3688" s="9"/>
      <c r="AS3688" s="9"/>
      <c r="AT3688" s="9"/>
      <c r="AU3688" s="5"/>
      <c r="AV3688" s="5"/>
      <c r="AW3688" s="5"/>
      <c r="AX3688" s="5"/>
      <c r="AY3688" s="5"/>
      <c r="AZ3688" s="5"/>
      <c r="BA3688" s="5"/>
      <c r="CX3688" s="5"/>
      <c r="CY3688" s="5"/>
      <c r="CZ3688" s="5"/>
    </row>
    <row r="3689" spans="4:104" x14ac:dyDescent="0.3">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E3689" s="5"/>
      <c r="AF3689" s="5"/>
      <c r="AG3689" s="5"/>
      <c r="AH3689" s="5"/>
      <c r="AI3689" s="5"/>
      <c r="AJ3689" s="5"/>
      <c r="AM3689" s="9"/>
      <c r="AN3689" s="9"/>
      <c r="AO3689" s="9"/>
      <c r="AP3689" s="9"/>
      <c r="AQ3689" s="9"/>
      <c r="AR3689" s="9"/>
      <c r="AS3689" s="9"/>
      <c r="AT3689" s="9"/>
      <c r="AU3689" s="5"/>
      <c r="AV3689" s="5"/>
      <c r="AW3689" s="5"/>
      <c r="AX3689" s="5"/>
      <c r="AY3689" s="5"/>
      <c r="AZ3689" s="5"/>
      <c r="BA3689" s="5"/>
      <c r="CX3689" s="5"/>
      <c r="CY3689" s="5"/>
      <c r="CZ3689" s="5"/>
    </row>
    <row r="3690" spans="4:104" x14ac:dyDescent="0.3">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E3690" s="5"/>
      <c r="AF3690" s="5"/>
      <c r="AG3690" s="5"/>
      <c r="AH3690" s="5"/>
      <c r="AI3690" s="5"/>
      <c r="AJ3690" s="5"/>
      <c r="AM3690" s="9"/>
      <c r="AN3690" s="9"/>
      <c r="AO3690" s="9"/>
      <c r="AP3690" s="9"/>
      <c r="AQ3690" s="9"/>
      <c r="AR3690" s="9"/>
      <c r="AS3690" s="9"/>
      <c r="AT3690" s="9"/>
      <c r="AU3690" s="5"/>
      <c r="AV3690" s="5"/>
      <c r="AW3690" s="5"/>
      <c r="AX3690" s="5"/>
      <c r="AY3690" s="5"/>
      <c r="AZ3690" s="5"/>
      <c r="BA3690" s="5"/>
      <c r="CX3690" s="5"/>
      <c r="CY3690" s="5"/>
      <c r="CZ3690" s="5"/>
    </row>
    <row r="3691" spans="4:104" x14ac:dyDescent="0.3">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E3691" s="5"/>
      <c r="AF3691" s="5"/>
      <c r="AG3691" s="5"/>
      <c r="AH3691" s="5"/>
      <c r="AI3691" s="5"/>
      <c r="AJ3691" s="5"/>
      <c r="AM3691" s="9"/>
      <c r="AN3691" s="9"/>
      <c r="AO3691" s="9"/>
      <c r="AP3691" s="9"/>
      <c r="AQ3691" s="9"/>
      <c r="AR3691" s="9"/>
      <c r="AS3691" s="9"/>
      <c r="AT3691" s="9"/>
      <c r="AU3691" s="5"/>
      <c r="AV3691" s="5"/>
      <c r="AW3691" s="5"/>
      <c r="AX3691" s="5"/>
      <c r="AY3691" s="5"/>
      <c r="AZ3691" s="5"/>
      <c r="BA3691" s="5"/>
      <c r="CX3691" s="5"/>
      <c r="CY3691" s="5"/>
      <c r="CZ3691" s="5"/>
    </row>
    <row r="3692" spans="4:104" x14ac:dyDescent="0.3">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E3692" s="5"/>
      <c r="AF3692" s="5"/>
      <c r="AG3692" s="5"/>
      <c r="AH3692" s="5"/>
      <c r="AI3692" s="5"/>
      <c r="AJ3692" s="5"/>
      <c r="AM3692" s="9"/>
      <c r="AN3692" s="9"/>
      <c r="AO3692" s="9"/>
      <c r="AP3692" s="9"/>
      <c r="AQ3692" s="9"/>
      <c r="AR3692" s="9"/>
      <c r="AS3692" s="9"/>
      <c r="AT3692" s="9"/>
      <c r="AU3692" s="5"/>
      <c r="AV3692" s="5"/>
      <c r="AW3692" s="5"/>
      <c r="AX3692" s="5"/>
      <c r="AY3692" s="5"/>
      <c r="AZ3692" s="5"/>
      <c r="BA3692" s="5"/>
      <c r="CX3692" s="5"/>
      <c r="CY3692" s="5"/>
      <c r="CZ3692" s="5"/>
    </row>
    <row r="3693" spans="4:104" x14ac:dyDescent="0.3">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E3693" s="5"/>
      <c r="AF3693" s="5"/>
      <c r="AG3693" s="5"/>
      <c r="AH3693" s="5"/>
      <c r="AI3693" s="5"/>
      <c r="AJ3693" s="5"/>
      <c r="AM3693" s="9"/>
      <c r="AN3693" s="9"/>
      <c r="AO3693" s="9"/>
      <c r="AP3693" s="9"/>
      <c r="AQ3693" s="9"/>
      <c r="AR3693" s="9"/>
      <c r="AS3693" s="9"/>
      <c r="AT3693" s="9"/>
      <c r="AU3693" s="5"/>
      <c r="AV3693" s="5"/>
      <c r="AW3693" s="5"/>
      <c r="AX3693" s="5"/>
      <c r="AY3693" s="5"/>
      <c r="AZ3693" s="5"/>
      <c r="BA3693" s="5"/>
      <c r="CX3693" s="5"/>
      <c r="CY3693" s="5"/>
      <c r="CZ3693" s="5"/>
    </row>
    <row r="3694" spans="4:104" x14ac:dyDescent="0.3">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E3694" s="5"/>
      <c r="AF3694" s="5"/>
      <c r="AG3694" s="5"/>
      <c r="AH3694" s="5"/>
      <c r="AI3694" s="5"/>
      <c r="AJ3694" s="5"/>
      <c r="AM3694" s="9"/>
      <c r="AN3694" s="9"/>
      <c r="AO3694" s="9"/>
      <c r="AP3694" s="9"/>
      <c r="AQ3694" s="9"/>
      <c r="AR3694" s="9"/>
      <c r="AS3694" s="9"/>
      <c r="AT3694" s="9"/>
      <c r="AU3694" s="5"/>
      <c r="AV3694" s="5"/>
      <c r="AW3694" s="5"/>
      <c r="AX3694" s="5"/>
      <c r="AY3694" s="5"/>
      <c r="AZ3694" s="5"/>
      <c r="BA3694" s="5"/>
      <c r="CX3694" s="5"/>
      <c r="CY3694" s="5"/>
      <c r="CZ3694" s="5"/>
    </row>
    <row r="3695" spans="4:104" x14ac:dyDescent="0.3">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E3695" s="5"/>
      <c r="AF3695" s="5"/>
      <c r="AG3695" s="5"/>
      <c r="AH3695" s="5"/>
      <c r="AI3695" s="5"/>
      <c r="AJ3695" s="5"/>
      <c r="AM3695" s="9"/>
      <c r="AN3695" s="9"/>
      <c r="AO3695" s="9"/>
      <c r="AP3695" s="9"/>
      <c r="AQ3695" s="9"/>
      <c r="AR3695" s="9"/>
      <c r="AS3695" s="9"/>
      <c r="AT3695" s="9"/>
      <c r="AU3695" s="5"/>
      <c r="AV3695" s="5"/>
      <c r="AW3695" s="5"/>
      <c r="AX3695" s="5"/>
      <c r="AY3695" s="5"/>
      <c r="AZ3695" s="5"/>
      <c r="BA3695" s="5"/>
      <c r="CX3695" s="5"/>
      <c r="CY3695" s="5"/>
      <c r="CZ3695" s="5"/>
    </row>
    <row r="3696" spans="4:104" x14ac:dyDescent="0.3">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E3696" s="5"/>
      <c r="AF3696" s="5"/>
      <c r="AG3696" s="5"/>
      <c r="AH3696" s="5"/>
      <c r="AI3696" s="5"/>
      <c r="AJ3696" s="5"/>
      <c r="AM3696" s="9"/>
      <c r="AN3696" s="9"/>
      <c r="AO3696" s="9"/>
      <c r="AP3696" s="9"/>
      <c r="AQ3696" s="9"/>
      <c r="AR3696" s="9"/>
      <c r="AS3696" s="9"/>
      <c r="AT3696" s="9"/>
      <c r="AU3696" s="5"/>
      <c r="AV3696" s="5"/>
      <c r="AW3696" s="5"/>
      <c r="AX3696" s="5"/>
      <c r="AY3696" s="5"/>
      <c r="AZ3696" s="5"/>
      <c r="BA3696" s="5"/>
      <c r="CX3696" s="5"/>
      <c r="CY3696" s="5"/>
      <c r="CZ3696" s="5"/>
    </row>
    <row r="3697" spans="4:104" x14ac:dyDescent="0.3">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E3697" s="5"/>
      <c r="AF3697" s="5"/>
      <c r="AG3697" s="5"/>
      <c r="AH3697" s="5"/>
      <c r="AI3697" s="5"/>
      <c r="AJ3697" s="5"/>
      <c r="AM3697" s="9"/>
      <c r="AN3697" s="9"/>
      <c r="AO3697" s="9"/>
      <c r="AP3697" s="9"/>
      <c r="AQ3697" s="9"/>
      <c r="AR3697" s="9"/>
      <c r="AS3697" s="9"/>
      <c r="AT3697" s="9"/>
      <c r="AU3697" s="5"/>
      <c r="AV3697" s="5"/>
      <c r="AW3697" s="5"/>
      <c r="AX3697" s="5"/>
      <c r="AY3697" s="5"/>
      <c r="AZ3697" s="5"/>
      <c r="BA3697" s="5"/>
      <c r="CX3697" s="5"/>
      <c r="CY3697" s="5"/>
      <c r="CZ3697" s="5"/>
    </row>
    <row r="3698" spans="4:104" x14ac:dyDescent="0.3">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E3698" s="5"/>
      <c r="AF3698" s="5"/>
      <c r="AG3698" s="5"/>
      <c r="AH3698" s="5"/>
      <c r="AI3698" s="5"/>
      <c r="AJ3698" s="5"/>
      <c r="AM3698" s="9"/>
      <c r="AN3698" s="9"/>
      <c r="AO3698" s="9"/>
      <c r="AP3698" s="9"/>
      <c r="AQ3698" s="9"/>
      <c r="AR3698" s="9"/>
      <c r="AS3698" s="9"/>
      <c r="AT3698" s="9"/>
      <c r="AU3698" s="5"/>
      <c r="AV3698" s="5"/>
      <c r="AW3698" s="5"/>
      <c r="AX3698" s="5"/>
      <c r="AY3698" s="5"/>
      <c r="AZ3698" s="5"/>
      <c r="BA3698" s="5"/>
      <c r="CX3698" s="5"/>
      <c r="CY3698" s="5"/>
      <c r="CZ3698" s="5"/>
    </row>
    <row r="3699" spans="4:104" x14ac:dyDescent="0.3">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E3699" s="5"/>
      <c r="AF3699" s="5"/>
      <c r="AG3699" s="5"/>
      <c r="AH3699" s="5"/>
      <c r="AI3699" s="5"/>
      <c r="AJ3699" s="5"/>
      <c r="AM3699" s="9"/>
      <c r="AN3699" s="9"/>
      <c r="AO3699" s="9"/>
      <c r="AP3699" s="9"/>
      <c r="AQ3699" s="9"/>
      <c r="AR3699" s="9"/>
      <c r="AS3699" s="9"/>
      <c r="AT3699" s="9"/>
      <c r="AU3699" s="5"/>
      <c r="AV3699" s="5"/>
      <c r="AW3699" s="5"/>
      <c r="AX3699" s="5"/>
      <c r="AY3699" s="5"/>
      <c r="AZ3699" s="5"/>
      <c r="BA3699" s="5"/>
      <c r="CX3699" s="5"/>
      <c r="CY3699" s="5"/>
      <c r="CZ3699" s="5"/>
    </row>
    <row r="3700" spans="4:104" x14ac:dyDescent="0.3">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E3700" s="5"/>
      <c r="AF3700" s="5"/>
      <c r="AG3700" s="5"/>
      <c r="AH3700" s="5"/>
      <c r="AI3700" s="5"/>
      <c r="AJ3700" s="5"/>
      <c r="AM3700" s="9"/>
      <c r="AN3700" s="9"/>
      <c r="AO3700" s="9"/>
      <c r="AP3700" s="9"/>
      <c r="AQ3700" s="9"/>
      <c r="AR3700" s="9"/>
      <c r="AS3700" s="9"/>
      <c r="AT3700" s="9"/>
      <c r="AU3700" s="5"/>
      <c r="AV3700" s="5"/>
      <c r="AW3700" s="5"/>
      <c r="AX3700" s="5"/>
      <c r="AY3700" s="5"/>
      <c r="AZ3700" s="5"/>
      <c r="BA3700" s="5"/>
      <c r="CX3700" s="5"/>
      <c r="CY3700" s="5"/>
      <c r="CZ3700" s="5"/>
    </row>
    <row r="3701" spans="4:104" x14ac:dyDescent="0.3">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E3701" s="5"/>
      <c r="AF3701" s="5"/>
      <c r="AG3701" s="5"/>
      <c r="AH3701" s="5"/>
      <c r="AI3701" s="5"/>
      <c r="AJ3701" s="5"/>
      <c r="AM3701" s="9"/>
      <c r="AN3701" s="9"/>
      <c r="AO3701" s="9"/>
      <c r="AP3701" s="9"/>
      <c r="AQ3701" s="9"/>
      <c r="AR3701" s="9"/>
      <c r="AS3701" s="9"/>
      <c r="AT3701" s="9"/>
      <c r="AU3701" s="5"/>
      <c r="AV3701" s="5"/>
      <c r="AW3701" s="5"/>
      <c r="AX3701" s="5"/>
      <c r="AY3701" s="5"/>
      <c r="AZ3701" s="5"/>
      <c r="BA3701" s="5"/>
      <c r="CX3701" s="5"/>
      <c r="CY3701" s="5"/>
      <c r="CZ3701" s="5"/>
    </row>
    <row r="3702" spans="4:104" x14ac:dyDescent="0.3">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E3702" s="5"/>
      <c r="AF3702" s="5"/>
      <c r="AG3702" s="5"/>
      <c r="AH3702" s="5"/>
      <c r="AI3702" s="5"/>
      <c r="AJ3702" s="5"/>
      <c r="AM3702" s="9"/>
      <c r="AN3702" s="9"/>
      <c r="AO3702" s="9"/>
      <c r="AP3702" s="9"/>
      <c r="AQ3702" s="9"/>
      <c r="AR3702" s="9"/>
      <c r="AS3702" s="9"/>
      <c r="AT3702" s="9"/>
      <c r="AU3702" s="5"/>
      <c r="AV3702" s="5"/>
      <c r="AW3702" s="5"/>
      <c r="AX3702" s="5"/>
      <c r="AY3702" s="5"/>
      <c r="AZ3702" s="5"/>
      <c r="BA3702" s="5"/>
      <c r="CX3702" s="5"/>
      <c r="CY3702" s="5"/>
      <c r="CZ3702" s="5"/>
    </row>
    <row r="3703" spans="4:104" x14ac:dyDescent="0.3">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E3703" s="5"/>
      <c r="AF3703" s="5"/>
      <c r="AG3703" s="5"/>
      <c r="AH3703" s="5"/>
      <c r="AI3703" s="5"/>
      <c r="AJ3703" s="5"/>
      <c r="AM3703" s="9"/>
      <c r="AN3703" s="9"/>
      <c r="AO3703" s="9"/>
      <c r="AP3703" s="9"/>
      <c r="AQ3703" s="9"/>
      <c r="AR3703" s="9"/>
      <c r="AS3703" s="9"/>
      <c r="AT3703" s="9"/>
      <c r="AU3703" s="5"/>
      <c r="AV3703" s="5"/>
      <c r="AW3703" s="5"/>
      <c r="AX3703" s="5"/>
      <c r="AY3703" s="5"/>
      <c r="AZ3703" s="5"/>
      <c r="BA3703" s="5"/>
      <c r="CX3703" s="5"/>
      <c r="CY3703" s="5"/>
      <c r="CZ3703" s="5"/>
    </row>
    <row r="3704" spans="4:104" x14ac:dyDescent="0.3">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E3704" s="5"/>
      <c r="AF3704" s="5"/>
      <c r="AG3704" s="5"/>
      <c r="AH3704" s="5"/>
      <c r="AI3704" s="5"/>
      <c r="AJ3704" s="5"/>
      <c r="AM3704" s="9"/>
      <c r="AN3704" s="9"/>
      <c r="AO3704" s="9"/>
      <c r="AP3704" s="9"/>
      <c r="AQ3704" s="9"/>
      <c r="AR3704" s="9"/>
      <c r="AS3704" s="9"/>
      <c r="AT3704" s="9"/>
      <c r="AU3704" s="5"/>
      <c r="AV3704" s="5"/>
      <c r="AW3704" s="5"/>
      <c r="AX3704" s="5"/>
      <c r="AY3704" s="5"/>
      <c r="AZ3704" s="5"/>
      <c r="BA3704" s="5"/>
      <c r="CX3704" s="5"/>
      <c r="CY3704" s="5"/>
      <c r="CZ3704" s="5"/>
    </row>
    <row r="3705" spans="4:104" x14ac:dyDescent="0.3">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E3705" s="5"/>
      <c r="AF3705" s="5"/>
      <c r="AG3705" s="5"/>
      <c r="AH3705" s="5"/>
      <c r="AI3705" s="5"/>
      <c r="AJ3705" s="5"/>
      <c r="AM3705" s="9"/>
      <c r="AN3705" s="9"/>
      <c r="AO3705" s="9"/>
      <c r="AP3705" s="9"/>
      <c r="AQ3705" s="9"/>
      <c r="AR3705" s="9"/>
      <c r="AS3705" s="9"/>
      <c r="AT3705" s="9"/>
      <c r="AU3705" s="5"/>
      <c r="AV3705" s="5"/>
      <c r="AW3705" s="5"/>
      <c r="AX3705" s="5"/>
      <c r="AY3705" s="5"/>
      <c r="AZ3705" s="5"/>
      <c r="BA3705" s="5"/>
      <c r="CX3705" s="5"/>
      <c r="CY3705" s="5"/>
      <c r="CZ3705" s="5"/>
    </row>
    <row r="3706" spans="4:104" x14ac:dyDescent="0.3">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E3706" s="5"/>
      <c r="AF3706" s="5"/>
      <c r="AG3706" s="5"/>
      <c r="AH3706" s="5"/>
      <c r="AI3706" s="5"/>
      <c r="AJ3706" s="5"/>
      <c r="AM3706" s="9"/>
      <c r="AN3706" s="9"/>
      <c r="AO3706" s="9"/>
      <c r="AP3706" s="9"/>
      <c r="AQ3706" s="9"/>
      <c r="AR3706" s="9"/>
      <c r="AS3706" s="9"/>
      <c r="AT3706" s="9"/>
      <c r="AU3706" s="5"/>
      <c r="AV3706" s="5"/>
      <c r="AW3706" s="5"/>
      <c r="AX3706" s="5"/>
      <c r="AY3706" s="5"/>
      <c r="AZ3706" s="5"/>
      <c r="BA3706" s="5"/>
      <c r="CX3706" s="5"/>
      <c r="CY3706" s="5"/>
      <c r="CZ3706" s="5"/>
    </row>
    <row r="3707" spans="4:104" x14ac:dyDescent="0.3">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E3707" s="5"/>
      <c r="AF3707" s="5"/>
      <c r="AG3707" s="5"/>
      <c r="AH3707" s="5"/>
      <c r="AI3707" s="5"/>
      <c r="AJ3707" s="5"/>
      <c r="AM3707" s="9"/>
      <c r="AN3707" s="9"/>
      <c r="AO3707" s="9"/>
      <c r="AP3707" s="9"/>
      <c r="AQ3707" s="9"/>
      <c r="AR3707" s="9"/>
      <c r="AS3707" s="9"/>
      <c r="AT3707" s="9"/>
      <c r="AU3707" s="5"/>
      <c r="AV3707" s="5"/>
      <c r="AW3707" s="5"/>
      <c r="AX3707" s="5"/>
      <c r="AY3707" s="5"/>
      <c r="AZ3707" s="5"/>
      <c r="BA3707" s="5"/>
      <c r="CX3707" s="5"/>
      <c r="CY3707" s="5"/>
      <c r="CZ3707" s="5"/>
    </row>
    <row r="3708" spans="4:104" x14ac:dyDescent="0.3">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E3708" s="5"/>
      <c r="AF3708" s="5"/>
      <c r="AG3708" s="5"/>
      <c r="AH3708" s="5"/>
      <c r="AI3708" s="5"/>
      <c r="AJ3708" s="5"/>
      <c r="AM3708" s="9"/>
      <c r="AN3708" s="9"/>
      <c r="AO3708" s="9"/>
      <c r="AP3708" s="9"/>
      <c r="AQ3708" s="9"/>
      <c r="AR3708" s="9"/>
      <c r="AS3708" s="9"/>
      <c r="AT3708" s="9"/>
      <c r="AU3708" s="5"/>
      <c r="AV3708" s="5"/>
      <c r="AW3708" s="5"/>
      <c r="AX3708" s="5"/>
      <c r="AY3708" s="5"/>
      <c r="AZ3708" s="5"/>
      <c r="BA3708" s="5"/>
      <c r="CX3708" s="5"/>
      <c r="CY3708" s="5"/>
      <c r="CZ3708" s="5"/>
    </row>
    <row r="3709" spans="4:104" x14ac:dyDescent="0.3">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E3709" s="5"/>
      <c r="AF3709" s="5"/>
      <c r="AG3709" s="5"/>
      <c r="AH3709" s="5"/>
      <c r="AI3709" s="5"/>
      <c r="AJ3709" s="5"/>
      <c r="AM3709" s="9"/>
      <c r="AN3709" s="9"/>
      <c r="AO3709" s="9"/>
      <c r="AP3709" s="9"/>
      <c r="AQ3709" s="9"/>
      <c r="AR3709" s="9"/>
      <c r="AS3709" s="9"/>
      <c r="AT3709" s="9"/>
      <c r="AU3709" s="5"/>
      <c r="AV3709" s="5"/>
      <c r="AW3709" s="5"/>
      <c r="AX3709" s="5"/>
      <c r="AY3709" s="5"/>
      <c r="AZ3709" s="5"/>
      <c r="BA3709" s="5"/>
      <c r="CX3709" s="5"/>
      <c r="CY3709" s="5"/>
      <c r="CZ3709" s="5"/>
    </row>
    <row r="3710" spans="4:104" x14ac:dyDescent="0.3">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E3710" s="5"/>
      <c r="AF3710" s="5"/>
      <c r="AG3710" s="5"/>
      <c r="AH3710" s="5"/>
      <c r="AI3710" s="5"/>
      <c r="AJ3710" s="5"/>
      <c r="AM3710" s="9"/>
      <c r="AN3710" s="9"/>
      <c r="AO3710" s="9"/>
      <c r="AP3710" s="9"/>
      <c r="AQ3710" s="9"/>
      <c r="AR3710" s="9"/>
      <c r="AS3710" s="9"/>
      <c r="AT3710" s="9"/>
      <c r="AU3710" s="5"/>
      <c r="AV3710" s="5"/>
      <c r="AW3710" s="5"/>
      <c r="AX3710" s="5"/>
      <c r="AY3710" s="5"/>
      <c r="AZ3710" s="5"/>
      <c r="BA3710" s="5"/>
      <c r="CX3710" s="5"/>
      <c r="CY3710" s="5"/>
      <c r="CZ3710" s="5"/>
    </row>
    <row r="3711" spans="4:104" x14ac:dyDescent="0.3">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E3711" s="5"/>
      <c r="AF3711" s="5"/>
      <c r="AG3711" s="5"/>
      <c r="AH3711" s="5"/>
      <c r="AI3711" s="5"/>
      <c r="AJ3711" s="5"/>
      <c r="AM3711" s="9"/>
      <c r="AN3711" s="9"/>
      <c r="AO3711" s="9"/>
      <c r="AP3711" s="9"/>
      <c r="AQ3711" s="9"/>
      <c r="AR3711" s="9"/>
      <c r="AS3711" s="9"/>
      <c r="AT3711" s="9"/>
      <c r="AU3711" s="5"/>
      <c r="AV3711" s="5"/>
      <c r="AW3711" s="5"/>
      <c r="AX3711" s="5"/>
      <c r="AY3711" s="5"/>
      <c r="AZ3711" s="5"/>
      <c r="BA3711" s="5"/>
      <c r="CX3711" s="5"/>
      <c r="CY3711" s="5"/>
      <c r="CZ3711" s="5"/>
    </row>
    <row r="3712" spans="4:104" x14ac:dyDescent="0.3">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E3712" s="5"/>
      <c r="AF3712" s="5"/>
      <c r="AG3712" s="5"/>
      <c r="AH3712" s="5"/>
      <c r="AI3712" s="5"/>
      <c r="AJ3712" s="5"/>
      <c r="AM3712" s="9"/>
      <c r="AN3712" s="9"/>
      <c r="AO3712" s="9"/>
      <c r="AP3712" s="9"/>
      <c r="AQ3712" s="9"/>
      <c r="AR3712" s="9"/>
      <c r="AS3712" s="9"/>
      <c r="AT3712" s="9"/>
      <c r="AU3712" s="5"/>
      <c r="AV3712" s="5"/>
      <c r="AW3712" s="5"/>
      <c r="AX3712" s="5"/>
      <c r="AY3712" s="5"/>
      <c r="AZ3712" s="5"/>
      <c r="BA3712" s="5"/>
      <c r="CX3712" s="5"/>
      <c r="CY3712" s="5"/>
      <c r="CZ3712" s="5"/>
    </row>
    <row r="3713" spans="4:104" x14ac:dyDescent="0.3">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E3713" s="5"/>
      <c r="AF3713" s="5"/>
      <c r="AG3713" s="5"/>
      <c r="AH3713" s="5"/>
      <c r="AI3713" s="5"/>
      <c r="AJ3713" s="5"/>
      <c r="AM3713" s="9"/>
      <c r="AN3713" s="9"/>
      <c r="AO3713" s="9"/>
      <c r="AP3713" s="9"/>
      <c r="AQ3713" s="9"/>
      <c r="AR3713" s="9"/>
      <c r="AS3713" s="9"/>
      <c r="AT3713" s="9"/>
      <c r="AU3713" s="5"/>
      <c r="AV3713" s="5"/>
      <c r="AW3713" s="5"/>
      <c r="AX3713" s="5"/>
      <c r="AY3713" s="5"/>
      <c r="AZ3713" s="5"/>
      <c r="BA3713" s="5"/>
      <c r="CX3713" s="5"/>
      <c r="CY3713" s="5"/>
      <c r="CZ3713" s="5"/>
    </row>
    <row r="3714" spans="4:104" x14ac:dyDescent="0.3">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E3714" s="5"/>
      <c r="AF3714" s="5"/>
      <c r="AG3714" s="5"/>
      <c r="AH3714" s="5"/>
      <c r="AI3714" s="5"/>
      <c r="AJ3714" s="5"/>
      <c r="AM3714" s="9"/>
      <c r="AN3714" s="9"/>
      <c r="AO3714" s="9"/>
      <c r="AP3714" s="9"/>
      <c r="AQ3714" s="9"/>
      <c r="AR3714" s="9"/>
      <c r="AS3714" s="9"/>
      <c r="AT3714" s="9"/>
      <c r="AU3714" s="5"/>
      <c r="AV3714" s="5"/>
      <c r="AW3714" s="5"/>
      <c r="AX3714" s="5"/>
      <c r="AY3714" s="5"/>
      <c r="AZ3714" s="5"/>
      <c r="BA3714" s="5"/>
      <c r="CX3714" s="5"/>
      <c r="CY3714" s="5"/>
      <c r="CZ3714" s="5"/>
    </row>
    <row r="3715" spans="4:104" x14ac:dyDescent="0.3">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E3715" s="5"/>
      <c r="AF3715" s="5"/>
      <c r="AG3715" s="5"/>
      <c r="AH3715" s="5"/>
      <c r="AI3715" s="5"/>
      <c r="AJ3715" s="5"/>
      <c r="AM3715" s="9"/>
      <c r="AN3715" s="9"/>
      <c r="AO3715" s="9"/>
      <c r="AP3715" s="9"/>
      <c r="AQ3715" s="9"/>
      <c r="AR3715" s="9"/>
      <c r="AS3715" s="9"/>
      <c r="AT3715" s="9"/>
      <c r="AU3715" s="5"/>
      <c r="AV3715" s="5"/>
      <c r="AW3715" s="5"/>
      <c r="AX3715" s="5"/>
      <c r="AY3715" s="5"/>
      <c r="AZ3715" s="5"/>
      <c r="BA3715" s="5"/>
      <c r="CX3715" s="5"/>
      <c r="CY3715" s="5"/>
      <c r="CZ3715" s="5"/>
    </row>
    <row r="3716" spans="4:104" x14ac:dyDescent="0.3">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E3716" s="5"/>
      <c r="AF3716" s="5"/>
      <c r="AG3716" s="5"/>
      <c r="AH3716" s="5"/>
      <c r="AI3716" s="5"/>
      <c r="AJ3716" s="5"/>
      <c r="AM3716" s="9"/>
      <c r="AN3716" s="9"/>
      <c r="AO3716" s="9"/>
      <c r="AP3716" s="9"/>
      <c r="AQ3716" s="9"/>
      <c r="AR3716" s="9"/>
      <c r="AS3716" s="9"/>
      <c r="AT3716" s="9"/>
      <c r="AU3716" s="5"/>
      <c r="AV3716" s="5"/>
      <c r="AW3716" s="5"/>
      <c r="AX3716" s="5"/>
      <c r="AY3716" s="5"/>
      <c r="AZ3716" s="5"/>
      <c r="BA3716" s="5"/>
      <c r="CX3716" s="5"/>
      <c r="CY3716" s="5"/>
      <c r="CZ3716" s="5"/>
    </row>
    <row r="3717" spans="4:104" x14ac:dyDescent="0.3">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E3717" s="5"/>
      <c r="AF3717" s="5"/>
      <c r="AG3717" s="5"/>
      <c r="AH3717" s="5"/>
      <c r="AI3717" s="5"/>
      <c r="AJ3717" s="5"/>
      <c r="AM3717" s="9"/>
      <c r="AN3717" s="9"/>
      <c r="AO3717" s="9"/>
      <c r="AP3717" s="9"/>
      <c r="AQ3717" s="9"/>
      <c r="AR3717" s="9"/>
      <c r="AS3717" s="9"/>
      <c r="AT3717" s="9"/>
      <c r="AU3717" s="5"/>
      <c r="AV3717" s="5"/>
      <c r="AW3717" s="5"/>
      <c r="AX3717" s="5"/>
      <c r="AY3717" s="5"/>
      <c r="AZ3717" s="5"/>
      <c r="BA3717" s="5"/>
      <c r="CX3717" s="5"/>
      <c r="CY3717" s="5"/>
      <c r="CZ3717" s="5"/>
    </row>
    <row r="3718" spans="4:104" x14ac:dyDescent="0.3">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E3718" s="5"/>
      <c r="AF3718" s="5"/>
      <c r="AG3718" s="5"/>
      <c r="AH3718" s="5"/>
      <c r="AI3718" s="5"/>
      <c r="AJ3718" s="5"/>
      <c r="AM3718" s="9"/>
      <c r="AN3718" s="9"/>
      <c r="AO3718" s="9"/>
      <c r="AP3718" s="9"/>
      <c r="AQ3718" s="9"/>
      <c r="AR3718" s="9"/>
      <c r="AS3718" s="9"/>
      <c r="AT3718" s="9"/>
      <c r="AU3718" s="5"/>
      <c r="AV3718" s="5"/>
      <c r="AW3718" s="5"/>
      <c r="AX3718" s="5"/>
      <c r="AY3718" s="5"/>
      <c r="AZ3718" s="5"/>
      <c r="BA3718" s="5"/>
      <c r="CX3718" s="5"/>
      <c r="CY3718" s="5"/>
      <c r="CZ3718" s="5"/>
    </row>
    <row r="3719" spans="4:104" x14ac:dyDescent="0.3">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E3719" s="5"/>
      <c r="AF3719" s="5"/>
      <c r="AG3719" s="5"/>
      <c r="AH3719" s="5"/>
      <c r="AI3719" s="5"/>
      <c r="AJ3719" s="5"/>
      <c r="AM3719" s="9"/>
      <c r="AN3719" s="9"/>
      <c r="AO3719" s="9"/>
      <c r="AP3719" s="9"/>
      <c r="AQ3719" s="9"/>
      <c r="AR3719" s="9"/>
      <c r="AS3719" s="9"/>
      <c r="AT3719" s="9"/>
      <c r="AU3719" s="5"/>
      <c r="AV3719" s="5"/>
      <c r="AW3719" s="5"/>
      <c r="AX3719" s="5"/>
      <c r="AY3719" s="5"/>
      <c r="AZ3719" s="5"/>
      <c r="BA3719" s="5"/>
      <c r="CX3719" s="5"/>
      <c r="CY3719" s="5"/>
      <c r="CZ3719" s="5"/>
    </row>
    <row r="3720" spans="4:104" x14ac:dyDescent="0.3">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E3720" s="5"/>
      <c r="AF3720" s="5"/>
      <c r="AG3720" s="5"/>
      <c r="AH3720" s="5"/>
      <c r="AI3720" s="5"/>
      <c r="AJ3720" s="5"/>
      <c r="AM3720" s="9"/>
      <c r="AN3720" s="9"/>
      <c r="AO3720" s="9"/>
      <c r="AP3720" s="9"/>
      <c r="AQ3720" s="9"/>
      <c r="AR3720" s="9"/>
      <c r="AS3720" s="9"/>
      <c r="AT3720" s="9"/>
      <c r="AU3720" s="5"/>
      <c r="AV3720" s="5"/>
      <c r="AW3720" s="5"/>
      <c r="AX3720" s="5"/>
      <c r="AY3720" s="5"/>
      <c r="AZ3720" s="5"/>
      <c r="BA3720" s="5"/>
      <c r="CX3720" s="5"/>
      <c r="CY3720" s="5"/>
      <c r="CZ3720" s="5"/>
    </row>
    <row r="3721" spans="4:104" x14ac:dyDescent="0.3">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E3721" s="5"/>
      <c r="AF3721" s="5"/>
      <c r="AG3721" s="5"/>
      <c r="AH3721" s="5"/>
      <c r="AI3721" s="5"/>
      <c r="AJ3721" s="5"/>
      <c r="AM3721" s="9"/>
      <c r="AN3721" s="9"/>
      <c r="AO3721" s="9"/>
      <c r="AP3721" s="9"/>
      <c r="AQ3721" s="9"/>
      <c r="AR3721" s="9"/>
      <c r="AS3721" s="9"/>
      <c r="AT3721" s="9"/>
      <c r="AU3721" s="5"/>
      <c r="AV3721" s="5"/>
      <c r="AW3721" s="5"/>
      <c r="AX3721" s="5"/>
      <c r="AY3721" s="5"/>
      <c r="AZ3721" s="5"/>
      <c r="BA3721" s="5"/>
      <c r="CX3721" s="5"/>
      <c r="CY3721" s="5"/>
      <c r="CZ3721" s="5"/>
    </row>
    <row r="3722" spans="4:104" x14ac:dyDescent="0.3">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E3722" s="5"/>
      <c r="AF3722" s="5"/>
      <c r="AG3722" s="5"/>
      <c r="AH3722" s="5"/>
      <c r="AI3722" s="5"/>
      <c r="AJ3722" s="5"/>
      <c r="AM3722" s="9"/>
      <c r="AN3722" s="9"/>
      <c r="AO3722" s="9"/>
      <c r="AP3722" s="9"/>
      <c r="AQ3722" s="9"/>
      <c r="AR3722" s="9"/>
      <c r="AS3722" s="9"/>
      <c r="AT3722" s="9"/>
      <c r="AU3722" s="5"/>
      <c r="AV3722" s="5"/>
      <c r="AW3722" s="5"/>
      <c r="AX3722" s="5"/>
      <c r="AY3722" s="5"/>
      <c r="AZ3722" s="5"/>
      <c r="BA3722" s="5"/>
      <c r="CX3722" s="5"/>
      <c r="CY3722" s="5"/>
      <c r="CZ3722" s="5"/>
    </row>
    <row r="3723" spans="4:104" x14ac:dyDescent="0.3">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E3723" s="5"/>
      <c r="AF3723" s="5"/>
      <c r="AG3723" s="5"/>
      <c r="AH3723" s="5"/>
      <c r="AI3723" s="5"/>
      <c r="AJ3723" s="5"/>
      <c r="AM3723" s="9"/>
      <c r="AN3723" s="9"/>
      <c r="AO3723" s="9"/>
      <c r="AP3723" s="9"/>
      <c r="AQ3723" s="9"/>
      <c r="AR3723" s="9"/>
      <c r="AS3723" s="9"/>
      <c r="AT3723" s="9"/>
      <c r="AU3723" s="5"/>
      <c r="AV3723" s="5"/>
      <c r="AW3723" s="5"/>
      <c r="AX3723" s="5"/>
      <c r="AY3723" s="5"/>
      <c r="AZ3723" s="5"/>
      <c r="BA3723" s="5"/>
      <c r="CX3723" s="5"/>
      <c r="CY3723" s="5"/>
      <c r="CZ3723" s="5"/>
    </row>
    <row r="3724" spans="4:104" x14ac:dyDescent="0.3">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E3724" s="5"/>
      <c r="AF3724" s="5"/>
      <c r="AG3724" s="5"/>
      <c r="AH3724" s="5"/>
      <c r="AI3724" s="5"/>
      <c r="AJ3724" s="5"/>
      <c r="AM3724" s="9"/>
      <c r="AN3724" s="9"/>
      <c r="AO3724" s="9"/>
      <c r="AP3724" s="9"/>
      <c r="AQ3724" s="9"/>
      <c r="AR3724" s="9"/>
      <c r="AS3724" s="9"/>
      <c r="AT3724" s="9"/>
      <c r="AU3724" s="5"/>
      <c r="AV3724" s="5"/>
      <c r="AW3724" s="5"/>
      <c r="AX3724" s="5"/>
      <c r="AY3724" s="5"/>
      <c r="AZ3724" s="5"/>
      <c r="BA3724" s="5"/>
      <c r="CX3724" s="5"/>
      <c r="CY3724" s="5"/>
      <c r="CZ3724" s="5"/>
    </row>
    <row r="3725" spans="4:104" x14ac:dyDescent="0.3">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E3725" s="5"/>
      <c r="AF3725" s="5"/>
      <c r="AG3725" s="5"/>
      <c r="AH3725" s="5"/>
      <c r="AI3725" s="5"/>
      <c r="AJ3725" s="5"/>
      <c r="AM3725" s="9"/>
      <c r="AN3725" s="9"/>
      <c r="AO3725" s="9"/>
      <c r="AP3725" s="9"/>
      <c r="AQ3725" s="9"/>
      <c r="AR3725" s="9"/>
      <c r="AS3725" s="9"/>
      <c r="AT3725" s="9"/>
      <c r="AU3725" s="5"/>
      <c r="AV3725" s="5"/>
      <c r="AW3725" s="5"/>
      <c r="AX3725" s="5"/>
      <c r="AY3725" s="5"/>
      <c r="AZ3725" s="5"/>
      <c r="BA3725" s="5"/>
      <c r="CX3725" s="5"/>
      <c r="CY3725" s="5"/>
      <c r="CZ3725" s="5"/>
    </row>
    <row r="3726" spans="4:104" x14ac:dyDescent="0.3">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E3726" s="5"/>
      <c r="AF3726" s="5"/>
      <c r="AG3726" s="5"/>
      <c r="AH3726" s="5"/>
      <c r="AI3726" s="5"/>
      <c r="AJ3726" s="5"/>
      <c r="AM3726" s="9"/>
      <c r="AN3726" s="9"/>
      <c r="AO3726" s="9"/>
      <c r="AP3726" s="9"/>
      <c r="AQ3726" s="9"/>
      <c r="AR3726" s="9"/>
      <c r="AS3726" s="9"/>
      <c r="AT3726" s="9"/>
      <c r="AU3726" s="5"/>
      <c r="AV3726" s="5"/>
      <c r="AW3726" s="5"/>
      <c r="AX3726" s="5"/>
      <c r="AY3726" s="5"/>
      <c r="AZ3726" s="5"/>
      <c r="BA3726" s="5"/>
      <c r="CX3726" s="5"/>
      <c r="CY3726" s="5"/>
      <c r="CZ3726" s="5"/>
    </row>
    <row r="3727" spans="4:104" x14ac:dyDescent="0.3">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E3727" s="5"/>
      <c r="AF3727" s="5"/>
      <c r="AG3727" s="5"/>
      <c r="AH3727" s="5"/>
      <c r="AI3727" s="5"/>
      <c r="AJ3727" s="5"/>
      <c r="AM3727" s="9"/>
      <c r="AN3727" s="9"/>
      <c r="AO3727" s="9"/>
      <c r="AP3727" s="9"/>
      <c r="AQ3727" s="9"/>
      <c r="AR3727" s="9"/>
      <c r="AS3727" s="9"/>
      <c r="AT3727" s="9"/>
      <c r="AU3727" s="5"/>
      <c r="AV3727" s="5"/>
      <c r="AW3727" s="5"/>
      <c r="AX3727" s="5"/>
      <c r="AY3727" s="5"/>
      <c r="AZ3727" s="5"/>
      <c r="BA3727" s="5"/>
      <c r="CX3727" s="5"/>
      <c r="CY3727" s="5"/>
      <c r="CZ3727" s="5"/>
    </row>
    <row r="3728" spans="4:104" x14ac:dyDescent="0.3">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E3728" s="5"/>
      <c r="AF3728" s="5"/>
      <c r="AG3728" s="5"/>
      <c r="AH3728" s="5"/>
      <c r="AI3728" s="5"/>
      <c r="AJ3728" s="5"/>
      <c r="AM3728" s="9"/>
      <c r="AN3728" s="9"/>
      <c r="AO3728" s="9"/>
      <c r="AP3728" s="9"/>
      <c r="AQ3728" s="9"/>
      <c r="AR3728" s="9"/>
      <c r="AS3728" s="9"/>
      <c r="AT3728" s="9"/>
      <c r="AU3728" s="5"/>
      <c r="AV3728" s="5"/>
      <c r="AW3728" s="5"/>
      <c r="AX3728" s="5"/>
      <c r="AY3728" s="5"/>
      <c r="AZ3728" s="5"/>
      <c r="BA3728" s="5"/>
      <c r="CX3728" s="5"/>
      <c r="CY3728" s="5"/>
      <c r="CZ3728" s="5"/>
    </row>
    <row r="3729" spans="4:104" x14ac:dyDescent="0.3">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E3729" s="5"/>
      <c r="AF3729" s="5"/>
      <c r="AG3729" s="5"/>
      <c r="AH3729" s="5"/>
      <c r="AI3729" s="5"/>
      <c r="AJ3729" s="5"/>
      <c r="AM3729" s="9"/>
      <c r="AN3729" s="9"/>
      <c r="AO3729" s="9"/>
      <c r="AP3729" s="9"/>
      <c r="AQ3729" s="9"/>
      <c r="AR3729" s="9"/>
      <c r="AS3729" s="9"/>
      <c r="AT3729" s="9"/>
      <c r="AU3729" s="5"/>
      <c r="AV3729" s="5"/>
      <c r="AW3729" s="5"/>
      <c r="AX3729" s="5"/>
      <c r="AY3729" s="5"/>
      <c r="AZ3729" s="5"/>
      <c r="BA3729" s="5"/>
      <c r="CX3729" s="5"/>
      <c r="CY3729" s="5"/>
      <c r="CZ3729" s="5"/>
    </row>
    <row r="3730" spans="4:104" x14ac:dyDescent="0.3">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E3730" s="5"/>
      <c r="AF3730" s="5"/>
      <c r="AG3730" s="5"/>
      <c r="AH3730" s="5"/>
      <c r="AI3730" s="5"/>
      <c r="AJ3730" s="5"/>
      <c r="AM3730" s="9"/>
      <c r="AN3730" s="9"/>
      <c r="AO3730" s="9"/>
      <c r="AP3730" s="9"/>
      <c r="AQ3730" s="9"/>
      <c r="AR3730" s="9"/>
      <c r="AS3730" s="9"/>
      <c r="AT3730" s="9"/>
      <c r="AU3730" s="5"/>
      <c r="AV3730" s="5"/>
      <c r="AW3730" s="5"/>
      <c r="AX3730" s="5"/>
      <c r="AY3730" s="5"/>
      <c r="AZ3730" s="5"/>
      <c r="BA3730" s="5"/>
      <c r="CX3730" s="5"/>
      <c r="CY3730" s="5"/>
      <c r="CZ3730" s="5"/>
    </row>
    <row r="3731" spans="4:104" x14ac:dyDescent="0.3">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E3731" s="5"/>
      <c r="AF3731" s="5"/>
      <c r="AG3731" s="5"/>
      <c r="AH3731" s="5"/>
      <c r="AI3731" s="5"/>
      <c r="AJ3731" s="5"/>
      <c r="AM3731" s="9"/>
      <c r="AN3731" s="9"/>
      <c r="AO3731" s="9"/>
      <c r="AP3731" s="9"/>
      <c r="AQ3731" s="9"/>
      <c r="AR3731" s="9"/>
      <c r="AS3731" s="9"/>
      <c r="AT3731" s="9"/>
      <c r="AU3731" s="5"/>
      <c r="AV3731" s="5"/>
      <c r="AW3731" s="5"/>
      <c r="AX3731" s="5"/>
      <c r="AY3731" s="5"/>
      <c r="AZ3731" s="5"/>
      <c r="BA3731" s="5"/>
      <c r="CX3731" s="5"/>
      <c r="CY3731" s="5"/>
      <c r="CZ3731" s="5"/>
    </row>
    <row r="3732" spans="4:104" x14ac:dyDescent="0.3">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E3732" s="5"/>
      <c r="AF3732" s="5"/>
      <c r="AG3732" s="5"/>
      <c r="AH3732" s="5"/>
      <c r="AI3732" s="5"/>
      <c r="AJ3732" s="5"/>
      <c r="AM3732" s="9"/>
      <c r="AN3732" s="9"/>
      <c r="AO3732" s="9"/>
      <c r="AP3732" s="9"/>
      <c r="AQ3732" s="9"/>
      <c r="AR3732" s="9"/>
      <c r="AS3732" s="9"/>
      <c r="AT3732" s="9"/>
      <c r="AU3732" s="5"/>
      <c r="AV3732" s="5"/>
      <c r="AW3732" s="5"/>
      <c r="AX3732" s="5"/>
      <c r="AY3732" s="5"/>
      <c r="AZ3732" s="5"/>
      <c r="BA3732" s="5"/>
      <c r="CX3732" s="5"/>
      <c r="CY3732" s="5"/>
      <c r="CZ3732" s="5"/>
    </row>
    <row r="3733" spans="4:104" x14ac:dyDescent="0.3">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E3733" s="5"/>
      <c r="AF3733" s="5"/>
      <c r="AG3733" s="5"/>
      <c r="AH3733" s="5"/>
      <c r="AI3733" s="5"/>
      <c r="AJ3733" s="5"/>
      <c r="AM3733" s="9"/>
      <c r="AN3733" s="9"/>
      <c r="AO3733" s="9"/>
      <c r="AP3733" s="9"/>
      <c r="AQ3733" s="9"/>
      <c r="AR3733" s="9"/>
      <c r="AS3733" s="9"/>
      <c r="AT3733" s="9"/>
      <c r="AU3733" s="5"/>
      <c r="AV3733" s="5"/>
      <c r="AW3733" s="5"/>
      <c r="AX3733" s="5"/>
      <c r="AY3733" s="5"/>
      <c r="AZ3733" s="5"/>
      <c r="BA3733" s="5"/>
      <c r="CX3733" s="5"/>
      <c r="CY3733" s="5"/>
      <c r="CZ3733" s="5"/>
    </row>
    <row r="3734" spans="4:104" x14ac:dyDescent="0.3">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E3734" s="5"/>
      <c r="AF3734" s="5"/>
      <c r="AG3734" s="5"/>
      <c r="AH3734" s="5"/>
      <c r="AI3734" s="5"/>
      <c r="AJ3734" s="5"/>
      <c r="AM3734" s="9"/>
      <c r="AN3734" s="9"/>
      <c r="AO3734" s="9"/>
      <c r="AP3734" s="9"/>
      <c r="AQ3734" s="9"/>
      <c r="AR3734" s="9"/>
      <c r="AS3734" s="9"/>
      <c r="AT3734" s="9"/>
      <c r="AU3734" s="5"/>
      <c r="AV3734" s="5"/>
      <c r="AW3734" s="5"/>
      <c r="AX3734" s="5"/>
      <c r="AY3734" s="5"/>
      <c r="AZ3734" s="5"/>
      <c r="BA3734" s="5"/>
      <c r="CX3734" s="5"/>
      <c r="CY3734" s="5"/>
      <c r="CZ3734" s="5"/>
    </row>
    <row r="3735" spans="4:104" x14ac:dyDescent="0.3">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E3735" s="5"/>
      <c r="AF3735" s="5"/>
      <c r="AG3735" s="5"/>
      <c r="AH3735" s="5"/>
      <c r="AI3735" s="5"/>
      <c r="AJ3735" s="5"/>
      <c r="AM3735" s="9"/>
      <c r="AN3735" s="9"/>
      <c r="AO3735" s="9"/>
      <c r="AP3735" s="9"/>
      <c r="AQ3735" s="9"/>
      <c r="AR3735" s="9"/>
      <c r="AS3735" s="9"/>
      <c r="AT3735" s="9"/>
      <c r="AU3735" s="5"/>
      <c r="AV3735" s="5"/>
      <c r="AW3735" s="5"/>
      <c r="AX3735" s="5"/>
      <c r="AY3735" s="5"/>
      <c r="AZ3735" s="5"/>
      <c r="BA3735" s="5"/>
      <c r="CX3735" s="5"/>
      <c r="CY3735" s="5"/>
      <c r="CZ3735" s="5"/>
    </row>
    <row r="3736" spans="4:104" x14ac:dyDescent="0.3">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E3736" s="5"/>
      <c r="AF3736" s="5"/>
      <c r="AG3736" s="5"/>
      <c r="AH3736" s="5"/>
      <c r="AI3736" s="5"/>
      <c r="AJ3736" s="5"/>
      <c r="AM3736" s="9"/>
      <c r="AN3736" s="9"/>
      <c r="AO3736" s="9"/>
      <c r="AP3736" s="9"/>
      <c r="AQ3736" s="9"/>
      <c r="AR3736" s="9"/>
      <c r="AS3736" s="9"/>
      <c r="AT3736" s="9"/>
      <c r="AU3736" s="5"/>
      <c r="AV3736" s="5"/>
      <c r="AW3736" s="5"/>
      <c r="AX3736" s="5"/>
      <c r="AY3736" s="5"/>
      <c r="AZ3736" s="5"/>
      <c r="BA3736" s="5"/>
      <c r="CX3736" s="5"/>
      <c r="CY3736" s="5"/>
      <c r="CZ3736" s="5"/>
    </row>
    <row r="3737" spans="4:104" x14ac:dyDescent="0.3">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E3737" s="5"/>
      <c r="AF3737" s="5"/>
      <c r="AG3737" s="5"/>
      <c r="AH3737" s="5"/>
      <c r="AI3737" s="5"/>
      <c r="AJ3737" s="5"/>
      <c r="AM3737" s="9"/>
      <c r="AN3737" s="9"/>
      <c r="AO3737" s="9"/>
      <c r="AP3737" s="9"/>
      <c r="AQ3737" s="9"/>
      <c r="AR3737" s="9"/>
      <c r="AS3737" s="9"/>
      <c r="AT3737" s="9"/>
      <c r="AU3737" s="5"/>
      <c r="AV3737" s="5"/>
      <c r="AW3737" s="5"/>
      <c r="AX3737" s="5"/>
      <c r="AY3737" s="5"/>
      <c r="AZ3737" s="5"/>
      <c r="BA3737" s="5"/>
      <c r="CX3737" s="5"/>
      <c r="CY3737" s="5"/>
      <c r="CZ3737" s="5"/>
    </row>
    <row r="3738" spans="4:104" x14ac:dyDescent="0.3">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E3738" s="5"/>
      <c r="AF3738" s="5"/>
      <c r="AG3738" s="5"/>
      <c r="AH3738" s="5"/>
      <c r="AI3738" s="5"/>
      <c r="AJ3738" s="5"/>
      <c r="AM3738" s="9"/>
      <c r="AN3738" s="9"/>
      <c r="AO3738" s="9"/>
      <c r="AP3738" s="9"/>
      <c r="AQ3738" s="9"/>
      <c r="AR3738" s="9"/>
      <c r="AS3738" s="9"/>
      <c r="AT3738" s="9"/>
      <c r="AU3738" s="5"/>
      <c r="AV3738" s="5"/>
      <c r="AW3738" s="5"/>
      <c r="AX3738" s="5"/>
      <c r="AY3738" s="5"/>
      <c r="AZ3738" s="5"/>
      <c r="BA3738" s="5"/>
      <c r="CX3738" s="5"/>
      <c r="CY3738" s="5"/>
      <c r="CZ3738" s="5"/>
    </row>
    <row r="3739" spans="4:104" x14ac:dyDescent="0.3">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E3739" s="5"/>
      <c r="AF3739" s="5"/>
      <c r="AG3739" s="5"/>
      <c r="AH3739" s="5"/>
      <c r="AI3739" s="5"/>
      <c r="AJ3739" s="5"/>
      <c r="AM3739" s="9"/>
      <c r="AN3739" s="9"/>
      <c r="AO3739" s="9"/>
      <c r="AP3739" s="9"/>
      <c r="AQ3739" s="9"/>
      <c r="AR3739" s="9"/>
      <c r="AS3739" s="9"/>
      <c r="AT3739" s="9"/>
      <c r="AU3739" s="5"/>
      <c r="AV3739" s="5"/>
      <c r="AW3739" s="5"/>
      <c r="AX3739" s="5"/>
      <c r="AY3739" s="5"/>
      <c r="AZ3739" s="5"/>
      <c r="BA3739" s="5"/>
      <c r="CX3739" s="5"/>
      <c r="CY3739" s="5"/>
      <c r="CZ3739" s="5"/>
    </row>
    <row r="3740" spans="4:104" x14ac:dyDescent="0.3">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E3740" s="5"/>
      <c r="AF3740" s="5"/>
      <c r="AG3740" s="5"/>
      <c r="AH3740" s="5"/>
      <c r="AI3740" s="5"/>
      <c r="AJ3740" s="5"/>
      <c r="AM3740" s="9"/>
      <c r="AN3740" s="9"/>
      <c r="AO3740" s="9"/>
      <c r="AP3740" s="9"/>
      <c r="AQ3740" s="9"/>
      <c r="AR3740" s="9"/>
      <c r="AS3740" s="9"/>
      <c r="AT3740" s="9"/>
      <c r="AU3740" s="5"/>
      <c r="AV3740" s="5"/>
      <c r="AW3740" s="5"/>
      <c r="AX3740" s="5"/>
      <c r="AY3740" s="5"/>
      <c r="AZ3740" s="5"/>
      <c r="BA3740" s="5"/>
      <c r="CX3740" s="5"/>
      <c r="CY3740" s="5"/>
      <c r="CZ3740" s="5"/>
    </row>
    <row r="3741" spans="4:104" x14ac:dyDescent="0.3">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E3741" s="5"/>
      <c r="AF3741" s="5"/>
      <c r="AG3741" s="5"/>
      <c r="AH3741" s="5"/>
      <c r="AI3741" s="5"/>
      <c r="AJ3741" s="5"/>
      <c r="AM3741" s="9"/>
      <c r="AN3741" s="9"/>
      <c r="AO3741" s="9"/>
      <c r="AP3741" s="9"/>
      <c r="AQ3741" s="9"/>
      <c r="AR3741" s="9"/>
      <c r="AS3741" s="9"/>
      <c r="AT3741" s="9"/>
      <c r="AU3741" s="5"/>
      <c r="AV3741" s="5"/>
      <c r="AW3741" s="5"/>
      <c r="AX3741" s="5"/>
      <c r="AY3741" s="5"/>
      <c r="AZ3741" s="5"/>
      <c r="BA3741" s="5"/>
      <c r="CX3741" s="5"/>
      <c r="CY3741" s="5"/>
      <c r="CZ3741" s="5"/>
    </row>
    <row r="3742" spans="4:104" x14ac:dyDescent="0.3">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E3742" s="5"/>
      <c r="AF3742" s="5"/>
      <c r="AG3742" s="5"/>
      <c r="AH3742" s="5"/>
      <c r="AI3742" s="5"/>
      <c r="AJ3742" s="5"/>
      <c r="AM3742" s="9"/>
      <c r="AN3742" s="9"/>
      <c r="AO3742" s="9"/>
      <c r="AP3742" s="9"/>
      <c r="AQ3742" s="9"/>
      <c r="AR3742" s="9"/>
      <c r="AS3742" s="9"/>
      <c r="AT3742" s="9"/>
      <c r="AU3742" s="5"/>
      <c r="AV3742" s="5"/>
      <c r="AW3742" s="5"/>
      <c r="AX3742" s="5"/>
      <c r="AY3742" s="5"/>
      <c r="AZ3742" s="5"/>
      <c r="BA3742" s="5"/>
      <c r="CX3742" s="5"/>
      <c r="CY3742" s="5"/>
      <c r="CZ3742" s="5"/>
    </row>
    <row r="3743" spans="4:104" x14ac:dyDescent="0.3">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E3743" s="5"/>
      <c r="AF3743" s="5"/>
      <c r="AG3743" s="5"/>
      <c r="AH3743" s="5"/>
      <c r="AI3743" s="5"/>
      <c r="AJ3743" s="5"/>
      <c r="AM3743" s="9"/>
      <c r="AN3743" s="9"/>
      <c r="AO3743" s="9"/>
      <c r="AP3743" s="9"/>
      <c r="AQ3743" s="9"/>
      <c r="AR3743" s="9"/>
      <c r="AS3743" s="9"/>
      <c r="AT3743" s="9"/>
      <c r="AU3743" s="5"/>
      <c r="AV3743" s="5"/>
      <c r="AW3743" s="5"/>
      <c r="AX3743" s="5"/>
      <c r="AY3743" s="5"/>
      <c r="AZ3743" s="5"/>
      <c r="BA3743" s="5"/>
      <c r="CX3743" s="5"/>
      <c r="CY3743" s="5"/>
      <c r="CZ3743" s="5"/>
    </row>
    <row r="3744" spans="4:104" x14ac:dyDescent="0.3">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E3744" s="5"/>
      <c r="AF3744" s="5"/>
      <c r="AG3744" s="5"/>
      <c r="AH3744" s="5"/>
      <c r="AI3744" s="5"/>
      <c r="AJ3744" s="5"/>
      <c r="AM3744" s="9"/>
      <c r="AN3744" s="9"/>
      <c r="AO3744" s="9"/>
      <c r="AP3744" s="9"/>
      <c r="AQ3744" s="9"/>
      <c r="AR3744" s="9"/>
      <c r="AS3744" s="9"/>
      <c r="AT3744" s="9"/>
      <c r="AU3744" s="5"/>
      <c r="AV3744" s="5"/>
      <c r="AW3744" s="5"/>
      <c r="AX3744" s="5"/>
      <c r="AY3744" s="5"/>
      <c r="AZ3744" s="5"/>
      <c r="BA3744" s="5"/>
      <c r="CX3744" s="5"/>
      <c r="CY3744" s="5"/>
      <c r="CZ3744" s="5"/>
    </row>
    <row r="3745" spans="4:104" x14ac:dyDescent="0.3">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E3745" s="5"/>
      <c r="AF3745" s="5"/>
      <c r="AG3745" s="5"/>
      <c r="AH3745" s="5"/>
      <c r="AI3745" s="5"/>
      <c r="AJ3745" s="5"/>
      <c r="AM3745" s="9"/>
      <c r="AN3745" s="9"/>
      <c r="AO3745" s="9"/>
      <c r="AP3745" s="9"/>
      <c r="AQ3745" s="9"/>
      <c r="AR3745" s="9"/>
      <c r="AS3745" s="9"/>
      <c r="AT3745" s="9"/>
      <c r="AU3745" s="5"/>
      <c r="AV3745" s="5"/>
      <c r="AW3745" s="5"/>
      <c r="AX3745" s="5"/>
      <c r="AY3745" s="5"/>
      <c r="AZ3745" s="5"/>
      <c r="BA3745" s="5"/>
      <c r="CX3745" s="5"/>
      <c r="CY3745" s="5"/>
      <c r="CZ3745" s="5"/>
    </row>
    <row r="3746" spans="4:104" x14ac:dyDescent="0.3">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E3746" s="5"/>
      <c r="AF3746" s="5"/>
      <c r="AG3746" s="5"/>
      <c r="AH3746" s="5"/>
      <c r="AI3746" s="5"/>
      <c r="AJ3746" s="5"/>
      <c r="AM3746" s="9"/>
      <c r="AN3746" s="9"/>
      <c r="AO3746" s="9"/>
      <c r="AP3746" s="9"/>
      <c r="AQ3746" s="9"/>
      <c r="AR3746" s="9"/>
      <c r="AS3746" s="9"/>
      <c r="AT3746" s="9"/>
      <c r="AU3746" s="5"/>
      <c r="AV3746" s="5"/>
      <c r="AW3746" s="5"/>
      <c r="AX3746" s="5"/>
      <c r="AY3746" s="5"/>
      <c r="AZ3746" s="5"/>
      <c r="BA3746" s="5"/>
      <c r="CX3746" s="5"/>
      <c r="CY3746" s="5"/>
      <c r="CZ3746" s="5"/>
    </row>
    <row r="3747" spans="4:104" x14ac:dyDescent="0.3">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E3747" s="5"/>
      <c r="AF3747" s="5"/>
      <c r="AG3747" s="5"/>
      <c r="AH3747" s="5"/>
      <c r="AI3747" s="5"/>
      <c r="AJ3747" s="5"/>
      <c r="AM3747" s="9"/>
      <c r="AN3747" s="9"/>
      <c r="AO3747" s="9"/>
      <c r="AP3747" s="9"/>
      <c r="AQ3747" s="9"/>
      <c r="AR3747" s="9"/>
      <c r="AS3747" s="9"/>
      <c r="AT3747" s="9"/>
      <c r="AU3747" s="5"/>
      <c r="AV3747" s="5"/>
      <c r="AW3747" s="5"/>
      <c r="AX3747" s="5"/>
      <c r="AY3747" s="5"/>
      <c r="AZ3747" s="5"/>
      <c r="BA3747" s="5"/>
      <c r="CX3747" s="5"/>
      <c r="CY3747" s="5"/>
      <c r="CZ3747" s="5"/>
    </row>
    <row r="3748" spans="4:104" x14ac:dyDescent="0.3">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E3748" s="5"/>
      <c r="AF3748" s="5"/>
      <c r="AG3748" s="5"/>
      <c r="AH3748" s="5"/>
      <c r="AI3748" s="5"/>
      <c r="AJ3748" s="5"/>
      <c r="AM3748" s="9"/>
      <c r="AN3748" s="9"/>
      <c r="AO3748" s="9"/>
      <c r="AP3748" s="9"/>
      <c r="AQ3748" s="9"/>
      <c r="AR3748" s="9"/>
      <c r="AS3748" s="9"/>
      <c r="AT3748" s="9"/>
      <c r="AU3748" s="5"/>
      <c r="AV3748" s="5"/>
      <c r="AW3748" s="5"/>
      <c r="AX3748" s="5"/>
      <c r="AY3748" s="5"/>
      <c r="AZ3748" s="5"/>
      <c r="BA3748" s="5"/>
      <c r="CX3748" s="5"/>
      <c r="CY3748" s="5"/>
      <c r="CZ3748" s="5"/>
    </row>
    <row r="3749" spans="4:104" x14ac:dyDescent="0.3">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E3749" s="5"/>
      <c r="AF3749" s="5"/>
      <c r="AG3749" s="5"/>
      <c r="AH3749" s="5"/>
      <c r="AI3749" s="5"/>
      <c r="AJ3749" s="5"/>
      <c r="AM3749" s="9"/>
      <c r="AN3749" s="9"/>
      <c r="AO3749" s="9"/>
      <c r="AP3749" s="9"/>
      <c r="AQ3749" s="9"/>
      <c r="AR3749" s="9"/>
      <c r="AS3749" s="9"/>
      <c r="AT3749" s="9"/>
      <c r="AU3749" s="5"/>
      <c r="AV3749" s="5"/>
      <c r="AW3749" s="5"/>
      <c r="AX3749" s="5"/>
      <c r="AY3749" s="5"/>
      <c r="AZ3749" s="5"/>
      <c r="BA3749" s="5"/>
      <c r="CX3749" s="5"/>
      <c r="CY3749" s="5"/>
      <c r="CZ3749" s="5"/>
    </row>
    <row r="3750" spans="4:104" x14ac:dyDescent="0.3">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E3750" s="5"/>
      <c r="AF3750" s="5"/>
      <c r="AG3750" s="5"/>
      <c r="AH3750" s="5"/>
      <c r="AI3750" s="5"/>
      <c r="AJ3750" s="5"/>
      <c r="AM3750" s="9"/>
      <c r="AN3750" s="9"/>
      <c r="AO3750" s="9"/>
      <c r="AP3750" s="9"/>
      <c r="AQ3750" s="9"/>
      <c r="AR3750" s="9"/>
      <c r="AS3750" s="9"/>
      <c r="AT3750" s="9"/>
      <c r="AU3750" s="5"/>
      <c r="AV3750" s="5"/>
      <c r="AW3750" s="5"/>
      <c r="AX3750" s="5"/>
      <c r="AY3750" s="5"/>
      <c r="AZ3750" s="5"/>
      <c r="BA3750" s="5"/>
      <c r="CX3750" s="5"/>
      <c r="CY3750" s="5"/>
      <c r="CZ3750" s="5"/>
    </row>
    <row r="3751" spans="4:104" x14ac:dyDescent="0.3">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E3751" s="5"/>
      <c r="AF3751" s="5"/>
      <c r="AG3751" s="5"/>
      <c r="AH3751" s="5"/>
      <c r="AI3751" s="5"/>
      <c r="AJ3751" s="5"/>
      <c r="AM3751" s="9"/>
      <c r="AN3751" s="9"/>
      <c r="AO3751" s="9"/>
      <c r="AP3751" s="9"/>
      <c r="AQ3751" s="9"/>
      <c r="AR3751" s="9"/>
      <c r="AS3751" s="9"/>
      <c r="AT3751" s="9"/>
      <c r="AU3751" s="5"/>
      <c r="AV3751" s="5"/>
      <c r="AW3751" s="5"/>
      <c r="AX3751" s="5"/>
      <c r="AY3751" s="5"/>
      <c r="AZ3751" s="5"/>
      <c r="BA3751" s="5"/>
      <c r="CX3751" s="5"/>
      <c r="CY3751" s="5"/>
      <c r="CZ3751" s="5"/>
    </row>
    <row r="3752" spans="4:104" x14ac:dyDescent="0.3">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E3752" s="5"/>
      <c r="AF3752" s="5"/>
      <c r="AG3752" s="5"/>
      <c r="AH3752" s="5"/>
      <c r="AI3752" s="5"/>
      <c r="AJ3752" s="5"/>
      <c r="AM3752" s="9"/>
      <c r="AN3752" s="9"/>
      <c r="AO3752" s="9"/>
      <c r="AP3752" s="9"/>
      <c r="AQ3752" s="9"/>
      <c r="AR3752" s="9"/>
      <c r="AS3752" s="9"/>
      <c r="AT3752" s="9"/>
      <c r="AU3752" s="5"/>
      <c r="AV3752" s="5"/>
      <c r="AW3752" s="5"/>
      <c r="AX3752" s="5"/>
      <c r="AY3752" s="5"/>
      <c r="AZ3752" s="5"/>
      <c r="BA3752" s="5"/>
      <c r="CX3752" s="5"/>
      <c r="CY3752" s="5"/>
      <c r="CZ3752" s="5"/>
    </row>
    <row r="3753" spans="4:104" x14ac:dyDescent="0.3">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E3753" s="5"/>
      <c r="AF3753" s="5"/>
      <c r="AG3753" s="5"/>
      <c r="AH3753" s="5"/>
      <c r="AI3753" s="5"/>
      <c r="AJ3753" s="5"/>
      <c r="AM3753" s="9"/>
      <c r="AN3753" s="9"/>
      <c r="AO3753" s="9"/>
      <c r="AP3753" s="9"/>
      <c r="AQ3753" s="9"/>
      <c r="AR3753" s="9"/>
      <c r="AS3753" s="9"/>
      <c r="AT3753" s="9"/>
      <c r="AU3753" s="5"/>
      <c r="AV3753" s="5"/>
      <c r="AW3753" s="5"/>
      <c r="AX3753" s="5"/>
      <c r="AY3753" s="5"/>
      <c r="AZ3753" s="5"/>
      <c r="BA3753" s="5"/>
      <c r="CX3753" s="5"/>
      <c r="CY3753" s="5"/>
      <c r="CZ3753" s="5"/>
    </row>
    <row r="3754" spans="4:104" x14ac:dyDescent="0.3">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E3754" s="5"/>
      <c r="AF3754" s="5"/>
      <c r="AG3754" s="5"/>
      <c r="AH3754" s="5"/>
      <c r="AI3754" s="5"/>
      <c r="AJ3754" s="5"/>
      <c r="AM3754" s="9"/>
      <c r="AN3754" s="9"/>
      <c r="AO3754" s="9"/>
      <c r="AP3754" s="9"/>
      <c r="AQ3754" s="9"/>
      <c r="AR3754" s="9"/>
      <c r="AS3754" s="9"/>
      <c r="AT3754" s="9"/>
      <c r="AU3754" s="5"/>
      <c r="AV3754" s="5"/>
      <c r="AW3754" s="5"/>
      <c r="AX3754" s="5"/>
      <c r="AY3754" s="5"/>
      <c r="AZ3754" s="5"/>
      <c r="BA3754" s="5"/>
      <c r="CX3754" s="5"/>
      <c r="CY3754" s="5"/>
      <c r="CZ3754" s="5"/>
    </row>
    <row r="3755" spans="4:104" x14ac:dyDescent="0.3">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E3755" s="5"/>
      <c r="AF3755" s="5"/>
      <c r="AG3755" s="5"/>
      <c r="AH3755" s="5"/>
      <c r="AI3755" s="5"/>
      <c r="AJ3755" s="5"/>
      <c r="AM3755" s="9"/>
      <c r="AN3755" s="9"/>
      <c r="AO3755" s="9"/>
      <c r="AP3755" s="9"/>
      <c r="AQ3755" s="9"/>
      <c r="AR3755" s="9"/>
      <c r="AS3755" s="9"/>
      <c r="AT3755" s="9"/>
      <c r="AU3755" s="5"/>
      <c r="AV3755" s="5"/>
      <c r="AW3755" s="5"/>
      <c r="AX3755" s="5"/>
      <c r="AY3755" s="5"/>
      <c r="AZ3755" s="5"/>
      <c r="BA3755" s="5"/>
      <c r="CX3755" s="5"/>
      <c r="CY3755" s="5"/>
      <c r="CZ3755" s="5"/>
    </row>
    <row r="3756" spans="4:104" x14ac:dyDescent="0.3">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E3756" s="5"/>
      <c r="AF3756" s="5"/>
      <c r="AG3756" s="5"/>
      <c r="AH3756" s="5"/>
      <c r="AI3756" s="5"/>
      <c r="AJ3756" s="5"/>
      <c r="AM3756" s="9"/>
      <c r="AN3756" s="9"/>
      <c r="AO3756" s="9"/>
      <c r="AP3756" s="9"/>
      <c r="AQ3756" s="9"/>
      <c r="AR3756" s="9"/>
      <c r="AS3756" s="9"/>
      <c r="AT3756" s="9"/>
      <c r="AU3756" s="5"/>
      <c r="AV3756" s="5"/>
      <c r="AW3756" s="5"/>
      <c r="AX3756" s="5"/>
      <c r="AY3756" s="5"/>
      <c r="AZ3756" s="5"/>
      <c r="BA3756" s="5"/>
      <c r="CX3756" s="5"/>
      <c r="CY3756" s="5"/>
      <c r="CZ3756" s="5"/>
    </row>
    <row r="3757" spans="4:104" x14ac:dyDescent="0.3">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E3757" s="5"/>
      <c r="AF3757" s="5"/>
      <c r="AG3757" s="5"/>
      <c r="AH3757" s="5"/>
      <c r="AI3757" s="5"/>
      <c r="AJ3757" s="5"/>
      <c r="AM3757" s="9"/>
      <c r="AN3757" s="9"/>
      <c r="AO3757" s="9"/>
      <c r="AP3757" s="9"/>
      <c r="AQ3757" s="9"/>
      <c r="AR3757" s="9"/>
      <c r="AS3757" s="9"/>
      <c r="AT3757" s="9"/>
      <c r="AU3757" s="5"/>
      <c r="AV3757" s="5"/>
      <c r="AW3757" s="5"/>
      <c r="AX3757" s="5"/>
      <c r="AY3757" s="5"/>
      <c r="AZ3757" s="5"/>
      <c r="BA3757" s="5"/>
      <c r="CX3757" s="5"/>
      <c r="CY3757" s="5"/>
      <c r="CZ3757" s="5"/>
    </row>
    <row r="3758" spans="4:104" x14ac:dyDescent="0.3">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E3758" s="5"/>
      <c r="AF3758" s="5"/>
      <c r="AG3758" s="5"/>
      <c r="AH3758" s="5"/>
      <c r="AI3758" s="5"/>
      <c r="AJ3758" s="5"/>
      <c r="AM3758" s="9"/>
      <c r="AN3758" s="9"/>
      <c r="AO3758" s="9"/>
      <c r="AP3758" s="9"/>
      <c r="AQ3758" s="9"/>
      <c r="AR3758" s="9"/>
      <c r="AS3758" s="9"/>
      <c r="AT3758" s="9"/>
      <c r="AU3758" s="5"/>
      <c r="AV3758" s="5"/>
      <c r="AW3758" s="5"/>
      <c r="AX3758" s="5"/>
      <c r="AY3758" s="5"/>
      <c r="AZ3758" s="5"/>
      <c r="BA3758" s="5"/>
      <c r="CX3758" s="5"/>
      <c r="CY3758" s="5"/>
      <c r="CZ3758" s="5"/>
    </row>
    <row r="3759" spans="4:104" x14ac:dyDescent="0.3">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E3759" s="5"/>
      <c r="AF3759" s="5"/>
      <c r="AG3759" s="5"/>
      <c r="AH3759" s="5"/>
      <c r="AI3759" s="5"/>
      <c r="AJ3759" s="5"/>
      <c r="AM3759" s="9"/>
      <c r="AN3759" s="9"/>
      <c r="AO3759" s="9"/>
      <c r="AP3759" s="9"/>
      <c r="AQ3759" s="9"/>
      <c r="AR3759" s="9"/>
      <c r="AS3759" s="9"/>
      <c r="AT3759" s="9"/>
      <c r="AU3759" s="5"/>
      <c r="AV3759" s="5"/>
      <c r="AW3759" s="5"/>
      <c r="AX3759" s="5"/>
      <c r="AY3759" s="5"/>
      <c r="AZ3759" s="5"/>
      <c r="BA3759" s="5"/>
      <c r="CX3759" s="5"/>
      <c r="CY3759" s="5"/>
      <c r="CZ3759" s="5"/>
    </row>
    <row r="3760" spans="4:104" x14ac:dyDescent="0.3">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E3760" s="5"/>
      <c r="AF3760" s="5"/>
      <c r="AG3760" s="5"/>
      <c r="AH3760" s="5"/>
      <c r="AI3760" s="5"/>
      <c r="AJ3760" s="5"/>
      <c r="AM3760" s="9"/>
      <c r="AN3760" s="9"/>
      <c r="AO3760" s="9"/>
      <c r="AP3760" s="9"/>
      <c r="AQ3760" s="9"/>
      <c r="AR3760" s="9"/>
      <c r="AS3760" s="9"/>
      <c r="AT3760" s="9"/>
      <c r="AU3760" s="5"/>
      <c r="AV3760" s="5"/>
      <c r="AW3760" s="5"/>
      <c r="AX3760" s="5"/>
      <c r="AY3760" s="5"/>
      <c r="AZ3760" s="5"/>
      <c r="BA3760" s="5"/>
      <c r="CX3760" s="5"/>
      <c r="CY3760" s="5"/>
      <c r="CZ3760" s="5"/>
    </row>
    <row r="3761" spans="4:104" x14ac:dyDescent="0.3">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E3761" s="5"/>
      <c r="AF3761" s="5"/>
      <c r="AG3761" s="5"/>
      <c r="AH3761" s="5"/>
      <c r="AI3761" s="5"/>
      <c r="AJ3761" s="5"/>
      <c r="AM3761" s="9"/>
      <c r="AN3761" s="9"/>
      <c r="AO3761" s="9"/>
      <c r="AP3761" s="9"/>
      <c r="AQ3761" s="9"/>
      <c r="AR3761" s="9"/>
      <c r="AS3761" s="9"/>
      <c r="AT3761" s="9"/>
      <c r="AU3761" s="5"/>
      <c r="AV3761" s="5"/>
      <c r="AW3761" s="5"/>
      <c r="AX3761" s="5"/>
      <c r="AY3761" s="5"/>
      <c r="AZ3761" s="5"/>
      <c r="BA3761" s="5"/>
      <c r="CX3761" s="5"/>
      <c r="CY3761" s="5"/>
      <c r="CZ3761" s="5"/>
    </row>
    <row r="3762" spans="4:104" x14ac:dyDescent="0.3">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E3762" s="5"/>
      <c r="AF3762" s="5"/>
      <c r="AG3762" s="5"/>
      <c r="AH3762" s="5"/>
      <c r="AI3762" s="5"/>
      <c r="AJ3762" s="5"/>
      <c r="AM3762" s="9"/>
      <c r="AN3762" s="9"/>
      <c r="AO3762" s="9"/>
      <c r="AP3762" s="9"/>
      <c r="AQ3762" s="9"/>
      <c r="AR3762" s="9"/>
      <c r="AS3762" s="9"/>
      <c r="AT3762" s="9"/>
      <c r="AU3762" s="5"/>
      <c r="AV3762" s="5"/>
      <c r="AW3762" s="5"/>
      <c r="AX3762" s="5"/>
      <c r="AY3762" s="5"/>
      <c r="AZ3762" s="5"/>
      <c r="BA3762" s="5"/>
      <c r="CX3762" s="5"/>
      <c r="CY3762" s="5"/>
      <c r="CZ3762" s="5"/>
    </row>
    <row r="3763" spans="4:104" x14ac:dyDescent="0.3">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E3763" s="5"/>
      <c r="AF3763" s="5"/>
      <c r="AG3763" s="5"/>
      <c r="AH3763" s="5"/>
      <c r="AI3763" s="5"/>
      <c r="AJ3763" s="5"/>
      <c r="AM3763" s="9"/>
      <c r="AN3763" s="9"/>
      <c r="AO3763" s="9"/>
      <c r="AP3763" s="9"/>
      <c r="AQ3763" s="9"/>
      <c r="AR3763" s="9"/>
      <c r="AS3763" s="9"/>
      <c r="AT3763" s="9"/>
      <c r="AU3763" s="5"/>
      <c r="AV3763" s="5"/>
      <c r="AW3763" s="5"/>
      <c r="AX3763" s="5"/>
      <c r="AY3763" s="5"/>
      <c r="AZ3763" s="5"/>
      <c r="BA3763" s="5"/>
      <c r="CX3763" s="5"/>
      <c r="CY3763" s="5"/>
      <c r="CZ3763" s="5"/>
    </row>
    <row r="3764" spans="4:104" x14ac:dyDescent="0.3">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E3764" s="5"/>
      <c r="AF3764" s="5"/>
      <c r="AG3764" s="5"/>
      <c r="AH3764" s="5"/>
      <c r="AI3764" s="5"/>
      <c r="AJ3764" s="5"/>
      <c r="AM3764" s="9"/>
      <c r="AN3764" s="9"/>
      <c r="AO3764" s="9"/>
      <c r="AP3764" s="9"/>
      <c r="AQ3764" s="9"/>
      <c r="AR3764" s="9"/>
      <c r="AS3764" s="9"/>
      <c r="AT3764" s="9"/>
      <c r="AU3764" s="5"/>
      <c r="AV3764" s="5"/>
      <c r="AW3764" s="5"/>
      <c r="AX3764" s="5"/>
      <c r="AY3764" s="5"/>
      <c r="AZ3764" s="5"/>
      <c r="BA3764" s="5"/>
      <c r="CX3764" s="5"/>
      <c r="CY3764" s="5"/>
      <c r="CZ3764" s="5"/>
    </row>
    <row r="3765" spans="4:104" x14ac:dyDescent="0.3">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E3765" s="5"/>
      <c r="AF3765" s="5"/>
      <c r="AG3765" s="5"/>
      <c r="AH3765" s="5"/>
      <c r="AI3765" s="5"/>
      <c r="AJ3765" s="5"/>
      <c r="AM3765" s="9"/>
      <c r="AN3765" s="9"/>
      <c r="AO3765" s="9"/>
      <c r="AP3765" s="9"/>
      <c r="AQ3765" s="9"/>
      <c r="AR3765" s="9"/>
      <c r="AS3765" s="9"/>
      <c r="AT3765" s="9"/>
      <c r="AU3765" s="5"/>
      <c r="AV3765" s="5"/>
      <c r="AW3765" s="5"/>
      <c r="AX3765" s="5"/>
      <c r="AY3765" s="5"/>
      <c r="AZ3765" s="5"/>
      <c r="BA3765" s="5"/>
      <c r="CX3765" s="5"/>
      <c r="CY3765" s="5"/>
      <c r="CZ3765" s="5"/>
    </row>
    <row r="3766" spans="4:104" x14ac:dyDescent="0.3">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E3766" s="5"/>
      <c r="AF3766" s="5"/>
      <c r="AG3766" s="5"/>
      <c r="AH3766" s="5"/>
      <c r="AI3766" s="5"/>
      <c r="AJ3766" s="5"/>
      <c r="AM3766" s="9"/>
      <c r="AN3766" s="9"/>
      <c r="AO3766" s="9"/>
      <c r="AP3766" s="9"/>
      <c r="AQ3766" s="9"/>
      <c r="AR3766" s="9"/>
      <c r="AS3766" s="9"/>
      <c r="AT3766" s="9"/>
      <c r="AU3766" s="5"/>
      <c r="AV3766" s="5"/>
      <c r="AW3766" s="5"/>
      <c r="AX3766" s="5"/>
      <c r="AY3766" s="5"/>
      <c r="AZ3766" s="5"/>
      <c r="BA3766" s="5"/>
      <c r="CX3766" s="5"/>
      <c r="CY3766" s="5"/>
      <c r="CZ3766" s="5"/>
    </row>
    <row r="3767" spans="4:104" x14ac:dyDescent="0.3">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E3767" s="5"/>
      <c r="AF3767" s="5"/>
      <c r="AG3767" s="5"/>
      <c r="AH3767" s="5"/>
      <c r="AI3767" s="5"/>
      <c r="AJ3767" s="5"/>
      <c r="AM3767" s="9"/>
      <c r="AN3767" s="9"/>
      <c r="AO3767" s="9"/>
      <c r="AP3767" s="9"/>
      <c r="AQ3767" s="9"/>
      <c r="AR3767" s="9"/>
      <c r="AS3767" s="9"/>
      <c r="AT3767" s="9"/>
      <c r="AU3767" s="5"/>
      <c r="AV3767" s="5"/>
      <c r="AW3767" s="5"/>
      <c r="AX3767" s="5"/>
      <c r="AY3767" s="5"/>
      <c r="AZ3767" s="5"/>
      <c r="BA3767" s="5"/>
      <c r="CX3767" s="5"/>
      <c r="CY3767" s="5"/>
      <c r="CZ3767" s="5"/>
    </row>
    <row r="3768" spans="4:104" x14ac:dyDescent="0.3">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E3768" s="5"/>
      <c r="AF3768" s="5"/>
      <c r="AG3768" s="5"/>
      <c r="AH3768" s="5"/>
      <c r="AI3768" s="5"/>
      <c r="AJ3768" s="5"/>
      <c r="AM3768" s="9"/>
      <c r="AN3768" s="9"/>
      <c r="AO3768" s="9"/>
      <c r="AP3768" s="9"/>
      <c r="AQ3768" s="9"/>
      <c r="AR3768" s="9"/>
      <c r="AS3768" s="9"/>
      <c r="AT3768" s="9"/>
      <c r="AU3768" s="5"/>
      <c r="AV3768" s="5"/>
      <c r="AW3768" s="5"/>
      <c r="AX3768" s="5"/>
      <c r="AY3768" s="5"/>
      <c r="AZ3768" s="5"/>
      <c r="BA3768" s="5"/>
      <c r="CX3768" s="5"/>
      <c r="CY3768" s="5"/>
      <c r="CZ3768" s="5"/>
    </row>
    <row r="3769" spans="4:104" x14ac:dyDescent="0.3">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E3769" s="5"/>
      <c r="AF3769" s="5"/>
      <c r="AG3769" s="5"/>
      <c r="AH3769" s="5"/>
      <c r="AI3769" s="5"/>
      <c r="AJ3769" s="5"/>
      <c r="AM3769" s="9"/>
      <c r="AN3769" s="9"/>
      <c r="AO3769" s="9"/>
      <c r="AP3769" s="9"/>
      <c r="AQ3769" s="9"/>
      <c r="AR3769" s="9"/>
      <c r="AS3769" s="9"/>
      <c r="AT3769" s="9"/>
      <c r="AU3769" s="5"/>
      <c r="AV3769" s="5"/>
      <c r="AW3769" s="5"/>
      <c r="AX3769" s="5"/>
      <c r="AY3769" s="5"/>
      <c r="AZ3769" s="5"/>
      <c r="BA3769" s="5"/>
      <c r="CX3769" s="5"/>
      <c r="CY3769" s="5"/>
      <c r="CZ3769" s="5"/>
    </row>
    <row r="3770" spans="4:104" x14ac:dyDescent="0.3">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E3770" s="5"/>
      <c r="AF3770" s="5"/>
      <c r="AG3770" s="5"/>
      <c r="AH3770" s="5"/>
      <c r="AI3770" s="5"/>
      <c r="AJ3770" s="5"/>
      <c r="AM3770" s="9"/>
      <c r="AN3770" s="9"/>
      <c r="AO3770" s="9"/>
      <c r="AP3770" s="9"/>
      <c r="AQ3770" s="9"/>
      <c r="AR3770" s="9"/>
      <c r="AS3770" s="9"/>
      <c r="AT3770" s="9"/>
      <c r="AU3770" s="5"/>
      <c r="AV3770" s="5"/>
      <c r="AW3770" s="5"/>
      <c r="AX3770" s="5"/>
      <c r="AY3770" s="5"/>
      <c r="AZ3770" s="5"/>
      <c r="BA3770" s="5"/>
      <c r="CX3770" s="5"/>
      <c r="CY3770" s="5"/>
      <c r="CZ3770" s="5"/>
    </row>
    <row r="3771" spans="4:104" x14ac:dyDescent="0.3">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E3771" s="5"/>
      <c r="AF3771" s="5"/>
      <c r="AG3771" s="5"/>
      <c r="AH3771" s="5"/>
      <c r="AI3771" s="5"/>
      <c r="AJ3771" s="5"/>
      <c r="AM3771" s="9"/>
      <c r="AN3771" s="9"/>
      <c r="AO3771" s="9"/>
      <c r="AP3771" s="9"/>
      <c r="AQ3771" s="9"/>
      <c r="AR3771" s="9"/>
      <c r="AS3771" s="9"/>
      <c r="AT3771" s="9"/>
      <c r="AU3771" s="5"/>
      <c r="AV3771" s="5"/>
      <c r="AW3771" s="5"/>
      <c r="AX3771" s="5"/>
      <c r="AY3771" s="5"/>
      <c r="AZ3771" s="5"/>
      <c r="BA3771" s="5"/>
      <c r="CX3771" s="5"/>
      <c r="CY3771" s="5"/>
      <c r="CZ3771" s="5"/>
    </row>
    <row r="3772" spans="4:104" x14ac:dyDescent="0.3">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E3772" s="5"/>
      <c r="AF3772" s="5"/>
      <c r="AG3772" s="5"/>
      <c r="AH3772" s="5"/>
      <c r="AI3772" s="5"/>
      <c r="AJ3772" s="5"/>
      <c r="AM3772" s="9"/>
      <c r="AN3772" s="9"/>
      <c r="AO3772" s="9"/>
      <c r="AP3772" s="9"/>
      <c r="AQ3772" s="9"/>
      <c r="AR3772" s="9"/>
      <c r="AS3772" s="9"/>
      <c r="AT3772" s="9"/>
      <c r="AU3772" s="5"/>
      <c r="AV3772" s="5"/>
      <c r="AW3772" s="5"/>
      <c r="AX3772" s="5"/>
      <c r="AY3772" s="5"/>
      <c r="AZ3772" s="5"/>
      <c r="BA3772" s="5"/>
      <c r="CX3772" s="5"/>
      <c r="CY3772" s="5"/>
      <c r="CZ3772" s="5"/>
    </row>
    <row r="3773" spans="4:104" x14ac:dyDescent="0.3">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E3773" s="5"/>
      <c r="AF3773" s="5"/>
      <c r="AG3773" s="5"/>
      <c r="AH3773" s="5"/>
      <c r="AI3773" s="5"/>
      <c r="AJ3773" s="5"/>
      <c r="AM3773" s="9"/>
      <c r="AN3773" s="9"/>
      <c r="AO3773" s="9"/>
      <c r="AP3773" s="9"/>
      <c r="AQ3773" s="9"/>
      <c r="AR3773" s="9"/>
      <c r="AS3773" s="9"/>
      <c r="AT3773" s="9"/>
      <c r="AU3773" s="5"/>
      <c r="AV3773" s="5"/>
      <c r="AW3773" s="5"/>
      <c r="AX3773" s="5"/>
      <c r="AY3773" s="5"/>
      <c r="AZ3773" s="5"/>
      <c r="BA3773" s="5"/>
      <c r="CX3773" s="5"/>
      <c r="CY3773" s="5"/>
      <c r="CZ3773" s="5"/>
    </row>
    <row r="3774" spans="4:104" x14ac:dyDescent="0.3">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E3774" s="5"/>
      <c r="AF3774" s="5"/>
      <c r="AG3774" s="5"/>
      <c r="AH3774" s="5"/>
      <c r="AI3774" s="5"/>
      <c r="AJ3774" s="5"/>
      <c r="AM3774" s="9"/>
      <c r="AN3774" s="9"/>
      <c r="AO3774" s="9"/>
      <c r="AP3774" s="9"/>
      <c r="AQ3774" s="9"/>
      <c r="AR3774" s="9"/>
      <c r="AS3774" s="9"/>
      <c r="AT3774" s="9"/>
      <c r="AU3774" s="5"/>
      <c r="AV3774" s="5"/>
      <c r="AW3774" s="5"/>
      <c r="AX3774" s="5"/>
      <c r="AY3774" s="5"/>
      <c r="AZ3774" s="5"/>
      <c r="BA3774" s="5"/>
      <c r="CX3774" s="5"/>
      <c r="CY3774" s="5"/>
      <c r="CZ3774" s="5"/>
    </row>
    <row r="3775" spans="4:104" x14ac:dyDescent="0.3">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E3775" s="5"/>
      <c r="AF3775" s="5"/>
      <c r="AG3775" s="5"/>
      <c r="AH3775" s="5"/>
      <c r="AI3775" s="5"/>
      <c r="AJ3775" s="5"/>
      <c r="AM3775" s="9"/>
      <c r="AN3775" s="9"/>
      <c r="AO3775" s="9"/>
      <c r="AP3775" s="9"/>
      <c r="AQ3775" s="9"/>
      <c r="AR3775" s="9"/>
      <c r="AS3775" s="9"/>
      <c r="AT3775" s="9"/>
      <c r="AU3775" s="5"/>
      <c r="AV3775" s="5"/>
      <c r="AW3775" s="5"/>
      <c r="AX3775" s="5"/>
      <c r="AY3775" s="5"/>
      <c r="AZ3775" s="5"/>
      <c r="BA3775" s="5"/>
      <c r="CX3775" s="5"/>
      <c r="CY3775" s="5"/>
      <c r="CZ3775" s="5"/>
    </row>
    <row r="3776" spans="4:104" x14ac:dyDescent="0.3">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E3776" s="5"/>
      <c r="AF3776" s="5"/>
      <c r="AG3776" s="5"/>
      <c r="AH3776" s="5"/>
      <c r="AI3776" s="5"/>
      <c r="AJ3776" s="5"/>
      <c r="AM3776" s="9"/>
      <c r="AN3776" s="9"/>
      <c r="AO3776" s="9"/>
      <c r="AP3776" s="9"/>
      <c r="AQ3776" s="9"/>
      <c r="AR3776" s="9"/>
      <c r="AS3776" s="9"/>
      <c r="AT3776" s="9"/>
      <c r="AU3776" s="5"/>
      <c r="AV3776" s="5"/>
      <c r="AW3776" s="5"/>
      <c r="AX3776" s="5"/>
      <c r="AY3776" s="5"/>
      <c r="AZ3776" s="5"/>
      <c r="BA3776" s="5"/>
      <c r="CX3776" s="5"/>
      <c r="CY3776" s="5"/>
      <c r="CZ3776" s="5"/>
    </row>
    <row r="3777" spans="4:104" x14ac:dyDescent="0.3">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E3777" s="5"/>
      <c r="AF3777" s="5"/>
      <c r="AG3777" s="5"/>
      <c r="AH3777" s="5"/>
      <c r="AI3777" s="5"/>
      <c r="AJ3777" s="5"/>
      <c r="AM3777" s="9"/>
      <c r="AN3777" s="9"/>
      <c r="AO3777" s="9"/>
      <c r="AP3777" s="9"/>
      <c r="AQ3777" s="9"/>
      <c r="AR3777" s="9"/>
      <c r="AS3777" s="9"/>
      <c r="AT3777" s="9"/>
      <c r="AU3777" s="5"/>
      <c r="AV3777" s="5"/>
      <c r="AW3777" s="5"/>
      <c r="AX3777" s="5"/>
      <c r="AY3777" s="5"/>
      <c r="AZ3777" s="5"/>
      <c r="BA3777" s="5"/>
      <c r="CX3777" s="5"/>
      <c r="CY3777" s="5"/>
      <c r="CZ3777" s="5"/>
    </row>
    <row r="3778" spans="4:104" x14ac:dyDescent="0.3">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E3778" s="5"/>
      <c r="AF3778" s="5"/>
      <c r="AG3778" s="5"/>
      <c r="AH3778" s="5"/>
      <c r="AI3778" s="5"/>
      <c r="AJ3778" s="5"/>
      <c r="AM3778" s="9"/>
      <c r="AN3778" s="9"/>
      <c r="AO3778" s="9"/>
      <c r="AP3778" s="9"/>
      <c r="AQ3778" s="9"/>
      <c r="AR3778" s="9"/>
      <c r="AS3778" s="9"/>
      <c r="AT3778" s="9"/>
      <c r="AU3778" s="5"/>
      <c r="AV3778" s="5"/>
      <c r="AW3778" s="5"/>
      <c r="AX3778" s="5"/>
      <c r="AY3778" s="5"/>
      <c r="AZ3778" s="5"/>
      <c r="BA3778" s="5"/>
      <c r="CX3778" s="5"/>
      <c r="CY3778" s="5"/>
      <c r="CZ3778" s="5"/>
    </row>
    <row r="3779" spans="4:104" x14ac:dyDescent="0.3">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E3779" s="5"/>
      <c r="AF3779" s="5"/>
      <c r="AG3779" s="5"/>
      <c r="AH3779" s="5"/>
      <c r="AI3779" s="5"/>
      <c r="AJ3779" s="5"/>
      <c r="AM3779" s="9"/>
      <c r="AN3779" s="9"/>
      <c r="AO3779" s="9"/>
      <c r="AP3779" s="9"/>
      <c r="AQ3779" s="9"/>
      <c r="AR3779" s="9"/>
      <c r="AS3779" s="9"/>
      <c r="AT3779" s="9"/>
      <c r="AU3779" s="5"/>
      <c r="AV3779" s="5"/>
      <c r="AW3779" s="5"/>
      <c r="AX3779" s="5"/>
      <c r="AY3779" s="5"/>
      <c r="AZ3779" s="5"/>
      <c r="BA3779" s="5"/>
      <c r="CX3779" s="5"/>
      <c r="CY3779" s="5"/>
      <c r="CZ3779" s="5"/>
    </row>
    <row r="3780" spans="4:104" x14ac:dyDescent="0.3">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E3780" s="5"/>
      <c r="AF3780" s="5"/>
      <c r="AG3780" s="5"/>
      <c r="AH3780" s="5"/>
      <c r="AI3780" s="5"/>
      <c r="AJ3780" s="5"/>
      <c r="AM3780" s="9"/>
      <c r="AN3780" s="9"/>
      <c r="AO3780" s="9"/>
      <c r="AP3780" s="9"/>
      <c r="AQ3780" s="9"/>
      <c r="AR3780" s="9"/>
      <c r="AS3780" s="9"/>
      <c r="AT3780" s="9"/>
      <c r="AU3780" s="5"/>
      <c r="AV3780" s="5"/>
      <c r="AW3780" s="5"/>
      <c r="AX3780" s="5"/>
      <c r="AY3780" s="5"/>
      <c r="AZ3780" s="5"/>
      <c r="BA3780" s="5"/>
      <c r="CX3780" s="5"/>
      <c r="CY3780" s="5"/>
      <c r="CZ3780" s="5"/>
    </row>
    <row r="3781" spans="4:104" x14ac:dyDescent="0.3">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E3781" s="5"/>
      <c r="AF3781" s="5"/>
      <c r="AG3781" s="5"/>
      <c r="AH3781" s="5"/>
      <c r="AI3781" s="5"/>
      <c r="AJ3781" s="5"/>
      <c r="AM3781" s="9"/>
      <c r="AN3781" s="9"/>
      <c r="AO3781" s="9"/>
      <c r="AP3781" s="9"/>
      <c r="AQ3781" s="9"/>
      <c r="AR3781" s="9"/>
      <c r="AS3781" s="9"/>
      <c r="AT3781" s="9"/>
      <c r="AU3781" s="5"/>
      <c r="AV3781" s="5"/>
      <c r="AW3781" s="5"/>
      <c r="AX3781" s="5"/>
      <c r="AY3781" s="5"/>
      <c r="AZ3781" s="5"/>
      <c r="BA3781" s="5"/>
      <c r="CX3781" s="5"/>
      <c r="CY3781" s="5"/>
      <c r="CZ3781" s="5"/>
    </row>
    <row r="3782" spans="4:104" x14ac:dyDescent="0.3">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E3782" s="5"/>
      <c r="AF3782" s="5"/>
      <c r="AG3782" s="5"/>
      <c r="AH3782" s="5"/>
      <c r="AI3782" s="5"/>
      <c r="AJ3782" s="5"/>
      <c r="AM3782" s="9"/>
      <c r="AN3782" s="9"/>
      <c r="AO3782" s="9"/>
      <c r="AP3782" s="9"/>
      <c r="AQ3782" s="9"/>
      <c r="AR3782" s="9"/>
      <c r="AS3782" s="9"/>
      <c r="AT3782" s="9"/>
      <c r="AU3782" s="5"/>
      <c r="AV3782" s="5"/>
      <c r="AW3782" s="5"/>
      <c r="AX3782" s="5"/>
      <c r="AY3782" s="5"/>
      <c r="AZ3782" s="5"/>
      <c r="BA3782" s="5"/>
      <c r="CX3782" s="5"/>
      <c r="CY3782" s="5"/>
      <c r="CZ3782" s="5"/>
    </row>
    <row r="3783" spans="4:104" x14ac:dyDescent="0.3">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E3783" s="5"/>
      <c r="AF3783" s="5"/>
      <c r="AG3783" s="5"/>
      <c r="AH3783" s="5"/>
      <c r="AI3783" s="5"/>
      <c r="AJ3783" s="5"/>
      <c r="AM3783" s="9"/>
      <c r="AN3783" s="9"/>
      <c r="AO3783" s="9"/>
      <c r="AP3783" s="9"/>
      <c r="AQ3783" s="9"/>
      <c r="AR3783" s="9"/>
      <c r="AS3783" s="9"/>
      <c r="AT3783" s="9"/>
      <c r="AU3783" s="5"/>
      <c r="AV3783" s="5"/>
      <c r="AW3783" s="5"/>
      <c r="AX3783" s="5"/>
      <c r="AY3783" s="5"/>
      <c r="AZ3783" s="5"/>
      <c r="BA3783" s="5"/>
      <c r="CX3783" s="5"/>
      <c r="CY3783" s="5"/>
      <c r="CZ3783" s="5"/>
    </row>
    <row r="3784" spans="4:104" x14ac:dyDescent="0.3">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E3784" s="5"/>
      <c r="AF3784" s="5"/>
      <c r="AG3784" s="5"/>
      <c r="AH3784" s="5"/>
      <c r="AI3784" s="5"/>
      <c r="AJ3784" s="5"/>
      <c r="AM3784" s="9"/>
      <c r="AN3784" s="9"/>
      <c r="AO3784" s="9"/>
      <c r="AP3784" s="9"/>
      <c r="AQ3784" s="9"/>
      <c r="AR3784" s="9"/>
      <c r="AS3784" s="9"/>
      <c r="AT3784" s="9"/>
      <c r="AU3784" s="5"/>
      <c r="AV3784" s="5"/>
      <c r="AW3784" s="5"/>
      <c r="AX3784" s="5"/>
      <c r="AY3784" s="5"/>
      <c r="AZ3784" s="5"/>
      <c r="BA3784" s="5"/>
      <c r="CX3784" s="5"/>
      <c r="CY3784" s="5"/>
      <c r="CZ3784" s="5"/>
    </row>
    <row r="3785" spans="4:104" x14ac:dyDescent="0.3">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E3785" s="5"/>
      <c r="AF3785" s="5"/>
      <c r="AG3785" s="5"/>
      <c r="AH3785" s="5"/>
      <c r="AI3785" s="5"/>
      <c r="AJ3785" s="5"/>
      <c r="AM3785" s="9"/>
      <c r="AN3785" s="9"/>
      <c r="AO3785" s="9"/>
      <c r="AP3785" s="9"/>
      <c r="AQ3785" s="9"/>
      <c r="AR3785" s="9"/>
      <c r="AS3785" s="9"/>
      <c r="AT3785" s="9"/>
      <c r="AU3785" s="5"/>
      <c r="AV3785" s="5"/>
      <c r="AW3785" s="5"/>
      <c r="AX3785" s="5"/>
      <c r="AY3785" s="5"/>
      <c r="AZ3785" s="5"/>
      <c r="BA3785" s="5"/>
      <c r="CX3785" s="5"/>
      <c r="CY3785" s="5"/>
      <c r="CZ3785" s="5"/>
    </row>
    <row r="3786" spans="4:104" x14ac:dyDescent="0.3">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E3786" s="5"/>
      <c r="AF3786" s="5"/>
      <c r="AG3786" s="5"/>
      <c r="AH3786" s="5"/>
      <c r="AI3786" s="5"/>
      <c r="AJ3786" s="5"/>
      <c r="AM3786" s="9"/>
      <c r="AN3786" s="9"/>
      <c r="AO3786" s="9"/>
      <c r="AP3786" s="9"/>
      <c r="AQ3786" s="9"/>
      <c r="AR3786" s="9"/>
      <c r="AS3786" s="9"/>
      <c r="AT3786" s="9"/>
      <c r="AU3786" s="5"/>
      <c r="AV3786" s="5"/>
      <c r="AW3786" s="5"/>
      <c r="AX3786" s="5"/>
      <c r="AY3786" s="5"/>
      <c r="AZ3786" s="5"/>
      <c r="BA3786" s="5"/>
      <c r="CX3786" s="5"/>
      <c r="CY3786" s="5"/>
      <c r="CZ3786" s="5"/>
    </row>
    <row r="3787" spans="4:104" x14ac:dyDescent="0.3">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E3787" s="5"/>
      <c r="AF3787" s="5"/>
      <c r="AG3787" s="5"/>
      <c r="AH3787" s="5"/>
      <c r="AI3787" s="5"/>
      <c r="AJ3787" s="5"/>
      <c r="AM3787" s="9"/>
      <c r="AN3787" s="9"/>
      <c r="AO3787" s="9"/>
      <c r="AP3787" s="9"/>
      <c r="AQ3787" s="9"/>
      <c r="AR3787" s="9"/>
      <c r="AS3787" s="9"/>
      <c r="AT3787" s="9"/>
      <c r="AU3787" s="5"/>
      <c r="AV3787" s="5"/>
      <c r="AW3787" s="5"/>
      <c r="AX3787" s="5"/>
      <c r="AY3787" s="5"/>
      <c r="AZ3787" s="5"/>
      <c r="BA3787" s="5"/>
      <c r="CX3787" s="5"/>
      <c r="CY3787" s="5"/>
      <c r="CZ3787" s="5"/>
    </row>
    <row r="3788" spans="4:104" x14ac:dyDescent="0.3">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E3788" s="5"/>
      <c r="AF3788" s="5"/>
      <c r="AG3788" s="5"/>
      <c r="AH3788" s="5"/>
      <c r="AI3788" s="5"/>
      <c r="AJ3788" s="5"/>
      <c r="AM3788" s="9"/>
      <c r="AN3788" s="9"/>
      <c r="AO3788" s="9"/>
      <c r="AP3788" s="9"/>
      <c r="AQ3788" s="9"/>
      <c r="AR3788" s="9"/>
      <c r="AS3788" s="9"/>
      <c r="AT3788" s="9"/>
      <c r="AU3788" s="5"/>
      <c r="AV3788" s="5"/>
      <c r="AW3788" s="5"/>
      <c r="AX3788" s="5"/>
      <c r="AY3788" s="5"/>
      <c r="AZ3788" s="5"/>
      <c r="BA3788" s="5"/>
      <c r="CX3788" s="5"/>
      <c r="CY3788" s="5"/>
      <c r="CZ3788" s="5"/>
    </row>
    <row r="3789" spans="4:104" x14ac:dyDescent="0.3">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E3789" s="5"/>
      <c r="AF3789" s="5"/>
      <c r="AG3789" s="5"/>
      <c r="AH3789" s="5"/>
      <c r="AI3789" s="5"/>
      <c r="AJ3789" s="5"/>
      <c r="AM3789" s="9"/>
      <c r="AN3789" s="9"/>
      <c r="AO3789" s="9"/>
      <c r="AP3789" s="9"/>
      <c r="AQ3789" s="9"/>
      <c r="AR3789" s="9"/>
      <c r="AS3789" s="9"/>
      <c r="AT3789" s="9"/>
      <c r="AU3789" s="5"/>
      <c r="AV3789" s="5"/>
      <c r="AW3789" s="5"/>
      <c r="AX3789" s="5"/>
      <c r="AY3789" s="5"/>
      <c r="AZ3789" s="5"/>
      <c r="BA3789" s="5"/>
      <c r="CX3789" s="5"/>
      <c r="CY3789" s="5"/>
      <c r="CZ3789" s="5"/>
    </row>
    <row r="3790" spans="4:104" x14ac:dyDescent="0.3">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E3790" s="5"/>
      <c r="AF3790" s="5"/>
      <c r="AG3790" s="5"/>
      <c r="AH3790" s="5"/>
      <c r="AI3790" s="5"/>
      <c r="AJ3790" s="5"/>
      <c r="AM3790" s="9"/>
      <c r="AN3790" s="9"/>
      <c r="AO3790" s="9"/>
      <c r="AP3790" s="9"/>
      <c r="AQ3790" s="9"/>
      <c r="AR3790" s="9"/>
      <c r="AS3790" s="9"/>
      <c r="AT3790" s="9"/>
      <c r="AU3790" s="5"/>
      <c r="AV3790" s="5"/>
      <c r="AW3790" s="5"/>
      <c r="AX3790" s="5"/>
      <c r="AY3790" s="5"/>
      <c r="AZ3790" s="5"/>
      <c r="BA3790" s="5"/>
      <c r="CX3790" s="5"/>
      <c r="CY3790" s="5"/>
      <c r="CZ3790" s="5"/>
    </row>
    <row r="3791" spans="4:104" x14ac:dyDescent="0.3">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E3791" s="5"/>
      <c r="AF3791" s="5"/>
      <c r="AG3791" s="5"/>
      <c r="AH3791" s="5"/>
      <c r="AI3791" s="5"/>
      <c r="AJ3791" s="5"/>
      <c r="AM3791" s="9"/>
      <c r="AN3791" s="9"/>
      <c r="AO3791" s="9"/>
      <c r="AP3791" s="9"/>
      <c r="AQ3791" s="9"/>
      <c r="AR3791" s="9"/>
      <c r="AS3791" s="9"/>
      <c r="AT3791" s="9"/>
      <c r="AU3791" s="5"/>
      <c r="AV3791" s="5"/>
      <c r="AW3791" s="5"/>
      <c r="AX3791" s="5"/>
      <c r="AY3791" s="5"/>
      <c r="AZ3791" s="5"/>
      <c r="BA3791" s="5"/>
      <c r="CX3791" s="5"/>
      <c r="CY3791" s="5"/>
      <c r="CZ3791" s="5"/>
    </row>
    <row r="3792" spans="4:104" x14ac:dyDescent="0.3">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E3792" s="5"/>
      <c r="AF3792" s="5"/>
      <c r="AG3792" s="5"/>
      <c r="AH3792" s="5"/>
      <c r="AI3792" s="5"/>
      <c r="AJ3792" s="5"/>
      <c r="AM3792" s="9"/>
      <c r="AN3792" s="9"/>
      <c r="AO3792" s="9"/>
      <c r="AP3792" s="9"/>
      <c r="AQ3792" s="9"/>
      <c r="AR3792" s="9"/>
      <c r="AS3792" s="9"/>
      <c r="AT3792" s="9"/>
      <c r="AU3792" s="5"/>
      <c r="AV3792" s="5"/>
      <c r="AW3792" s="5"/>
      <c r="AX3792" s="5"/>
      <c r="AY3792" s="5"/>
      <c r="AZ3792" s="5"/>
      <c r="BA3792" s="5"/>
      <c r="CX3792" s="5"/>
      <c r="CY3792" s="5"/>
      <c r="CZ3792" s="5"/>
    </row>
    <row r="3793" spans="4:104" x14ac:dyDescent="0.3">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E3793" s="5"/>
      <c r="AF3793" s="5"/>
      <c r="AG3793" s="5"/>
      <c r="AH3793" s="5"/>
      <c r="AI3793" s="5"/>
      <c r="AJ3793" s="5"/>
      <c r="AM3793" s="9"/>
      <c r="AN3793" s="9"/>
      <c r="AO3793" s="9"/>
      <c r="AP3793" s="9"/>
      <c r="AQ3793" s="9"/>
      <c r="AR3793" s="9"/>
      <c r="AS3793" s="9"/>
      <c r="AT3793" s="9"/>
      <c r="AU3793" s="5"/>
      <c r="AV3793" s="5"/>
      <c r="AW3793" s="5"/>
      <c r="AX3793" s="5"/>
      <c r="AY3793" s="5"/>
      <c r="AZ3793" s="5"/>
      <c r="BA3793" s="5"/>
      <c r="CX3793" s="5"/>
      <c r="CY3793" s="5"/>
      <c r="CZ3793" s="5"/>
    </row>
    <row r="3794" spans="4:104" x14ac:dyDescent="0.3">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E3794" s="5"/>
      <c r="AF3794" s="5"/>
      <c r="AG3794" s="5"/>
      <c r="AH3794" s="5"/>
      <c r="AI3794" s="5"/>
      <c r="AJ3794" s="5"/>
      <c r="AM3794" s="9"/>
      <c r="AN3794" s="9"/>
      <c r="AO3794" s="9"/>
      <c r="AP3794" s="9"/>
      <c r="AQ3794" s="9"/>
      <c r="AR3794" s="9"/>
      <c r="AS3794" s="9"/>
      <c r="AT3794" s="9"/>
      <c r="AU3794" s="5"/>
      <c r="AV3794" s="5"/>
      <c r="AW3794" s="5"/>
      <c r="AX3794" s="5"/>
      <c r="AY3794" s="5"/>
      <c r="AZ3794" s="5"/>
      <c r="BA3794" s="5"/>
      <c r="CX3794" s="5"/>
      <c r="CY3794" s="5"/>
      <c r="CZ3794" s="5"/>
    </row>
    <row r="3795" spans="4:104" x14ac:dyDescent="0.3">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E3795" s="5"/>
      <c r="AF3795" s="5"/>
      <c r="AG3795" s="5"/>
      <c r="AH3795" s="5"/>
      <c r="AI3795" s="5"/>
      <c r="AJ3795" s="5"/>
      <c r="AM3795" s="9"/>
      <c r="AN3795" s="9"/>
      <c r="AO3795" s="9"/>
      <c r="AP3795" s="9"/>
      <c r="AQ3795" s="9"/>
      <c r="AR3795" s="9"/>
      <c r="AS3795" s="9"/>
      <c r="AT3795" s="9"/>
      <c r="AU3795" s="5"/>
      <c r="AV3795" s="5"/>
      <c r="AW3795" s="5"/>
      <c r="AX3795" s="5"/>
      <c r="AY3795" s="5"/>
      <c r="AZ3795" s="5"/>
      <c r="BA3795" s="5"/>
      <c r="CX3795" s="5"/>
      <c r="CY3795" s="5"/>
      <c r="CZ3795" s="5"/>
    </row>
    <row r="3796" spans="4:104" x14ac:dyDescent="0.3">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E3796" s="5"/>
      <c r="AF3796" s="5"/>
      <c r="AG3796" s="5"/>
      <c r="AH3796" s="5"/>
      <c r="AI3796" s="5"/>
      <c r="AJ3796" s="5"/>
      <c r="AM3796" s="9"/>
      <c r="AN3796" s="9"/>
      <c r="AO3796" s="9"/>
      <c r="AP3796" s="9"/>
      <c r="AQ3796" s="9"/>
      <c r="AR3796" s="9"/>
      <c r="AS3796" s="9"/>
      <c r="AT3796" s="9"/>
      <c r="AU3796" s="5"/>
      <c r="AV3796" s="5"/>
      <c r="AW3796" s="5"/>
      <c r="AX3796" s="5"/>
      <c r="AY3796" s="5"/>
      <c r="AZ3796" s="5"/>
      <c r="BA3796" s="5"/>
      <c r="CX3796" s="5"/>
      <c r="CY3796" s="5"/>
      <c r="CZ3796" s="5"/>
    </row>
    <row r="3797" spans="4:104" x14ac:dyDescent="0.3">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E3797" s="5"/>
      <c r="AF3797" s="5"/>
      <c r="AG3797" s="5"/>
      <c r="AH3797" s="5"/>
      <c r="AI3797" s="5"/>
      <c r="AJ3797" s="5"/>
      <c r="AM3797" s="9"/>
      <c r="AN3797" s="9"/>
      <c r="AO3797" s="9"/>
      <c r="AP3797" s="9"/>
      <c r="AQ3797" s="9"/>
      <c r="AR3797" s="9"/>
      <c r="AS3797" s="9"/>
      <c r="AT3797" s="9"/>
      <c r="AU3797" s="5"/>
      <c r="AV3797" s="5"/>
      <c r="AW3797" s="5"/>
      <c r="AX3797" s="5"/>
      <c r="AY3797" s="5"/>
      <c r="AZ3797" s="5"/>
      <c r="BA3797" s="5"/>
      <c r="CX3797" s="5"/>
      <c r="CY3797" s="5"/>
      <c r="CZ3797" s="5"/>
    </row>
    <row r="3798" spans="4:104" x14ac:dyDescent="0.3">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E3798" s="5"/>
      <c r="AF3798" s="5"/>
      <c r="AG3798" s="5"/>
      <c r="AH3798" s="5"/>
      <c r="AI3798" s="5"/>
      <c r="AJ3798" s="5"/>
      <c r="AM3798" s="9"/>
      <c r="AN3798" s="9"/>
      <c r="AO3798" s="9"/>
      <c r="AP3798" s="9"/>
      <c r="AQ3798" s="9"/>
      <c r="AR3798" s="9"/>
      <c r="AS3798" s="9"/>
      <c r="AT3798" s="9"/>
      <c r="AU3798" s="5"/>
      <c r="AV3798" s="5"/>
      <c r="AW3798" s="5"/>
      <c r="AX3798" s="5"/>
      <c r="AY3798" s="5"/>
      <c r="AZ3798" s="5"/>
      <c r="BA3798" s="5"/>
      <c r="CX3798" s="5"/>
      <c r="CY3798" s="5"/>
      <c r="CZ3798" s="5"/>
    </row>
    <row r="3799" spans="4:104" x14ac:dyDescent="0.3">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E3799" s="5"/>
      <c r="AF3799" s="5"/>
      <c r="AG3799" s="5"/>
      <c r="AH3799" s="5"/>
      <c r="AI3799" s="5"/>
      <c r="AJ3799" s="5"/>
      <c r="AM3799" s="9"/>
      <c r="AN3799" s="9"/>
      <c r="AO3799" s="9"/>
      <c r="AP3799" s="9"/>
      <c r="AQ3799" s="9"/>
      <c r="AR3799" s="9"/>
      <c r="AS3799" s="9"/>
      <c r="AT3799" s="9"/>
      <c r="AU3799" s="5"/>
      <c r="AV3799" s="5"/>
      <c r="AW3799" s="5"/>
      <c r="AX3799" s="5"/>
      <c r="AY3799" s="5"/>
      <c r="AZ3799" s="5"/>
      <c r="BA3799" s="5"/>
      <c r="CX3799" s="5"/>
      <c r="CY3799" s="5"/>
      <c r="CZ3799" s="5"/>
    </row>
    <row r="3800" spans="4:104" x14ac:dyDescent="0.3">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E3800" s="5"/>
      <c r="AF3800" s="5"/>
      <c r="AG3800" s="5"/>
      <c r="AH3800" s="5"/>
      <c r="AI3800" s="5"/>
      <c r="AJ3800" s="5"/>
      <c r="AM3800" s="9"/>
      <c r="AN3800" s="9"/>
      <c r="AO3800" s="9"/>
      <c r="AP3800" s="9"/>
      <c r="AQ3800" s="9"/>
      <c r="AR3800" s="9"/>
      <c r="AS3800" s="9"/>
      <c r="AT3800" s="9"/>
      <c r="AU3800" s="5"/>
      <c r="AV3800" s="5"/>
      <c r="AW3800" s="5"/>
      <c r="AX3800" s="5"/>
      <c r="AY3800" s="5"/>
      <c r="AZ3800" s="5"/>
      <c r="BA3800" s="5"/>
      <c r="CX3800" s="5"/>
      <c r="CY3800" s="5"/>
      <c r="CZ3800" s="5"/>
    </row>
    <row r="3801" spans="4:104" x14ac:dyDescent="0.3">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E3801" s="5"/>
      <c r="AF3801" s="5"/>
      <c r="AG3801" s="5"/>
      <c r="AH3801" s="5"/>
      <c r="AI3801" s="5"/>
      <c r="AJ3801" s="5"/>
      <c r="AM3801" s="9"/>
      <c r="AN3801" s="9"/>
      <c r="AO3801" s="9"/>
      <c r="AP3801" s="9"/>
      <c r="AQ3801" s="9"/>
      <c r="AR3801" s="9"/>
      <c r="AS3801" s="9"/>
      <c r="AT3801" s="9"/>
      <c r="AU3801" s="5"/>
      <c r="AV3801" s="5"/>
      <c r="AW3801" s="5"/>
      <c r="AX3801" s="5"/>
      <c r="AY3801" s="5"/>
      <c r="AZ3801" s="5"/>
      <c r="BA3801" s="5"/>
      <c r="CX3801" s="5"/>
      <c r="CY3801" s="5"/>
      <c r="CZ3801" s="5"/>
    </row>
    <row r="3802" spans="4:104" x14ac:dyDescent="0.3">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E3802" s="5"/>
      <c r="AF3802" s="5"/>
      <c r="AG3802" s="5"/>
      <c r="AH3802" s="5"/>
      <c r="AI3802" s="5"/>
      <c r="AJ3802" s="5"/>
      <c r="AM3802" s="9"/>
      <c r="AN3802" s="9"/>
      <c r="AO3802" s="9"/>
      <c r="AP3802" s="9"/>
      <c r="AQ3802" s="9"/>
      <c r="AR3802" s="9"/>
      <c r="AS3802" s="9"/>
      <c r="AT3802" s="9"/>
      <c r="AU3802" s="5"/>
      <c r="AV3802" s="5"/>
      <c r="AW3802" s="5"/>
      <c r="AX3802" s="5"/>
      <c r="AY3802" s="5"/>
      <c r="AZ3802" s="5"/>
      <c r="BA3802" s="5"/>
      <c r="CX3802" s="5"/>
      <c r="CY3802" s="5"/>
      <c r="CZ3802" s="5"/>
    </row>
    <row r="3803" spans="4:104" x14ac:dyDescent="0.3">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E3803" s="5"/>
      <c r="AF3803" s="5"/>
      <c r="AG3803" s="5"/>
      <c r="AH3803" s="5"/>
      <c r="AI3803" s="5"/>
      <c r="AJ3803" s="5"/>
      <c r="AM3803" s="9"/>
      <c r="AN3803" s="9"/>
      <c r="AO3803" s="9"/>
      <c r="AP3803" s="9"/>
      <c r="AQ3803" s="9"/>
      <c r="AR3803" s="9"/>
      <c r="AS3803" s="9"/>
      <c r="AT3803" s="9"/>
      <c r="AU3803" s="5"/>
      <c r="AV3803" s="5"/>
      <c r="AW3803" s="5"/>
      <c r="AX3803" s="5"/>
      <c r="AY3803" s="5"/>
      <c r="AZ3803" s="5"/>
      <c r="BA3803" s="5"/>
      <c r="CX3803" s="5"/>
      <c r="CY3803" s="5"/>
      <c r="CZ3803" s="5"/>
    </row>
    <row r="3804" spans="4:104" x14ac:dyDescent="0.3">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E3804" s="5"/>
      <c r="AF3804" s="5"/>
      <c r="AG3804" s="5"/>
      <c r="AH3804" s="5"/>
      <c r="AI3804" s="5"/>
      <c r="AJ3804" s="5"/>
      <c r="AM3804" s="9"/>
      <c r="AN3804" s="9"/>
      <c r="AO3804" s="9"/>
      <c r="AP3804" s="9"/>
      <c r="AQ3804" s="9"/>
      <c r="AR3804" s="9"/>
      <c r="AS3804" s="9"/>
      <c r="AT3804" s="9"/>
      <c r="AU3804" s="5"/>
      <c r="AV3804" s="5"/>
      <c r="AW3804" s="5"/>
      <c r="AX3804" s="5"/>
      <c r="AY3804" s="5"/>
      <c r="AZ3804" s="5"/>
      <c r="BA3804" s="5"/>
      <c r="CX3804" s="5"/>
      <c r="CY3804" s="5"/>
      <c r="CZ3804" s="5"/>
    </row>
    <row r="3805" spans="4:104" x14ac:dyDescent="0.3">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E3805" s="5"/>
      <c r="AF3805" s="5"/>
      <c r="AG3805" s="5"/>
      <c r="AH3805" s="5"/>
      <c r="AI3805" s="5"/>
      <c r="AJ3805" s="5"/>
      <c r="AM3805" s="9"/>
      <c r="AN3805" s="9"/>
      <c r="AO3805" s="9"/>
      <c r="AP3805" s="9"/>
      <c r="AQ3805" s="9"/>
      <c r="AR3805" s="9"/>
      <c r="AS3805" s="9"/>
      <c r="AT3805" s="9"/>
      <c r="AU3805" s="5"/>
      <c r="AV3805" s="5"/>
      <c r="AW3805" s="5"/>
      <c r="AX3805" s="5"/>
      <c r="AY3805" s="5"/>
      <c r="AZ3805" s="5"/>
      <c r="BA3805" s="5"/>
      <c r="CX3805" s="5"/>
      <c r="CY3805" s="5"/>
      <c r="CZ3805" s="5"/>
    </row>
    <row r="3806" spans="4:104" x14ac:dyDescent="0.3">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E3806" s="5"/>
      <c r="AF3806" s="5"/>
      <c r="AG3806" s="5"/>
      <c r="AH3806" s="5"/>
      <c r="AI3806" s="5"/>
      <c r="AJ3806" s="5"/>
      <c r="AM3806" s="9"/>
      <c r="AN3806" s="9"/>
      <c r="AO3806" s="9"/>
      <c r="AP3806" s="9"/>
      <c r="AQ3806" s="9"/>
      <c r="AR3806" s="9"/>
      <c r="AS3806" s="9"/>
      <c r="AT3806" s="9"/>
      <c r="AU3806" s="5"/>
      <c r="AV3806" s="5"/>
      <c r="AW3806" s="5"/>
      <c r="AX3806" s="5"/>
      <c r="AY3806" s="5"/>
      <c r="AZ3806" s="5"/>
      <c r="BA3806" s="5"/>
      <c r="CX3806" s="5"/>
      <c r="CY3806" s="5"/>
      <c r="CZ3806" s="5"/>
    </row>
    <row r="3807" spans="4:104" x14ac:dyDescent="0.3">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E3807" s="5"/>
      <c r="AF3807" s="5"/>
      <c r="AG3807" s="5"/>
      <c r="AH3807" s="5"/>
      <c r="AI3807" s="5"/>
      <c r="AJ3807" s="5"/>
      <c r="AM3807" s="9"/>
      <c r="AN3807" s="9"/>
      <c r="AO3807" s="9"/>
      <c r="AP3807" s="9"/>
      <c r="AQ3807" s="9"/>
      <c r="AR3807" s="9"/>
      <c r="AS3807" s="9"/>
      <c r="AT3807" s="9"/>
      <c r="AU3807" s="5"/>
      <c r="AV3807" s="5"/>
      <c r="AW3807" s="5"/>
      <c r="AX3807" s="5"/>
      <c r="AY3807" s="5"/>
      <c r="AZ3807" s="5"/>
      <c r="BA3807" s="5"/>
      <c r="CX3807" s="5"/>
      <c r="CY3807" s="5"/>
      <c r="CZ3807" s="5"/>
    </row>
    <row r="3808" spans="4:104" x14ac:dyDescent="0.3">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E3808" s="5"/>
      <c r="AF3808" s="5"/>
      <c r="AG3808" s="5"/>
      <c r="AH3808" s="5"/>
      <c r="AI3808" s="5"/>
      <c r="AJ3808" s="5"/>
      <c r="AM3808" s="9"/>
      <c r="AN3808" s="9"/>
      <c r="AO3808" s="9"/>
      <c r="AP3808" s="9"/>
      <c r="AQ3808" s="9"/>
      <c r="AR3808" s="9"/>
      <c r="AS3808" s="9"/>
      <c r="AT3808" s="9"/>
      <c r="AU3808" s="5"/>
      <c r="AV3808" s="5"/>
      <c r="AW3808" s="5"/>
      <c r="AX3808" s="5"/>
      <c r="AY3808" s="5"/>
      <c r="AZ3808" s="5"/>
      <c r="BA3808" s="5"/>
      <c r="CX3808" s="5"/>
      <c r="CY3808" s="5"/>
      <c r="CZ3808" s="5"/>
    </row>
    <row r="3809" spans="4:104" x14ac:dyDescent="0.3">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E3809" s="5"/>
      <c r="AF3809" s="5"/>
      <c r="AG3809" s="5"/>
      <c r="AH3809" s="5"/>
      <c r="AI3809" s="5"/>
      <c r="AJ3809" s="5"/>
      <c r="AM3809" s="9"/>
      <c r="AN3809" s="9"/>
      <c r="AO3809" s="9"/>
      <c r="AP3809" s="9"/>
      <c r="AQ3809" s="9"/>
      <c r="AR3809" s="9"/>
      <c r="AS3809" s="9"/>
      <c r="AT3809" s="9"/>
      <c r="AU3809" s="5"/>
      <c r="AV3809" s="5"/>
      <c r="AW3809" s="5"/>
      <c r="AX3809" s="5"/>
      <c r="AY3809" s="5"/>
      <c r="AZ3809" s="5"/>
      <c r="BA3809" s="5"/>
      <c r="CX3809" s="5"/>
      <c r="CY3809" s="5"/>
      <c r="CZ3809" s="5"/>
    </row>
    <row r="3810" spans="4:104" x14ac:dyDescent="0.3">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E3810" s="5"/>
      <c r="AF3810" s="5"/>
      <c r="AG3810" s="5"/>
      <c r="AH3810" s="5"/>
      <c r="AI3810" s="5"/>
      <c r="AJ3810" s="5"/>
      <c r="AM3810" s="9"/>
      <c r="AN3810" s="9"/>
      <c r="AO3810" s="9"/>
      <c r="AP3810" s="9"/>
      <c r="AQ3810" s="9"/>
      <c r="AR3810" s="9"/>
      <c r="AS3810" s="9"/>
      <c r="AT3810" s="9"/>
      <c r="AU3810" s="5"/>
      <c r="AV3810" s="5"/>
      <c r="AW3810" s="5"/>
      <c r="AX3810" s="5"/>
      <c r="AY3810" s="5"/>
      <c r="AZ3810" s="5"/>
      <c r="BA3810" s="5"/>
      <c r="CX3810" s="5"/>
      <c r="CY3810" s="5"/>
      <c r="CZ3810" s="5"/>
    </row>
    <row r="3811" spans="4:104" x14ac:dyDescent="0.3">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E3811" s="5"/>
      <c r="AF3811" s="5"/>
      <c r="AG3811" s="5"/>
      <c r="AH3811" s="5"/>
      <c r="AI3811" s="5"/>
      <c r="AJ3811" s="5"/>
      <c r="AM3811" s="9"/>
      <c r="AN3811" s="9"/>
      <c r="AO3811" s="9"/>
      <c r="AP3811" s="9"/>
      <c r="AQ3811" s="9"/>
      <c r="AR3811" s="9"/>
      <c r="AS3811" s="9"/>
      <c r="AT3811" s="9"/>
      <c r="AU3811" s="5"/>
      <c r="AV3811" s="5"/>
      <c r="AW3811" s="5"/>
      <c r="AX3811" s="5"/>
      <c r="AY3811" s="5"/>
      <c r="AZ3811" s="5"/>
      <c r="BA3811" s="5"/>
      <c r="CX3811" s="5"/>
      <c r="CY3811" s="5"/>
      <c r="CZ3811" s="5"/>
    </row>
    <row r="3812" spans="4:104" x14ac:dyDescent="0.3">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E3812" s="5"/>
      <c r="AF3812" s="5"/>
      <c r="AG3812" s="5"/>
      <c r="AH3812" s="5"/>
      <c r="AI3812" s="5"/>
      <c r="AJ3812" s="5"/>
      <c r="AM3812" s="9"/>
      <c r="AN3812" s="9"/>
      <c r="AO3812" s="9"/>
      <c r="AP3812" s="9"/>
      <c r="AQ3812" s="9"/>
      <c r="AR3812" s="9"/>
      <c r="AS3812" s="9"/>
      <c r="AT3812" s="9"/>
      <c r="AU3812" s="5"/>
      <c r="AV3812" s="5"/>
      <c r="AW3812" s="5"/>
      <c r="AX3812" s="5"/>
      <c r="AY3812" s="5"/>
      <c r="AZ3812" s="5"/>
      <c r="BA3812" s="5"/>
      <c r="CX3812" s="5"/>
      <c r="CY3812" s="5"/>
      <c r="CZ3812" s="5"/>
    </row>
    <row r="3813" spans="4:104" x14ac:dyDescent="0.3">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E3813" s="5"/>
      <c r="AF3813" s="5"/>
      <c r="AG3813" s="5"/>
      <c r="AH3813" s="5"/>
      <c r="AI3813" s="5"/>
      <c r="AJ3813" s="5"/>
      <c r="AM3813" s="9"/>
      <c r="AN3813" s="9"/>
      <c r="AO3813" s="9"/>
      <c r="AP3813" s="9"/>
      <c r="AQ3813" s="9"/>
      <c r="AR3813" s="9"/>
      <c r="AS3813" s="9"/>
      <c r="AT3813" s="9"/>
      <c r="AU3813" s="5"/>
      <c r="AV3813" s="5"/>
      <c r="AW3813" s="5"/>
      <c r="AX3813" s="5"/>
      <c r="AY3813" s="5"/>
      <c r="AZ3813" s="5"/>
      <c r="BA3813" s="5"/>
      <c r="CX3813" s="5"/>
      <c r="CY3813" s="5"/>
      <c r="CZ3813" s="5"/>
    </row>
    <row r="3814" spans="4:104" x14ac:dyDescent="0.3">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E3814" s="5"/>
      <c r="AF3814" s="5"/>
      <c r="AG3814" s="5"/>
      <c r="AH3814" s="5"/>
      <c r="AI3814" s="5"/>
      <c r="AJ3814" s="5"/>
      <c r="AM3814" s="9"/>
      <c r="AN3814" s="9"/>
      <c r="AO3814" s="9"/>
      <c r="AP3814" s="9"/>
      <c r="AQ3814" s="9"/>
      <c r="AR3814" s="9"/>
      <c r="AS3814" s="9"/>
      <c r="AT3814" s="9"/>
      <c r="AU3814" s="5"/>
      <c r="AV3814" s="5"/>
      <c r="AW3814" s="5"/>
      <c r="AX3814" s="5"/>
      <c r="AY3814" s="5"/>
      <c r="AZ3814" s="5"/>
      <c r="BA3814" s="5"/>
      <c r="CX3814" s="5"/>
      <c r="CY3814" s="5"/>
      <c r="CZ3814" s="5"/>
    </row>
    <row r="3815" spans="4:104" x14ac:dyDescent="0.3">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E3815" s="5"/>
      <c r="AF3815" s="5"/>
      <c r="AG3815" s="5"/>
      <c r="AH3815" s="5"/>
      <c r="AI3815" s="5"/>
      <c r="AJ3815" s="5"/>
      <c r="AM3815" s="9"/>
      <c r="AN3815" s="9"/>
      <c r="AO3815" s="9"/>
      <c r="AP3815" s="9"/>
      <c r="AQ3815" s="9"/>
      <c r="AR3815" s="9"/>
      <c r="AS3815" s="9"/>
      <c r="AT3815" s="9"/>
      <c r="AU3815" s="5"/>
      <c r="AV3815" s="5"/>
      <c r="AW3815" s="5"/>
      <c r="AX3815" s="5"/>
      <c r="AY3815" s="5"/>
      <c r="AZ3815" s="5"/>
      <c r="BA3815" s="5"/>
      <c r="CX3815" s="5"/>
      <c r="CY3815" s="5"/>
      <c r="CZ3815" s="5"/>
    </row>
    <row r="3816" spans="4:104" x14ac:dyDescent="0.3">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E3816" s="5"/>
      <c r="AF3816" s="5"/>
      <c r="AG3816" s="5"/>
      <c r="AH3816" s="5"/>
      <c r="AI3816" s="5"/>
      <c r="AJ3816" s="5"/>
      <c r="AM3816" s="9"/>
      <c r="AN3816" s="9"/>
      <c r="AO3816" s="9"/>
      <c r="AP3816" s="9"/>
      <c r="AQ3816" s="9"/>
      <c r="AR3816" s="9"/>
      <c r="AS3816" s="9"/>
      <c r="AT3816" s="9"/>
      <c r="AU3816" s="5"/>
      <c r="AV3816" s="5"/>
      <c r="AW3816" s="5"/>
      <c r="AX3816" s="5"/>
      <c r="AY3816" s="5"/>
      <c r="AZ3816" s="5"/>
      <c r="BA3816" s="5"/>
      <c r="CX3816" s="5"/>
      <c r="CY3816" s="5"/>
      <c r="CZ3816" s="5"/>
    </row>
    <row r="3817" spans="4:104" x14ac:dyDescent="0.3">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E3817" s="5"/>
      <c r="AF3817" s="5"/>
      <c r="AG3817" s="5"/>
      <c r="AH3817" s="5"/>
      <c r="AI3817" s="5"/>
      <c r="AJ3817" s="5"/>
      <c r="AM3817" s="9"/>
      <c r="AN3817" s="9"/>
      <c r="AO3817" s="9"/>
      <c r="AP3817" s="9"/>
      <c r="AQ3817" s="9"/>
      <c r="AR3817" s="9"/>
      <c r="AS3817" s="9"/>
      <c r="AT3817" s="9"/>
      <c r="AU3817" s="5"/>
      <c r="AV3817" s="5"/>
      <c r="AW3817" s="5"/>
      <c r="AX3817" s="5"/>
      <c r="AY3817" s="5"/>
      <c r="AZ3817" s="5"/>
      <c r="BA3817" s="5"/>
      <c r="CX3817" s="5"/>
      <c r="CY3817" s="5"/>
      <c r="CZ3817" s="5"/>
    </row>
    <row r="3818" spans="4:104" x14ac:dyDescent="0.3">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E3818" s="5"/>
      <c r="AF3818" s="5"/>
      <c r="AG3818" s="5"/>
      <c r="AH3818" s="5"/>
      <c r="AI3818" s="5"/>
      <c r="AJ3818" s="5"/>
      <c r="AM3818" s="9"/>
      <c r="AN3818" s="9"/>
      <c r="AO3818" s="9"/>
      <c r="AP3818" s="9"/>
      <c r="AQ3818" s="9"/>
      <c r="AR3818" s="9"/>
      <c r="AS3818" s="9"/>
      <c r="AT3818" s="9"/>
      <c r="AU3818" s="5"/>
      <c r="AV3818" s="5"/>
      <c r="AW3818" s="5"/>
      <c r="AX3818" s="5"/>
      <c r="AY3818" s="5"/>
      <c r="AZ3818" s="5"/>
      <c r="BA3818" s="5"/>
      <c r="CX3818" s="5"/>
      <c r="CY3818" s="5"/>
      <c r="CZ3818" s="5"/>
    </row>
    <row r="3819" spans="4:104" x14ac:dyDescent="0.3">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E3819" s="5"/>
      <c r="AF3819" s="5"/>
      <c r="AG3819" s="5"/>
      <c r="AH3819" s="5"/>
      <c r="AI3819" s="5"/>
      <c r="AJ3819" s="5"/>
      <c r="AM3819" s="9"/>
      <c r="AN3819" s="9"/>
      <c r="AO3819" s="9"/>
      <c r="AP3819" s="9"/>
      <c r="AQ3819" s="9"/>
      <c r="AR3819" s="9"/>
      <c r="AS3819" s="9"/>
      <c r="AT3819" s="9"/>
      <c r="AU3819" s="5"/>
      <c r="AV3819" s="5"/>
      <c r="AW3819" s="5"/>
      <c r="AX3819" s="5"/>
      <c r="AY3819" s="5"/>
      <c r="AZ3819" s="5"/>
      <c r="BA3819" s="5"/>
      <c r="CX3819" s="5"/>
      <c r="CY3819" s="5"/>
      <c r="CZ3819" s="5"/>
    </row>
    <row r="3820" spans="4:104" x14ac:dyDescent="0.3">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E3820" s="5"/>
      <c r="AF3820" s="5"/>
      <c r="AG3820" s="5"/>
      <c r="AH3820" s="5"/>
      <c r="AI3820" s="5"/>
      <c r="AJ3820" s="5"/>
      <c r="AM3820" s="9"/>
      <c r="AN3820" s="9"/>
      <c r="AO3820" s="9"/>
      <c r="AP3820" s="9"/>
      <c r="AQ3820" s="9"/>
      <c r="AR3820" s="9"/>
      <c r="AS3820" s="9"/>
      <c r="AT3820" s="9"/>
      <c r="AU3820" s="5"/>
      <c r="AV3820" s="5"/>
      <c r="AW3820" s="5"/>
      <c r="AX3820" s="5"/>
      <c r="AY3820" s="5"/>
      <c r="AZ3820" s="5"/>
      <c r="BA3820" s="5"/>
      <c r="CX3820" s="5"/>
      <c r="CY3820" s="5"/>
      <c r="CZ3820" s="5"/>
    </row>
    <row r="3821" spans="4:104" x14ac:dyDescent="0.3">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E3821" s="5"/>
      <c r="AF3821" s="5"/>
      <c r="AG3821" s="5"/>
      <c r="AH3821" s="5"/>
      <c r="AI3821" s="5"/>
      <c r="AJ3821" s="5"/>
      <c r="AM3821" s="9"/>
      <c r="AN3821" s="9"/>
      <c r="AO3821" s="9"/>
      <c r="AP3821" s="9"/>
      <c r="AQ3821" s="9"/>
      <c r="AR3821" s="9"/>
      <c r="AS3821" s="9"/>
      <c r="AT3821" s="9"/>
      <c r="AU3821" s="5"/>
      <c r="AV3821" s="5"/>
      <c r="AW3821" s="5"/>
      <c r="AX3821" s="5"/>
      <c r="AY3821" s="5"/>
      <c r="AZ3821" s="5"/>
      <c r="BA3821" s="5"/>
      <c r="CX3821" s="5"/>
      <c r="CY3821" s="5"/>
      <c r="CZ3821" s="5"/>
    </row>
    <row r="3822" spans="4:104" x14ac:dyDescent="0.3">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E3822" s="5"/>
      <c r="AF3822" s="5"/>
      <c r="AG3822" s="5"/>
      <c r="AH3822" s="5"/>
      <c r="AI3822" s="5"/>
      <c r="AJ3822" s="5"/>
      <c r="AM3822" s="9"/>
      <c r="AN3822" s="9"/>
      <c r="AO3822" s="9"/>
      <c r="AP3822" s="9"/>
      <c r="AQ3822" s="9"/>
      <c r="AR3822" s="9"/>
      <c r="AS3822" s="9"/>
      <c r="AT3822" s="9"/>
      <c r="AU3822" s="5"/>
      <c r="AV3822" s="5"/>
      <c r="AW3822" s="5"/>
      <c r="AX3822" s="5"/>
      <c r="AY3822" s="5"/>
      <c r="AZ3822" s="5"/>
      <c r="BA3822" s="5"/>
      <c r="CX3822" s="5"/>
      <c r="CY3822" s="5"/>
      <c r="CZ3822" s="5"/>
    </row>
    <row r="3823" spans="4:104" x14ac:dyDescent="0.3">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E3823" s="5"/>
      <c r="AF3823" s="5"/>
      <c r="AG3823" s="5"/>
      <c r="AH3823" s="5"/>
      <c r="AI3823" s="5"/>
      <c r="AJ3823" s="5"/>
      <c r="AM3823" s="9"/>
      <c r="AN3823" s="9"/>
      <c r="AO3823" s="9"/>
      <c r="AP3823" s="9"/>
      <c r="AQ3823" s="9"/>
      <c r="AR3823" s="9"/>
      <c r="AS3823" s="9"/>
      <c r="AT3823" s="9"/>
      <c r="AU3823" s="5"/>
      <c r="AV3823" s="5"/>
      <c r="AW3823" s="5"/>
      <c r="AX3823" s="5"/>
      <c r="AY3823" s="5"/>
      <c r="AZ3823" s="5"/>
      <c r="BA3823" s="5"/>
      <c r="CX3823" s="5"/>
      <c r="CY3823" s="5"/>
      <c r="CZ3823" s="5"/>
    </row>
    <row r="3824" spans="4:104" x14ac:dyDescent="0.3">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E3824" s="5"/>
      <c r="AF3824" s="5"/>
      <c r="AG3824" s="5"/>
      <c r="AH3824" s="5"/>
      <c r="AI3824" s="5"/>
      <c r="AJ3824" s="5"/>
      <c r="AM3824" s="9"/>
      <c r="AN3824" s="9"/>
      <c r="AO3824" s="9"/>
      <c r="AP3824" s="9"/>
      <c r="AQ3824" s="9"/>
      <c r="AR3824" s="9"/>
      <c r="AS3824" s="9"/>
      <c r="AT3824" s="9"/>
      <c r="AU3824" s="5"/>
      <c r="AV3824" s="5"/>
      <c r="AW3824" s="5"/>
      <c r="AX3824" s="5"/>
      <c r="AY3824" s="5"/>
      <c r="AZ3824" s="5"/>
      <c r="BA3824" s="5"/>
      <c r="CX3824" s="5"/>
      <c r="CY3824" s="5"/>
      <c r="CZ3824" s="5"/>
    </row>
    <row r="3825" spans="4:104" x14ac:dyDescent="0.3">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E3825" s="5"/>
      <c r="AF3825" s="5"/>
      <c r="AG3825" s="5"/>
      <c r="AH3825" s="5"/>
      <c r="AI3825" s="5"/>
      <c r="AJ3825" s="5"/>
      <c r="AM3825" s="9"/>
      <c r="AN3825" s="9"/>
      <c r="AO3825" s="9"/>
      <c r="AP3825" s="9"/>
      <c r="AQ3825" s="9"/>
      <c r="AR3825" s="9"/>
      <c r="AS3825" s="9"/>
      <c r="AT3825" s="9"/>
      <c r="AU3825" s="5"/>
      <c r="AV3825" s="5"/>
      <c r="AW3825" s="5"/>
      <c r="AX3825" s="5"/>
      <c r="AY3825" s="5"/>
      <c r="AZ3825" s="5"/>
      <c r="BA3825" s="5"/>
      <c r="CX3825" s="5"/>
      <c r="CY3825" s="5"/>
      <c r="CZ3825" s="5"/>
    </row>
    <row r="3826" spans="4:104" x14ac:dyDescent="0.3">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E3826" s="5"/>
      <c r="AF3826" s="5"/>
      <c r="AG3826" s="5"/>
      <c r="AH3826" s="5"/>
      <c r="AI3826" s="5"/>
      <c r="AJ3826" s="5"/>
      <c r="AM3826" s="9"/>
      <c r="AN3826" s="9"/>
      <c r="AO3826" s="9"/>
      <c r="AP3826" s="9"/>
      <c r="AQ3826" s="9"/>
      <c r="AR3826" s="9"/>
      <c r="AS3826" s="9"/>
      <c r="AT3826" s="9"/>
      <c r="AU3826" s="5"/>
      <c r="AV3826" s="5"/>
      <c r="AW3826" s="5"/>
      <c r="AX3826" s="5"/>
      <c r="AY3826" s="5"/>
      <c r="AZ3826" s="5"/>
      <c r="BA3826" s="5"/>
      <c r="CX3826" s="5"/>
      <c r="CY3826" s="5"/>
      <c r="CZ3826" s="5"/>
    </row>
    <row r="3827" spans="4:104" x14ac:dyDescent="0.3">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E3827" s="5"/>
      <c r="AF3827" s="5"/>
      <c r="AG3827" s="5"/>
      <c r="AH3827" s="5"/>
      <c r="AI3827" s="5"/>
      <c r="AJ3827" s="5"/>
      <c r="AM3827" s="9"/>
      <c r="AN3827" s="9"/>
      <c r="AO3827" s="9"/>
      <c r="AP3827" s="9"/>
      <c r="AQ3827" s="9"/>
      <c r="AR3827" s="9"/>
      <c r="AS3827" s="9"/>
      <c r="AT3827" s="9"/>
      <c r="AU3827" s="5"/>
      <c r="AV3827" s="5"/>
      <c r="AW3827" s="5"/>
      <c r="AX3827" s="5"/>
      <c r="AY3827" s="5"/>
      <c r="AZ3827" s="5"/>
      <c r="BA3827" s="5"/>
      <c r="CX3827" s="5"/>
      <c r="CY3827" s="5"/>
      <c r="CZ3827" s="5"/>
    </row>
    <row r="3828" spans="4:104" x14ac:dyDescent="0.3">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E3828" s="5"/>
      <c r="AF3828" s="5"/>
      <c r="AG3828" s="5"/>
      <c r="AH3828" s="5"/>
      <c r="AI3828" s="5"/>
      <c r="AJ3828" s="5"/>
      <c r="AM3828" s="9"/>
      <c r="AN3828" s="9"/>
      <c r="AO3828" s="9"/>
      <c r="AP3828" s="9"/>
      <c r="AQ3828" s="9"/>
      <c r="AR3828" s="9"/>
      <c r="AS3828" s="9"/>
      <c r="AT3828" s="9"/>
      <c r="AU3828" s="5"/>
      <c r="AV3828" s="5"/>
      <c r="AW3828" s="5"/>
      <c r="AX3828" s="5"/>
      <c r="AY3828" s="5"/>
      <c r="AZ3828" s="5"/>
      <c r="BA3828" s="5"/>
      <c r="CX3828" s="5"/>
      <c r="CY3828" s="5"/>
      <c r="CZ3828" s="5"/>
    </row>
    <row r="3829" spans="4:104" x14ac:dyDescent="0.3">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E3829" s="5"/>
      <c r="AF3829" s="5"/>
      <c r="AG3829" s="5"/>
      <c r="AH3829" s="5"/>
      <c r="AI3829" s="5"/>
      <c r="AJ3829" s="5"/>
      <c r="AM3829" s="9"/>
      <c r="AN3829" s="9"/>
      <c r="AO3829" s="9"/>
      <c r="AP3829" s="9"/>
      <c r="AQ3829" s="9"/>
      <c r="AR3829" s="9"/>
      <c r="AS3829" s="9"/>
      <c r="AT3829" s="9"/>
      <c r="AU3829" s="5"/>
      <c r="AV3829" s="5"/>
      <c r="AW3829" s="5"/>
      <c r="AX3829" s="5"/>
      <c r="AY3829" s="5"/>
      <c r="AZ3829" s="5"/>
      <c r="BA3829" s="5"/>
      <c r="CX3829" s="5"/>
      <c r="CY3829" s="5"/>
      <c r="CZ3829" s="5"/>
    </row>
    <row r="3830" spans="4:104" x14ac:dyDescent="0.3">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E3830" s="5"/>
      <c r="AF3830" s="5"/>
      <c r="AG3830" s="5"/>
      <c r="AH3830" s="5"/>
      <c r="AI3830" s="5"/>
      <c r="AJ3830" s="5"/>
      <c r="AM3830" s="9"/>
      <c r="AN3830" s="9"/>
      <c r="AO3830" s="9"/>
      <c r="AP3830" s="9"/>
      <c r="AQ3830" s="9"/>
      <c r="AR3830" s="9"/>
      <c r="AS3830" s="9"/>
      <c r="AT3830" s="9"/>
      <c r="AU3830" s="5"/>
      <c r="AV3830" s="5"/>
      <c r="AW3830" s="5"/>
      <c r="AX3830" s="5"/>
      <c r="AY3830" s="5"/>
      <c r="AZ3830" s="5"/>
      <c r="BA3830" s="5"/>
      <c r="CX3830" s="5"/>
      <c r="CY3830" s="5"/>
      <c r="CZ3830" s="5"/>
    </row>
    <row r="3831" spans="4:104" x14ac:dyDescent="0.3">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E3831" s="5"/>
      <c r="AF3831" s="5"/>
      <c r="AG3831" s="5"/>
      <c r="AH3831" s="5"/>
      <c r="AI3831" s="5"/>
      <c r="AJ3831" s="5"/>
      <c r="AM3831" s="9"/>
      <c r="AN3831" s="9"/>
      <c r="AO3831" s="9"/>
      <c r="AP3831" s="9"/>
      <c r="AQ3831" s="9"/>
      <c r="AR3831" s="9"/>
      <c r="AS3831" s="9"/>
      <c r="AT3831" s="9"/>
      <c r="AU3831" s="5"/>
      <c r="AV3831" s="5"/>
      <c r="AW3831" s="5"/>
      <c r="AX3831" s="5"/>
      <c r="AY3831" s="5"/>
      <c r="AZ3831" s="5"/>
      <c r="BA3831" s="5"/>
      <c r="CX3831" s="5"/>
      <c r="CY3831" s="5"/>
      <c r="CZ3831" s="5"/>
    </row>
    <row r="3832" spans="4:104" x14ac:dyDescent="0.3">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E3832" s="5"/>
      <c r="AF3832" s="5"/>
      <c r="AG3832" s="5"/>
      <c r="AH3832" s="5"/>
      <c r="AI3832" s="5"/>
      <c r="AJ3832" s="5"/>
      <c r="AM3832" s="9"/>
      <c r="AN3832" s="9"/>
      <c r="AO3832" s="9"/>
      <c r="AP3832" s="9"/>
      <c r="AQ3832" s="9"/>
      <c r="AR3832" s="9"/>
      <c r="AS3832" s="9"/>
      <c r="AT3832" s="9"/>
      <c r="AU3832" s="5"/>
      <c r="AV3832" s="5"/>
      <c r="AW3832" s="5"/>
      <c r="AX3832" s="5"/>
      <c r="AY3832" s="5"/>
      <c r="AZ3832" s="5"/>
      <c r="BA3832" s="5"/>
      <c r="CX3832" s="5"/>
      <c r="CY3832" s="5"/>
      <c r="CZ3832" s="5"/>
    </row>
    <row r="3833" spans="4:104" x14ac:dyDescent="0.3">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E3833" s="5"/>
      <c r="AF3833" s="5"/>
      <c r="AG3833" s="5"/>
      <c r="AH3833" s="5"/>
      <c r="AI3833" s="5"/>
      <c r="AJ3833" s="5"/>
      <c r="AM3833" s="9"/>
      <c r="AN3833" s="9"/>
      <c r="AO3833" s="9"/>
      <c r="AP3833" s="9"/>
      <c r="AQ3833" s="9"/>
      <c r="AR3833" s="9"/>
      <c r="AS3833" s="9"/>
      <c r="AT3833" s="9"/>
      <c r="AU3833" s="5"/>
      <c r="AV3833" s="5"/>
      <c r="AW3833" s="5"/>
      <c r="AX3833" s="5"/>
      <c r="AY3833" s="5"/>
      <c r="AZ3833" s="5"/>
      <c r="BA3833" s="5"/>
      <c r="CX3833" s="5"/>
      <c r="CY3833" s="5"/>
      <c r="CZ3833" s="5"/>
    </row>
    <row r="3834" spans="4:104" x14ac:dyDescent="0.3">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E3834" s="5"/>
      <c r="AF3834" s="5"/>
      <c r="AG3834" s="5"/>
      <c r="AH3834" s="5"/>
      <c r="AI3834" s="5"/>
      <c r="AJ3834" s="5"/>
      <c r="AM3834" s="9"/>
      <c r="AN3834" s="9"/>
      <c r="AO3834" s="9"/>
      <c r="AP3834" s="9"/>
      <c r="AQ3834" s="9"/>
      <c r="AR3834" s="9"/>
      <c r="AS3834" s="9"/>
      <c r="AT3834" s="9"/>
      <c r="AU3834" s="5"/>
      <c r="AV3834" s="5"/>
      <c r="AW3834" s="5"/>
      <c r="AX3834" s="5"/>
      <c r="AY3834" s="5"/>
      <c r="AZ3834" s="5"/>
      <c r="BA3834" s="5"/>
      <c r="CX3834" s="5"/>
      <c r="CY3834" s="5"/>
      <c r="CZ3834" s="5"/>
    </row>
    <row r="3835" spans="4:104" x14ac:dyDescent="0.3">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E3835" s="5"/>
      <c r="AF3835" s="5"/>
      <c r="AG3835" s="5"/>
      <c r="AH3835" s="5"/>
      <c r="AI3835" s="5"/>
      <c r="AJ3835" s="5"/>
      <c r="AM3835" s="9"/>
      <c r="AN3835" s="9"/>
      <c r="AO3835" s="9"/>
      <c r="AP3835" s="9"/>
      <c r="AQ3835" s="9"/>
      <c r="AR3835" s="9"/>
      <c r="AS3835" s="9"/>
      <c r="AT3835" s="9"/>
      <c r="AU3835" s="5"/>
      <c r="AV3835" s="5"/>
      <c r="AW3835" s="5"/>
      <c r="AX3835" s="5"/>
      <c r="AY3835" s="5"/>
      <c r="AZ3835" s="5"/>
      <c r="BA3835" s="5"/>
      <c r="CX3835" s="5"/>
      <c r="CY3835" s="5"/>
      <c r="CZ3835" s="5"/>
    </row>
    <row r="3836" spans="4:104" x14ac:dyDescent="0.3">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E3836" s="5"/>
      <c r="AF3836" s="5"/>
      <c r="AG3836" s="5"/>
      <c r="AH3836" s="5"/>
      <c r="AI3836" s="5"/>
      <c r="AJ3836" s="5"/>
      <c r="AM3836" s="9"/>
      <c r="AN3836" s="9"/>
      <c r="AO3836" s="9"/>
      <c r="AP3836" s="9"/>
      <c r="AQ3836" s="9"/>
      <c r="AR3836" s="9"/>
      <c r="AS3836" s="9"/>
      <c r="AT3836" s="9"/>
      <c r="AU3836" s="5"/>
      <c r="AV3836" s="5"/>
      <c r="AW3836" s="5"/>
      <c r="AX3836" s="5"/>
      <c r="AY3836" s="5"/>
      <c r="AZ3836" s="5"/>
      <c r="BA3836" s="5"/>
      <c r="CX3836" s="5"/>
      <c r="CY3836" s="5"/>
      <c r="CZ3836" s="5"/>
    </row>
    <row r="3837" spans="4:104" x14ac:dyDescent="0.3">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E3837" s="5"/>
      <c r="AF3837" s="5"/>
      <c r="AG3837" s="5"/>
      <c r="AH3837" s="5"/>
      <c r="AI3837" s="5"/>
      <c r="AJ3837" s="5"/>
      <c r="AM3837" s="9"/>
      <c r="AN3837" s="9"/>
      <c r="AO3837" s="9"/>
      <c r="AP3837" s="9"/>
      <c r="AQ3837" s="9"/>
      <c r="AR3837" s="9"/>
      <c r="AS3837" s="9"/>
      <c r="AT3837" s="9"/>
      <c r="AU3837" s="5"/>
      <c r="AV3837" s="5"/>
      <c r="AW3837" s="5"/>
      <c r="AX3837" s="5"/>
      <c r="AY3837" s="5"/>
      <c r="AZ3837" s="5"/>
      <c r="BA3837" s="5"/>
      <c r="CX3837" s="5"/>
      <c r="CY3837" s="5"/>
      <c r="CZ3837" s="5"/>
    </row>
    <row r="3838" spans="4:104" x14ac:dyDescent="0.3">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E3838" s="5"/>
      <c r="AF3838" s="5"/>
      <c r="AG3838" s="5"/>
      <c r="AH3838" s="5"/>
      <c r="AI3838" s="5"/>
      <c r="AJ3838" s="5"/>
      <c r="AM3838" s="9"/>
      <c r="AN3838" s="9"/>
      <c r="AO3838" s="9"/>
      <c r="AP3838" s="9"/>
      <c r="AQ3838" s="9"/>
      <c r="AR3838" s="9"/>
      <c r="AS3838" s="9"/>
      <c r="AT3838" s="9"/>
      <c r="AU3838" s="5"/>
      <c r="AV3838" s="5"/>
      <c r="AW3838" s="5"/>
      <c r="AX3838" s="5"/>
      <c r="AY3838" s="5"/>
      <c r="AZ3838" s="5"/>
      <c r="BA3838" s="5"/>
      <c r="CX3838" s="5"/>
      <c r="CY3838" s="5"/>
      <c r="CZ3838" s="5"/>
    </row>
    <row r="3839" spans="4:104" x14ac:dyDescent="0.3">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E3839" s="5"/>
      <c r="AF3839" s="5"/>
      <c r="AG3839" s="5"/>
      <c r="AH3839" s="5"/>
      <c r="AI3839" s="5"/>
      <c r="AJ3839" s="5"/>
      <c r="AM3839" s="9"/>
      <c r="AN3839" s="9"/>
      <c r="AO3839" s="9"/>
      <c r="AP3839" s="9"/>
      <c r="AQ3839" s="9"/>
      <c r="AR3839" s="9"/>
      <c r="AS3839" s="9"/>
      <c r="AT3839" s="9"/>
      <c r="AU3839" s="5"/>
      <c r="AV3839" s="5"/>
      <c r="AW3839" s="5"/>
      <c r="AX3839" s="5"/>
      <c r="AY3839" s="5"/>
      <c r="AZ3839" s="5"/>
      <c r="BA3839" s="5"/>
      <c r="CX3839" s="5"/>
      <c r="CY3839" s="5"/>
      <c r="CZ3839" s="5"/>
    </row>
    <row r="3840" spans="4:104" x14ac:dyDescent="0.3">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E3840" s="5"/>
      <c r="AF3840" s="5"/>
      <c r="AG3840" s="5"/>
      <c r="AH3840" s="5"/>
      <c r="AI3840" s="5"/>
      <c r="AJ3840" s="5"/>
      <c r="AM3840" s="9"/>
      <c r="AN3840" s="9"/>
      <c r="AO3840" s="9"/>
      <c r="AP3840" s="9"/>
      <c r="AQ3840" s="9"/>
      <c r="AR3840" s="9"/>
      <c r="AS3840" s="9"/>
      <c r="AT3840" s="9"/>
      <c r="AU3840" s="5"/>
      <c r="AV3840" s="5"/>
      <c r="AW3840" s="5"/>
      <c r="AX3840" s="5"/>
      <c r="AY3840" s="5"/>
      <c r="AZ3840" s="5"/>
      <c r="BA3840" s="5"/>
      <c r="CX3840" s="5"/>
      <c r="CY3840" s="5"/>
      <c r="CZ3840" s="5"/>
    </row>
    <row r="3841" spans="4:104" x14ac:dyDescent="0.3">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E3841" s="5"/>
      <c r="AF3841" s="5"/>
      <c r="AG3841" s="5"/>
      <c r="AH3841" s="5"/>
      <c r="AI3841" s="5"/>
      <c r="AJ3841" s="5"/>
      <c r="AM3841" s="9"/>
      <c r="AN3841" s="9"/>
      <c r="AO3841" s="9"/>
      <c r="AP3841" s="9"/>
      <c r="AQ3841" s="9"/>
      <c r="AR3841" s="9"/>
      <c r="AS3841" s="9"/>
      <c r="AT3841" s="9"/>
      <c r="AU3841" s="5"/>
      <c r="AV3841" s="5"/>
      <c r="AW3841" s="5"/>
      <c r="AX3841" s="5"/>
      <c r="AY3841" s="5"/>
      <c r="AZ3841" s="5"/>
      <c r="BA3841" s="5"/>
      <c r="CX3841" s="5"/>
      <c r="CY3841" s="5"/>
      <c r="CZ3841" s="5"/>
    </row>
    <row r="3842" spans="4:104" x14ac:dyDescent="0.3">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E3842" s="5"/>
      <c r="AF3842" s="5"/>
      <c r="AG3842" s="5"/>
      <c r="AH3842" s="5"/>
      <c r="AI3842" s="5"/>
      <c r="AJ3842" s="5"/>
      <c r="AM3842" s="9"/>
      <c r="AN3842" s="9"/>
      <c r="AO3842" s="9"/>
      <c r="AP3842" s="9"/>
      <c r="AQ3842" s="9"/>
      <c r="AR3842" s="9"/>
      <c r="AS3842" s="9"/>
      <c r="AT3842" s="9"/>
      <c r="AU3842" s="5"/>
      <c r="AV3842" s="5"/>
      <c r="AW3842" s="5"/>
      <c r="AX3842" s="5"/>
      <c r="AY3842" s="5"/>
      <c r="AZ3842" s="5"/>
      <c r="BA3842" s="5"/>
      <c r="CX3842" s="5"/>
      <c r="CY3842" s="5"/>
      <c r="CZ3842" s="5"/>
    </row>
    <row r="3843" spans="4:104" x14ac:dyDescent="0.3">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E3843" s="5"/>
      <c r="AF3843" s="5"/>
      <c r="AG3843" s="5"/>
      <c r="AH3843" s="5"/>
      <c r="AI3843" s="5"/>
      <c r="AJ3843" s="5"/>
      <c r="AM3843" s="9"/>
      <c r="AN3843" s="9"/>
      <c r="AO3843" s="9"/>
      <c r="AP3843" s="9"/>
      <c r="AQ3843" s="9"/>
      <c r="AR3843" s="9"/>
      <c r="AS3843" s="9"/>
      <c r="AT3843" s="9"/>
      <c r="AU3843" s="5"/>
      <c r="AV3843" s="5"/>
      <c r="AW3843" s="5"/>
      <c r="AX3843" s="5"/>
      <c r="AY3843" s="5"/>
      <c r="AZ3843" s="5"/>
      <c r="BA3843" s="5"/>
      <c r="CX3843" s="5"/>
      <c r="CY3843" s="5"/>
      <c r="CZ3843" s="5"/>
    </row>
    <row r="3844" spans="4:104" x14ac:dyDescent="0.3">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E3844" s="5"/>
      <c r="AF3844" s="5"/>
      <c r="AG3844" s="5"/>
      <c r="AH3844" s="5"/>
      <c r="AI3844" s="5"/>
      <c r="AJ3844" s="5"/>
      <c r="AM3844" s="9"/>
      <c r="AN3844" s="9"/>
      <c r="AO3844" s="9"/>
      <c r="AP3844" s="9"/>
      <c r="AQ3844" s="9"/>
      <c r="AR3844" s="9"/>
      <c r="AS3844" s="9"/>
      <c r="AT3844" s="9"/>
      <c r="AU3844" s="5"/>
      <c r="AV3844" s="5"/>
      <c r="AW3844" s="5"/>
      <c r="AX3844" s="5"/>
      <c r="AY3844" s="5"/>
      <c r="AZ3844" s="5"/>
      <c r="BA3844" s="5"/>
      <c r="CX3844" s="5"/>
      <c r="CY3844" s="5"/>
      <c r="CZ3844" s="5"/>
    </row>
    <row r="3845" spans="4:104" x14ac:dyDescent="0.3">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E3845" s="5"/>
      <c r="AF3845" s="5"/>
      <c r="AG3845" s="5"/>
      <c r="AH3845" s="5"/>
      <c r="AI3845" s="5"/>
      <c r="AJ3845" s="5"/>
      <c r="AM3845" s="9"/>
      <c r="AN3845" s="9"/>
      <c r="AO3845" s="9"/>
      <c r="AP3845" s="9"/>
      <c r="AQ3845" s="9"/>
      <c r="AR3845" s="9"/>
      <c r="AS3845" s="9"/>
      <c r="AT3845" s="9"/>
      <c r="AU3845" s="5"/>
      <c r="AV3845" s="5"/>
      <c r="AW3845" s="5"/>
      <c r="AX3845" s="5"/>
      <c r="AY3845" s="5"/>
      <c r="AZ3845" s="5"/>
      <c r="BA3845" s="5"/>
      <c r="CX3845" s="5"/>
      <c r="CY3845" s="5"/>
      <c r="CZ3845" s="5"/>
    </row>
    <row r="3846" spans="4:104" x14ac:dyDescent="0.3">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E3846" s="5"/>
      <c r="AF3846" s="5"/>
      <c r="AG3846" s="5"/>
      <c r="AH3846" s="5"/>
      <c r="AI3846" s="5"/>
      <c r="AJ3846" s="5"/>
      <c r="AM3846" s="9"/>
      <c r="AN3846" s="9"/>
      <c r="AO3846" s="9"/>
      <c r="AP3846" s="9"/>
      <c r="AQ3846" s="9"/>
      <c r="AR3846" s="9"/>
      <c r="AS3846" s="9"/>
      <c r="AT3846" s="9"/>
      <c r="AU3846" s="5"/>
      <c r="AV3846" s="5"/>
      <c r="AW3846" s="5"/>
      <c r="AX3846" s="5"/>
      <c r="AY3846" s="5"/>
      <c r="AZ3846" s="5"/>
      <c r="BA3846" s="5"/>
      <c r="CX3846" s="5"/>
      <c r="CY3846" s="5"/>
      <c r="CZ3846" s="5"/>
    </row>
    <row r="3847" spans="4:104" x14ac:dyDescent="0.3">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E3847" s="5"/>
      <c r="AF3847" s="5"/>
      <c r="AG3847" s="5"/>
      <c r="AH3847" s="5"/>
      <c r="AI3847" s="5"/>
      <c r="AJ3847" s="5"/>
      <c r="AM3847" s="9"/>
      <c r="AN3847" s="9"/>
      <c r="AO3847" s="9"/>
      <c r="AP3847" s="9"/>
      <c r="AQ3847" s="9"/>
      <c r="AR3847" s="9"/>
      <c r="AS3847" s="9"/>
      <c r="AT3847" s="9"/>
      <c r="AU3847" s="5"/>
      <c r="AV3847" s="5"/>
      <c r="AW3847" s="5"/>
      <c r="AX3847" s="5"/>
      <c r="AY3847" s="5"/>
      <c r="AZ3847" s="5"/>
      <c r="BA3847" s="5"/>
      <c r="CX3847" s="5"/>
      <c r="CY3847" s="5"/>
      <c r="CZ3847" s="5"/>
    </row>
    <row r="3848" spans="4:104" x14ac:dyDescent="0.3">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E3848" s="5"/>
      <c r="AF3848" s="5"/>
      <c r="AG3848" s="5"/>
      <c r="AH3848" s="5"/>
      <c r="AI3848" s="5"/>
      <c r="AJ3848" s="5"/>
      <c r="AM3848" s="9"/>
      <c r="AN3848" s="9"/>
      <c r="AO3848" s="9"/>
      <c r="AP3848" s="9"/>
      <c r="AQ3848" s="9"/>
      <c r="AR3848" s="9"/>
      <c r="AS3848" s="9"/>
      <c r="AT3848" s="9"/>
      <c r="AU3848" s="5"/>
      <c r="AV3848" s="5"/>
      <c r="AW3848" s="5"/>
      <c r="AX3848" s="5"/>
      <c r="AY3848" s="5"/>
      <c r="AZ3848" s="5"/>
      <c r="BA3848" s="5"/>
      <c r="CX3848" s="5"/>
      <c r="CY3848" s="5"/>
      <c r="CZ3848" s="5"/>
    </row>
    <row r="3849" spans="4:104" x14ac:dyDescent="0.3">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E3849" s="5"/>
      <c r="AF3849" s="5"/>
      <c r="AG3849" s="5"/>
      <c r="AH3849" s="5"/>
      <c r="AI3849" s="5"/>
      <c r="AJ3849" s="5"/>
      <c r="AM3849" s="9"/>
      <c r="AN3849" s="9"/>
      <c r="AO3849" s="9"/>
      <c r="AP3849" s="9"/>
      <c r="AQ3849" s="9"/>
      <c r="AR3849" s="9"/>
      <c r="AS3849" s="9"/>
      <c r="AT3849" s="9"/>
      <c r="AU3849" s="5"/>
      <c r="AV3849" s="5"/>
      <c r="AW3849" s="5"/>
      <c r="AX3849" s="5"/>
      <c r="AY3849" s="5"/>
      <c r="AZ3849" s="5"/>
      <c r="BA3849" s="5"/>
      <c r="CX3849" s="5"/>
      <c r="CY3849" s="5"/>
      <c r="CZ3849" s="5"/>
    </row>
    <row r="3850" spans="4:104" x14ac:dyDescent="0.3">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E3850" s="5"/>
      <c r="AF3850" s="5"/>
      <c r="AG3850" s="5"/>
      <c r="AH3850" s="5"/>
      <c r="AI3850" s="5"/>
      <c r="AJ3850" s="5"/>
      <c r="AM3850" s="9"/>
      <c r="AN3850" s="9"/>
      <c r="AO3850" s="9"/>
      <c r="AP3850" s="9"/>
      <c r="AQ3850" s="9"/>
      <c r="AR3850" s="9"/>
      <c r="AS3850" s="9"/>
      <c r="AT3850" s="9"/>
      <c r="AU3850" s="5"/>
      <c r="AV3850" s="5"/>
      <c r="AW3850" s="5"/>
      <c r="AX3850" s="5"/>
      <c r="AY3850" s="5"/>
      <c r="AZ3850" s="5"/>
      <c r="BA3850" s="5"/>
      <c r="CX3850" s="5"/>
      <c r="CY3850" s="5"/>
      <c r="CZ3850" s="5"/>
    </row>
    <row r="3851" spans="4:104" x14ac:dyDescent="0.3">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E3851" s="5"/>
      <c r="AF3851" s="5"/>
      <c r="AG3851" s="5"/>
      <c r="AH3851" s="5"/>
      <c r="AI3851" s="5"/>
      <c r="AJ3851" s="5"/>
      <c r="AM3851" s="9"/>
      <c r="AN3851" s="9"/>
      <c r="AO3851" s="9"/>
      <c r="AP3851" s="9"/>
      <c r="AQ3851" s="9"/>
      <c r="AR3851" s="9"/>
      <c r="AS3851" s="9"/>
      <c r="AT3851" s="9"/>
      <c r="AU3851" s="5"/>
      <c r="AV3851" s="5"/>
      <c r="AW3851" s="5"/>
      <c r="AX3851" s="5"/>
      <c r="AY3851" s="5"/>
      <c r="AZ3851" s="5"/>
      <c r="BA3851" s="5"/>
      <c r="CX3851" s="5"/>
      <c r="CY3851" s="5"/>
      <c r="CZ3851" s="5"/>
    </row>
    <row r="3852" spans="4:104" x14ac:dyDescent="0.3">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E3852" s="5"/>
      <c r="AF3852" s="5"/>
      <c r="AG3852" s="5"/>
      <c r="AH3852" s="5"/>
      <c r="AI3852" s="5"/>
      <c r="AJ3852" s="5"/>
      <c r="AM3852" s="9"/>
      <c r="AN3852" s="9"/>
      <c r="AO3852" s="9"/>
      <c r="AP3852" s="9"/>
      <c r="AQ3852" s="9"/>
      <c r="AR3852" s="9"/>
      <c r="AS3852" s="9"/>
      <c r="AT3852" s="9"/>
      <c r="AU3852" s="5"/>
      <c r="AV3852" s="5"/>
      <c r="AW3852" s="5"/>
      <c r="AX3852" s="5"/>
      <c r="AY3852" s="5"/>
      <c r="AZ3852" s="5"/>
      <c r="BA3852" s="5"/>
      <c r="CX3852" s="5"/>
      <c r="CY3852" s="5"/>
      <c r="CZ3852" s="5"/>
    </row>
    <row r="3853" spans="4:104" x14ac:dyDescent="0.3">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E3853" s="5"/>
      <c r="AF3853" s="5"/>
      <c r="AG3853" s="5"/>
      <c r="AH3853" s="5"/>
      <c r="AI3853" s="5"/>
      <c r="AJ3853" s="5"/>
      <c r="AM3853" s="9"/>
      <c r="AN3853" s="9"/>
      <c r="AO3853" s="9"/>
      <c r="AP3853" s="9"/>
      <c r="AQ3853" s="9"/>
      <c r="AR3853" s="9"/>
      <c r="AS3853" s="9"/>
      <c r="AT3853" s="9"/>
      <c r="AU3853" s="5"/>
      <c r="AV3853" s="5"/>
      <c r="AW3853" s="5"/>
      <c r="AX3853" s="5"/>
      <c r="AY3853" s="5"/>
      <c r="AZ3853" s="5"/>
      <c r="BA3853" s="5"/>
      <c r="CX3853" s="5"/>
      <c r="CY3853" s="5"/>
      <c r="CZ3853" s="5"/>
    </row>
    <row r="3854" spans="4:104" x14ac:dyDescent="0.3">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E3854" s="5"/>
      <c r="AF3854" s="5"/>
      <c r="AG3854" s="5"/>
      <c r="AH3854" s="5"/>
      <c r="AI3854" s="5"/>
      <c r="AJ3854" s="5"/>
      <c r="AM3854" s="9"/>
      <c r="AN3854" s="9"/>
      <c r="AO3854" s="9"/>
      <c r="AP3854" s="9"/>
      <c r="AQ3854" s="9"/>
      <c r="AR3854" s="9"/>
      <c r="AS3854" s="9"/>
      <c r="AT3854" s="9"/>
      <c r="AU3854" s="5"/>
      <c r="AV3854" s="5"/>
      <c r="AW3854" s="5"/>
      <c r="AX3854" s="5"/>
      <c r="AY3854" s="5"/>
      <c r="AZ3854" s="5"/>
      <c r="BA3854" s="5"/>
      <c r="CX3854" s="5"/>
      <c r="CY3854" s="5"/>
      <c r="CZ3854" s="5"/>
    </row>
    <row r="3855" spans="4:104" x14ac:dyDescent="0.3">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E3855" s="5"/>
      <c r="AF3855" s="5"/>
      <c r="AG3855" s="5"/>
      <c r="AH3855" s="5"/>
      <c r="AI3855" s="5"/>
      <c r="AJ3855" s="5"/>
      <c r="AM3855" s="9"/>
      <c r="AN3855" s="9"/>
      <c r="AO3855" s="9"/>
      <c r="AP3855" s="9"/>
      <c r="AQ3855" s="9"/>
      <c r="AR3855" s="9"/>
      <c r="AS3855" s="9"/>
      <c r="AT3855" s="9"/>
      <c r="AU3855" s="5"/>
      <c r="AV3855" s="5"/>
      <c r="AW3855" s="5"/>
      <c r="AX3855" s="5"/>
      <c r="AY3855" s="5"/>
      <c r="AZ3855" s="5"/>
      <c r="BA3855" s="5"/>
      <c r="CX3855" s="5"/>
      <c r="CY3855" s="5"/>
      <c r="CZ3855" s="5"/>
    </row>
    <row r="3856" spans="4:104" x14ac:dyDescent="0.3">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E3856" s="5"/>
      <c r="AF3856" s="5"/>
      <c r="AG3856" s="5"/>
      <c r="AH3856" s="5"/>
      <c r="AI3856" s="5"/>
      <c r="AJ3856" s="5"/>
      <c r="AM3856" s="9"/>
      <c r="AN3856" s="9"/>
      <c r="AO3856" s="9"/>
      <c r="AP3856" s="9"/>
      <c r="AQ3856" s="9"/>
      <c r="AR3856" s="9"/>
      <c r="AS3856" s="9"/>
      <c r="AT3856" s="9"/>
      <c r="AU3856" s="5"/>
      <c r="AV3856" s="5"/>
      <c r="AW3856" s="5"/>
      <c r="AX3856" s="5"/>
      <c r="AY3856" s="5"/>
      <c r="AZ3856" s="5"/>
      <c r="BA3856" s="5"/>
      <c r="CX3856" s="5"/>
      <c r="CY3856" s="5"/>
      <c r="CZ3856" s="5"/>
    </row>
    <row r="3857" spans="4:104" x14ac:dyDescent="0.3">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E3857" s="5"/>
      <c r="AF3857" s="5"/>
      <c r="AG3857" s="5"/>
      <c r="AH3857" s="5"/>
      <c r="AI3857" s="5"/>
      <c r="AJ3857" s="5"/>
      <c r="AM3857" s="9"/>
      <c r="AN3857" s="9"/>
      <c r="AO3857" s="9"/>
      <c r="AP3857" s="9"/>
      <c r="AQ3857" s="9"/>
      <c r="AR3857" s="9"/>
      <c r="AS3857" s="9"/>
      <c r="AT3857" s="9"/>
      <c r="AU3857" s="5"/>
      <c r="AV3857" s="5"/>
      <c r="AW3857" s="5"/>
      <c r="AX3857" s="5"/>
      <c r="AY3857" s="5"/>
      <c r="AZ3857" s="5"/>
      <c r="BA3857" s="5"/>
      <c r="CX3857" s="5"/>
      <c r="CY3857" s="5"/>
      <c r="CZ3857" s="5"/>
    </row>
    <row r="3858" spans="4:104" x14ac:dyDescent="0.3">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E3858" s="5"/>
      <c r="AF3858" s="5"/>
      <c r="AG3858" s="5"/>
      <c r="AH3858" s="5"/>
      <c r="AI3858" s="5"/>
      <c r="AJ3858" s="5"/>
      <c r="AM3858" s="9"/>
      <c r="AN3858" s="9"/>
      <c r="AO3858" s="9"/>
      <c r="AP3858" s="9"/>
      <c r="AQ3858" s="9"/>
      <c r="AR3858" s="9"/>
      <c r="AS3858" s="9"/>
      <c r="AT3858" s="9"/>
      <c r="AU3858" s="5"/>
      <c r="AV3858" s="5"/>
      <c r="AW3858" s="5"/>
      <c r="AX3858" s="5"/>
      <c r="AY3858" s="5"/>
      <c r="AZ3858" s="5"/>
      <c r="BA3858" s="5"/>
      <c r="CX3858" s="5"/>
      <c r="CY3858" s="5"/>
      <c r="CZ3858" s="5"/>
    </row>
    <row r="3859" spans="4:104" x14ac:dyDescent="0.3">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E3859" s="5"/>
      <c r="AF3859" s="5"/>
      <c r="AG3859" s="5"/>
      <c r="AH3859" s="5"/>
      <c r="AI3859" s="5"/>
      <c r="AJ3859" s="5"/>
      <c r="AM3859" s="9"/>
      <c r="AN3859" s="9"/>
      <c r="AO3859" s="9"/>
      <c r="AP3859" s="9"/>
      <c r="AQ3859" s="9"/>
      <c r="AR3859" s="9"/>
      <c r="AS3859" s="9"/>
      <c r="AT3859" s="9"/>
      <c r="AU3859" s="5"/>
      <c r="AV3859" s="5"/>
      <c r="AW3859" s="5"/>
      <c r="AX3859" s="5"/>
      <c r="AY3859" s="5"/>
      <c r="AZ3859" s="5"/>
      <c r="BA3859" s="5"/>
      <c r="CX3859" s="5"/>
      <c r="CY3859" s="5"/>
      <c r="CZ3859" s="5"/>
    </row>
    <row r="3860" spans="4:104" x14ac:dyDescent="0.3">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E3860" s="5"/>
      <c r="AF3860" s="5"/>
      <c r="AG3860" s="5"/>
      <c r="AH3860" s="5"/>
      <c r="AI3860" s="5"/>
      <c r="AJ3860" s="5"/>
      <c r="AM3860" s="9"/>
      <c r="AN3860" s="9"/>
      <c r="AO3860" s="9"/>
      <c r="AP3860" s="9"/>
      <c r="AQ3860" s="9"/>
      <c r="AR3860" s="9"/>
      <c r="AS3860" s="9"/>
      <c r="AT3860" s="9"/>
      <c r="AU3860" s="5"/>
      <c r="AV3860" s="5"/>
      <c r="AW3860" s="5"/>
      <c r="AX3860" s="5"/>
      <c r="AY3860" s="5"/>
      <c r="AZ3860" s="5"/>
      <c r="BA3860" s="5"/>
      <c r="CX3860" s="5"/>
      <c r="CY3860" s="5"/>
      <c r="CZ3860" s="5"/>
    </row>
    <row r="3861" spans="4:104" x14ac:dyDescent="0.3">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E3861" s="5"/>
      <c r="AF3861" s="5"/>
      <c r="AG3861" s="5"/>
      <c r="AH3861" s="5"/>
      <c r="AI3861" s="5"/>
      <c r="AJ3861" s="5"/>
      <c r="AM3861" s="9"/>
      <c r="AN3861" s="9"/>
      <c r="AO3861" s="9"/>
      <c r="AP3861" s="9"/>
      <c r="AQ3861" s="9"/>
      <c r="AR3861" s="9"/>
      <c r="AS3861" s="9"/>
      <c r="AT3861" s="9"/>
      <c r="AU3861" s="5"/>
      <c r="AV3861" s="5"/>
      <c r="AW3861" s="5"/>
      <c r="AX3861" s="5"/>
      <c r="AY3861" s="5"/>
      <c r="AZ3861" s="5"/>
      <c r="BA3861" s="5"/>
      <c r="CX3861" s="5"/>
      <c r="CY3861" s="5"/>
      <c r="CZ3861" s="5"/>
    </row>
    <row r="3862" spans="4:104" x14ac:dyDescent="0.3">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E3862" s="5"/>
      <c r="AF3862" s="5"/>
      <c r="AG3862" s="5"/>
      <c r="AH3862" s="5"/>
      <c r="AI3862" s="5"/>
      <c r="AJ3862" s="5"/>
      <c r="AM3862" s="9"/>
      <c r="AN3862" s="9"/>
      <c r="AO3862" s="9"/>
      <c r="AP3862" s="9"/>
      <c r="AQ3862" s="9"/>
      <c r="AR3862" s="9"/>
      <c r="AS3862" s="9"/>
      <c r="AT3862" s="9"/>
      <c r="AU3862" s="5"/>
      <c r="AV3862" s="5"/>
      <c r="AW3862" s="5"/>
      <c r="AX3862" s="5"/>
      <c r="AY3862" s="5"/>
      <c r="AZ3862" s="5"/>
      <c r="BA3862" s="5"/>
      <c r="CX3862" s="5"/>
      <c r="CY3862" s="5"/>
      <c r="CZ3862" s="5"/>
    </row>
    <row r="3863" spans="4:104" x14ac:dyDescent="0.3">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E3863" s="5"/>
      <c r="AF3863" s="5"/>
      <c r="AG3863" s="5"/>
      <c r="AH3863" s="5"/>
      <c r="AI3863" s="5"/>
      <c r="AJ3863" s="5"/>
      <c r="AM3863" s="9"/>
      <c r="AN3863" s="9"/>
      <c r="AO3863" s="9"/>
      <c r="AP3863" s="9"/>
      <c r="AQ3863" s="9"/>
      <c r="AR3863" s="9"/>
      <c r="AS3863" s="9"/>
      <c r="AT3863" s="9"/>
      <c r="AU3863" s="5"/>
      <c r="AV3863" s="5"/>
      <c r="AW3863" s="5"/>
      <c r="AX3863" s="5"/>
      <c r="AY3863" s="5"/>
      <c r="AZ3863" s="5"/>
      <c r="BA3863" s="5"/>
      <c r="CX3863" s="5"/>
      <c r="CY3863" s="5"/>
      <c r="CZ3863" s="5"/>
    </row>
    <row r="3864" spans="4:104" x14ac:dyDescent="0.3">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E3864" s="5"/>
      <c r="AF3864" s="5"/>
      <c r="AG3864" s="5"/>
      <c r="AH3864" s="5"/>
      <c r="AI3864" s="5"/>
      <c r="AJ3864" s="5"/>
      <c r="AM3864" s="9"/>
      <c r="AN3864" s="9"/>
      <c r="AO3864" s="9"/>
      <c r="AP3864" s="9"/>
      <c r="AQ3864" s="9"/>
      <c r="AR3864" s="9"/>
      <c r="AS3864" s="9"/>
      <c r="AT3864" s="9"/>
      <c r="AU3864" s="5"/>
      <c r="AV3864" s="5"/>
      <c r="AW3864" s="5"/>
      <c r="AX3864" s="5"/>
      <c r="AY3864" s="5"/>
      <c r="AZ3864" s="5"/>
      <c r="BA3864" s="5"/>
      <c r="CX3864" s="5"/>
      <c r="CY3864" s="5"/>
      <c r="CZ3864" s="5"/>
    </row>
    <row r="3865" spans="4:104" x14ac:dyDescent="0.3">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E3865" s="5"/>
      <c r="AF3865" s="5"/>
      <c r="AG3865" s="5"/>
      <c r="AH3865" s="5"/>
      <c r="AI3865" s="5"/>
      <c r="AJ3865" s="5"/>
      <c r="AM3865" s="9"/>
      <c r="AN3865" s="9"/>
      <c r="AO3865" s="9"/>
      <c r="AP3865" s="9"/>
      <c r="AQ3865" s="9"/>
      <c r="AR3865" s="9"/>
      <c r="AS3865" s="9"/>
      <c r="AT3865" s="9"/>
      <c r="AU3865" s="5"/>
      <c r="AV3865" s="5"/>
      <c r="AW3865" s="5"/>
      <c r="AX3865" s="5"/>
      <c r="AY3865" s="5"/>
      <c r="AZ3865" s="5"/>
      <c r="BA3865" s="5"/>
      <c r="CX3865" s="5"/>
      <c r="CY3865" s="5"/>
      <c r="CZ3865" s="5"/>
    </row>
    <row r="3866" spans="4:104" x14ac:dyDescent="0.3">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E3866" s="5"/>
      <c r="AF3866" s="5"/>
      <c r="AG3866" s="5"/>
      <c r="AH3866" s="5"/>
      <c r="AI3866" s="5"/>
      <c r="AJ3866" s="5"/>
      <c r="AM3866" s="9"/>
      <c r="AN3866" s="9"/>
      <c r="AO3866" s="9"/>
      <c r="AP3866" s="9"/>
      <c r="AQ3866" s="9"/>
      <c r="AR3866" s="9"/>
      <c r="AS3866" s="9"/>
      <c r="AT3866" s="9"/>
      <c r="AU3866" s="5"/>
      <c r="AV3866" s="5"/>
      <c r="AW3866" s="5"/>
      <c r="AX3866" s="5"/>
      <c r="AY3866" s="5"/>
      <c r="AZ3866" s="5"/>
      <c r="BA3866" s="5"/>
      <c r="CX3866" s="5"/>
      <c r="CY3866" s="5"/>
      <c r="CZ3866" s="5"/>
    </row>
    <row r="3867" spans="4:104" x14ac:dyDescent="0.3">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E3867" s="5"/>
      <c r="AF3867" s="5"/>
      <c r="AG3867" s="5"/>
      <c r="AH3867" s="5"/>
      <c r="AI3867" s="5"/>
      <c r="AJ3867" s="5"/>
      <c r="AM3867" s="9"/>
      <c r="AN3867" s="9"/>
      <c r="AO3867" s="9"/>
      <c r="AP3867" s="9"/>
      <c r="AQ3867" s="9"/>
      <c r="AR3867" s="9"/>
      <c r="AS3867" s="9"/>
      <c r="AT3867" s="9"/>
      <c r="AU3867" s="5"/>
      <c r="AV3867" s="5"/>
      <c r="AW3867" s="5"/>
      <c r="AX3867" s="5"/>
      <c r="AY3867" s="5"/>
      <c r="AZ3867" s="5"/>
      <c r="BA3867" s="5"/>
      <c r="CX3867" s="5"/>
      <c r="CY3867" s="5"/>
      <c r="CZ3867" s="5"/>
    </row>
    <row r="3868" spans="4:104" x14ac:dyDescent="0.3">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E3868" s="5"/>
      <c r="AF3868" s="5"/>
      <c r="AG3868" s="5"/>
      <c r="AH3868" s="5"/>
      <c r="AI3868" s="5"/>
      <c r="AJ3868" s="5"/>
      <c r="AM3868" s="9"/>
      <c r="AN3868" s="9"/>
      <c r="AO3868" s="9"/>
      <c r="AP3868" s="9"/>
      <c r="AQ3868" s="9"/>
      <c r="AR3868" s="9"/>
      <c r="AS3868" s="9"/>
      <c r="AT3868" s="9"/>
      <c r="AU3868" s="5"/>
      <c r="AV3868" s="5"/>
      <c r="AW3868" s="5"/>
      <c r="AX3868" s="5"/>
      <c r="AY3868" s="5"/>
      <c r="AZ3868" s="5"/>
      <c r="BA3868" s="5"/>
      <c r="CX3868" s="5"/>
      <c r="CY3868" s="5"/>
      <c r="CZ3868" s="5"/>
    </row>
    <row r="3869" spans="4:104" x14ac:dyDescent="0.3">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E3869" s="5"/>
      <c r="AF3869" s="5"/>
      <c r="AG3869" s="5"/>
      <c r="AH3869" s="5"/>
      <c r="AI3869" s="5"/>
      <c r="AJ3869" s="5"/>
      <c r="AM3869" s="9"/>
      <c r="AN3869" s="9"/>
      <c r="AO3869" s="9"/>
      <c r="AP3869" s="9"/>
      <c r="AQ3869" s="9"/>
      <c r="AR3869" s="9"/>
      <c r="AS3869" s="9"/>
      <c r="AT3869" s="9"/>
      <c r="AU3869" s="5"/>
      <c r="AV3869" s="5"/>
      <c r="AW3869" s="5"/>
      <c r="AX3869" s="5"/>
      <c r="AY3869" s="5"/>
      <c r="AZ3869" s="5"/>
      <c r="BA3869" s="5"/>
      <c r="CX3869" s="5"/>
      <c r="CY3869" s="5"/>
      <c r="CZ3869" s="5"/>
    </row>
    <row r="3870" spans="4:104" x14ac:dyDescent="0.3">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E3870" s="5"/>
      <c r="AF3870" s="5"/>
      <c r="AG3870" s="5"/>
      <c r="AH3870" s="5"/>
      <c r="AI3870" s="5"/>
      <c r="AJ3870" s="5"/>
      <c r="AM3870" s="9"/>
      <c r="AN3870" s="9"/>
      <c r="AO3870" s="9"/>
      <c r="AP3870" s="9"/>
      <c r="AQ3870" s="9"/>
      <c r="AR3870" s="9"/>
      <c r="AS3870" s="9"/>
      <c r="AT3870" s="9"/>
      <c r="AU3870" s="5"/>
      <c r="AV3870" s="5"/>
      <c r="AW3870" s="5"/>
      <c r="AX3870" s="5"/>
      <c r="AY3870" s="5"/>
      <c r="AZ3870" s="5"/>
      <c r="BA3870" s="5"/>
      <c r="CX3870" s="5"/>
      <c r="CY3870" s="5"/>
      <c r="CZ3870" s="5"/>
    </row>
    <row r="3871" spans="4:104" x14ac:dyDescent="0.3">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E3871" s="5"/>
      <c r="AF3871" s="5"/>
      <c r="AG3871" s="5"/>
      <c r="AH3871" s="5"/>
      <c r="AI3871" s="5"/>
      <c r="AJ3871" s="5"/>
      <c r="AM3871" s="9"/>
      <c r="AN3871" s="9"/>
      <c r="AO3871" s="9"/>
      <c r="AP3871" s="9"/>
      <c r="AQ3871" s="9"/>
      <c r="AR3871" s="9"/>
      <c r="AS3871" s="9"/>
      <c r="AT3871" s="9"/>
      <c r="AU3871" s="5"/>
      <c r="AV3871" s="5"/>
      <c r="AW3871" s="5"/>
      <c r="AX3871" s="5"/>
      <c r="AY3871" s="5"/>
      <c r="AZ3871" s="5"/>
      <c r="BA3871" s="5"/>
      <c r="CX3871" s="5"/>
      <c r="CY3871" s="5"/>
      <c r="CZ3871" s="5"/>
    </row>
    <row r="3872" spans="4:104" x14ac:dyDescent="0.3">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E3872" s="5"/>
      <c r="AF3872" s="5"/>
      <c r="AG3872" s="5"/>
      <c r="AH3872" s="5"/>
      <c r="AI3872" s="5"/>
      <c r="AJ3872" s="5"/>
      <c r="AM3872" s="9"/>
      <c r="AN3872" s="9"/>
      <c r="AO3872" s="9"/>
      <c r="AP3872" s="9"/>
      <c r="AQ3872" s="9"/>
      <c r="AR3872" s="9"/>
      <c r="AS3872" s="9"/>
      <c r="AT3872" s="9"/>
      <c r="AU3872" s="5"/>
      <c r="AV3872" s="5"/>
      <c r="AW3872" s="5"/>
      <c r="AX3872" s="5"/>
      <c r="AY3872" s="5"/>
      <c r="AZ3872" s="5"/>
      <c r="BA3872" s="5"/>
      <c r="CX3872" s="5"/>
      <c r="CY3872" s="5"/>
      <c r="CZ3872" s="5"/>
    </row>
    <row r="3873" spans="4:104" x14ac:dyDescent="0.3">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E3873" s="5"/>
      <c r="AF3873" s="5"/>
      <c r="AG3873" s="5"/>
      <c r="AH3873" s="5"/>
      <c r="AI3873" s="5"/>
      <c r="AJ3873" s="5"/>
      <c r="AM3873" s="9"/>
      <c r="AN3873" s="9"/>
      <c r="AO3873" s="9"/>
      <c r="AP3873" s="9"/>
      <c r="AQ3873" s="9"/>
      <c r="AR3873" s="9"/>
      <c r="AS3873" s="9"/>
      <c r="AT3873" s="9"/>
      <c r="AU3873" s="5"/>
      <c r="AV3873" s="5"/>
      <c r="AW3873" s="5"/>
      <c r="AX3873" s="5"/>
      <c r="AY3873" s="5"/>
      <c r="AZ3873" s="5"/>
      <c r="BA3873" s="5"/>
      <c r="CX3873" s="5"/>
      <c r="CY3873" s="5"/>
      <c r="CZ3873" s="5"/>
    </row>
    <row r="3874" spans="4:104" x14ac:dyDescent="0.3">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E3874" s="5"/>
      <c r="AF3874" s="5"/>
      <c r="AG3874" s="5"/>
      <c r="AH3874" s="5"/>
      <c r="AI3874" s="5"/>
      <c r="AJ3874" s="5"/>
      <c r="AM3874" s="9"/>
      <c r="AN3874" s="9"/>
      <c r="AO3874" s="9"/>
      <c r="AP3874" s="9"/>
      <c r="AQ3874" s="9"/>
      <c r="AR3874" s="9"/>
      <c r="AS3874" s="9"/>
      <c r="AT3874" s="9"/>
      <c r="AU3874" s="5"/>
      <c r="AV3874" s="5"/>
      <c r="AW3874" s="5"/>
      <c r="AX3874" s="5"/>
      <c r="AY3874" s="5"/>
      <c r="AZ3874" s="5"/>
      <c r="BA3874" s="5"/>
      <c r="CX3874" s="5"/>
      <c r="CY3874" s="5"/>
      <c r="CZ3874" s="5"/>
    </row>
    <row r="3875" spans="4:104" x14ac:dyDescent="0.3">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E3875" s="5"/>
      <c r="AF3875" s="5"/>
      <c r="AG3875" s="5"/>
      <c r="AH3875" s="5"/>
      <c r="AI3875" s="5"/>
      <c r="AJ3875" s="5"/>
      <c r="AM3875" s="9"/>
      <c r="AN3875" s="9"/>
      <c r="AO3875" s="9"/>
      <c r="AP3875" s="9"/>
      <c r="AQ3875" s="9"/>
      <c r="AR3875" s="9"/>
      <c r="AS3875" s="9"/>
      <c r="AT3875" s="9"/>
      <c r="AU3875" s="5"/>
      <c r="AV3875" s="5"/>
      <c r="AW3875" s="5"/>
      <c r="AX3875" s="5"/>
      <c r="AY3875" s="5"/>
      <c r="AZ3875" s="5"/>
      <c r="BA3875" s="5"/>
      <c r="CX3875" s="5"/>
      <c r="CY3875" s="5"/>
      <c r="CZ3875" s="5"/>
    </row>
    <row r="3876" spans="4:104" x14ac:dyDescent="0.3">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E3876" s="5"/>
      <c r="AF3876" s="5"/>
      <c r="AG3876" s="5"/>
      <c r="AH3876" s="5"/>
      <c r="AI3876" s="5"/>
      <c r="AJ3876" s="5"/>
      <c r="AM3876" s="9"/>
      <c r="AN3876" s="9"/>
      <c r="AO3876" s="9"/>
      <c r="AP3876" s="9"/>
      <c r="AQ3876" s="9"/>
      <c r="AR3876" s="9"/>
      <c r="AS3876" s="9"/>
      <c r="AT3876" s="9"/>
      <c r="AU3876" s="5"/>
      <c r="AV3876" s="5"/>
      <c r="AW3876" s="5"/>
      <c r="AX3876" s="5"/>
      <c r="AY3876" s="5"/>
      <c r="AZ3876" s="5"/>
      <c r="BA3876" s="5"/>
      <c r="CX3876" s="5"/>
      <c r="CY3876" s="5"/>
      <c r="CZ3876" s="5"/>
    </row>
    <row r="3877" spans="4:104" x14ac:dyDescent="0.3">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E3877" s="5"/>
      <c r="AF3877" s="5"/>
      <c r="AG3877" s="5"/>
      <c r="AH3877" s="5"/>
      <c r="AI3877" s="5"/>
      <c r="AJ3877" s="5"/>
      <c r="AM3877" s="9"/>
      <c r="AN3877" s="9"/>
      <c r="AO3877" s="9"/>
      <c r="AP3877" s="9"/>
      <c r="AQ3877" s="9"/>
      <c r="AR3877" s="9"/>
      <c r="AS3877" s="9"/>
      <c r="AT3877" s="9"/>
      <c r="AU3877" s="5"/>
      <c r="AV3877" s="5"/>
      <c r="AW3877" s="5"/>
      <c r="AX3877" s="5"/>
      <c r="AY3877" s="5"/>
      <c r="AZ3877" s="5"/>
      <c r="BA3877" s="5"/>
      <c r="CX3877" s="5"/>
      <c r="CY3877" s="5"/>
      <c r="CZ3877" s="5"/>
    </row>
    <row r="3878" spans="4:104" x14ac:dyDescent="0.3">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E3878" s="5"/>
      <c r="AF3878" s="5"/>
      <c r="AG3878" s="5"/>
      <c r="AH3878" s="5"/>
      <c r="AI3878" s="5"/>
      <c r="AJ3878" s="5"/>
      <c r="AM3878" s="9"/>
      <c r="AN3878" s="9"/>
      <c r="AO3878" s="9"/>
      <c r="AP3878" s="9"/>
      <c r="AQ3878" s="9"/>
      <c r="AR3878" s="9"/>
      <c r="AS3878" s="9"/>
      <c r="AT3878" s="9"/>
      <c r="AU3878" s="5"/>
      <c r="AV3878" s="5"/>
      <c r="AW3878" s="5"/>
      <c r="AX3878" s="5"/>
      <c r="AY3878" s="5"/>
      <c r="AZ3878" s="5"/>
      <c r="BA3878" s="5"/>
      <c r="CX3878" s="5"/>
      <c r="CY3878" s="5"/>
      <c r="CZ3878" s="5"/>
    </row>
    <row r="3879" spans="4:104" x14ac:dyDescent="0.3">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E3879" s="5"/>
      <c r="AF3879" s="5"/>
      <c r="AG3879" s="5"/>
      <c r="AH3879" s="5"/>
      <c r="AI3879" s="5"/>
      <c r="AJ3879" s="5"/>
      <c r="AM3879" s="9"/>
      <c r="AN3879" s="9"/>
      <c r="AO3879" s="9"/>
      <c r="AP3879" s="9"/>
      <c r="AQ3879" s="9"/>
      <c r="AR3879" s="9"/>
      <c r="AS3879" s="9"/>
      <c r="AT3879" s="9"/>
      <c r="AU3879" s="5"/>
      <c r="AV3879" s="5"/>
      <c r="AW3879" s="5"/>
      <c r="AX3879" s="5"/>
      <c r="AY3879" s="5"/>
      <c r="AZ3879" s="5"/>
      <c r="BA3879" s="5"/>
      <c r="CX3879" s="5"/>
      <c r="CY3879" s="5"/>
      <c r="CZ3879" s="5"/>
    </row>
    <row r="3880" spans="4:104" x14ac:dyDescent="0.3">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E3880" s="5"/>
      <c r="AF3880" s="5"/>
      <c r="AG3880" s="5"/>
      <c r="AH3880" s="5"/>
      <c r="AI3880" s="5"/>
      <c r="AJ3880" s="5"/>
      <c r="AM3880" s="9"/>
      <c r="AN3880" s="9"/>
      <c r="AO3880" s="9"/>
      <c r="AP3880" s="9"/>
      <c r="AQ3880" s="9"/>
      <c r="AR3880" s="9"/>
      <c r="AS3880" s="9"/>
      <c r="AT3880" s="9"/>
      <c r="AU3880" s="5"/>
      <c r="AV3880" s="5"/>
      <c r="AW3880" s="5"/>
      <c r="AX3880" s="5"/>
      <c r="AY3880" s="5"/>
      <c r="AZ3880" s="5"/>
      <c r="BA3880" s="5"/>
      <c r="CX3880" s="5"/>
      <c r="CY3880" s="5"/>
      <c r="CZ3880" s="5"/>
    </row>
    <row r="3881" spans="4:104" x14ac:dyDescent="0.3">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E3881" s="5"/>
      <c r="AF3881" s="5"/>
      <c r="AG3881" s="5"/>
      <c r="AH3881" s="5"/>
      <c r="AI3881" s="5"/>
      <c r="AJ3881" s="5"/>
      <c r="AM3881" s="9"/>
      <c r="AN3881" s="9"/>
      <c r="AO3881" s="9"/>
      <c r="AP3881" s="9"/>
      <c r="AQ3881" s="9"/>
      <c r="AR3881" s="9"/>
      <c r="AS3881" s="9"/>
      <c r="AT3881" s="9"/>
      <c r="AU3881" s="5"/>
      <c r="AV3881" s="5"/>
      <c r="AW3881" s="5"/>
      <c r="AX3881" s="5"/>
      <c r="AY3881" s="5"/>
      <c r="AZ3881" s="5"/>
      <c r="BA3881" s="5"/>
      <c r="CX3881" s="5"/>
      <c r="CY3881" s="5"/>
      <c r="CZ3881" s="5"/>
    </row>
    <row r="3882" spans="4:104" x14ac:dyDescent="0.3">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E3882" s="5"/>
      <c r="AF3882" s="5"/>
      <c r="AG3882" s="5"/>
      <c r="AH3882" s="5"/>
      <c r="AI3882" s="5"/>
      <c r="AJ3882" s="5"/>
      <c r="AM3882" s="9"/>
      <c r="AN3882" s="9"/>
      <c r="AO3882" s="9"/>
      <c r="AP3882" s="9"/>
      <c r="AQ3882" s="9"/>
      <c r="AR3882" s="9"/>
      <c r="AS3882" s="9"/>
      <c r="AT3882" s="9"/>
      <c r="AU3882" s="5"/>
      <c r="AV3882" s="5"/>
      <c r="AW3882" s="5"/>
      <c r="AX3882" s="5"/>
      <c r="AY3882" s="5"/>
      <c r="AZ3882" s="5"/>
      <c r="BA3882" s="5"/>
      <c r="CX3882" s="5"/>
      <c r="CY3882" s="5"/>
      <c r="CZ3882" s="5"/>
    </row>
    <row r="3883" spans="4:104" x14ac:dyDescent="0.3">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E3883" s="5"/>
      <c r="AF3883" s="5"/>
      <c r="AG3883" s="5"/>
      <c r="AH3883" s="5"/>
      <c r="AI3883" s="5"/>
      <c r="AJ3883" s="5"/>
      <c r="AM3883" s="9"/>
      <c r="AN3883" s="9"/>
      <c r="AO3883" s="9"/>
      <c r="AP3883" s="9"/>
      <c r="AQ3883" s="9"/>
      <c r="AR3883" s="9"/>
      <c r="AS3883" s="9"/>
      <c r="AT3883" s="9"/>
      <c r="AU3883" s="5"/>
      <c r="AV3883" s="5"/>
      <c r="AW3883" s="5"/>
      <c r="AX3883" s="5"/>
      <c r="AY3883" s="5"/>
      <c r="AZ3883" s="5"/>
      <c r="BA3883" s="5"/>
      <c r="CX3883" s="5"/>
      <c r="CY3883" s="5"/>
      <c r="CZ3883" s="5"/>
    </row>
    <row r="3884" spans="4:104" x14ac:dyDescent="0.3">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E3884" s="5"/>
      <c r="AF3884" s="5"/>
      <c r="AG3884" s="5"/>
      <c r="AH3884" s="5"/>
      <c r="AI3884" s="5"/>
      <c r="AJ3884" s="5"/>
      <c r="AM3884" s="9"/>
      <c r="AN3884" s="9"/>
      <c r="AO3884" s="9"/>
      <c r="AP3884" s="9"/>
      <c r="AQ3884" s="9"/>
      <c r="AR3884" s="9"/>
      <c r="AS3884" s="9"/>
      <c r="AT3884" s="9"/>
      <c r="AU3884" s="5"/>
      <c r="AV3884" s="5"/>
      <c r="AW3884" s="5"/>
      <c r="AX3884" s="5"/>
      <c r="AY3884" s="5"/>
      <c r="AZ3884" s="5"/>
      <c r="BA3884" s="5"/>
      <c r="CX3884" s="5"/>
      <c r="CY3884" s="5"/>
      <c r="CZ3884" s="5"/>
    </row>
    <row r="3885" spans="4:104" x14ac:dyDescent="0.3">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E3885" s="5"/>
      <c r="AF3885" s="5"/>
      <c r="AG3885" s="5"/>
      <c r="AH3885" s="5"/>
      <c r="AI3885" s="5"/>
      <c r="AJ3885" s="5"/>
      <c r="AM3885" s="9"/>
      <c r="AN3885" s="9"/>
      <c r="AO3885" s="9"/>
      <c r="AP3885" s="9"/>
      <c r="AQ3885" s="9"/>
      <c r="AR3885" s="9"/>
      <c r="AS3885" s="9"/>
      <c r="AT3885" s="9"/>
      <c r="AU3885" s="5"/>
      <c r="AV3885" s="5"/>
      <c r="AW3885" s="5"/>
      <c r="AX3885" s="5"/>
      <c r="AY3885" s="5"/>
      <c r="AZ3885" s="5"/>
      <c r="BA3885" s="5"/>
      <c r="CX3885" s="5"/>
      <c r="CY3885" s="5"/>
      <c r="CZ3885" s="5"/>
    </row>
    <row r="3886" spans="4:104" x14ac:dyDescent="0.3">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E3886" s="5"/>
      <c r="AF3886" s="5"/>
      <c r="AG3886" s="5"/>
      <c r="AH3886" s="5"/>
      <c r="AI3886" s="5"/>
      <c r="AJ3886" s="5"/>
      <c r="AM3886" s="9"/>
      <c r="AN3886" s="9"/>
      <c r="AO3886" s="9"/>
      <c r="AP3886" s="9"/>
      <c r="AQ3886" s="9"/>
      <c r="AR3886" s="9"/>
      <c r="AS3886" s="9"/>
      <c r="AT3886" s="9"/>
      <c r="AU3886" s="5"/>
      <c r="AV3886" s="5"/>
      <c r="AW3886" s="5"/>
      <c r="AX3886" s="5"/>
      <c r="AY3886" s="5"/>
      <c r="AZ3886" s="5"/>
      <c r="BA3886" s="5"/>
      <c r="CX3886" s="5"/>
      <c r="CY3886" s="5"/>
      <c r="CZ3886" s="5"/>
    </row>
    <row r="3887" spans="4:104" x14ac:dyDescent="0.3">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E3887" s="5"/>
      <c r="AF3887" s="5"/>
      <c r="AG3887" s="5"/>
      <c r="AH3887" s="5"/>
      <c r="AI3887" s="5"/>
      <c r="AJ3887" s="5"/>
      <c r="AM3887" s="9"/>
      <c r="AN3887" s="9"/>
      <c r="AO3887" s="9"/>
      <c r="AP3887" s="9"/>
      <c r="AQ3887" s="9"/>
      <c r="AR3887" s="9"/>
      <c r="AS3887" s="9"/>
      <c r="AT3887" s="9"/>
      <c r="AU3887" s="5"/>
      <c r="AV3887" s="5"/>
      <c r="AW3887" s="5"/>
      <c r="AX3887" s="5"/>
      <c r="AY3887" s="5"/>
      <c r="AZ3887" s="5"/>
      <c r="BA3887" s="5"/>
      <c r="CX3887" s="5"/>
      <c r="CY3887" s="5"/>
      <c r="CZ3887" s="5"/>
    </row>
    <row r="3888" spans="4:104" x14ac:dyDescent="0.3">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E3888" s="5"/>
      <c r="AF3888" s="5"/>
      <c r="AG3888" s="5"/>
      <c r="AH3888" s="5"/>
      <c r="AI3888" s="5"/>
      <c r="AJ3888" s="5"/>
      <c r="AM3888" s="9"/>
      <c r="AN3888" s="9"/>
      <c r="AO3888" s="9"/>
      <c r="AP3888" s="9"/>
      <c r="AQ3888" s="9"/>
      <c r="AR3888" s="9"/>
      <c r="AS3888" s="9"/>
      <c r="AT3888" s="9"/>
      <c r="AU3888" s="5"/>
      <c r="AV3888" s="5"/>
      <c r="AW3888" s="5"/>
      <c r="AX3888" s="5"/>
      <c r="AY3888" s="5"/>
      <c r="AZ3888" s="5"/>
      <c r="BA3888" s="5"/>
      <c r="CX3888" s="5"/>
      <c r="CY3888" s="5"/>
      <c r="CZ3888" s="5"/>
    </row>
    <row r="3889" spans="4:104" x14ac:dyDescent="0.3">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E3889" s="5"/>
      <c r="AF3889" s="5"/>
      <c r="AG3889" s="5"/>
      <c r="AH3889" s="5"/>
      <c r="AI3889" s="5"/>
      <c r="AJ3889" s="5"/>
      <c r="AM3889" s="9"/>
      <c r="AN3889" s="9"/>
      <c r="AO3889" s="9"/>
      <c r="AP3889" s="9"/>
      <c r="AQ3889" s="9"/>
      <c r="AR3889" s="9"/>
      <c r="AS3889" s="9"/>
      <c r="AT3889" s="9"/>
      <c r="AU3889" s="5"/>
      <c r="AV3889" s="5"/>
      <c r="AW3889" s="5"/>
      <c r="AX3889" s="5"/>
      <c r="AY3889" s="5"/>
      <c r="AZ3889" s="5"/>
      <c r="BA3889" s="5"/>
      <c r="CX3889" s="5"/>
      <c r="CY3889" s="5"/>
      <c r="CZ3889" s="5"/>
    </row>
    <row r="3890" spans="4:104" x14ac:dyDescent="0.3">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E3890" s="5"/>
      <c r="AF3890" s="5"/>
      <c r="AG3890" s="5"/>
      <c r="AH3890" s="5"/>
      <c r="AI3890" s="5"/>
      <c r="AJ3890" s="5"/>
      <c r="AM3890" s="9"/>
      <c r="AN3890" s="9"/>
      <c r="AO3890" s="9"/>
      <c r="AP3890" s="9"/>
      <c r="AQ3890" s="9"/>
      <c r="AR3890" s="9"/>
      <c r="AS3890" s="9"/>
      <c r="AT3890" s="9"/>
      <c r="AU3890" s="5"/>
      <c r="AV3890" s="5"/>
      <c r="AW3890" s="5"/>
      <c r="AX3890" s="5"/>
      <c r="AY3890" s="5"/>
      <c r="AZ3890" s="5"/>
      <c r="BA3890" s="5"/>
      <c r="CX3890" s="5"/>
      <c r="CY3890" s="5"/>
      <c r="CZ3890" s="5"/>
    </row>
    <row r="3891" spans="4:104" x14ac:dyDescent="0.3">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E3891" s="5"/>
      <c r="AF3891" s="5"/>
      <c r="AG3891" s="5"/>
      <c r="AH3891" s="5"/>
      <c r="AI3891" s="5"/>
      <c r="AJ3891" s="5"/>
      <c r="AM3891" s="9"/>
      <c r="AN3891" s="9"/>
      <c r="AO3891" s="9"/>
      <c r="AP3891" s="9"/>
      <c r="AQ3891" s="9"/>
      <c r="AR3891" s="9"/>
      <c r="AS3891" s="9"/>
      <c r="AT3891" s="9"/>
      <c r="AU3891" s="5"/>
      <c r="AV3891" s="5"/>
      <c r="AW3891" s="5"/>
      <c r="AX3891" s="5"/>
      <c r="AY3891" s="5"/>
      <c r="AZ3891" s="5"/>
      <c r="BA3891" s="5"/>
      <c r="CX3891" s="5"/>
      <c r="CY3891" s="5"/>
      <c r="CZ3891" s="5"/>
    </row>
    <row r="3892" spans="4:104" x14ac:dyDescent="0.3">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E3892" s="5"/>
      <c r="AF3892" s="5"/>
      <c r="AG3892" s="5"/>
      <c r="AH3892" s="5"/>
      <c r="AI3892" s="5"/>
      <c r="AJ3892" s="5"/>
      <c r="AM3892" s="9"/>
      <c r="AN3892" s="9"/>
      <c r="AO3892" s="9"/>
      <c r="AP3892" s="9"/>
      <c r="AQ3892" s="9"/>
      <c r="AR3892" s="9"/>
      <c r="AS3892" s="9"/>
      <c r="AT3892" s="9"/>
      <c r="AU3892" s="5"/>
      <c r="AV3892" s="5"/>
      <c r="AW3892" s="5"/>
      <c r="AX3892" s="5"/>
      <c r="AY3892" s="5"/>
      <c r="AZ3892" s="5"/>
      <c r="BA3892" s="5"/>
      <c r="CX3892" s="5"/>
      <c r="CY3892" s="5"/>
      <c r="CZ3892" s="5"/>
    </row>
    <row r="3893" spans="4:104" x14ac:dyDescent="0.3">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E3893" s="5"/>
      <c r="AF3893" s="5"/>
      <c r="AG3893" s="5"/>
      <c r="AH3893" s="5"/>
      <c r="AI3893" s="5"/>
      <c r="AJ3893" s="5"/>
      <c r="AM3893" s="9"/>
      <c r="AN3893" s="9"/>
      <c r="AO3893" s="9"/>
      <c r="AP3893" s="9"/>
      <c r="AQ3893" s="9"/>
      <c r="AR3893" s="9"/>
      <c r="AS3893" s="9"/>
      <c r="AT3893" s="9"/>
      <c r="AU3893" s="5"/>
      <c r="AV3893" s="5"/>
      <c r="AW3893" s="5"/>
      <c r="AX3893" s="5"/>
      <c r="AY3893" s="5"/>
      <c r="AZ3893" s="5"/>
      <c r="BA3893" s="5"/>
      <c r="CX3893" s="5"/>
      <c r="CY3893" s="5"/>
      <c r="CZ3893" s="5"/>
    </row>
    <row r="3894" spans="4:104" x14ac:dyDescent="0.3">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E3894" s="5"/>
      <c r="AF3894" s="5"/>
      <c r="AG3894" s="5"/>
      <c r="AH3894" s="5"/>
      <c r="AI3894" s="5"/>
      <c r="AJ3894" s="5"/>
      <c r="AM3894" s="9"/>
      <c r="AN3894" s="9"/>
      <c r="AO3894" s="9"/>
      <c r="AP3894" s="9"/>
      <c r="AQ3894" s="9"/>
      <c r="AR3894" s="9"/>
      <c r="AS3894" s="9"/>
      <c r="AT3894" s="9"/>
      <c r="AU3894" s="5"/>
      <c r="AV3894" s="5"/>
      <c r="AW3894" s="5"/>
      <c r="AX3894" s="5"/>
      <c r="AY3894" s="5"/>
      <c r="AZ3894" s="5"/>
      <c r="BA3894" s="5"/>
      <c r="CX3894" s="5"/>
      <c r="CY3894" s="5"/>
      <c r="CZ3894" s="5"/>
    </row>
    <row r="3895" spans="4:104" x14ac:dyDescent="0.3">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E3895" s="5"/>
      <c r="AF3895" s="5"/>
      <c r="AG3895" s="5"/>
      <c r="AH3895" s="5"/>
      <c r="AI3895" s="5"/>
      <c r="AJ3895" s="5"/>
      <c r="AM3895" s="9"/>
      <c r="AN3895" s="9"/>
      <c r="AO3895" s="9"/>
      <c r="AP3895" s="9"/>
      <c r="AQ3895" s="9"/>
      <c r="AR3895" s="9"/>
      <c r="AS3895" s="9"/>
      <c r="AT3895" s="9"/>
      <c r="AU3895" s="5"/>
      <c r="AV3895" s="5"/>
      <c r="AW3895" s="5"/>
      <c r="AX3895" s="5"/>
      <c r="AY3895" s="5"/>
      <c r="AZ3895" s="5"/>
      <c r="BA3895" s="5"/>
      <c r="CX3895" s="5"/>
      <c r="CY3895" s="5"/>
      <c r="CZ3895" s="5"/>
    </row>
    <row r="3896" spans="4:104" x14ac:dyDescent="0.3">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E3896" s="5"/>
      <c r="AF3896" s="5"/>
      <c r="AG3896" s="5"/>
      <c r="AH3896" s="5"/>
      <c r="AI3896" s="5"/>
      <c r="AJ3896" s="5"/>
      <c r="AM3896" s="9"/>
      <c r="AN3896" s="9"/>
      <c r="AO3896" s="9"/>
      <c r="AP3896" s="9"/>
      <c r="AQ3896" s="9"/>
      <c r="AR3896" s="9"/>
      <c r="AS3896" s="9"/>
      <c r="AT3896" s="9"/>
      <c r="AU3896" s="5"/>
      <c r="AV3896" s="5"/>
      <c r="AW3896" s="5"/>
      <c r="AX3896" s="5"/>
      <c r="AY3896" s="5"/>
      <c r="AZ3896" s="5"/>
      <c r="BA3896" s="5"/>
      <c r="CX3896" s="5"/>
      <c r="CY3896" s="5"/>
      <c r="CZ3896" s="5"/>
    </row>
    <row r="3897" spans="4:104" x14ac:dyDescent="0.3">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E3897" s="5"/>
      <c r="AF3897" s="5"/>
      <c r="AG3897" s="5"/>
      <c r="AH3897" s="5"/>
      <c r="AI3897" s="5"/>
      <c r="AJ3897" s="5"/>
      <c r="AM3897" s="9"/>
      <c r="AN3897" s="9"/>
      <c r="AO3897" s="9"/>
      <c r="AP3897" s="9"/>
      <c r="AQ3897" s="9"/>
      <c r="AR3897" s="9"/>
      <c r="AS3897" s="9"/>
      <c r="AT3897" s="9"/>
      <c r="AU3897" s="5"/>
      <c r="AV3897" s="5"/>
      <c r="AW3897" s="5"/>
      <c r="AX3897" s="5"/>
      <c r="AY3897" s="5"/>
      <c r="AZ3897" s="5"/>
      <c r="BA3897" s="5"/>
      <c r="CX3897" s="5"/>
      <c r="CY3897" s="5"/>
      <c r="CZ3897" s="5"/>
    </row>
    <row r="3898" spans="4:104" x14ac:dyDescent="0.3">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E3898" s="5"/>
      <c r="AF3898" s="5"/>
      <c r="AG3898" s="5"/>
      <c r="AH3898" s="5"/>
      <c r="AI3898" s="5"/>
      <c r="AJ3898" s="5"/>
      <c r="AM3898" s="9"/>
      <c r="AN3898" s="9"/>
      <c r="AO3898" s="9"/>
      <c r="AP3898" s="9"/>
      <c r="AQ3898" s="9"/>
      <c r="AR3898" s="9"/>
      <c r="AS3898" s="9"/>
      <c r="AT3898" s="9"/>
      <c r="AU3898" s="5"/>
      <c r="AV3898" s="5"/>
      <c r="AW3898" s="5"/>
      <c r="AX3898" s="5"/>
      <c r="AY3898" s="5"/>
      <c r="AZ3898" s="5"/>
      <c r="BA3898" s="5"/>
      <c r="CX3898" s="5"/>
      <c r="CY3898" s="5"/>
      <c r="CZ3898" s="5"/>
    </row>
    <row r="3899" spans="4:104" x14ac:dyDescent="0.3">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E3899" s="5"/>
      <c r="AF3899" s="5"/>
      <c r="AG3899" s="5"/>
      <c r="AH3899" s="5"/>
      <c r="AI3899" s="5"/>
      <c r="AJ3899" s="5"/>
      <c r="AM3899" s="9"/>
      <c r="AN3899" s="9"/>
      <c r="AO3899" s="9"/>
      <c r="AP3899" s="9"/>
      <c r="AQ3899" s="9"/>
      <c r="AR3899" s="9"/>
      <c r="AS3899" s="9"/>
      <c r="AT3899" s="9"/>
      <c r="AU3899" s="5"/>
      <c r="AV3899" s="5"/>
      <c r="AW3899" s="5"/>
      <c r="AX3899" s="5"/>
      <c r="AY3899" s="5"/>
      <c r="AZ3899" s="5"/>
      <c r="BA3899" s="5"/>
      <c r="CX3899" s="5"/>
      <c r="CY3899" s="5"/>
      <c r="CZ3899" s="5"/>
    </row>
    <row r="3900" spans="4:104" x14ac:dyDescent="0.3">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E3900" s="5"/>
      <c r="AF3900" s="5"/>
      <c r="AG3900" s="5"/>
      <c r="AH3900" s="5"/>
      <c r="AI3900" s="5"/>
      <c r="AJ3900" s="5"/>
      <c r="AM3900" s="9"/>
      <c r="AN3900" s="9"/>
      <c r="AO3900" s="9"/>
      <c r="AP3900" s="9"/>
      <c r="AQ3900" s="9"/>
      <c r="AR3900" s="9"/>
      <c r="AS3900" s="9"/>
      <c r="AT3900" s="9"/>
      <c r="AU3900" s="5"/>
      <c r="AV3900" s="5"/>
      <c r="AW3900" s="5"/>
      <c r="AX3900" s="5"/>
      <c r="AY3900" s="5"/>
      <c r="AZ3900" s="5"/>
      <c r="BA3900" s="5"/>
      <c r="CX3900" s="5"/>
      <c r="CY3900" s="5"/>
      <c r="CZ3900" s="5"/>
    </row>
    <row r="3901" spans="4:104" x14ac:dyDescent="0.3">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E3901" s="5"/>
      <c r="AF3901" s="5"/>
      <c r="AG3901" s="5"/>
      <c r="AH3901" s="5"/>
      <c r="AI3901" s="5"/>
      <c r="AJ3901" s="5"/>
      <c r="AM3901" s="9"/>
      <c r="AN3901" s="9"/>
      <c r="AO3901" s="9"/>
      <c r="AP3901" s="9"/>
      <c r="AQ3901" s="9"/>
      <c r="AR3901" s="9"/>
      <c r="AS3901" s="9"/>
      <c r="AT3901" s="9"/>
      <c r="AU3901" s="5"/>
      <c r="AV3901" s="5"/>
      <c r="AW3901" s="5"/>
      <c r="AX3901" s="5"/>
      <c r="AY3901" s="5"/>
      <c r="AZ3901" s="5"/>
      <c r="BA3901" s="5"/>
      <c r="CX3901" s="5"/>
      <c r="CY3901" s="5"/>
      <c r="CZ3901" s="5"/>
    </row>
    <row r="3902" spans="4:104" x14ac:dyDescent="0.3">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E3902" s="5"/>
      <c r="AF3902" s="5"/>
      <c r="AG3902" s="5"/>
      <c r="AH3902" s="5"/>
      <c r="AI3902" s="5"/>
      <c r="AJ3902" s="5"/>
      <c r="AM3902" s="9"/>
      <c r="AN3902" s="9"/>
      <c r="AO3902" s="9"/>
      <c r="AP3902" s="9"/>
      <c r="AQ3902" s="9"/>
      <c r="AR3902" s="9"/>
      <c r="AS3902" s="9"/>
      <c r="AT3902" s="9"/>
      <c r="AU3902" s="5"/>
      <c r="AV3902" s="5"/>
      <c r="AW3902" s="5"/>
      <c r="AX3902" s="5"/>
      <c r="AY3902" s="5"/>
      <c r="AZ3902" s="5"/>
      <c r="BA3902" s="5"/>
      <c r="CX3902" s="5"/>
      <c r="CY3902" s="5"/>
      <c r="CZ3902" s="5"/>
    </row>
    <row r="3903" spans="4:104" x14ac:dyDescent="0.3">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E3903" s="5"/>
      <c r="AF3903" s="5"/>
      <c r="AG3903" s="5"/>
      <c r="AH3903" s="5"/>
      <c r="AI3903" s="5"/>
      <c r="AJ3903" s="5"/>
      <c r="AM3903" s="9"/>
      <c r="AN3903" s="9"/>
      <c r="AO3903" s="9"/>
      <c r="AP3903" s="9"/>
      <c r="AQ3903" s="9"/>
      <c r="AR3903" s="9"/>
      <c r="AS3903" s="9"/>
      <c r="AT3903" s="9"/>
      <c r="AU3903" s="5"/>
      <c r="AV3903" s="5"/>
      <c r="AW3903" s="5"/>
      <c r="AX3903" s="5"/>
      <c r="AY3903" s="5"/>
      <c r="AZ3903" s="5"/>
      <c r="BA3903" s="5"/>
      <c r="CX3903" s="5"/>
      <c r="CY3903" s="5"/>
      <c r="CZ3903" s="5"/>
    </row>
    <row r="3904" spans="4:104" x14ac:dyDescent="0.3">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E3904" s="5"/>
      <c r="AF3904" s="5"/>
      <c r="AG3904" s="5"/>
      <c r="AH3904" s="5"/>
      <c r="AI3904" s="5"/>
      <c r="AJ3904" s="5"/>
      <c r="AM3904" s="9"/>
      <c r="AN3904" s="9"/>
      <c r="AO3904" s="9"/>
      <c r="AP3904" s="9"/>
      <c r="AQ3904" s="9"/>
      <c r="AR3904" s="9"/>
      <c r="AS3904" s="9"/>
      <c r="AT3904" s="9"/>
      <c r="AU3904" s="5"/>
      <c r="AV3904" s="5"/>
      <c r="AW3904" s="5"/>
      <c r="AX3904" s="5"/>
      <c r="AY3904" s="5"/>
      <c r="AZ3904" s="5"/>
      <c r="BA3904" s="5"/>
      <c r="CX3904" s="5"/>
      <c r="CY3904" s="5"/>
      <c r="CZ3904" s="5"/>
    </row>
    <row r="3905" spans="4:104" x14ac:dyDescent="0.3">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E3905" s="5"/>
      <c r="AF3905" s="5"/>
      <c r="AG3905" s="5"/>
      <c r="AH3905" s="5"/>
      <c r="AI3905" s="5"/>
      <c r="AJ3905" s="5"/>
      <c r="AM3905" s="9"/>
      <c r="AN3905" s="9"/>
      <c r="AO3905" s="9"/>
      <c r="AP3905" s="9"/>
      <c r="AQ3905" s="9"/>
      <c r="AR3905" s="9"/>
      <c r="AS3905" s="9"/>
      <c r="AT3905" s="9"/>
      <c r="AU3905" s="5"/>
      <c r="AV3905" s="5"/>
      <c r="AW3905" s="5"/>
      <c r="AX3905" s="5"/>
      <c r="AY3905" s="5"/>
      <c r="AZ3905" s="5"/>
      <c r="BA3905" s="5"/>
      <c r="CX3905" s="5"/>
      <c r="CY3905" s="5"/>
      <c r="CZ3905" s="5"/>
    </row>
    <row r="3906" spans="4:104" x14ac:dyDescent="0.3">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E3906" s="5"/>
      <c r="AF3906" s="5"/>
      <c r="AG3906" s="5"/>
      <c r="AH3906" s="5"/>
      <c r="AI3906" s="5"/>
      <c r="AJ3906" s="5"/>
      <c r="AM3906" s="9"/>
      <c r="AN3906" s="9"/>
      <c r="AO3906" s="9"/>
      <c r="AP3906" s="9"/>
      <c r="AQ3906" s="9"/>
      <c r="AR3906" s="9"/>
      <c r="AS3906" s="9"/>
      <c r="AT3906" s="9"/>
      <c r="AU3906" s="5"/>
      <c r="AV3906" s="5"/>
      <c r="AW3906" s="5"/>
      <c r="AX3906" s="5"/>
      <c r="AY3906" s="5"/>
      <c r="AZ3906" s="5"/>
      <c r="BA3906" s="5"/>
      <c r="CX3906" s="5"/>
      <c r="CY3906" s="5"/>
      <c r="CZ3906" s="5"/>
    </row>
    <row r="3907" spans="4:104" x14ac:dyDescent="0.3">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E3907" s="5"/>
      <c r="AF3907" s="5"/>
      <c r="AG3907" s="5"/>
      <c r="AH3907" s="5"/>
      <c r="AI3907" s="5"/>
      <c r="AJ3907" s="5"/>
      <c r="AM3907" s="9"/>
      <c r="AN3907" s="9"/>
      <c r="AO3907" s="9"/>
      <c r="AP3907" s="9"/>
      <c r="AQ3907" s="9"/>
      <c r="AR3907" s="9"/>
      <c r="AS3907" s="9"/>
      <c r="AT3907" s="9"/>
      <c r="AU3907" s="5"/>
      <c r="AV3907" s="5"/>
      <c r="AW3907" s="5"/>
      <c r="AX3907" s="5"/>
      <c r="AY3907" s="5"/>
      <c r="AZ3907" s="5"/>
      <c r="BA3907" s="5"/>
      <c r="CX3907" s="5"/>
      <c r="CY3907" s="5"/>
      <c r="CZ3907" s="5"/>
    </row>
    <row r="3908" spans="4:104" x14ac:dyDescent="0.3">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E3908" s="5"/>
      <c r="AF3908" s="5"/>
      <c r="AG3908" s="5"/>
      <c r="AH3908" s="5"/>
      <c r="AI3908" s="5"/>
      <c r="AJ3908" s="5"/>
      <c r="AM3908" s="9"/>
      <c r="AN3908" s="9"/>
      <c r="AO3908" s="9"/>
      <c r="AP3908" s="9"/>
      <c r="AQ3908" s="9"/>
      <c r="AR3908" s="9"/>
      <c r="AS3908" s="9"/>
      <c r="AT3908" s="9"/>
      <c r="AU3908" s="5"/>
      <c r="AV3908" s="5"/>
      <c r="AW3908" s="5"/>
      <c r="AX3908" s="5"/>
      <c r="AY3908" s="5"/>
      <c r="AZ3908" s="5"/>
      <c r="BA3908" s="5"/>
      <c r="CX3908" s="5"/>
      <c r="CY3908" s="5"/>
      <c r="CZ3908" s="5"/>
    </row>
    <row r="3909" spans="4:104" x14ac:dyDescent="0.3">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E3909" s="5"/>
      <c r="AF3909" s="5"/>
      <c r="AG3909" s="5"/>
      <c r="AH3909" s="5"/>
      <c r="AI3909" s="5"/>
      <c r="AJ3909" s="5"/>
      <c r="AM3909" s="9"/>
      <c r="AN3909" s="9"/>
      <c r="AO3909" s="9"/>
      <c r="AP3909" s="9"/>
      <c r="AQ3909" s="9"/>
      <c r="AR3909" s="9"/>
      <c r="AS3909" s="9"/>
      <c r="AT3909" s="9"/>
      <c r="AU3909" s="5"/>
      <c r="AV3909" s="5"/>
      <c r="AW3909" s="5"/>
      <c r="AX3909" s="5"/>
      <c r="AY3909" s="5"/>
      <c r="AZ3909" s="5"/>
      <c r="BA3909" s="5"/>
      <c r="CX3909" s="5"/>
      <c r="CY3909" s="5"/>
      <c r="CZ3909" s="5"/>
    </row>
    <row r="3910" spans="4:104" x14ac:dyDescent="0.3">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E3910" s="5"/>
      <c r="AF3910" s="5"/>
      <c r="AG3910" s="5"/>
      <c r="AH3910" s="5"/>
      <c r="AI3910" s="5"/>
      <c r="AJ3910" s="5"/>
      <c r="AM3910" s="9"/>
      <c r="AN3910" s="9"/>
      <c r="AO3910" s="9"/>
      <c r="AP3910" s="9"/>
      <c r="AQ3910" s="9"/>
      <c r="AR3910" s="9"/>
      <c r="AS3910" s="9"/>
      <c r="AT3910" s="9"/>
      <c r="AU3910" s="5"/>
      <c r="AV3910" s="5"/>
      <c r="AW3910" s="5"/>
      <c r="AX3910" s="5"/>
      <c r="AY3910" s="5"/>
      <c r="AZ3910" s="5"/>
      <c r="BA3910" s="5"/>
      <c r="CX3910" s="5"/>
      <c r="CY3910" s="5"/>
      <c r="CZ3910" s="5"/>
    </row>
    <row r="3911" spans="4:104" x14ac:dyDescent="0.3">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E3911" s="5"/>
      <c r="AF3911" s="5"/>
      <c r="AG3911" s="5"/>
      <c r="AH3911" s="5"/>
      <c r="AI3911" s="5"/>
      <c r="AJ3911" s="5"/>
      <c r="AM3911" s="9"/>
      <c r="AN3911" s="9"/>
      <c r="AO3911" s="9"/>
      <c r="AP3911" s="9"/>
      <c r="AQ3911" s="9"/>
      <c r="AR3911" s="9"/>
      <c r="AS3911" s="9"/>
      <c r="AT3911" s="9"/>
      <c r="AU3911" s="5"/>
      <c r="AV3911" s="5"/>
      <c r="AW3911" s="5"/>
      <c r="AX3911" s="5"/>
      <c r="AY3911" s="5"/>
      <c r="AZ3911" s="5"/>
      <c r="BA3911" s="5"/>
      <c r="CX3911" s="5"/>
      <c r="CY3911" s="5"/>
      <c r="CZ3911" s="5"/>
    </row>
    <row r="3912" spans="4:104" x14ac:dyDescent="0.3">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E3912" s="5"/>
      <c r="AF3912" s="5"/>
      <c r="AG3912" s="5"/>
      <c r="AH3912" s="5"/>
      <c r="AI3912" s="5"/>
      <c r="AJ3912" s="5"/>
      <c r="AM3912" s="9"/>
      <c r="AN3912" s="9"/>
      <c r="AO3912" s="9"/>
      <c r="AP3912" s="9"/>
      <c r="AQ3912" s="9"/>
      <c r="AR3912" s="9"/>
      <c r="AS3912" s="9"/>
      <c r="AT3912" s="9"/>
      <c r="AU3912" s="5"/>
      <c r="AV3912" s="5"/>
      <c r="AW3912" s="5"/>
      <c r="AX3912" s="5"/>
      <c r="AY3912" s="5"/>
      <c r="AZ3912" s="5"/>
      <c r="BA3912" s="5"/>
      <c r="CX3912" s="5"/>
      <c r="CY3912" s="5"/>
      <c r="CZ3912" s="5"/>
    </row>
    <row r="3913" spans="4:104" x14ac:dyDescent="0.3">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E3913" s="5"/>
      <c r="AF3913" s="5"/>
      <c r="AG3913" s="5"/>
      <c r="AH3913" s="5"/>
      <c r="AI3913" s="5"/>
      <c r="AJ3913" s="5"/>
      <c r="AM3913" s="9"/>
      <c r="AN3913" s="9"/>
      <c r="AO3913" s="9"/>
      <c r="AP3913" s="9"/>
      <c r="AQ3913" s="9"/>
      <c r="AR3913" s="9"/>
      <c r="AS3913" s="9"/>
      <c r="AT3913" s="9"/>
      <c r="AU3913" s="5"/>
      <c r="AV3913" s="5"/>
      <c r="AW3913" s="5"/>
      <c r="AX3913" s="5"/>
      <c r="AY3913" s="5"/>
      <c r="AZ3913" s="5"/>
      <c r="BA3913" s="5"/>
      <c r="CX3913" s="5"/>
      <c r="CY3913" s="5"/>
      <c r="CZ3913" s="5"/>
    </row>
    <row r="3914" spans="4:104" x14ac:dyDescent="0.3">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E3914" s="5"/>
      <c r="AF3914" s="5"/>
      <c r="AG3914" s="5"/>
      <c r="AH3914" s="5"/>
      <c r="AI3914" s="5"/>
      <c r="AJ3914" s="5"/>
      <c r="AM3914" s="9"/>
      <c r="AN3914" s="9"/>
      <c r="AO3914" s="9"/>
      <c r="AP3914" s="9"/>
      <c r="AQ3914" s="9"/>
      <c r="AR3914" s="9"/>
      <c r="AS3914" s="9"/>
      <c r="AT3914" s="9"/>
      <c r="AU3914" s="5"/>
      <c r="AV3914" s="5"/>
      <c r="AW3914" s="5"/>
      <c r="AX3914" s="5"/>
      <c r="AY3914" s="5"/>
      <c r="AZ3914" s="5"/>
      <c r="BA3914" s="5"/>
      <c r="CX3914" s="5"/>
      <c r="CY3914" s="5"/>
      <c r="CZ3914" s="5"/>
    </row>
    <row r="3915" spans="4:104" x14ac:dyDescent="0.3">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E3915" s="5"/>
      <c r="AF3915" s="5"/>
      <c r="AG3915" s="5"/>
      <c r="AH3915" s="5"/>
      <c r="AI3915" s="5"/>
      <c r="AJ3915" s="5"/>
      <c r="AM3915" s="9"/>
      <c r="AN3915" s="9"/>
      <c r="AO3915" s="9"/>
      <c r="AP3915" s="9"/>
      <c r="AQ3915" s="9"/>
      <c r="AR3915" s="9"/>
      <c r="AS3915" s="9"/>
      <c r="AT3915" s="9"/>
      <c r="AU3915" s="5"/>
      <c r="AV3915" s="5"/>
      <c r="AW3915" s="5"/>
      <c r="AX3915" s="5"/>
      <c r="AY3915" s="5"/>
      <c r="AZ3915" s="5"/>
      <c r="BA3915" s="5"/>
      <c r="CX3915" s="5"/>
      <c r="CY3915" s="5"/>
      <c r="CZ3915" s="5"/>
    </row>
    <row r="3916" spans="4:104" x14ac:dyDescent="0.3">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E3916" s="5"/>
      <c r="AF3916" s="5"/>
      <c r="AG3916" s="5"/>
      <c r="AH3916" s="5"/>
      <c r="AI3916" s="5"/>
      <c r="AJ3916" s="5"/>
      <c r="AM3916" s="9"/>
      <c r="AN3916" s="9"/>
      <c r="AO3916" s="9"/>
      <c r="AP3916" s="9"/>
      <c r="AQ3916" s="9"/>
      <c r="AR3916" s="9"/>
      <c r="AS3916" s="9"/>
      <c r="AT3916" s="9"/>
      <c r="AU3916" s="5"/>
      <c r="AV3916" s="5"/>
      <c r="AW3916" s="5"/>
      <c r="AX3916" s="5"/>
      <c r="AY3916" s="5"/>
      <c r="AZ3916" s="5"/>
      <c r="BA3916" s="5"/>
      <c r="CX3916" s="5"/>
      <c r="CY3916" s="5"/>
      <c r="CZ3916" s="5"/>
    </row>
    <row r="3917" spans="4:104" x14ac:dyDescent="0.3">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E3917" s="5"/>
      <c r="AF3917" s="5"/>
      <c r="AG3917" s="5"/>
      <c r="AH3917" s="5"/>
      <c r="AI3917" s="5"/>
      <c r="AJ3917" s="5"/>
      <c r="AM3917" s="9"/>
      <c r="AN3917" s="9"/>
      <c r="AO3917" s="9"/>
      <c r="AP3917" s="9"/>
      <c r="AQ3917" s="9"/>
      <c r="AR3917" s="9"/>
      <c r="AS3917" s="9"/>
      <c r="AT3917" s="9"/>
      <c r="AU3917" s="5"/>
      <c r="AV3917" s="5"/>
      <c r="AW3917" s="5"/>
      <c r="AX3917" s="5"/>
      <c r="AY3917" s="5"/>
      <c r="AZ3917" s="5"/>
      <c r="BA3917" s="5"/>
      <c r="CX3917" s="5"/>
      <c r="CY3917" s="5"/>
      <c r="CZ3917" s="5"/>
    </row>
    <row r="3918" spans="4:104" x14ac:dyDescent="0.3">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E3918" s="5"/>
      <c r="AF3918" s="5"/>
      <c r="AG3918" s="5"/>
      <c r="AH3918" s="5"/>
      <c r="AI3918" s="5"/>
      <c r="AJ3918" s="5"/>
      <c r="AM3918" s="9"/>
      <c r="AN3918" s="9"/>
      <c r="AO3918" s="9"/>
      <c r="AP3918" s="9"/>
      <c r="AQ3918" s="9"/>
      <c r="AR3918" s="9"/>
      <c r="AS3918" s="9"/>
      <c r="AT3918" s="9"/>
      <c r="AU3918" s="5"/>
      <c r="AV3918" s="5"/>
      <c r="AW3918" s="5"/>
      <c r="AX3918" s="5"/>
      <c r="AY3918" s="5"/>
      <c r="AZ3918" s="5"/>
      <c r="BA3918" s="5"/>
      <c r="CX3918" s="5"/>
      <c r="CY3918" s="5"/>
      <c r="CZ3918" s="5"/>
    </row>
    <row r="3919" spans="4:104" x14ac:dyDescent="0.3">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E3919" s="5"/>
      <c r="AF3919" s="5"/>
      <c r="AG3919" s="5"/>
      <c r="AH3919" s="5"/>
      <c r="AI3919" s="5"/>
      <c r="AJ3919" s="5"/>
      <c r="AM3919" s="9"/>
      <c r="AN3919" s="9"/>
      <c r="AO3919" s="9"/>
      <c r="AP3919" s="9"/>
      <c r="AQ3919" s="9"/>
      <c r="AR3919" s="9"/>
      <c r="AS3919" s="9"/>
      <c r="AT3919" s="9"/>
      <c r="AU3919" s="5"/>
      <c r="AV3919" s="5"/>
      <c r="AW3919" s="5"/>
      <c r="AX3919" s="5"/>
      <c r="AY3919" s="5"/>
      <c r="AZ3919" s="5"/>
      <c r="BA3919" s="5"/>
      <c r="CX3919" s="5"/>
      <c r="CY3919" s="5"/>
      <c r="CZ3919" s="5"/>
    </row>
    <row r="3920" spans="4:104" x14ac:dyDescent="0.3">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E3920" s="5"/>
      <c r="AF3920" s="5"/>
      <c r="AG3920" s="5"/>
      <c r="AH3920" s="5"/>
      <c r="AI3920" s="5"/>
      <c r="AJ3920" s="5"/>
      <c r="AM3920" s="9"/>
      <c r="AN3920" s="9"/>
      <c r="AO3920" s="9"/>
      <c r="AP3920" s="9"/>
      <c r="AQ3920" s="9"/>
      <c r="AR3920" s="9"/>
      <c r="AS3920" s="9"/>
      <c r="AT3920" s="9"/>
      <c r="AU3920" s="5"/>
      <c r="AV3920" s="5"/>
      <c r="AW3920" s="5"/>
      <c r="AX3920" s="5"/>
      <c r="AY3920" s="5"/>
      <c r="AZ3920" s="5"/>
      <c r="BA3920" s="5"/>
      <c r="CX3920" s="5"/>
      <c r="CY3920" s="5"/>
      <c r="CZ3920" s="5"/>
    </row>
    <row r="3921" spans="4:104" x14ac:dyDescent="0.3">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E3921" s="5"/>
      <c r="AF3921" s="5"/>
      <c r="AG3921" s="5"/>
      <c r="AH3921" s="5"/>
      <c r="AI3921" s="5"/>
      <c r="AJ3921" s="5"/>
      <c r="AM3921" s="9"/>
      <c r="AN3921" s="9"/>
      <c r="AO3921" s="9"/>
      <c r="AP3921" s="9"/>
      <c r="AQ3921" s="9"/>
      <c r="AR3921" s="9"/>
      <c r="AS3921" s="9"/>
      <c r="AT3921" s="9"/>
      <c r="AU3921" s="5"/>
      <c r="AV3921" s="5"/>
      <c r="AW3921" s="5"/>
      <c r="AX3921" s="5"/>
      <c r="AY3921" s="5"/>
      <c r="AZ3921" s="5"/>
      <c r="BA3921" s="5"/>
      <c r="CX3921" s="5"/>
      <c r="CY3921" s="5"/>
      <c r="CZ3921" s="5"/>
    </row>
    <row r="3922" spans="4:104" x14ac:dyDescent="0.3">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E3922" s="5"/>
      <c r="AF3922" s="5"/>
      <c r="AG3922" s="5"/>
      <c r="AH3922" s="5"/>
      <c r="AI3922" s="5"/>
      <c r="AJ3922" s="5"/>
      <c r="AM3922" s="9"/>
      <c r="AN3922" s="9"/>
      <c r="AO3922" s="9"/>
      <c r="AP3922" s="9"/>
      <c r="AQ3922" s="9"/>
      <c r="AR3922" s="9"/>
      <c r="AS3922" s="9"/>
      <c r="AT3922" s="9"/>
      <c r="AU3922" s="5"/>
      <c r="AV3922" s="5"/>
      <c r="AW3922" s="5"/>
      <c r="AX3922" s="5"/>
      <c r="AY3922" s="5"/>
      <c r="AZ3922" s="5"/>
      <c r="BA3922" s="5"/>
      <c r="CX3922" s="5"/>
      <c r="CY3922" s="5"/>
      <c r="CZ3922" s="5"/>
    </row>
    <row r="3923" spans="4:104" x14ac:dyDescent="0.3">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E3923" s="5"/>
      <c r="AF3923" s="5"/>
      <c r="AG3923" s="5"/>
      <c r="AH3923" s="5"/>
      <c r="AI3923" s="5"/>
      <c r="AJ3923" s="5"/>
      <c r="AM3923" s="9"/>
      <c r="AN3923" s="9"/>
      <c r="AO3923" s="9"/>
      <c r="AP3923" s="9"/>
      <c r="AQ3923" s="9"/>
      <c r="AR3923" s="9"/>
      <c r="AS3923" s="9"/>
      <c r="AT3923" s="9"/>
      <c r="AU3923" s="5"/>
      <c r="AV3923" s="5"/>
      <c r="AW3923" s="5"/>
      <c r="AX3923" s="5"/>
      <c r="AY3923" s="5"/>
      <c r="AZ3923" s="5"/>
      <c r="BA3923" s="5"/>
      <c r="CX3923" s="5"/>
      <c r="CY3923" s="5"/>
      <c r="CZ3923" s="5"/>
    </row>
    <row r="3924" spans="4:104" x14ac:dyDescent="0.3">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E3924" s="5"/>
      <c r="AF3924" s="5"/>
      <c r="AG3924" s="5"/>
      <c r="AH3924" s="5"/>
      <c r="AI3924" s="5"/>
      <c r="AJ3924" s="5"/>
      <c r="AM3924" s="9"/>
      <c r="AN3924" s="9"/>
      <c r="AO3924" s="9"/>
      <c r="AP3924" s="9"/>
      <c r="AQ3924" s="9"/>
      <c r="AR3924" s="9"/>
      <c r="AS3924" s="9"/>
      <c r="AT3924" s="9"/>
      <c r="AU3924" s="5"/>
      <c r="AV3924" s="5"/>
      <c r="AW3924" s="5"/>
      <c r="AX3924" s="5"/>
      <c r="AY3924" s="5"/>
      <c r="AZ3924" s="5"/>
      <c r="BA3924" s="5"/>
      <c r="CX3924" s="5"/>
      <c r="CY3924" s="5"/>
      <c r="CZ3924" s="5"/>
    </row>
    <row r="3925" spans="4:104" x14ac:dyDescent="0.3">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E3925" s="5"/>
      <c r="AF3925" s="5"/>
      <c r="AG3925" s="5"/>
      <c r="AH3925" s="5"/>
      <c r="AI3925" s="5"/>
      <c r="AJ3925" s="5"/>
      <c r="AM3925" s="9"/>
      <c r="AN3925" s="9"/>
      <c r="AO3925" s="9"/>
      <c r="AP3925" s="9"/>
      <c r="AQ3925" s="9"/>
      <c r="AR3925" s="9"/>
      <c r="AS3925" s="9"/>
      <c r="AT3925" s="9"/>
      <c r="AU3925" s="5"/>
      <c r="AV3925" s="5"/>
      <c r="AW3925" s="5"/>
      <c r="AX3925" s="5"/>
      <c r="AY3925" s="5"/>
      <c r="AZ3925" s="5"/>
      <c r="BA3925" s="5"/>
      <c r="CX3925" s="5"/>
      <c r="CY3925" s="5"/>
      <c r="CZ3925" s="5"/>
    </row>
    <row r="3926" spans="4:104" x14ac:dyDescent="0.3">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E3926" s="5"/>
      <c r="AF3926" s="5"/>
      <c r="AG3926" s="5"/>
      <c r="AH3926" s="5"/>
      <c r="AI3926" s="5"/>
      <c r="AJ3926" s="5"/>
      <c r="AM3926" s="9"/>
      <c r="AN3926" s="9"/>
      <c r="AO3926" s="9"/>
      <c r="AP3926" s="9"/>
      <c r="AQ3926" s="9"/>
      <c r="AR3926" s="9"/>
      <c r="AS3926" s="9"/>
      <c r="AT3926" s="9"/>
      <c r="AU3926" s="5"/>
      <c r="AV3926" s="5"/>
      <c r="AW3926" s="5"/>
      <c r="AX3926" s="5"/>
      <c r="AY3926" s="5"/>
      <c r="AZ3926" s="5"/>
      <c r="BA3926" s="5"/>
      <c r="CX3926" s="5"/>
      <c r="CY3926" s="5"/>
      <c r="CZ3926" s="5"/>
    </row>
    <row r="3927" spans="4:104" x14ac:dyDescent="0.3">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E3927" s="5"/>
      <c r="AF3927" s="5"/>
      <c r="AG3927" s="5"/>
      <c r="AH3927" s="5"/>
      <c r="AI3927" s="5"/>
      <c r="AJ3927" s="5"/>
      <c r="AM3927" s="9"/>
      <c r="AN3927" s="9"/>
      <c r="AO3927" s="9"/>
      <c r="AP3927" s="9"/>
      <c r="AQ3927" s="9"/>
      <c r="AR3927" s="9"/>
      <c r="AS3927" s="9"/>
      <c r="AT3927" s="9"/>
      <c r="AU3927" s="5"/>
      <c r="AV3927" s="5"/>
      <c r="AW3927" s="5"/>
      <c r="AX3927" s="5"/>
      <c r="AY3927" s="5"/>
      <c r="AZ3927" s="5"/>
      <c r="BA3927" s="5"/>
      <c r="CX3927" s="5"/>
      <c r="CY3927" s="5"/>
      <c r="CZ3927" s="5"/>
    </row>
    <row r="3928" spans="4:104" x14ac:dyDescent="0.3">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E3928" s="5"/>
      <c r="AF3928" s="5"/>
      <c r="AG3928" s="5"/>
      <c r="AH3928" s="5"/>
      <c r="AI3928" s="5"/>
      <c r="AJ3928" s="5"/>
      <c r="AM3928" s="9"/>
      <c r="AN3928" s="9"/>
      <c r="AO3928" s="9"/>
      <c r="AP3928" s="9"/>
      <c r="AQ3928" s="9"/>
      <c r="AR3928" s="9"/>
      <c r="AS3928" s="9"/>
      <c r="AT3928" s="9"/>
      <c r="AU3928" s="5"/>
      <c r="AV3928" s="5"/>
      <c r="AW3928" s="5"/>
      <c r="AX3928" s="5"/>
      <c r="AY3928" s="5"/>
      <c r="AZ3928" s="5"/>
      <c r="BA3928" s="5"/>
      <c r="CX3928" s="5"/>
      <c r="CY3928" s="5"/>
      <c r="CZ3928" s="5"/>
    </row>
    <row r="3929" spans="4:104" x14ac:dyDescent="0.3">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E3929" s="5"/>
      <c r="AF3929" s="5"/>
      <c r="AG3929" s="5"/>
      <c r="AH3929" s="5"/>
      <c r="AI3929" s="5"/>
      <c r="AJ3929" s="5"/>
      <c r="AM3929" s="9"/>
      <c r="AN3929" s="9"/>
      <c r="AO3929" s="9"/>
      <c r="AP3929" s="9"/>
      <c r="AQ3929" s="9"/>
      <c r="AR3929" s="9"/>
      <c r="AS3929" s="9"/>
      <c r="AT3929" s="9"/>
      <c r="AU3929" s="5"/>
      <c r="AV3929" s="5"/>
      <c r="AW3929" s="5"/>
      <c r="AX3929" s="5"/>
      <c r="AY3929" s="5"/>
      <c r="AZ3929" s="5"/>
      <c r="BA3929" s="5"/>
      <c r="CX3929" s="5"/>
      <c r="CY3929" s="5"/>
      <c r="CZ3929" s="5"/>
    </row>
    <row r="3930" spans="4:104" x14ac:dyDescent="0.3">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E3930" s="5"/>
      <c r="AF3930" s="5"/>
      <c r="AG3930" s="5"/>
      <c r="AH3930" s="5"/>
      <c r="AI3930" s="5"/>
      <c r="AJ3930" s="5"/>
      <c r="AM3930" s="9"/>
      <c r="AN3930" s="9"/>
      <c r="AO3930" s="9"/>
      <c r="AP3930" s="9"/>
      <c r="AQ3930" s="9"/>
      <c r="AR3930" s="9"/>
      <c r="AS3930" s="9"/>
      <c r="AT3930" s="9"/>
      <c r="AU3930" s="5"/>
      <c r="AV3930" s="5"/>
      <c r="AW3930" s="5"/>
      <c r="AX3930" s="5"/>
      <c r="AY3930" s="5"/>
      <c r="AZ3930" s="5"/>
      <c r="BA3930" s="5"/>
      <c r="CX3930" s="5"/>
      <c r="CY3930" s="5"/>
      <c r="CZ3930" s="5"/>
    </row>
    <row r="3931" spans="4:104" x14ac:dyDescent="0.3">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E3931" s="5"/>
      <c r="AF3931" s="5"/>
      <c r="AG3931" s="5"/>
      <c r="AH3931" s="5"/>
      <c r="AI3931" s="5"/>
      <c r="AJ3931" s="5"/>
      <c r="AM3931" s="9"/>
      <c r="AN3931" s="9"/>
      <c r="AO3931" s="9"/>
      <c r="AP3931" s="9"/>
      <c r="AQ3931" s="9"/>
      <c r="AR3931" s="9"/>
      <c r="AS3931" s="9"/>
      <c r="AT3931" s="9"/>
      <c r="AU3931" s="5"/>
      <c r="AV3931" s="5"/>
      <c r="AW3931" s="5"/>
      <c r="AX3931" s="5"/>
      <c r="AY3931" s="5"/>
      <c r="AZ3931" s="5"/>
      <c r="BA3931" s="5"/>
      <c r="CX3931" s="5"/>
      <c r="CY3931" s="5"/>
      <c r="CZ3931" s="5"/>
    </row>
    <row r="3932" spans="4:104" x14ac:dyDescent="0.3">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E3932" s="5"/>
      <c r="AF3932" s="5"/>
      <c r="AG3932" s="5"/>
      <c r="AH3932" s="5"/>
      <c r="AI3932" s="5"/>
      <c r="AJ3932" s="5"/>
      <c r="AM3932" s="9"/>
      <c r="AN3932" s="9"/>
      <c r="AO3932" s="9"/>
      <c r="AP3932" s="9"/>
      <c r="AQ3932" s="9"/>
      <c r="AR3932" s="9"/>
      <c r="AS3932" s="9"/>
      <c r="AT3932" s="9"/>
      <c r="AU3932" s="5"/>
      <c r="AV3932" s="5"/>
      <c r="AW3932" s="5"/>
      <c r="AX3932" s="5"/>
      <c r="AY3932" s="5"/>
      <c r="AZ3932" s="5"/>
      <c r="BA3932" s="5"/>
      <c r="CX3932" s="5"/>
      <c r="CY3932" s="5"/>
      <c r="CZ3932" s="5"/>
    </row>
    <row r="3933" spans="4:104" x14ac:dyDescent="0.3">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E3933" s="5"/>
      <c r="AF3933" s="5"/>
      <c r="AG3933" s="5"/>
      <c r="AH3933" s="5"/>
      <c r="AI3933" s="5"/>
      <c r="AJ3933" s="5"/>
      <c r="AM3933" s="9"/>
      <c r="AN3933" s="9"/>
      <c r="AO3933" s="9"/>
      <c r="AP3933" s="9"/>
      <c r="AQ3933" s="9"/>
      <c r="AR3933" s="9"/>
      <c r="AS3933" s="9"/>
      <c r="AT3933" s="9"/>
      <c r="AU3933" s="5"/>
      <c r="AV3933" s="5"/>
      <c r="AW3933" s="5"/>
      <c r="AX3933" s="5"/>
      <c r="AY3933" s="5"/>
      <c r="AZ3933" s="5"/>
      <c r="BA3933" s="5"/>
      <c r="CX3933" s="5"/>
      <c r="CY3933" s="5"/>
      <c r="CZ3933" s="5"/>
    </row>
    <row r="3934" spans="4:104" x14ac:dyDescent="0.3">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E3934" s="5"/>
      <c r="AF3934" s="5"/>
      <c r="AG3934" s="5"/>
      <c r="AH3934" s="5"/>
      <c r="AI3934" s="5"/>
      <c r="AJ3934" s="5"/>
      <c r="AM3934" s="9"/>
      <c r="AN3934" s="9"/>
      <c r="AO3934" s="9"/>
      <c r="AP3934" s="9"/>
      <c r="AQ3934" s="9"/>
      <c r="AR3934" s="9"/>
      <c r="AS3934" s="9"/>
      <c r="AT3934" s="9"/>
      <c r="AU3934" s="5"/>
      <c r="AV3934" s="5"/>
      <c r="AW3934" s="5"/>
      <c r="AX3934" s="5"/>
      <c r="AY3934" s="5"/>
      <c r="AZ3934" s="5"/>
      <c r="BA3934" s="5"/>
      <c r="CX3934" s="5"/>
      <c r="CY3934" s="5"/>
      <c r="CZ3934" s="5"/>
    </row>
    <row r="3935" spans="4:104" x14ac:dyDescent="0.3">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E3935" s="5"/>
      <c r="AF3935" s="5"/>
      <c r="AG3935" s="5"/>
      <c r="AH3935" s="5"/>
      <c r="AI3935" s="5"/>
      <c r="AJ3935" s="5"/>
      <c r="AM3935" s="9"/>
      <c r="AN3935" s="9"/>
      <c r="AO3935" s="9"/>
      <c r="AP3935" s="9"/>
      <c r="AQ3935" s="9"/>
      <c r="AR3935" s="9"/>
      <c r="AS3935" s="9"/>
      <c r="AT3935" s="9"/>
      <c r="AU3935" s="5"/>
      <c r="AV3935" s="5"/>
      <c r="AW3935" s="5"/>
      <c r="AX3935" s="5"/>
      <c r="AY3935" s="5"/>
      <c r="AZ3935" s="5"/>
      <c r="BA3935" s="5"/>
      <c r="CX3935" s="5"/>
      <c r="CY3935" s="5"/>
      <c r="CZ3935" s="5"/>
    </row>
    <row r="3936" spans="4:104" x14ac:dyDescent="0.3">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E3936" s="5"/>
      <c r="AF3936" s="5"/>
      <c r="AG3936" s="5"/>
      <c r="AH3936" s="5"/>
      <c r="AI3936" s="5"/>
      <c r="AJ3936" s="5"/>
      <c r="AM3936" s="9"/>
      <c r="AN3936" s="9"/>
      <c r="AO3936" s="9"/>
      <c r="AP3936" s="9"/>
      <c r="AQ3936" s="9"/>
      <c r="AR3936" s="9"/>
      <c r="AS3936" s="9"/>
      <c r="AT3936" s="9"/>
      <c r="AU3936" s="5"/>
      <c r="AV3936" s="5"/>
      <c r="AW3936" s="5"/>
      <c r="AX3936" s="5"/>
      <c r="AY3936" s="5"/>
      <c r="AZ3936" s="5"/>
      <c r="BA3936" s="5"/>
      <c r="CX3936" s="5"/>
      <c r="CY3936" s="5"/>
      <c r="CZ3936" s="5"/>
    </row>
    <row r="3937" spans="4:104" x14ac:dyDescent="0.3">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E3937" s="5"/>
      <c r="AF3937" s="5"/>
      <c r="AG3937" s="5"/>
      <c r="AH3937" s="5"/>
      <c r="AI3937" s="5"/>
      <c r="AJ3937" s="5"/>
      <c r="AM3937" s="9"/>
      <c r="AN3937" s="9"/>
      <c r="AO3937" s="9"/>
      <c r="AP3937" s="9"/>
      <c r="AQ3937" s="9"/>
      <c r="AR3937" s="9"/>
      <c r="AS3937" s="9"/>
      <c r="AT3937" s="9"/>
      <c r="AU3937" s="5"/>
      <c r="AV3937" s="5"/>
      <c r="AW3937" s="5"/>
      <c r="AX3937" s="5"/>
      <c r="AY3937" s="5"/>
      <c r="AZ3937" s="5"/>
      <c r="BA3937" s="5"/>
      <c r="CX3937" s="5"/>
      <c r="CY3937" s="5"/>
      <c r="CZ3937" s="5"/>
    </row>
    <row r="3938" spans="4:104" x14ac:dyDescent="0.3">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E3938" s="5"/>
      <c r="AF3938" s="5"/>
      <c r="AG3938" s="5"/>
      <c r="AH3938" s="5"/>
      <c r="AI3938" s="5"/>
      <c r="AJ3938" s="5"/>
      <c r="AM3938" s="9"/>
      <c r="AN3938" s="9"/>
      <c r="AO3938" s="9"/>
      <c r="AP3938" s="9"/>
      <c r="AQ3938" s="9"/>
      <c r="AR3938" s="9"/>
      <c r="AS3938" s="9"/>
      <c r="AT3938" s="9"/>
      <c r="AU3938" s="5"/>
      <c r="AV3938" s="5"/>
      <c r="AW3938" s="5"/>
      <c r="AX3938" s="5"/>
      <c r="AY3938" s="5"/>
      <c r="AZ3938" s="5"/>
      <c r="BA3938" s="5"/>
      <c r="CX3938" s="5"/>
      <c r="CY3938" s="5"/>
      <c r="CZ3938" s="5"/>
    </row>
    <row r="3939" spans="4:104" x14ac:dyDescent="0.3">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E3939" s="5"/>
      <c r="AF3939" s="5"/>
      <c r="AG3939" s="5"/>
      <c r="AH3939" s="5"/>
      <c r="AI3939" s="5"/>
      <c r="AJ3939" s="5"/>
      <c r="AM3939" s="9"/>
      <c r="AN3939" s="9"/>
      <c r="AO3939" s="9"/>
      <c r="AP3939" s="9"/>
      <c r="AQ3939" s="9"/>
      <c r="AR3939" s="9"/>
      <c r="AS3939" s="9"/>
      <c r="AT3939" s="9"/>
      <c r="AU3939" s="5"/>
      <c r="AV3939" s="5"/>
      <c r="AW3939" s="5"/>
      <c r="AX3939" s="5"/>
      <c r="AY3939" s="5"/>
      <c r="AZ3939" s="5"/>
      <c r="BA3939" s="5"/>
      <c r="CX3939" s="5"/>
      <c r="CY3939" s="5"/>
      <c r="CZ3939" s="5"/>
    </row>
    <row r="3940" spans="4:104" x14ac:dyDescent="0.3">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E3940" s="5"/>
      <c r="AF3940" s="5"/>
      <c r="AG3940" s="5"/>
      <c r="AH3940" s="5"/>
      <c r="AI3940" s="5"/>
      <c r="AJ3940" s="5"/>
      <c r="AM3940" s="9"/>
      <c r="AN3940" s="9"/>
      <c r="AO3940" s="9"/>
      <c r="AP3940" s="9"/>
      <c r="AQ3940" s="9"/>
      <c r="AR3940" s="9"/>
      <c r="AS3940" s="9"/>
      <c r="AT3940" s="9"/>
      <c r="AU3940" s="5"/>
      <c r="AV3940" s="5"/>
      <c r="AW3940" s="5"/>
      <c r="AX3940" s="5"/>
      <c r="AY3940" s="5"/>
      <c r="AZ3940" s="5"/>
      <c r="BA3940" s="5"/>
      <c r="CX3940" s="5"/>
      <c r="CY3940" s="5"/>
      <c r="CZ3940" s="5"/>
    </row>
    <row r="3941" spans="4:104" x14ac:dyDescent="0.3">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E3941" s="5"/>
      <c r="AF3941" s="5"/>
      <c r="AG3941" s="5"/>
      <c r="AH3941" s="5"/>
      <c r="AI3941" s="5"/>
      <c r="AJ3941" s="5"/>
      <c r="AM3941" s="9"/>
      <c r="AN3941" s="9"/>
      <c r="AO3941" s="9"/>
      <c r="AP3941" s="9"/>
      <c r="AQ3941" s="9"/>
      <c r="AR3941" s="9"/>
      <c r="AS3941" s="9"/>
      <c r="AT3941" s="9"/>
      <c r="AU3941" s="5"/>
      <c r="AV3941" s="5"/>
      <c r="AW3941" s="5"/>
      <c r="AX3941" s="5"/>
      <c r="AY3941" s="5"/>
      <c r="AZ3941" s="5"/>
      <c r="BA3941" s="5"/>
      <c r="CX3941" s="5"/>
      <c r="CY3941" s="5"/>
      <c r="CZ3941" s="5"/>
    </row>
    <row r="3942" spans="4:104" x14ac:dyDescent="0.3">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E3942" s="5"/>
      <c r="AF3942" s="5"/>
      <c r="AG3942" s="5"/>
      <c r="AH3942" s="5"/>
      <c r="AI3942" s="5"/>
      <c r="AJ3942" s="5"/>
      <c r="AM3942" s="9"/>
      <c r="AN3942" s="9"/>
      <c r="AO3942" s="9"/>
      <c r="AP3942" s="9"/>
      <c r="AQ3942" s="9"/>
      <c r="AR3942" s="9"/>
      <c r="AS3942" s="9"/>
      <c r="AT3942" s="9"/>
      <c r="AU3942" s="5"/>
      <c r="AV3942" s="5"/>
      <c r="AW3942" s="5"/>
      <c r="AX3942" s="5"/>
      <c r="AY3942" s="5"/>
      <c r="AZ3942" s="5"/>
      <c r="BA3942" s="5"/>
      <c r="CX3942" s="5"/>
      <c r="CY3942" s="5"/>
      <c r="CZ3942" s="5"/>
    </row>
    <row r="3943" spans="4:104" x14ac:dyDescent="0.3">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E3943" s="5"/>
      <c r="AF3943" s="5"/>
      <c r="AG3943" s="5"/>
      <c r="AH3943" s="5"/>
      <c r="AI3943" s="5"/>
      <c r="AJ3943" s="5"/>
      <c r="AM3943" s="9"/>
      <c r="AN3943" s="9"/>
      <c r="AO3943" s="9"/>
      <c r="AP3943" s="9"/>
      <c r="AQ3943" s="9"/>
      <c r="AR3943" s="9"/>
      <c r="AS3943" s="9"/>
      <c r="AT3943" s="9"/>
      <c r="AU3943" s="5"/>
      <c r="AV3943" s="5"/>
      <c r="AW3943" s="5"/>
      <c r="AX3943" s="5"/>
      <c r="AY3943" s="5"/>
      <c r="AZ3943" s="5"/>
      <c r="BA3943" s="5"/>
      <c r="CX3943" s="5"/>
      <c r="CY3943" s="5"/>
      <c r="CZ3943" s="5"/>
    </row>
    <row r="3944" spans="4:104" x14ac:dyDescent="0.3">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E3944" s="5"/>
      <c r="AF3944" s="5"/>
      <c r="AG3944" s="5"/>
      <c r="AH3944" s="5"/>
      <c r="AI3944" s="5"/>
      <c r="AJ3944" s="5"/>
      <c r="AM3944" s="9"/>
      <c r="AN3944" s="9"/>
      <c r="AO3944" s="9"/>
      <c r="AP3944" s="9"/>
      <c r="AQ3944" s="9"/>
      <c r="AR3944" s="9"/>
      <c r="AS3944" s="9"/>
      <c r="AT3944" s="9"/>
      <c r="AU3944" s="5"/>
      <c r="AV3944" s="5"/>
      <c r="AW3944" s="5"/>
      <c r="AX3944" s="5"/>
      <c r="AY3944" s="5"/>
      <c r="AZ3944" s="5"/>
      <c r="BA3944" s="5"/>
      <c r="CX3944" s="5"/>
      <c r="CY3944" s="5"/>
      <c r="CZ3944" s="5"/>
    </row>
    <row r="3945" spans="4:104" x14ac:dyDescent="0.3">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E3945" s="5"/>
      <c r="AF3945" s="5"/>
      <c r="AG3945" s="5"/>
      <c r="AH3945" s="5"/>
      <c r="AI3945" s="5"/>
      <c r="AJ3945" s="5"/>
      <c r="AM3945" s="9"/>
      <c r="AN3945" s="9"/>
      <c r="AO3945" s="9"/>
      <c r="AP3945" s="9"/>
      <c r="AQ3945" s="9"/>
      <c r="AR3945" s="9"/>
      <c r="AS3945" s="9"/>
      <c r="AT3945" s="9"/>
      <c r="AU3945" s="5"/>
      <c r="AV3945" s="5"/>
      <c r="AW3945" s="5"/>
      <c r="AX3945" s="5"/>
      <c r="AY3945" s="5"/>
      <c r="AZ3945" s="5"/>
      <c r="BA3945" s="5"/>
      <c r="CX3945" s="5"/>
      <c r="CY3945" s="5"/>
      <c r="CZ3945" s="5"/>
    </row>
    <row r="3946" spans="4:104" x14ac:dyDescent="0.3">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E3946" s="5"/>
      <c r="AF3946" s="5"/>
      <c r="AG3946" s="5"/>
      <c r="AH3946" s="5"/>
      <c r="AI3946" s="5"/>
      <c r="AJ3946" s="5"/>
      <c r="AM3946" s="9"/>
      <c r="AN3946" s="9"/>
      <c r="AO3946" s="9"/>
      <c r="AP3946" s="9"/>
      <c r="AQ3946" s="9"/>
      <c r="AR3946" s="9"/>
      <c r="AS3946" s="9"/>
      <c r="AT3946" s="9"/>
      <c r="AU3946" s="5"/>
      <c r="AV3946" s="5"/>
      <c r="AW3946" s="5"/>
      <c r="AX3946" s="5"/>
      <c r="AY3946" s="5"/>
      <c r="AZ3946" s="5"/>
      <c r="BA3946" s="5"/>
      <c r="CX3946" s="5"/>
      <c r="CY3946" s="5"/>
      <c r="CZ3946" s="5"/>
    </row>
    <row r="3947" spans="4:104" x14ac:dyDescent="0.3">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E3947" s="5"/>
      <c r="AF3947" s="5"/>
      <c r="AG3947" s="5"/>
      <c r="AH3947" s="5"/>
      <c r="AI3947" s="5"/>
      <c r="AJ3947" s="5"/>
      <c r="AM3947" s="9"/>
      <c r="AN3947" s="9"/>
      <c r="AO3947" s="9"/>
      <c r="AP3947" s="9"/>
      <c r="AQ3947" s="9"/>
      <c r="AR3947" s="9"/>
      <c r="AS3947" s="9"/>
      <c r="AT3947" s="9"/>
      <c r="AU3947" s="5"/>
      <c r="AV3947" s="5"/>
      <c r="AW3947" s="5"/>
      <c r="AX3947" s="5"/>
      <c r="AY3947" s="5"/>
      <c r="AZ3947" s="5"/>
      <c r="BA3947" s="5"/>
      <c r="CX3947" s="5"/>
      <c r="CY3947" s="5"/>
      <c r="CZ3947" s="5"/>
    </row>
    <row r="3948" spans="4:104" x14ac:dyDescent="0.3">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E3948" s="5"/>
      <c r="AF3948" s="5"/>
      <c r="AG3948" s="5"/>
      <c r="AH3948" s="5"/>
      <c r="AI3948" s="5"/>
      <c r="AJ3948" s="5"/>
      <c r="AM3948" s="9"/>
      <c r="AN3948" s="9"/>
      <c r="AO3948" s="9"/>
      <c r="AP3948" s="9"/>
      <c r="AQ3948" s="9"/>
      <c r="AR3948" s="9"/>
      <c r="AS3948" s="9"/>
      <c r="AT3948" s="9"/>
      <c r="AU3948" s="5"/>
      <c r="AV3948" s="5"/>
      <c r="AW3948" s="5"/>
      <c r="AX3948" s="5"/>
      <c r="AY3948" s="5"/>
      <c r="AZ3948" s="5"/>
      <c r="BA3948" s="5"/>
      <c r="CX3948" s="5"/>
      <c r="CY3948" s="5"/>
      <c r="CZ3948" s="5"/>
    </row>
    <row r="3949" spans="4:104" x14ac:dyDescent="0.3">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E3949" s="5"/>
      <c r="AF3949" s="5"/>
      <c r="AG3949" s="5"/>
      <c r="AH3949" s="5"/>
      <c r="AI3949" s="5"/>
      <c r="AJ3949" s="5"/>
      <c r="AM3949" s="9"/>
      <c r="AN3949" s="9"/>
      <c r="AO3949" s="9"/>
      <c r="AP3949" s="9"/>
      <c r="AQ3949" s="9"/>
      <c r="AR3949" s="9"/>
      <c r="AS3949" s="9"/>
      <c r="AT3949" s="9"/>
      <c r="AU3949" s="5"/>
      <c r="AV3949" s="5"/>
      <c r="AW3949" s="5"/>
      <c r="AX3949" s="5"/>
      <c r="AY3949" s="5"/>
      <c r="AZ3949" s="5"/>
      <c r="BA3949" s="5"/>
      <c r="CX3949" s="5"/>
      <c r="CY3949" s="5"/>
      <c r="CZ3949" s="5"/>
    </row>
    <row r="3950" spans="4:104" x14ac:dyDescent="0.3">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E3950" s="5"/>
      <c r="AF3950" s="5"/>
      <c r="AG3950" s="5"/>
      <c r="AH3950" s="5"/>
      <c r="AI3950" s="5"/>
      <c r="AJ3950" s="5"/>
      <c r="AM3950" s="9"/>
      <c r="AN3950" s="9"/>
      <c r="AO3950" s="9"/>
      <c r="AP3950" s="9"/>
      <c r="AQ3950" s="9"/>
      <c r="AR3950" s="9"/>
      <c r="AS3950" s="9"/>
      <c r="AT3950" s="9"/>
      <c r="AU3950" s="5"/>
      <c r="AV3950" s="5"/>
      <c r="AW3950" s="5"/>
      <c r="AX3950" s="5"/>
      <c r="AY3950" s="5"/>
      <c r="AZ3950" s="5"/>
      <c r="BA3950" s="5"/>
      <c r="CX3950" s="5"/>
      <c r="CY3950" s="5"/>
      <c r="CZ3950" s="5"/>
    </row>
    <row r="3951" spans="4:104" x14ac:dyDescent="0.3">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E3951" s="5"/>
      <c r="AF3951" s="5"/>
      <c r="AG3951" s="5"/>
      <c r="AH3951" s="5"/>
      <c r="AI3951" s="5"/>
      <c r="AJ3951" s="5"/>
      <c r="AM3951" s="9"/>
      <c r="AN3951" s="9"/>
      <c r="AO3951" s="9"/>
      <c r="AP3951" s="9"/>
      <c r="AQ3951" s="9"/>
      <c r="AR3951" s="9"/>
      <c r="AS3951" s="9"/>
      <c r="AT3951" s="9"/>
      <c r="AU3951" s="5"/>
      <c r="AV3951" s="5"/>
      <c r="AW3951" s="5"/>
      <c r="AX3951" s="5"/>
      <c r="AY3951" s="5"/>
      <c r="AZ3951" s="5"/>
      <c r="BA3951" s="5"/>
      <c r="CX3951" s="5"/>
      <c r="CY3951" s="5"/>
      <c r="CZ3951" s="5"/>
    </row>
    <row r="3952" spans="4:104" x14ac:dyDescent="0.3">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E3952" s="5"/>
      <c r="AF3952" s="5"/>
      <c r="AG3952" s="5"/>
      <c r="AH3952" s="5"/>
      <c r="AI3952" s="5"/>
      <c r="AJ3952" s="5"/>
      <c r="AM3952" s="9"/>
      <c r="AN3952" s="9"/>
      <c r="AO3952" s="9"/>
      <c r="AP3952" s="9"/>
      <c r="AQ3952" s="9"/>
      <c r="AR3952" s="9"/>
      <c r="AS3952" s="9"/>
      <c r="AT3952" s="9"/>
      <c r="AU3952" s="5"/>
      <c r="AV3952" s="5"/>
      <c r="AW3952" s="5"/>
      <c r="AX3952" s="5"/>
      <c r="AY3952" s="5"/>
      <c r="AZ3952" s="5"/>
      <c r="BA3952" s="5"/>
      <c r="CX3952" s="5"/>
      <c r="CY3952" s="5"/>
      <c r="CZ3952" s="5"/>
    </row>
    <row r="3953" spans="4:104" x14ac:dyDescent="0.3">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E3953" s="5"/>
      <c r="AF3953" s="5"/>
      <c r="AG3953" s="5"/>
      <c r="AH3953" s="5"/>
      <c r="AI3953" s="5"/>
      <c r="AJ3953" s="5"/>
      <c r="AM3953" s="9"/>
      <c r="AN3953" s="9"/>
      <c r="AO3953" s="9"/>
      <c r="AP3953" s="9"/>
      <c r="AQ3953" s="9"/>
      <c r="AR3953" s="9"/>
      <c r="AS3953" s="9"/>
      <c r="AT3953" s="9"/>
      <c r="AU3953" s="5"/>
      <c r="AV3953" s="5"/>
      <c r="AW3953" s="5"/>
      <c r="AX3953" s="5"/>
      <c r="AY3953" s="5"/>
      <c r="AZ3953" s="5"/>
      <c r="BA3953" s="5"/>
      <c r="CX3953" s="5"/>
      <c r="CY3953" s="5"/>
      <c r="CZ3953" s="5"/>
    </row>
    <row r="3954" spans="4:104" x14ac:dyDescent="0.3">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E3954" s="5"/>
      <c r="AF3954" s="5"/>
      <c r="AG3954" s="5"/>
      <c r="AH3954" s="5"/>
      <c r="AI3954" s="5"/>
      <c r="AJ3954" s="5"/>
      <c r="AM3954" s="9"/>
      <c r="AN3954" s="9"/>
      <c r="AO3954" s="9"/>
      <c r="AP3954" s="9"/>
      <c r="AQ3954" s="9"/>
      <c r="AR3954" s="9"/>
      <c r="AS3954" s="9"/>
      <c r="AT3954" s="9"/>
      <c r="AU3954" s="5"/>
      <c r="AV3954" s="5"/>
      <c r="AW3954" s="5"/>
      <c r="AX3954" s="5"/>
      <c r="AY3954" s="5"/>
      <c r="AZ3954" s="5"/>
      <c r="BA3954" s="5"/>
      <c r="CX3954" s="5"/>
      <c r="CY3954" s="5"/>
      <c r="CZ3954" s="5"/>
    </row>
    <row r="3955" spans="4:104" x14ac:dyDescent="0.3">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E3955" s="5"/>
      <c r="AF3955" s="5"/>
      <c r="AG3955" s="5"/>
      <c r="AH3955" s="5"/>
      <c r="AI3955" s="5"/>
      <c r="AJ3955" s="5"/>
      <c r="AM3955" s="9"/>
      <c r="AN3955" s="9"/>
      <c r="AO3955" s="9"/>
      <c r="AP3955" s="9"/>
      <c r="AQ3955" s="9"/>
      <c r="AR3955" s="9"/>
      <c r="AS3955" s="9"/>
      <c r="AT3955" s="9"/>
      <c r="AU3955" s="5"/>
      <c r="AV3955" s="5"/>
      <c r="AW3955" s="5"/>
      <c r="AX3955" s="5"/>
      <c r="AY3955" s="5"/>
      <c r="AZ3955" s="5"/>
      <c r="BA3955" s="5"/>
      <c r="CX3955" s="5"/>
      <c r="CY3955" s="5"/>
      <c r="CZ3955" s="5"/>
    </row>
    <row r="3956" spans="4:104" x14ac:dyDescent="0.3">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E3956" s="5"/>
      <c r="AF3956" s="5"/>
      <c r="AG3956" s="5"/>
      <c r="AH3956" s="5"/>
      <c r="AI3956" s="5"/>
      <c r="AJ3956" s="5"/>
      <c r="AM3956" s="9"/>
      <c r="AN3956" s="9"/>
      <c r="AO3956" s="9"/>
      <c r="AP3956" s="9"/>
      <c r="AQ3956" s="9"/>
      <c r="AR3956" s="9"/>
      <c r="AS3956" s="9"/>
      <c r="AT3956" s="9"/>
      <c r="AU3956" s="5"/>
      <c r="AV3956" s="5"/>
      <c r="AW3956" s="5"/>
      <c r="AX3956" s="5"/>
      <c r="AY3956" s="5"/>
      <c r="AZ3956" s="5"/>
      <c r="BA3956" s="5"/>
      <c r="CX3956" s="5"/>
      <c r="CY3956" s="5"/>
      <c r="CZ3956" s="5"/>
    </row>
    <row r="3957" spans="4:104" x14ac:dyDescent="0.3">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E3957" s="5"/>
      <c r="AF3957" s="5"/>
      <c r="AG3957" s="5"/>
      <c r="AH3957" s="5"/>
      <c r="AI3957" s="5"/>
      <c r="AJ3957" s="5"/>
      <c r="AM3957" s="9"/>
      <c r="AN3957" s="9"/>
      <c r="AO3957" s="9"/>
      <c r="AP3957" s="9"/>
      <c r="AQ3957" s="9"/>
      <c r="AR3957" s="9"/>
      <c r="AS3957" s="9"/>
      <c r="AT3957" s="9"/>
      <c r="AU3957" s="5"/>
      <c r="AV3957" s="5"/>
      <c r="AW3957" s="5"/>
      <c r="AX3957" s="5"/>
      <c r="AY3957" s="5"/>
      <c r="AZ3957" s="5"/>
      <c r="BA3957" s="5"/>
      <c r="CX3957" s="5"/>
      <c r="CY3957" s="5"/>
      <c r="CZ3957" s="5"/>
    </row>
    <row r="3958" spans="4:104" x14ac:dyDescent="0.3">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E3958" s="5"/>
      <c r="AF3958" s="5"/>
      <c r="AG3958" s="5"/>
      <c r="AH3958" s="5"/>
      <c r="AI3958" s="5"/>
      <c r="AJ3958" s="5"/>
      <c r="AM3958" s="9"/>
      <c r="AN3958" s="9"/>
      <c r="AO3958" s="9"/>
      <c r="AP3958" s="9"/>
      <c r="AQ3958" s="9"/>
      <c r="AR3958" s="9"/>
      <c r="AS3958" s="9"/>
      <c r="AT3958" s="9"/>
      <c r="AU3958" s="5"/>
      <c r="AV3958" s="5"/>
      <c r="AW3958" s="5"/>
      <c r="AX3958" s="5"/>
      <c r="AY3958" s="5"/>
      <c r="AZ3958" s="5"/>
      <c r="BA3958" s="5"/>
      <c r="CX3958" s="5"/>
      <c r="CY3958" s="5"/>
      <c r="CZ3958" s="5"/>
    </row>
    <row r="3959" spans="4:104" x14ac:dyDescent="0.3">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E3959" s="5"/>
      <c r="AF3959" s="5"/>
      <c r="AG3959" s="5"/>
      <c r="AH3959" s="5"/>
      <c r="AI3959" s="5"/>
      <c r="AJ3959" s="5"/>
      <c r="AM3959" s="9"/>
      <c r="AN3959" s="9"/>
      <c r="AO3959" s="9"/>
      <c r="AP3959" s="9"/>
      <c r="AQ3959" s="9"/>
      <c r="AR3959" s="9"/>
      <c r="AS3959" s="9"/>
      <c r="AT3959" s="9"/>
      <c r="AU3959" s="5"/>
      <c r="AV3959" s="5"/>
      <c r="AW3959" s="5"/>
      <c r="AX3959" s="5"/>
      <c r="AY3959" s="5"/>
      <c r="AZ3959" s="5"/>
      <c r="BA3959" s="5"/>
      <c r="CX3959" s="5"/>
      <c r="CY3959" s="5"/>
      <c r="CZ3959" s="5"/>
    </row>
    <row r="3960" spans="4:104" x14ac:dyDescent="0.3">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E3960" s="5"/>
      <c r="AF3960" s="5"/>
      <c r="AG3960" s="5"/>
      <c r="AH3960" s="5"/>
      <c r="AI3960" s="5"/>
      <c r="AJ3960" s="5"/>
      <c r="AM3960" s="9"/>
      <c r="AN3960" s="9"/>
      <c r="AO3960" s="9"/>
      <c r="AP3960" s="9"/>
      <c r="AQ3960" s="9"/>
      <c r="AR3960" s="9"/>
      <c r="AS3960" s="9"/>
      <c r="AT3960" s="9"/>
      <c r="AU3960" s="5"/>
      <c r="AV3960" s="5"/>
      <c r="AW3960" s="5"/>
      <c r="AX3960" s="5"/>
      <c r="AY3960" s="5"/>
      <c r="AZ3960" s="5"/>
      <c r="BA3960" s="5"/>
      <c r="CX3960" s="5"/>
      <c r="CY3960" s="5"/>
      <c r="CZ3960" s="5"/>
    </row>
    <row r="3961" spans="4:104" x14ac:dyDescent="0.3">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E3961" s="5"/>
      <c r="AF3961" s="5"/>
      <c r="AG3961" s="5"/>
      <c r="AH3961" s="5"/>
      <c r="AI3961" s="5"/>
      <c r="AJ3961" s="5"/>
      <c r="AM3961" s="9"/>
      <c r="AN3961" s="9"/>
      <c r="AO3961" s="9"/>
      <c r="AP3961" s="9"/>
      <c r="AQ3961" s="9"/>
      <c r="AR3961" s="9"/>
      <c r="AS3961" s="9"/>
      <c r="AT3961" s="9"/>
      <c r="AU3961" s="5"/>
      <c r="AV3961" s="5"/>
      <c r="AW3961" s="5"/>
      <c r="AX3961" s="5"/>
      <c r="AY3961" s="5"/>
      <c r="AZ3961" s="5"/>
      <c r="BA3961" s="5"/>
      <c r="CX3961" s="5"/>
      <c r="CY3961" s="5"/>
      <c r="CZ3961" s="5"/>
    </row>
    <row r="3962" spans="4:104" x14ac:dyDescent="0.3">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E3962" s="5"/>
      <c r="AF3962" s="5"/>
      <c r="AG3962" s="5"/>
      <c r="AH3962" s="5"/>
      <c r="AI3962" s="5"/>
      <c r="AJ3962" s="5"/>
      <c r="AM3962" s="9"/>
      <c r="AN3962" s="9"/>
      <c r="AO3962" s="9"/>
      <c r="AP3962" s="9"/>
      <c r="AQ3962" s="9"/>
      <c r="AR3962" s="9"/>
      <c r="AS3962" s="9"/>
      <c r="AT3962" s="9"/>
      <c r="AU3962" s="5"/>
      <c r="AV3962" s="5"/>
      <c r="AW3962" s="5"/>
      <c r="AX3962" s="5"/>
      <c r="AY3962" s="5"/>
      <c r="AZ3962" s="5"/>
      <c r="BA3962" s="5"/>
      <c r="CX3962" s="5"/>
      <c r="CY3962" s="5"/>
      <c r="CZ3962" s="5"/>
    </row>
    <row r="3963" spans="4:104" x14ac:dyDescent="0.3">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E3963" s="5"/>
      <c r="AF3963" s="5"/>
      <c r="AG3963" s="5"/>
      <c r="AH3963" s="5"/>
      <c r="AI3963" s="5"/>
      <c r="AJ3963" s="5"/>
      <c r="AM3963" s="9"/>
      <c r="AN3963" s="9"/>
      <c r="AO3963" s="9"/>
      <c r="AP3963" s="9"/>
      <c r="AQ3963" s="9"/>
      <c r="AR3963" s="9"/>
      <c r="AS3963" s="9"/>
      <c r="AT3963" s="9"/>
      <c r="AU3963" s="5"/>
      <c r="AV3963" s="5"/>
      <c r="AW3963" s="5"/>
      <c r="AX3963" s="5"/>
      <c r="AY3963" s="5"/>
      <c r="AZ3963" s="5"/>
      <c r="BA3963" s="5"/>
      <c r="CX3963" s="5"/>
      <c r="CY3963" s="5"/>
      <c r="CZ3963" s="5"/>
    </row>
    <row r="3964" spans="4:104" x14ac:dyDescent="0.3">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E3964" s="5"/>
      <c r="AF3964" s="5"/>
      <c r="AG3964" s="5"/>
      <c r="AH3964" s="5"/>
      <c r="AI3964" s="5"/>
      <c r="AJ3964" s="5"/>
      <c r="AM3964" s="9"/>
      <c r="AN3964" s="9"/>
      <c r="AO3964" s="9"/>
      <c r="AP3964" s="9"/>
      <c r="AQ3964" s="9"/>
      <c r="AR3964" s="9"/>
      <c r="AS3964" s="9"/>
      <c r="AT3964" s="9"/>
      <c r="AU3964" s="5"/>
      <c r="AV3964" s="5"/>
      <c r="AW3964" s="5"/>
      <c r="AX3964" s="5"/>
      <c r="AY3964" s="5"/>
      <c r="AZ3964" s="5"/>
      <c r="BA3964" s="5"/>
      <c r="CX3964" s="5"/>
      <c r="CY3964" s="5"/>
      <c r="CZ3964" s="5"/>
    </row>
    <row r="3965" spans="4:104" x14ac:dyDescent="0.3">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E3965" s="5"/>
      <c r="AF3965" s="5"/>
      <c r="AG3965" s="5"/>
      <c r="AH3965" s="5"/>
      <c r="AI3965" s="5"/>
      <c r="AJ3965" s="5"/>
      <c r="AM3965" s="9"/>
      <c r="AN3965" s="9"/>
      <c r="AO3965" s="9"/>
      <c r="AP3965" s="9"/>
      <c r="AQ3965" s="9"/>
      <c r="AR3965" s="9"/>
      <c r="AS3965" s="9"/>
      <c r="AT3965" s="9"/>
      <c r="AU3965" s="5"/>
      <c r="AV3965" s="5"/>
      <c r="AW3965" s="5"/>
      <c r="AX3965" s="5"/>
      <c r="AY3965" s="5"/>
      <c r="AZ3965" s="5"/>
      <c r="BA3965" s="5"/>
      <c r="CX3965" s="5"/>
      <c r="CY3965" s="5"/>
      <c r="CZ3965" s="5"/>
    </row>
    <row r="3966" spans="4:104" x14ac:dyDescent="0.3">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E3966" s="5"/>
      <c r="AF3966" s="5"/>
      <c r="AG3966" s="5"/>
      <c r="AH3966" s="5"/>
      <c r="AI3966" s="5"/>
      <c r="AJ3966" s="5"/>
      <c r="AM3966" s="9"/>
      <c r="AN3966" s="9"/>
      <c r="AO3966" s="9"/>
      <c r="AP3966" s="9"/>
      <c r="AQ3966" s="9"/>
      <c r="AR3966" s="9"/>
      <c r="AS3966" s="9"/>
      <c r="AT3966" s="9"/>
      <c r="AU3966" s="5"/>
      <c r="AV3966" s="5"/>
      <c r="AW3966" s="5"/>
      <c r="AX3966" s="5"/>
      <c r="AY3966" s="5"/>
      <c r="AZ3966" s="5"/>
      <c r="BA3966" s="5"/>
      <c r="CX3966" s="5"/>
      <c r="CY3966" s="5"/>
      <c r="CZ3966" s="5"/>
    </row>
    <row r="3967" spans="4:104" x14ac:dyDescent="0.3">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E3967" s="5"/>
      <c r="AF3967" s="5"/>
      <c r="AG3967" s="5"/>
      <c r="AH3967" s="5"/>
      <c r="AI3967" s="5"/>
      <c r="AJ3967" s="5"/>
      <c r="AM3967" s="9"/>
      <c r="AN3967" s="9"/>
      <c r="AO3967" s="9"/>
      <c r="AP3967" s="9"/>
      <c r="AQ3967" s="9"/>
      <c r="AR3967" s="9"/>
      <c r="AS3967" s="9"/>
      <c r="AT3967" s="9"/>
      <c r="AU3967" s="5"/>
      <c r="AV3967" s="5"/>
      <c r="AW3967" s="5"/>
      <c r="AX3967" s="5"/>
      <c r="AY3967" s="5"/>
      <c r="AZ3967" s="5"/>
      <c r="BA3967" s="5"/>
      <c r="CX3967" s="5"/>
      <c r="CY3967" s="5"/>
      <c r="CZ3967" s="5"/>
    </row>
    <row r="3968" spans="4:104" x14ac:dyDescent="0.3">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E3968" s="5"/>
      <c r="AF3968" s="5"/>
      <c r="AG3968" s="5"/>
      <c r="AH3968" s="5"/>
      <c r="AI3968" s="5"/>
      <c r="AJ3968" s="5"/>
      <c r="AM3968" s="9"/>
      <c r="AN3968" s="9"/>
      <c r="AO3968" s="9"/>
      <c r="AP3968" s="9"/>
      <c r="AQ3968" s="9"/>
      <c r="AR3968" s="9"/>
      <c r="AS3968" s="9"/>
      <c r="AT3968" s="9"/>
      <c r="AU3968" s="5"/>
      <c r="AV3968" s="5"/>
      <c r="AW3968" s="5"/>
      <c r="AX3968" s="5"/>
      <c r="AY3968" s="5"/>
      <c r="AZ3968" s="5"/>
      <c r="BA3968" s="5"/>
      <c r="CX3968" s="5"/>
      <c r="CY3968" s="5"/>
      <c r="CZ3968" s="5"/>
    </row>
    <row r="3969" spans="4:104" x14ac:dyDescent="0.3">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E3969" s="5"/>
      <c r="AF3969" s="5"/>
      <c r="AG3969" s="5"/>
      <c r="AH3969" s="5"/>
      <c r="AI3969" s="5"/>
      <c r="AJ3969" s="5"/>
      <c r="AM3969" s="9"/>
      <c r="AN3969" s="9"/>
      <c r="AO3969" s="9"/>
      <c r="AP3969" s="9"/>
      <c r="AQ3969" s="9"/>
      <c r="AR3969" s="9"/>
      <c r="AS3969" s="9"/>
      <c r="AT3969" s="9"/>
      <c r="AU3969" s="5"/>
      <c r="AV3969" s="5"/>
      <c r="AW3969" s="5"/>
      <c r="AX3969" s="5"/>
      <c r="AY3969" s="5"/>
      <c r="AZ3969" s="5"/>
      <c r="BA3969" s="5"/>
      <c r="CX3969" s="5"/>
      <c r="CY3969" s="5"/>
      <c r="CZ3969" s="5"/>
    </row>
    <row r="3970" spans="4:104" x14ac:dyDescent="0.3">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E3970" s="5"/>
      <c r="AF3970" s="5"/>
      <c r="AG3970" s="5"/>
      <c r="AH3970" s="5"/>
      <c r="AI3970" s="5"/>
      <c r="AJ3970" s="5"/>
      <c r="AM3970" s="9"/>
      <c r="AN3970" s="9"/>
      <c r="AO3970" s="9"/>
      <c r="AP3970" s="9"/>
      <c r="AQ3970" s="9"/>
      <c r="AR3970" s="9"/>
      <c r="AS3970" s="9"/>
      <c r="AT3970" s="9"/>
      <c r="AU3970" s="5"/>
      <c r="AV3970" s="5"/>
      <c r="AW3970" s="5"/>
      <c r="AX3970" s="5"/>
      <c r="AY3970" s="5"/>
      <c r="AZ3970" s="5"/>
      <c r="BA3970" s="5"/>
      <c r="CX3970" s="5"/>
      <c r="CY3970" s="5"/>
      <c r="CZ3970" s="5"/>
    </row>
    <row r="3971" spans="4:104" x14ac:dyDescent="0.3">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E3971" s="5"/>
      <c r="AF3971" s="5"/>
      <c r="AG3971" s="5"/>
      <c r="AH3971" s="5"/>
      <c r="AI3971" s="5"/>
      <c r="AJ3971" s="5"/>
      <c r="AM3971" s="9"/>
      <c r="AN3971" s="9"/>
      <c r="AO3971" s="9"/>
      <c r="AP3971" s="9"/>
      <c r="AQ3971" s="9"/>
      <c r="AR3971" s="9"/>
      <c r="AS3971" s="9"/>
      <c r="AT3971" s="9"/>
      <c r="AU3971" s="5"/>
      <c r="AV3971" s="5"/>
      <c r="AW3971" s="5"/>
      <c r="AX3971" s="5"/>
      <c r="AY3971" s="5"/>
      <c r="AZ3971" s="5"/>
      <c r="BA3971" s="5"/>
      <c r="CX3971" s="5"/>
      <c r="CY3971" s="5"/>
      <c r="CZ3971" s="5"/>
    </row>
    <row r="3972" spans="4:104" x14ac:dyDescent="0.3">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E3972" s="5"/>
      <c r="AF3972" s="5"/>
      <c r="AG3972" s="5"/>
      <c r="AH3972" s="5"/>
      <c r="AI3972" s="5"/>
      <c r="AJ3972" s="5"/>
      <c r="AM3972" s="9"/>
      <c r="AN3972" s="9"/>
      <c r="AO3972" s="9"/>
      <c r="AP3972" s="9"/>
      <c r="AQ3972" s="9"/>
      <c r="AR3972" s="9"/>
      <c r="AS3972" s="9"/>
      <c r="AT3972" s="9"/>
      <c r="AU3972" s="5"/>
      <c r="AV3972" s="5"/>
      <c r="AW3972" s="5"/>
      <c r="AX3972" s="5"/>
      <c r="AY3972" s="5"/>
      <c r="AZ3972" s="5"/>
      <c r="BA3972" s="5"/>
      <c r="CX3972" s="5"/>
      <c r="CY3972" s="5"/>
      <c r="CZ3972" s="5"/>
    </row>
    <row r="3973" spans="4:104" x14ac:dyDescent="0.3">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E3973" s="5"/>
      <c r="AF3973" s="5"/>
      <c r="AG3973" s="5"/>
      <c r="AH3973" s="5"/>
      <c r="AI3973" s="5"/>
      <c r="AJ3973" s="5"/>
      <c r="AM3973" s="9"/>
      <c r="AN3973" s="9"/>
      <c r="AO3973" s="9"/>
      <c r="AP3973" s="9"/>
      <c r="AQ3973" s="9"/>
      <c r="AR3973" s="9"/>
      <c r="AS3973" s="9"/>
      <c r="AT3973" s="9"/>
      <c r="AU3973" s="5"/>
      <c r="AV3973" s="5"/>
      <c r="AW3973" s="5"/>
      <c r="AX3973" s="5"/>
      <c r="AY3973" s="5"/>
      <c r="AZ3973" s="5"/>
      <c r="BA3973" s="5"/>
      <c r="CX3973" s="5"/>
      <c r="CY3973" s="5"/>
      <c r="CZ3973" s="5"/>
    </row>
    <row r="3974" spans="4:104" x14ac:dyDescent="0.3">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E3974" s="5"/>
      <c r="AF3974" s="5"/>
      <c r="AG3974" s="5"/>
      <c r="AH3974" s="5"/>
      <c r="AI3974" s="5"/>
      <c r="AJ3974" s="5"/>
      <c r="AM3974" s="9"/>
      <c r="AN3974" s="9"/>
      <c r="AO3974" s="9"/>
      <c r="AP3974" s="9"/>
      <c r="AQ3974" s="9"/>
      <c r="AR3974" s="9"/>
      <c r="AS3974" s="9"/>
      <c r="AT3974" s="9"/>
      <c r="AU3974" s="5"/>
      <c r="AV3974" s="5"/>
      <c r="AW3974" s="5"/>
      <c r="AX3974" s="5"/>
      <c r="AY3974" s="5"/>
      <c r="AZ3974" s="5"/>
      <c r="BA3974" s="5"/>
      <c r="CX3974" s="5"/>
      <c r="CY3974" s="5"/>
      <c r="CZ3974" s="5"/>
    </row>
    <row r="3975" spans="4:104" x14ac:dyDescent="0.3">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E3975" s="5"/>
      <c r="AF3975" s="5"/>
      <c r="AG3975" s="5"/>
      <c r="AH3975" s="5"/>
      <c r="AI3975" s="5"/>
      <c r="AJ3975" s="5"/>
      <c r="AM3975" s="9"/>
      <c r="AN3975" s="9"/>
      <c r="AO3975" s="9"/>
      <c r="AP3975" s="9"/>
      <c r="AQ3975" s="9"/>
      <c r="AR3975" s="9"/>
      <c r="AS3975" s="9"/>
      <c r="AT3975" s="9"/>
      <c r="AU3975" s="5"/>
      <c r="AV3975" s="5"/>
      <c r="AW3975" s="5"/>
      <c r="AX3975" s="5"/>
      <c r="AY3975" s="5"/>
      <c r="AZ3975" s="5"/>
      <c r="BA3975" s="5"/>
      <c r="CX3975" s="5"/>
      <c r="CY3975" s="5"/>
      <c r="CZ3975" s="5"/>
    </row>
    <row r="3976" spans="4:104" x14ac:dyDescent="0.3">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E3976" s="5"/>
      <c r="AF3976" s="5"/>
      <c r="AG3976" s="5"/>
      <c r="AH3976" s="5"/>
      <c r="AI3976" s="5"/>
      <c r="AJ3976" s="5"/>
      <c r="AM3976" s="9"/>
      <c r="AN3976" s="9"/>
      <c r="AO3976" s="9"/>
      <c r="AP3976" s="9"/>
      <c r="AQ3976" s="9"/>
      <c r="AR3976" s="9"/>
      <c r="AS3976" s="9"/>
      <c r="AT3976" s="9"/>
      <c r="AU3976" s="5"/>
      <c r="AV3976" s="5"/>
      <c r="AW3976" s="5"/>
      <c r="AX3976" s="5"/>
      <c r="AY3976" s="5"/>
      <c r="AZ3976" s="5"/>
      <c r="BA3976" s="5"/>
      <c r="CX3976" s="5"/>
      <c r="CY3976" s="5"/>
      <c r="CZ3976" s="5"/>
    </row>
    <row r="3977" spans="4:104" x14ac:dyDescent="0.3">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E3977" s="5"/>
      <c r="AF3977" s="5"/>
      <c r="AG3977" s="5"/>
      <c r="AH3977" s="5"/>
      <c r="AI3977" s="5"/>
      <c r="AJ3977" s="5"/>
      <c r="AM3977" s="9"/>
      <c r="AN3977" s="9"/>
      <c r="AO3977" s="9"/>
      <c r="AP3977" s="9"/>
      <c r="AQ3977" s="9"/>
      <c r="AR3977" s="9"/>
      <c r="AS3977" s="9"/>
      <c r="AT3977" s="9"/>
      <c r="AU3977" s="5"/>
      <c r="AV3977" s="5"/>
      <c r="AW3977" s="5"/>
      <c r="AX3977" s="5"/>
      <c r="AY3977" s="5"/>
      <c r="AZ3977" s="5"/>
      <c r="BA3977" s="5"/>
      <c r="CX3977" s="5"/>
      <c r="CY3977" s="5"/>
      <c r="CZ3977" s="5"/>
    </row>
    <row r="3978" spans="4:104" x14ac:dyDescent="0.3">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E3978" s="5"/>
      <c r="AF3978" s="5"/>
      <c r="AG3978" s="5"/>
      <c r="AH3978" s="5"/>
      <c r="AI3978" s="5"/>
      <c r="AJ3978" s="5"/>
      <c r="AM3978" s="9"/>
      <c r="AN3978" s="9"/>
      <c r="AO3978" s="9"/>
      <c r="AP3978" s="9"/>
      <c r="AQ3978" s="9"/>
      <c r="AR3978" s="9"/>
      <c r="AS3978" s="9"/>
      <c r="AT3978" s="9"/>
      <c r="AU3978" s="5"/>
      <c r="AV3978" s="5"/>
      <c r="AW3978" s="5"/>
      <c r="AX3978" s="5"/>
      <c r="AY3978" s="5"/>
      <c r="AZ3978" s="5"/>
      <c r="BA3978" s="5"/>
      <c r="CX3978" s="5"/>
      <c r="CY3978" s="5"/>
      <c r="CZ3978" s="5"/>
    </row>
    <row r="3979" spans="4:104" x14ac:dyDescent="0.3">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E3979" s="5"/>
      <c r="AF3979" s="5"/>
      <c r="AG3979" s="5"/>
      <c r="AH3979" s="5"/>
      <c r="AI3979" s="5"/>
      <c r="AJ3979" s="5"/>
      <c r="AM3979" s="9"/>
      <c r="AN3979" s="9"/>
      <c r="AO3979" s="9"/>
      <c r="AP3979" s="9"/>
      <c r="AQ3979" s="9"/>
      <c r="AR3979" s="9"/>
      <c r="AS3979" s="9"/>
      <c r="AT3979" s="9"/>
      <c r="AU3979" s="5"/>
      <c r="AV3979" s="5"/>
      <c r="AW3979" s="5"/>
      <c r="AX3979" s="5"/>
      <c r="AY3979" s="5"/>
      <c r="AZ3979" s="5"/>
      <c r="BA3979" s="5"/>
      <c r="CX3979" s="5"/>
      <c r="CY3979" s="5"/>
      <c r="CZ3979" s="5"/>
    </row>
    <row r="3980" spans="4:104" x14ac:dyDescent="0.3">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E3980" s="5"/>
      <c r="AF3980" s="5"/>
      <c r="AG3980" s="5"/>
      <c r="AH3980" s="5"/>
      <c r="AI3980" s="5"/>
      <c r="AJ3980" s="5"/>
      <c r="AM3980" s="9"/>
      <c r="AN3980" s="9"/>
      <c r="AO3980" s="9"/>
      <c r="AP3980" s="9"/>
      <c r="AQ3980" s="9"/>
      <c r="AR3980" s="9"/>
      <c r="AS3980" s="9"/>
      <c r="AT3980" s="9"/>
      <c r="AU3980" s="5"/>
      <c r="AV3980" s="5"/>
      <c r="AW3980" s="5"/>
      <c r="AX3980" s="5"/>
      <c r="AY3980" s="5"/>
      <c r="AZ3980" s="5"/>
      <c r="BA3980" s="5"/>
      <c r="CX3980" s="5"/>
      <c r="CY3980" s="5"/>
      <c r="CZ3980" s="5"/>
    </row>
    <row r="3981" spans="4:104" x14ac:dyDescent="0.3">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E3981" s="5"/>
      <c r="AF3981" s="5"/>
      <c r="AG3981" s="5"/>
      <c r="AH3981" s="5"/>
      <c r="AI3981" s="5"/>
      <c r="AJ3981" s="5"/>
      <c r="AM3981" s="9"/>
      <c r="AN3981" s="9"/>
      <c r="AO3981" s="9"/>
      <c r="AP3981" s="9"/>
      <c r="AQ3981" s="9"/>
      <c r="AR3981" s="9"/>
      <c r="AS3981" s="9"/>
      <c r="AT3981" s="9"/>
      <c r="AU3981" s="5"/>
      <c r="AV3981" s="5"/>
      <c r="AW3981" s="5"/>
      <c r="AX3981" s="5"/>
      <c r="AY3981" s="5"/>
      <c r="AZ3981" s="5"/>
      <c r="BA3981" s="5"/>
      <c r="CX3981" s="5"/>
      <c r="CY3981" s="5"/>
      <c r="CZ3981" s="5"/>
    </row>
    <row r="3982" spans="4:104" x14ac:dyDescent="0.3">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E3982" s="5"/>
      <c r="AF3982" s="5"/>
      <c r="AG3982" s="5"/>
      <c r="AH3982" s="5"/>
      <c r="AI3982" s="5"/>
      <c r="AJ3982" s="5"/>
      <c r="AM3982" s="9"/>
      <c r="AN3982" s="9"/>
      <c r="AO3982" s="9"/>
      <c r="AP3982" s="9"/>
      <c r="AQ3982" s="9"/>
      <c r="AR3982" s="9"/>
      <c r="AS3982" s="9"/>
      <c r="AT3982" s="9"/>
      <c r="AU3982" s="5"/>
      <c r="AV3982" s="5"/>
      <c r="AW3982" s="5"/>
      <c r="AX3982" s="5"/>
      <c r="AY3982" s="5"/>
      <c r="AZ3982" s="5"/>
      <c r="BA3982" s="5"/>
      <c r="CX3982" s="5"/>
      <c r="CY3982" s="5"/>
      <c r="CZ3982" s="5"/>
    </row>
    <row r="3983" spans="4:104" x14ac:dyDescent="0.3">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E3983" s="5"/>
      <c r="AF3983" s="5"/>
      <c r="AG3983" s="5"/>
      <c r="AH3983" s="5"/>
      <c r="AI3983" s="5"/>
      <c r="AJ3983" s="5"/>
      <c r="AM3983" s="9"/>
      <c r="AN3983" s="9"/>
      <c r="AO3983" s="9"/>
      <c r="AP3983" s="9"/>
      <c r="AQ3983" s="9"/>
      <c r="AR3983" s="9"/>
      <c r="AS3983" s="9"/>
      <c r="AT3983" s="9"/>
      <c r="AU3983" s="5"/>
      <c r="AV3983" s="5"/>
      <c r="AW3983" s="5"/>
      <c r="AX3983" s="5"/>
      <c r="AY3983" s="5"/>
      <c r="AZ3983" s="5"/>
      <c r="BA3983" s="5"/>
      <c r="CX3983" s="5"/>
      <c r="CY3983" s="5"/>
      <c r="CZ3983" s="5"/>
    </row>
    <row r="3984" spans="4:104" x14ac:dyDescent="0.3">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E3984" s="5"/>
      <c r="AF3984" s="5"/>
      <c r="AG3984" s="5"/>
      <c r="AH3984" s="5"/>
      <c r="AI3984" s="5"/>
      <c r="AJ3984" s="5"/>
      <c r="AM3984" s="9"/>
      <c r="AN3984" s="9"/>
      <c r="AO3984" s="9"/>
      <c r="AP3984" s="9"/>
      <c r="AQ3984" s="9"/>
      <c r="AR3984" s="9"/>
      <c r="AS3984" s="9"/>
      <c r="AT3984" s="9"/>
      <c r="AU3984" s="5"/>
      <c r="AV3984" s="5"/>
      <c r="AW3984" s="5"/>
      <c r="AX3984" s="5"/>
      <c r="AY3984" s="5"/>
      <c r="AZ3984" s="5"/>
      <c r="BA3984" s="5"/>
      <c r="CX3984" s="5"/>
      <c r="CY3984" s="5"/>
      <c r="CZ3984" s="5"/>
    </row>
    <row r="3985" spans="4:104" x14ac:dyDescent="0.3">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E3985" s="5"/>
      <c r="AF3985" s="5"/>
      <c r="AG3985" s="5"/>
      <c r="AH3985" s="5"/>
      <c r="AI3985" s="5"/>
      <c r="AJ3985" s="5"/>
      <c r="AM3985" s="9"/>
      <c r="AN3985" s="9"/>
      <c r="AO3985" s="9"/>
      <c r="AP3985" s="9"/>
      <c r="AQ3985" s="9"/>
      <c r="AR3985" s="9"/>
      <c r="AS3985" s="9"/>
      <c r="AT3985" s="9"/>
      <c r="AU3985" s="5"/>
      <c r="AV3985" s="5"/>
      <c r="AW3985" s="5"/>
      <c r="AX3985" s="5"/>
      <c r="AY3985" s="5"/>
      <c r="AZ3985" s="5"/>
      <c r="BA3985" s="5"/>
      <c r="CX3985" s="5"/>
      <c r="CY3985" s="5"/>
      <c r="CZ3985" s="5"/>
    </row>
    <row r="3986" spans="4:104" x14ac:dyDescent="0.3">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E3986" s="5"/>
      <c r="AF3986" s="5"/>
      <c r="AG3986" s="5"/>
      <c r="AH3986" s="5"/>
      <c r="AI3986" s="5"/>
      <c r="AJ3986" s="5"/>
      <c r="AM3986" s="9"/>
      <c r="AN3986" s="9"/>
      <c r="AO3986" s="9"/>
      <c r="AP3986" s="9"/>
      <c r="AQ3986" s="9"/>
      <c r="AR3986" s="9"/>
      <c r="AS3986" s="9"/>
      <c r="AT3986" s="9"/>
      <c r="AU3986" s="5"/>
      <c r="AV3986" s="5"/>
      <c r="AW3986" s="5"/>
      <c r="AX3986" s="5"/>
      <c r="AY3986" s="5"/>
      <c r="AZ3986" s="5"/>
      <c r="BA3986" s="5"/>
      <c r="CX3986" s="5"/>
      <c r="CY3986" s="5"/>
      <c r="CZ3986" s="5"/>
    </row>
    <row r="3987" spans="4:104" x14ac:dyDescent="0.3">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E3987" s="5"/>
      <c r="AF3987" s="5"/>
      <c r="AG3987" s="5"/>
      <c r="AH3987" s="5"/>
      <c r="AI3987" s="5"/>
      <c r="AJ3987" s="5"/>
      <c r="AM3987" s="9"/>
      <c r="AN3987" s="9"/>
      <c r="AO3987" s="9"/>
      <c r="AP3987" s="9"/>
      <c r="AQ3987" s="9"/>
      <c r="AR3987" s="9"/>
      <c r="AS3987" s="9"/>
      <c r="AT3987" s="9"/>
      <c r="AU3987" s="5"/>
      <c r="AV3987" s="5"/>
      <c r="AW3987" s="5"/>
      <c r="AX3987" s="5"/>
      <c r="AY3987" s="5"/>
      <c r="AZ3987" s="5"/>
      <c r="BA3987" s="5"/>
      <c r="CX3987" s="5"/>
      <c r="CY3987" s="5"/>
      <c r="CZ3987" s="5"/>
    </row>
    <row r="3988" spans="4:104" x14ac:dyDescent="0.3">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E3988" s="5"/>
      <c r="AF3988" s="5"/>
      <c r="AG3988" s="5"/>
      <c r="AH3988" s="5"/>
      <c r="AI3988" s="5"/>
      <c r="AJ3988" s="5"/>
      <c r="AM3988" s="9"/>
      <c r="AN3988" s="9"/>
      <c r="AO3988" s="9"/>
      <c r="AP3988" s="9"/>
      <c r="AQ3988" s="9"/>
      <c r="AR3988" s="9"/>
      <c r="AS3988" s="9"/>
      <c r="AT3988" s="9"/>
      <c r="AU3988" s="5"/>
      <c r="AV3988" s="5"/>
      <c r="AW3988" s="5"/>
      <c r="AX3988" s="5"/>
      <c r="AY3988" s="5"/>
      <c r="AZ3988" s="5"/>
      <c r="BA3988" s="5"/>
      <c r="CX3988" s="5"/>
      <c r="CY3988" s="5"/>
      <c r="CZ3988" s="5"/>
    </row>
    <row r="3989" spans="4:104" x14ac:dyDescent="0.3">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E3989" s="5"/>
      <c r="AF3989" s="5"/>
      <c r="AG3989" s="5"/>
      <c r="AH3989" s="5"/>
      <c r="AI3989" s="5"/>
      <c r="AJ3989" s="5"/>
      <c r="AM3989" s="9"/>
      <c r="AN3989" s="9"/>
      <c r="AO3989" s="9"/>
      <c r="AP3989" s="9"/>
      <c r="AQ3989" s="9"/>
      <c r="AR3989" s="9"/>
      <c r="AS3989" s="9"/>
      <c r="AT3989" s="9"/>
      <c r="AU3989" s="5"/>
      <c r="AV3989" s="5"/>
      <c r="AW3989" s="5"/>
      <c r="AX3989" s="5"/>
      <c r="AY3989" s="5"/>
      <c r="AZ3989" s="5"/>
      <c r="BA3989" s="5"/>
      <c r="CX3989" s="5"/>
      <c r="CY3989" s="5"/>
      <c r="CZ3989" s="5"/>
    </row>
    <row r="3990" spans="4:104" x14ac:dyDescent="0.3">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E3990" s="5"/>
      <c r="AF3990" s="5"/>
      <c r="AG3990" s="5"/>
      <c r="AH3990" s="5"/>
      <c r="AI3990" s="5"/>
      <c r="AJ3990" s="5"/>
      <c r="AM3990" s="9"/>
      <c r="AN3990" s="9"/>
      <c r="AO3990" s="9"/>
      <c r="AP3990" s="9"/>
      <c r="AQ3990" s="9"/>
      <c r="AR3990" s="9"/>
      <c r="AS3990" s="9"/>
      <c r="AT3990" s="9"/>
      <c r="AU3990" s="5"/>
      <c r="AV3990" s="5"/>
      <c r="AW3990" s="5"/>
      <c r="AX3990" s="5"/>
      <c r="AY3990" s="5"/>
      <c r="AZ3990" s="5"/>
      <c r="BA3990" s="5"/>
      <c r="CX3990" s="5"/>
      <c r="CY3990" s="5"/>
      <c r="CZ3990" s="5"/>
    </row>
    <row r="3991" spans="4:104" x14ac:dyDescent="0.3">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E3991" s="5"/>
      <c r="AF3991" s="5"/>
      <c r="AG3991" s="5"/>
      <c r="AH3991" s="5"/>
      <c r="AI3991" s="5"/>
      <c r="AJ3991" s="5"/>
      <c r="AM3991" s="9"/>
      <c r="AN3991" s="9"/>
      <c r="AO3991" s="9"/>
      <c r="AP3991" s="9"/>
      <c r="AQ3991" s="9"/>
      <c r="AR3991" s="9"/>
      <c r="AS3991" s="9"/>
      <c r="AT3991" s="9"/>
      <c r="AU3991" s="5"/>
      <c r="AV3991" s="5"/>
      <c r="AW3991" s="5"/>
      <c r="AX3991" s="5"/>
      <c r="AY3991" s="5"/>
      <c r="AZ3991" s="5"/>
      <c r="BA3991" s="5"/>
      <c r="CX3991" s="5"/>
      <c r="CY3991" s="5"/>
      <c r="CZ3991" s="5"/>
    </row>
    <row r="3992" spans="4:104" x14ac:dyDescent="0.3">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E3992" s="5"/>
      <c r="AF3992" s="5"/>
      <c r="AG3992" s="5"/>
      <c r="AH3992" s="5"/>
      <c r="AI3992" s="5"/>
      <c r="AJ3992" s="5"/>
      <c r="AM3992" s="9"/>
      <c r="AN3992" s="9"/>
      <c r="AO3992" s="9"/>
      <c r="AP3992" s="9"/>
      <c r="AQ3992" s="9"/>
      <c r="AR3992" s="9"/>
      <c r="AS3992" s="9"/>
      <c r="AT3992" s="9"/>
      <c r="AU3992" s="5"/>
      <c r="AV3992" s="5"/>
      <c r="AW3992" s="5"/>
      <c r="AX3992" s="5"/>
      <c r="AY3992" s="5"/>
      <c r="AZ3992" s="5"/>
      <c r="BA3992" s="5"/>
      <c r="CX3992" s="5"/>
      <c r="CY3992" s="5"/>
      <c r="CZ3992" s="5"/>
    </row>
    <row r="3993" spans="4:104" x14ac:dyDescent="0.3">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E3993" s="5"/>
      <c r="AF3993" s="5"/>
      <c r="AG3993" s="5"/>
      <c r="AH3993" s="5"/>
      <c r="AI3993" s="5"/>
      <c r="AJ3993" s="5"/>
      <c r="AM3993" s="9"/>
      <c r="AN3993" s="9"/>
      <c r="AO3993" s="9"/>
      <c r="AP3993" s="9"/>
      <c r="AQ3993" s="9"/>
      <c r="AR3993" s="9"/>
      <c r="AS3993" s="9"/>
      <c r="AT3993" s="9"/>
      <c r="AU3993" s="5"/>
      <c r="AV3993" s="5"/>
      <c r="AW3993" s="5"/>
      <c r="AX3993" s="5"/>
      <c r="AY3993" s="5"/>
      <c r="AZ3993" s="5"/>
      <c r="BA3993" s="5"/>
      <c r="CX3993" s="5"/>
      <c r="CY3993" s="5"/>
      <c r="CZ3993" s="5"/>
    </row>
    <row r="3994" spans="4:104" x14ac:dyDescent="0.3">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E3994" s="5"/>
      <c r="AF3994" s="5"/>
      <c r="AG3994" s="5"/>
      <c r="AH3994" s="5"/>
      <c r="AI3994" s="5"/>
      <c r="AJ3994" s="5"/>
      <c r="AM3994" s="9"/>
      <c r="AN3994" s="9"/>
      <c r="AO3994" s="9"/>
      <c r="AP3994" s="9"/>
      <c r="AQ3994" s="9"/>
      <c r="AR3994" s="9"/>
      <c r="AS3994" s="9"/>
      <c r="AT3994" s="9"/>
      <c r="AU3994" s="5"/>
      <c r="AV3994" s="5"/>
      <c r="AW3994" s="5"/>
      <c r="AX3994" s="5"/>
      <c r="AY3994" s="5"/>
      <c r="AZ3994" s="5"/>
      <c r="BA3994" s="5"/>
      <c r="CX3994" s="5"/>
      <c r="CY3994" s="5"/>
      <c r="CZ3994" s="5"/>
    </row>
    <row r="3995" spans="4:104" x14ac:dyDescent="0.3">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E3995" s="5"/>
      <c r="AF3995" s="5"/>
      <c r="AG3995" s="5"/>
      <c r="AH3995" s="5"/>
      <c r="AI3995" s="5"/>
      <c r="AJ3995" s="5"/>
      <c r="AM3995" s="9"/>
      <c r="AN3995" s="9"/>
      <c r="AO3995" s="9"/>
      <c r="AP3995" s="9"/>
      <c r="AQ3995" s="9"/>
      <c r="AR3995" s="9"/>
      <c r="AS3995" s="9"/>
      <c r="AT3995" s="9"/>
      <c r="AU3995" s="5"/>
      <c r="AV3995" s="5"/>
      <c r="AW3995" s="5"/>
      <c r="AX3995" s="5"/>
      <c r="AY3995" s="5"/>
      <c r="AZ3995" s="5"/>
      <c r="BA3995" s="5"/>
      <c r="CX3995" s="5"/>
      <c r="CY3995" s="5"/>
      <c r="CZ3995" s="5"/>
    </row>
    <row r="3996" spans="4:104" x14ac:dyDescent="0.3">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E3996" s="5"/>
      <c r="AF3996" s="5"/>
      <c r="AG3996" s="5"/>
      <c r="AH3996" s="5"/>
      <c r="AI3996" s="5"/>
      <c r="AJ3996" s="5"/>
      <c r="AM3996" s="9"/>
      <c r="AN3996" s="9"/>
      <c r="AO3996" s="9"/>
      <c r="AP3996" s="9"/>
      <c r="AQ3996" s="9"/>
      <c r="AR3996" s="9"/>
      <c r="AS3996" s="9"/>
      <c r="AT3996" s="9"/>
      <c r="AU3996" s="5"/>
      <c r="AV3996" s="5"/>
      <c r="AW3996" s="5"/>
      <c r="AX3996" s="5"/>
      <c r="AY3996" s="5"/>
      <c r="AZ3996" s="5"/>
      <c r="BA3996" s="5"/>
      <c r="CX3996" s="5"/>
      <c r="CY3996" s="5"/>
      <c r="CZ3996" s="5"/>
    </row>
    <row r="3997" spans="4:104" x14ac:dyDescent="0.3">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E3997" s="5"/>
      <c r="AF3997" s="5"/>
      <c r="AG3997" s="5"/>
      <c r="AH3997" s="5"/>
      <c r="AI3997" s="5"/>
      <c r="AJ3997" s="5"/>
      <c r="AM3997" s="9"/>
      <c r="AN3997" s="9"/>
      <c r="AO3997" s="9"/>
      <c r="AP3997" s="9"/>
      <c r="AQ3997" s="9"/>
      <c r="AR3997" s="9"/>
      <c r="AS3997" s="9"/>
      <c r="AT3997" s="9"/>
      <c r="AU3997" s="5"/>
      <c r="AV3997" s="5"/>
      <c r="AW3997" s="5"/>
      <c r="AX3997" s="5"/>
      <c r="AY3997" s="5"/>
      <c r="AZ3997" s="5"/>
      <c r="BA3997" s="5"/>
      <c r="CX3997" s="5"/>
      <c r="CY3997" s="5"/>
      <c r="CZ3997" s="5"/>
    </row>
    <row r="3998" spans="4:104" x14ac:dyDescent="0.3">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E3998" s="5"/>
      <c r="AF3998" s="5"/>
      <c r="AG3998" s="5"/>
      <c r="AH3998" s="5"/>
      <c r="AI3998" s="5"/>
      <c r="AJ3998" s="5"/>
      <c r="AM3998" s="9"/>
      <c r="AN3998" s="9"/>
      <c r="AO3998" s="9"/>
      <c r="AP3998" s="9"/>
      <c r="AQ3998" s="9"/>
      <c r="AR3998" s="9"/>
      <c r="AS3998" s="9"/>
      <c r="AT3998" s="9"/>
      <c r="AU3998" s="5"/>
      <c r="AV3998" s="5"/>
      <c r="AW3998" s="5"/>
      <c r="AX3998" s="5"/>
      <c r="AY3998" s="5"/>
      <c r="AZ3998" s="5"/>
      <c r="BA3998" s="5"/>
      <c r="CX3998" s="5"/>
      <c r="CY3998" s="5"/>
      <c r="CZ3998" s="5"/>
    </row>
    <row r="3999" spans="4:104" x14ac:dyDescent="0.3">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E3999" s="5"/>
      <c r="AF3999" s="5"/>
      <c r="AG3999" s="5"/>
      <c r="AH3999" s="5"/>
      <c r="AI3999" s="5"/>
      <c r="AJ3999" s="5"/>
      <c r="AM3999" s="9"/>
      <c r="AN3999" s="9"/>
      <c r="AO3999" s="9"/>
      <c r="AP3999" s="9"/>
      <c r="AQ3999" s="9"/>
      <c r="AR3999" s="9"/>
      <c r="AS3999" s="9"/>
      <c r="AT3999" s="9"/>
      <c r="AU3999" s="5"/>
      <c r="AV3999" s="5"/>
      <c r="AW3999" s="5"/>
      <c r="AX3999" s="5"/>
      <c r="AY3999" s="5"/>
      <c r="AZ3999" s="5"/>
      <c r="BA3999" s="5"/>
      <c r="CX3999" s="5"/>
      <c r="CY3999" s="5"/>
      <c r="CZ3999" s="5"/>
    </row>
    <row r="4000" spans="4:104" x14ac:dyDescent="0.3">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E4000" s="5"/>
      <c r="AF4000" s="5"/>
      <c r="AG4000" s="5"/>
      <c r="AH4000" s="5"/>
      <c r="AI4000" s="5"/>
      <c r="AJ4000" s="5"/>
      <c r="AM4000" s="9"/>
      <c r="AN4000" s="9"/>
      <c r="AO4000" s="9"/>
      <c r="AP4000" s="9"/>
      <c r="AQ4000" s="9"/>
      <c r="AR4000" s="9"/>
      <c r="AS4000" s="9"/>
      <c r="AT4000" s="9"/>
      <c r="AU4000" s="5"/>
      <c r="AV4000" s="5"/>
      <c r="AW4000" s="5"/>
      <c r="AX4000" s="5"/>
      <c r="AY4000" s="5"/>
      <c r="AZ4000" s="5"/>
      <c r="BA4000" s="5"/>
      <c r="CX4000" s="5"/>
      <c r="CY4000" s="5"/>
      <c r="CZ4000" s="5"/>
    </row>
    <row r="4001" spans="4:104" x14ac:dyDescent="0.3">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E4001" s="5"/>
      <c r="AF4001" s="5"/>
      <c r="AG4001" s="5"/>
      <c r="AH4001" s="5"/>
      <c r="AI4001" s="5"/>
      <c r="AJ4001" s="5"/>
      <c r="AM4001" s="9"/>
      <c r="AN4001" s="9"/>
      <c r="AO4001" s="9"/>
      <c r="AP4001" s="9"/>
      <c r="AQ4001" s="9"/>
      <c r="AR4001" s="9"/>
      <c r="AS4001" s="9"/>
      <c r="AT4001" s="9"/>
      <c r="AU4001" s="5"/>
      <c r="AV4001" s="5"/>
      <c r="AW4001" s="5"/>
      <c r="AX4001" s="5"/>
      <c r="AY4001" s="5"/>
      <c r="AZ4001" s="5"/>
      <c r="BA4001" s="5"/>
      <c r="CX4001" s="5"/>
      <c r="CY4001" s="5"/>
      <c r="CZ4001" s="5"/>
    </row>
    <row r="4002" spans="4:104" x14ac:dyDescent="0.3">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E4002" s="5"/>
      <c r="AF4002" s="5"/>
      <c r="AG4002" s="5"/>
      <c r="AH4002" s="5"/>
      <c r="AI4002" s="5"/>
      <c r="AJ4002" s="5"/>
      <c r="AM4002" s="9"/>
      <c r="AN4002" s="9"/>
      <c r="AO4002" s="9"/>
      <c r="AP4002" s="9"/>
      <c r="AQ4002" s="9"/>
      <c r="AR4002" s="9"/>
      <c r="AS4002" s="9"/>
      <c r="AT4002" s="9"/>
      <c r="AU4002" s="5"/>
      <c r="AV4002" s="5"/>
      <c r="AW4002" s="5"/>
      <c r="AX4002" s="5"/>
      <c r="AY4002" s="5"/>
      <c r="AZ4002" s="5"/>
      <c r="BA4002" s="5"/>
      <c r="CX4002" s="5"/>
      <c r="CY4002" s="5"/>
      <c r="CZ4002" s="5"/>
    </row>
    <row r="4003" spans="4:104" x14ac:dyDescent="0.3">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E4003" s="5"/>
      <c r="AF4003" s="5"/>
      <c r="AG4003" s="5"/>
      <c r="AH4003" s="5"/>
      <c r="AI4003" s="5"/>
      <c r="AJ4003" s="5"/>
      <c r="AM4003" s="9"/>
      <c r="AN4003" s="9"/>
      <c r="AO4003" s="9"/>
      <c r="AP4003" s="9"/>
      <c r="AQ4003" s="9"/>
      <c r="AR4003" s="9"/>
      <c r="AS4003" s="9"/>
      <c r="AT4003" s="9"/>
      <c r="AU4003" s="5"/>
      <c r="AV4003" s="5"/>
      <c r="AW4003" s="5"/>
      <c r="AX4003" s="5"/>
      <c r="AY4003" s="5"/>
      <c r="AZ4003" s="5"/>
      <c r="BA4003" s="5"/>
      <c r="CX4003" s="5"/>
      <c r="CY4003" s="5"/>
      <c r="CZ4003" s="5"/>
    </row>
    <row r="4004" spans="4:104" x14ac:dyDescent="0.3">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E4004" s="5"/>
      <c r="AF4004" s="5"/>
      <c r="AG4004" s="5"/>
      <c r="AH4004" s="5"/>
      <c r="AI4004" s="5"/>
      <c r="AJ4004" s="5"/>
      <c r="AM4004" s="9"/>
      <c r="AN4004" s="9"/>
      <c r="AO4004" s="9"/>
      <c r="AP4004" s="9"/>
      <c r="AQ4004" s="9"/>
      <c r="AR4004" s="9"/>
      <c r="AS4004" s="9"/>
      <c r="AT4004" s="9"/>
      <c r="AU4004" s="5"/>
      <c r="AV4004" s="5"/>
      <c r="AW4004" s="5"/>
      <c r="AX4004" s="5"/>
      <c r="AY4004" s="5"/>
      <c r="AZ4004" s="5"/>
      <c r="BA4004" s="5"/>
      <c r="CX4004" s="5"/>
      <c r="CY4004" s="5"/>
      <c r="CZ4004" s="5"/>
    </row>
    <row r="4005" spans="4:104" x14ac:dyDescent="0.3">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E4005" s="5"/>
      <c r="AF4005" s="5"/>
      <c r="AG4005" s="5"/>
      <c r="AH4005" s="5"/>
      <c r="AI4005" s="5"/>
      <c r="AJ4005" s="5"/>
      <c r="AM4005" s="9"/>
      <c r="AN4005" s="9"/>
      <c r="AO4005" s="9"/>
      <c r="AP4005" s="9"/>
      <c r="AQ4005" s="9"/>
      <c r="AR4005" s="9"/>
      <c r="AS4005" s="9"/>
      <c r="AT4005" s="9"/>
      <c r="AU4005" s="5"/>
      <c r="AV4005" s="5"/>
      <c r="AW4005" s="5"/>
      <c r="AX4005" s="5"/>
      <c r="AY4005" s="5"/>
      <c r="AZ4005" s="5"/>
      <c r="BA4005" s="5"/>
      <c r="CX4005" s="5"/>
      <c r="CY4005" s="5"/>
      <c r="CZ4005" s="5"/>
    </row>
    <row r="4006" spans="4:104" x14ac:dyDescent="0.3">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E4006" s="5"/>
      <c r="AF4006" s="5"/>
      <c r="AG4006" s="5"/>
      <c r="AH4006" s="5"/>
      <c r="AI4006" s="5"/>
      <c r="AJ4006" s="5"/>
      <c r="AM4006" s="9"/>
      <c r="AN4006" s="9"/>
      <c r="AO4006" s="9"/>
      <c r="AP4006" s="9"/>
      <c r="AQ4006" s="9"/>
      <c r="AR4006" s="9"/>
      <c r="AS4006" s="9"/>
      <c r="AT4006" s="9"/>
      <c r="AU4006" s="5"/>
      <c r="AV4006" s="5"/>
      <c r="AW4006" s="5"/>
      <c r="AX4006" s="5"/>
      <c r="AY4006" s="5"/>
      <c r="AZ4006" s="5"/>
      <c r="BA4006" s="5"/>
      <c r="CX4006" s="5"/>
      <c r="CY4006" s="5"/>
      <c r="CZ4006" s="5"/>
    </row>
    <row r="4007" spans="4:104" x14ac:dyDescent="0.3">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E4007" s="5"/>
      <c r="AF4007" s="5"/>
      <c r="AG4007" s="5"/>
      <c r="AH4007" s="5"/>
      <c r="AI4007" s="5"/>
      <c r="AJ4007" s="5"/>
      <c r="AM4007" s="9"/>
      <c r="AN4007" s="9"/>
      <c r="AO4007" s="9"/>
      <c r="AP4007" s="9"/>
      <c r="AQ4007" s="9"/>
      <c r="AR4007" s="9"/>
      <c r="AS4007" s="9"/>
      <c r="AT4007" s="9"/>
      <c r="AU4007" s="5"/>
      <c r="AV4007" s="5"/>
      <c r="AW4007" s="5"/>
      <c r="AX4007" s="5"/>
      <c r="AY4007" s="5"/>
      <c r="AZ4007" s="5"/>
      <c r="BA4007" s="5"/>
      <c r="CX4007" s="5"/>
      <c r="CY4007" s="5"/>
      <c r="CZ4007" s="5"/>
    </row>
    <row r="4008" spans="4:104" x14ac:dyDescent="0.3">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E4008" s="5"/>
      <c r="AF4008" s="5"/>
      <c r="AG4008" s="5"/>
      <c r="AH4008" s="5"/>
      <c r="AI4008" s="5"/>
      <c r="AJ4008" s="5"/>
      <c r="AM4008" s="9"/>
      <c r="AN4008" s="9"/>
      <c r="AO4008" s="9"/>
      <c r="AP4008" s="9"/>
      <c r="AQ4008" s="9"/>
      <c r="AR4008" s="9"/>
      <c r="AS4008" s="9"/>
      <c r="AT4008" s="9"/>
      <c r="AU4008" s="5"/>
      <c r="AV4008" s="5"/>
      <c r="AW4008" s="5"/>
      <c r="AX4008" s="5"/>
      <c r="AY4008" s="5"/>
      <c r="AZ4008" s="5"/>
      <c r="BA4008" s="5"/>
      <c r="CX4008" s="5"/>
      <c r="CY4008" s="5"/>
      <c r="CZ4008" s="5"/>
    </row>
    <row r="4009" spans="4:104" x14ac:dyDescent="0.3">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E4009" s="5"/>
      <c r="AF4009" s="5"/>
      <c r="AG4009" s="5"/>
      <c r="AH4009" s="5"/>
      <c r="AI4009" s="5"/>
      <c r="AJ4009" s="5"/>
      <c r="AM4009" s="9"/>
      <c r="AN4009" s="9"/>
      <c r="AO4009" s="9"/>
      <c r="AP4009" s="9"/>
      <c r="AQ4009" s="9"/>
      <c r="AR4009" s="9"/>
      <c r="AS4009" s="9"/>
      <c r="AT4009" s="9"/>
      <c r="AU4009" s="5"/>
      <c r="AV4009" s="5"/>
      <c r="AW4009" s="5"/>
      <c r="AX4009" s="5"/>
      <c r="AY4009" s="5"/>
      <c r="AZ4009" s="5"/>
      <c r="BA4009" s="5"/>
      <c r="CX4009" s="5"/>
      <c r="CY4009" s="5"/>
      <c r="CZ4009" s="5"/>
    </row>
    <row r="4010" spans="4:104" x14ac:dyDescent="0.3">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E4010" s="5"/>
      <c r="AF4010" s="5"/>
      <c r="AG4010" s="5"/>
      <c r="AH4010" s="5"/>
      <c r="AI4010" s="5"/>
      <c r="AJ4010" s="5"/>
      <c r="AM4010" s="9"/>
      <c r="AN4010" s="9"/>
      <c r="AO4010" s="9"/>
      <c r="AP4010" s="9"/>
      <c r="AQ4010" s="9"/>
      <c r="AR4010" s="9"/>
      <c r="AS4010" s="9"/>
      <c r="AT4010" s="9"/>
      <c r="AU4010" s="5"/>
      <c r="AV4010" s="5"/>
      <c r="AW4010" s="5"/>
      <c r="AX4010" s="5"/>
      <c r="AY4010" s="5"/>
      <c r="AZ4010" s="5"/>
      <c r="BA4010" s="5"/>
      <c r="CX4010" s="5"/>
      <c r="CY4010" s="5"/>
      <c r="CZ4010" s="5"/>
    </row>
    <row r="4011" spans="4:104" x14ac:dyDescent="0.3">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E4011" s="5"/>
      <c r="AF4011" s="5"/>
      <c r="AG4011" s="5"/>
      <c r="AH4011" s="5"/>
      <c r="AI4011" s="5"/>
      <c r="AJ4011" s="5"/>
      <c r="AM4011" s="9"/>
      <c r="AN4011" s="9"/>
      <c r="AO4011" s="9"/>
      <c r="AP4011" s="9"/>
      <c r="AQ4011" s="9"/>
      <c r="AR4011" s="9"/>
      <c r="AS4011" s="9"/>
      <c r="AT4011" s="9"/>
      <c r="AU4011" s="5"/>
      <c r="AV4011" s="5"/>
      <c r="AW4011" s="5"/>
      <c r="AX4011" s="5"/>
      <c r="AY4011" s="5"/>
      <c r="AZ4011" s="5"/>
      <c r="BA4011" s="5"/>
      <c r="CX4011" s="5"/>
      <c r="CY4011" s="5"/>
      <c r="CZ4011" s="5"/>
    </row>
    <row r="4012" spans="4:104" x14ac:dyDescent="0.3">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E4012" s="5"/>
      <c r="AF4012" s="5"/>
      <c r="AG4012" s="5"/>
      <c r="AH4012" s="5"/>
      <c r="AI4012" s="5"/>
      <c r="AJ4012" s="5"/>
      <c r="AM4012" s="9"/>
      <c r="AN4012" s="9"/>
      <c r="AO4012" s="9"/>
      <c r="AP4012" s="9"/>
      <c r="AQ4012" s="9"/>
      <c r="AR4012" s="9"/>
      <c r="AS4012" s="9"/>
      <c r="AT4012" s="9"/>
      <c r="AU4012" s="5"/>
      <c r="AV4012" s="5"/>
      <c r="AW4012" s="5"/>
      <c r="AX4012" s="5"/>
      <c r="AY4012" s="5"/>
      <c r="AZ4012" s="5"/>
      <c r="BA4012" s="5"/>
      <c r="CX4012" s="5"/>
      <c r="CY4012" s="5"/>
      <c r="CZ4012" s="5"/>
    </row>
    <row r="4013" spans="4:104" x14ac:dyDescent="0.3">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E4013" s="5"/>
      <c r="AF4013" s="5"/>
      <c r="AG4013" s="5"/>
      <c r="AH4013" s="5"/>
      <c r="AI4013" s="5"/>
      <c r="AJ4013" s="5"/>
      <c r="AM4013" s="9"/>
      <c r="AN4013" s="9"/>
      <c r="AO4013" s="9"/>
      <c r="AP4013" s="9"/>
      <c r="AQ4013" s="9"/>
      <c r="AR4013" s="9"/>
      <c r="AS4013" s="9"/>
      <c r="AT4013" s="9"/>
      <c r="AU4013" s="5"/>
      <c r="AV4013" s="5"/>
      <c r="AW4013" s="5"/>
      <c r="AX4013" s="5"/>
      <c r="AY4013" s="5"/>
      <c r="AZ4013" s="5"/>
      <c r="BA4013" s="5"/>
      <c r="CX4013" s="5"/>
      <c r="CY4013" s="5"/>
      <c r="CZ4013" s="5"/>
    </row>
    <row r="4014" spans="4:104" x14ac:dyDescent="0.3">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E4014" s="5"/>
      <c r="AF4014" s="5"/>
      <c r="AG4014" s="5"/>
      <c r="AH4014" s="5"/>
      <c r="AI4014" s="5"/>
      <c r="AJ4014" s="5"/>
      <c r="AM4014" s="9"/>
      <c r="AN4014" s="9"/>
      <c r="AO4014" s="9"/>
      <c r="AP4014" s="9"/>
      <c r="AQ4014" s="9"/>
      <c r="AR4014" s="9"/>
      <c r="AS4014" s="9"/>
      <c r="AT4014" s="9"/>
      <c r="AU4014" s="5"/>
      <c r="AV4014" s="5"/>
      <c r="AW4014" s="5"/>
      <c r="AX4014" s="5"/>
      <c r="AY4014" s="5"/>
      <c r="AZ4014" s="5"/>
      <c r="BA4014" s="5"/>
      <c r="CX4014" s="5"/>
      <c r="CY4014" s="5"/>
      <c r="CZ4014" s="5"/>
    </row>
    <row r="4015" spans="4:104" x14ac:dyDescent="0.3">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E4015" s="5"/>
      <c r="AF4015" s="5"/>
      <c r="AG4015" s="5"/>
      <c r="AH4015" s="5"/>
      <c r="AI4015" s="5"/>
      <c r="AJ4015" s="5"/>
      <c r="AM4015" s="9"/>
      <c r="AN4015" s="9"/>
      <c r="AO4015" s="9"/>
      <c r="AP4015" s="9"/>
      <c r="AQ4015" s="9"/>
      <c r="AR4015" s="9"/>
      <c r="AS4015" s="9"/>
      <c r="AT4015" s="9"/>
      <c r="AU4015" s="5"/>
      <c r="AV4015" s="5"/>
      <c r="AW4015" s="5"/>
      <c r="AX4015" s="5"/>
      <c r="AY4015" s="5"/>
      <c r="AZ4015" s="5"/>
      <c r="BA4015" s="5"/>
      <c r="CX4015" s="5"/>
      <c r="CY4015" s="5"/>
      <c r="CZ4015" s="5"/>
    </row>
    <row r="4016" spans="4:104" x14ac:dyDescent="0.3">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E4016" s="5"/>
      <c r="AF4016" s="5"/>
      <c r="AG4016" s="5"/>
      <c r="AH4016" s="5"/>
      <c r="AI4016" s="5"/>
      <c r="AJ4016" s="5"/>
      <c r="AM4016" s="9"/>
      <c r="AN4016" s="9"/>
      <c r="AO4016" s="9"/>
      <c r="AP4016" s="9"/>
      <c r="AQ4016" s="9"/>
      <c r="AR4016" s="9"/>
      <c r="AS4016" s="9"/>
      <c r="AT4016" s="9"/>
      <c r="AU4016" s="5"/>
      <c r="AV4016" s="5"/>
      <c r="AW4016" s="5"/>
      <c r="AX4016" s="5"/>
      <c r="AY4016" s="5"/>
      <c r="AZ4016" s="5"/>
      <c r="BA4016" s="5"/>
      <c r="CX4016" s="5"/>
      <c r="CY4016" s="5"/>
      <c r="CZ4016" s="5"/>
    </row>
    <row r="4017" spans="4:104" x14ac:dyDescent="0.3">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E4017" s="5"/>
      <c r="AF4017" s="5"/>
      <c r="AG4017" s="5"/>
      <c r="AH4017" s="5"/>
      <c r="AI4017" s="5"/>
      <c r="AJ4017" s="5"/>
      <c r="AM4017" s="9"/>
      <c r="AN4017" s="9"/>
      <c r="AO4017" s="9"/>
      <c r="AP4017" s="9"/>
      <c r="AQ4017" s="9"/>
      <c r="AR4017" s="9"/>
      <c r="AS4017" s="9"/>
      <c r="AT4017" s="9"/>
      <c r="AU4017" s="5"/>
      <c r="AV4017" s="5"/>
      <c r="AW4017" s="5"/>
      <c r="AX4017" s="5"/>
      <c r="AY4017" s="5"/>
      <c r="AZ4017" s="5"/>
      <c r="BA4017" s="5"/>
      <c r="CX4017" s="5"/>
      <c r="CY4017" s="5"/>
      <c r="CZ4017" s="5"/>
    </row>
    <row r="4018" spans="4:104" x14ac:dyDescent="0.3">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E4018" s="5"/>
      <c r="AF4018" s="5"/>
      <c r="AG4018" s="5"/>
      <c r="AH4018" s="5"/>
      <c r="AI4018" s="5"/>
      <c r="AJ4018" s="5"/>
      <c r="AM4018" s="9"/>
      <c r="AN4018" s="9"/>
      <c r="AO4018" s="9"/>
      <c r="AP4018" s="9"/>
      <c r="AQ4018" s="9"/>
      <c r="AR4018" s="9"/>
      <c r="AS4018" s="9"/>
      <c r="AT4018" s="9"/>
      <c r="AU4018" s="5"/>
      <c r="AV4018" s="5"/>
      <c r="AW4018" s="5"/>
      <c r="AX4018" s="5"/>
      <c r="AY4018" s="5"/>
      <c r="AZ4018" s="5"/>
      <c r="BA4018" s="5"/>
      <c r="CX4018" s="5"/>
      <c r="CY4018" s="5"/>
      <c r="CZ4018" s="5"/>
    </row>
    <row r="4019" spans="4:104" x14ac:dyDescent="0.3">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E4019" s="5"/>
      <c r="AF4019" s="5"/>
      <c r="AG4019" s="5"/>
      <c r="AH4019" s="5"/>
      <c r="AI4019" s="5"/>
      <c r="AJ4019" s="5"/>
      <c r="AM4019" s="9"/>
      <c r="AN4019" s="9"/>
      <c r="AO4019" s="9"/>
      <c r="AP4019" s="9"/>
      <c r="AQ4019" s="9"/>
      <c r="AR4019" s="9"/>
      <c r="AS4019" s="9"/>
      <c r="AT4019" s="9"/>
      <c r="AU4019" s="5"/>
      <c r="AV4019" s="5"/>
      <c r="AW4019" s="5"/>
      <c r="AX4019" s="5"/>
      <c r="AY4019" s="5"/>
      <c r="AZ4019" s="5"/>
      <c r="BA4019" s="5"/>
      <c r="CX4019" s="5"/>
      <c r="CY4019" s="5"/>
      <c r="CZ4019" s="5"/>
    </row>
    <row r="4020" spans="4:104" x14ac:dyDescent="0.3">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E4020" s="5"/>
      <c r="AF4020" s="5"/>
      <c r="AG4020" s="5"/>
      <c r="AH4020" s="5"/>
      <c r="AI4020" s="5"/>
      <c r="AJ4020" s="5"/>
      <c r="AM4020" s="9"/>
      <c r="AN4020" s="9"/>
      <c r="AO4020" s="9"/>
      <c r="AP4020" s="9"/>
      <c r="AQ4020" s="9"/>
      <c r="AR4020" s="9"/>
      <c r="AS4020" s="9"/>
      <c r="AT4020" s="9"/>
      <c r="AU4020" s="5"/>
      <c r="AV4020" s="5"/>
      <c r="AW4020" s="5"/>
      <c r="AX4020" s="5"/>
      <c r="AY4020" s="5"/>
      <c r="AZ4020" s="5"/>
      <c r="BA4020" s="5"/>
      <c r="CX4020" s="5"/>
      <c r="CY4020" s="5"/>
      <c r="CZ4020" s="5"/>
    </row>
    <row r="4021" spans="4:104" x14ac:dyDescent="0.3">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E4021" s="5"/>
      <c r="AF4021" s="5"/>
      <c r="AG4021" s="5"/>
      <c r="AH4021" s="5"/>
      <c r="AI4021" s="5"/>
      <c r="AJ4021" s="5"/>
      <c r="AM4021" s="9"/>
      <c r="AN4021" s="9"/>
      <c r="AO4021" s="9"/>
      <c r="AP4021" s="9"/>
      <c r="AQ4021" s="9"/>
      <c r="AR4021" s="9"/>
      <c r="AS4021" s="9"/>
      <c r="AT4021" s="9"/>
      <c r="AU4021" s="5"/>
      <c r="AV4021" s="5"/>
      <c r="AW4021" s="5"/>
      <c r="AX4021" s="5"/>
      <c r="AY4021" s="5"/>
      <c r="AZ4021" s="5"/>
      <c r="BA4021" s="5"/>
      <c r="CX4021" s="5"/>
      <c r="CY4021" s="5"/>
      <c r="CZ4021" s="5"/>
    </row>
    <row r="4022" spans="4:104" x14ac:dyDescent="0.3">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E4022" s="5"/>
      <c r="AF4022" s="5"/>
      <c r="AG4022" s="5"/>
      <c r="AH4022" s="5"/>
      <c r="AI4022" s="5"/>
      <c r="AJ4022" s="5"/>
      <c r="AM4022" s="9"/>
      <c r="AN4022" s="9"/>
      <c r="AO4022" s="9"/>
      <c r="AP4022" s="9"/>
      <c r="AQ4022" s="9"/>
      <c r="AR4022" s="9"/>
      <c r="AS4022" s="9"/>
      <c r="AT4022" s="9"/>
      <c r="AU4022" s="5"/>
      <c r="AV4022" s="5"/>
      <c r="AW4022" s="5"/>
      <c r="AX4022" s="5"/>
      <c r="AY4022" s="5"/>
      <c r="AZ4022" s="5"/>
      <c r="BA4022" s="5"/>
      <c r="CX4022" s="5"/>
      <c r="CY4022" s="5"/>
      <c r="CZ4022" s="5"/>
    </row>
    <row r="4023" spans="4:104" x14ac:dyDescent="0.3">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E4023" s="5"/>
      <c r="AF4023" s="5"/>
      <c r="AG4023" s="5"/>
      <c r="AH4023" s="5"/>
      <c r="AI4023" s="5"/>
      <c r="AJ4023" s="5"/>
      <c r="AM4023" s="9"/>
      <c r="AN4023" s="9"/>
      <c r="AO4023" s="9"/>
      <c r="AP4023" s="9"/>
      <c r="AQ4023" s="9"/>
      <c r="AR4023" s="9"/>
      <c r="AS4023" s="9"/>
      <c r="AT4023" s="9"/>
      <c r="AU4023" s="5"/>
      <c r="AV4023" s="5"/>
      <c r="AW4023" s="5"/>
      <c r="AX4023" s="5"/>
      <c r="AY4023" s="5"/>
      <c r="AZ4023" s="5"/>
      <c r="BA4023" s="5"/>
      <c r="CX4023" s="5"/>
      <c r="CY4023" s="5"/>
      <c r="CZ4023" s="5"/>
    </row>
    <row r="4024" spans="4:104" x14ac:dyDescent="0.3">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E4024" s="5"/>
      <c r="AF4024" s="5"/>
      <c r="AG4024" s="5"/>
      <c r="AH4024" s="5"/>
      <c r="AI4024" s="5"/>
      <c r="AJ4024" s="5"/>
      <c r="AM4024" s="9"/>
      <c r="AN4024" s="9"/>
      <c r="AO4024" s="9"/>
      <c r="AP4024" s="9"/>
      <c r="AQ4024" s="9"/>
      <c r="AR4024" s="9"/>
      <c r="AS4024" s="9"/>
      <c r="AT4024" s="9"/>
      <c r="AU4024" s="5"/>
      <c r="AV4024" s="5"/>
      <c r="AW4024" s="5"/>
      <c r="AX4024" s="5"/>
      <c r="AY4024" s="5"/>
      <c r="AZ4024" s="5"/>
      <c r="BA4024" s="5"/>
      <c r="CX4024" s="5"/>
      <c r="CY4024" s="5"/>
      <c r="CZ4024" s="5"/>
    </row>
    <row r="4025" spans="4:104" x14ac:dyDescent="0.3">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E4025" s="5"/>
      <c r="AF4025" s="5"/>
      <c r="AG4025" s="5"/>
      <c r="AH4025" s="5"/>
      <c r="AI4025" s="5"/>
      <c r="AJ4025" s="5"/>
      <c r="AM4025" s="9"/>
      <c r="AN4025" s="9"/>
      <c r="AO4025" s="9"/>
      <c r="AP4025" s="9"/>
      <c r="AQ4025" s="9"/>
      <c r="AR4025" s="9"/>
      <c r="AS4025" s="9"/>
      <c r="AT4025" s="9"/>
      <c r="AU4025" s="5"/>
      <c r="AV4025" s="5"/>
      <c r="AW4025" s="5"/>
      <c r="AX4025" s="5"/>
      <c r="AY4025" s="5"/>
      <c r="AZ4025" s="5"/>
      <c r="BA4025" s="5"/>
      <c r="CX4025" s="5"/>
      <c r="CY4025" s="5"/>
      <c r="CZ4025" s="5"/>
    </row>
    <row r="4026" spans="4:104" x14ac:dyDescent="0.3">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E4026" s="5"/>
      <c r="AF4026" s="5"/>
      <c r="AG4026" s="5"/>
      <c r="AH4026" s="5"/>
      <c r="AI4026" s="5"/>
      <c r="AJ4026" s="5"/>
      <c r="AM4026" s="9"/>
      <c r="AN4026" s="9"/>
      <c r="AO4026" s="9"/>
      <c r="AP4026" s="9"/>
      <c r="AQ4026" s="9"/>
      <c r="AR4026" s="9"/>
      <c r="AS4026" s="9"/>
      <c r="AT4026" s="9"/>
      <c r="AU4026" s="5"/>
      <c r="AV4026" s="5"/>
      <c r="AW4026" s="5"/>
      <c r="AX4026" s="5"/>
      <c r="AY4026" s="5"/>
      <c r="AZ4026" s="5"/>
      <c r="BA4026" s="5"/>
      <c r="CX4026" s="5"/>
      <c r="CY4026" s="5"/>
      <c r="CZ4026" s="5"/>
    </row>
    <row r="4027" spans="4:104" x14ac:dyDescent="0.3">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E4027" s="5"/>
      <c r="AF4027" s="5"/>
      <c r="AG4027" s="5"/>
      <c r="AH4027" s="5"/>
      <c r="AI4027" s="5"/>
      <c r="AJ4027" s="5"/>
      <c r="AM4027" s="9"/>
      <c r="AN4027" s="9"/>
      <c r="AO4027" s="9"/>
      <c r="AP4027" s="9"/>
      <c r="AQ4027" s="9"/>
      <c r="AR4027" s="9"/>
      <c r="AS4027" s="9"/>
      <c r="AT4027" s="9"/>
      <c r="AU4027" s="5"/>
      <c r="AV4027" s="5"/>
      <c r="AW4027" s="5"/>
      <c r="AX4027" s="5"/>
      <c r="AY4027" s="5"/>
      <c r="AZ4027" s="5"/>
      <c r="BA4027" s="5"/>
      <c r="CX4027" s="5"/>
      <c r="CY4027" s="5"/>
      <c r="CZ4027" s="5"/>
    </row>
    <row r="4028" spans="4:104" x14ac:dyDescent="0.3">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E4028" s="5"/>
      <c r="AF4028" s="5"/>
      <c r="AG4028" s="5"/>
      <c r="AH4028" s="5"/>
      <c r="AI4028" s="5"/>
      <c r="AJ4028" s="5"/>
      <c r="AM4028" s="9"/>
      <c r="AN4028" s="9"/>
      <c r="AO4028" s="9"/>
      <c r="AP4028" s="9"/>
      <c r="AQ4028" s="9"/>
      <c r="AR4028" s="9"/>
      <c r="AS4028" s="9"/>
      <c r="AT4028" s="9"/>
      <c r="AU4028" s="5"/>
      <c r="AV4028" s="5"/>
      <c r="AW4028" s="5"/>
      <c r="AX4028" s="5"/>
      <c r="AY4028" s="5"/>
      <c r="AZ4028" s="5"/>
      <c r="BA4028" s="5"/>
      <c r="CX4028" s="5"/>
      <c r="CY4028" s="5"/>
      <c r="CZ4028" s="5"/>
    </row>
    <row r="4029" spans="4:104" x14ac:dyDescent="0.3">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E4029" s="5"/>
      <c r="AF4029" s="5"/>
      <c r="AG4029" s="5"/>
      <c r="AH4029" s="5"/>
      <c r="AI4029" s="5"/>
      <c r="AJ4029" s="5"/>
      <c r="AM4029" s="9"/>
      <c r="AN4029" s="9"/>
      <c r="AO4029" s="9"/>
      <c r="AP4029" s="9"/>
      <c r="AQ4029" s="9"/>
      <c r="AR4029" s="9"/>
      <c r="AS4029" s="9"/>
      <c r="AT4029" s="9"/>
      <c r="AU4029" s="5"/>
      <c r="AV4029" s="5"/>
      <c r="AW4029" s="5"/>
      <c r="AX4029" s="5"/>
      <c r="AY4029" s="5"/>
      <c r="AZ4029" s="5"/>
      <c r="BA4029" s="5"/>
      <c r="CX4029" s="5"/>
      <c r="CY4029" s="5"/>
      <c r="CZ4029" s="5"/>
    </row>
    <row r="4030" spans="4:104" x14ac:dyDescent="0.3">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E4030" s="5"/>
      <c r="AF4030" s="5"/>
      <c r="AG4030" s="5"/>
      <c r="AH4030" s="5"/>
      <c r="AI4030" s="5"/>
      <c r="AJ4030" s="5"/>
      <c r="AM4030" s="9"/>
      <c r="AN4030" s="9"/>
      <c r="AO4030" s="9"/>
      <c r="AP4030" s="9"/>
      <c r="AQ4030" s="9"/>
      <c r="AR4030" s="9"/>
      <c r="AS4030" s="9"/>
      <c r="AT4030" s="9"/>
      <c r="AU4030" s="5"/>
      <c r="AV4030" s="5"/>
      <c r="AW4030" s="5"/>
      <c r="AX4030" s="5"/>
      <c r="AY4030" s="5"/>
      <c r="AZ4030" s="5"/>
      <c r="BA4030" s="5"/>
      <c r="CX4030" s="5"/>
      <c r="CY4030" s="5"/>
      <c r="CZ4030" s="5"/>
    </row>
    <row r="4031" spans="4:104" x14ac:dyDescent="0.3">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E4031" s="5"/>
      <c r="AF4031" s="5"/>
      <c r="AG4031" s="5"/>
      <c r="AH4031" s="5"/>
      <c r="AI4031" s="5"/>
      <c r="AJ4031" s="5"/>
      <c r="AM4031" s="9"/>
      <c r="AN4031" s="9"/>
      <c r="AO4031" s="9"/>
      <c r="AP4031" s="9"/>
      <c r="AQ4031" s="9"/>
      <c r="AR4031" s="9"/>
      <c r="AS4031" s="9"/>
      <c r="AT4031" s="9"/>
      <c r="AU4031" s="5"/>
      <c r="AV4031" s="5"/>
      <c r="AW4031" s="5"/>
      <c r="AX4031" s="5"/>
      <c r="AY4031" s="5"/>
      <c r="AZ4031" s="5"/>
      <c r="BA4031" s="5"/>
      <c r="CX4031" s="5"/>
      <c r="CY4031" s="5"/>
      <c r="CZ4031" s="5"/>
    </row>
    <row r="4032" spans="4:104" x14ac:dyDescent="0.3">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E4032" s="5"/>
      <c r="AF4032" s="5"/>
      <c r="AG4032" s="5"/>
      <c r="AH4032" s="5"/>
      <c r="AI4032" s="5"/>
      <c r="AJ4032" s="5"/>
      <c r="AM4032" s="9"/>
      <c r="AN4032" s="9"/>
      <c r="AO4032" s="9"/>
      <c r="AP4032" s="9"/>
      <c r="AQ4032" s="9"/>
      <c r="AR4032" s="9"/>
      <c r="AS4032" s="9"/>
      <c r="AT4032" s="9"/>
      <c r="AU4032" s="5"/>
      <c r="AV4032" s="5"/>
      <c r="AW4032" s="5"/>
      <c r="AX4032" s="5"/>
      <c r="AY4032" s="5"/>
      <c r="AZ4032" s="5"/>
      <c r="BA4032" s="5"/>
      <c r="CX4032" s="5"/>
      <c r="CY4032" s="5"/>
      <c r="CZ4032" s="5"/>
    </row>
    <row r="4033" spans="4:104" x14ac:dyDescent="0.3">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E4033" s="5"/>
      <c r="AF4033" s="5"/>
      <c r="AG4033" s="5"/>
      <c r="AH4033" s="5"/>
      <c r="AI4033" s="5"/>
      <c r="AJ4033" s="5"/>
      <c r="AM4033" s="9"/>
      <c r="AN4033" s="9"/>
      <c r="AO4033" s="9"/>
      <c r="AP4033" s="9"/>
      <c r="AQ4033" s="9"/>
      <c r="AR4033" s="9"/>
      <c r="AS4033" s="9"/>
      <c r="AT4033" s="9"/>
      <c r="AU4033" s="5"/>
      <c r="AV4033" s="5"/>
      <c r="AW4033" s="5"/>
      <c r="AX4033" s="5"/>
      <c r="AY4033" s="5"/>
      <c r="AZ4033" s="5"/>
      <c r="BA4033" s="5"/>
      <c r="CX4033" s="5"/>
      <c r="CY4033" s="5"/>
      <c r="CZ4033" s="5"/>
    </row>
    <row r="4034" spans="4:104" x14ac:dyDescent="0.3">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E4034" s="5"/>
      <c r="AF4034" s="5"/>
      <c r="AG4034" s="5"/>
      <c r="AH4034" s="5"/>
      <c r="AI4034" s="5"/>
      <c r="AJ4034" s="5"/>
      <c r="AM4034" s="9"/>
      <c r="AN4034" s="9"/>
      <c r="AO4034" s="9"/>
      <c r="AP4034" s="9"/>
      <c r="AQ4034" s="9"/>
      <c r="AR4034" s="9"/>
      <c r="AS4034" s="9"/>
      <c r="AT4034" s="9"/>
      <c r="AU4034" s="5"/>
      <c r="AV4034" s="5"/>
      <c r="AW4034" s="5"/>
      <c r="AX4034" s="5"/>
      <c r="AY4034" s="5"/>
      <c r="AZ4034" s="5"/>
      <c r="BA4034" s="5"/>
      <c r="CX4034" s="5"/>
      <c r="CY4034" s="5"/>
      <c r="CZ4034" s="5"/>
    </row>
    <row r="4035" spans="4:104" x14ac:dyDescent="0.3">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E4035" s="5"/>
      <c r="AF4035" s="5"/>
      <c r="AG4035" s="5"/>
      <c r="AH4035" s="5"/>
      <c r="AI4035" s="5"/>
      <c r="AJ4035" s="5"/>
      <c r="AM4035" s="9"/>
      <c r="AN4035" s="9"/>
      <c r="AO4035" s="9"/>
      <c r="AP4035" s="9"/>
      <c r="AQ4035" s="9"/>
      <c r="AR4035" s="9"/>
      <c r="AS4035" s="9"/>
      <c r="AT4035" s="9"/>
      <c r="AU4035" s="5"/>
      <c r="AV4035" s="5"/>
      <c r="AW4035" s="5"/>
      <c r="AX4035" s="5"/>
      <c r="AY4035" s="5"/>
      <c r="AZ4035" s="5"/>
      <c r="BA4035" s="5"/>
      <c r="CX4035" s="5"/>
      <c r="CY4035" s="5"/>
      <c r="CZ4035" s="5"/>
    </row>
    <row r="4036" spans="4:104" x14ac:dyDescent="0.3">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E4036" s="5"/>
      <c r="AF4036" s="5"/>
      <c r="AG4036" s="5"/>
      <c r="AH4036" s="5"/>
      <c r="AI4036" s="5"/>
      <c r="AJ4036" s="5"/>
      <c r="AM4036" s="9"/>
      <c r="AN4036" s="9"/>
      <c r="AO4036" s="9"/>
      <c r="AP4036" s="9"/>
      <c r="AQ4036" s="9"/>
      <c r="AR4036" s="9"/>
      <c r="AS4036" s="9"/>
      <c r="AT4036" s="9"/>
      <c r="AU4036" s="5"/>
      <c r="AV4036" s="5"/>
      <c r="AW4036" s="5"/>
      <c r="AX4036" s="5"/>
      <c r="AY4036" s="5"/>
      <c r="AZ4036" s="5"/>
      <c r="BA4036" s="5"/>
      <c r="CX4036" s="5"/>
      <c r="CY4036" s="5"/>
      <c r="CZ4036" s="5"/>
    </row>
    <row r="4037" spans="4:104" x14ac:dyDescent="0.3">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E4037" s="5"/>
      <c r="AF4037" s="5"/>
      <c r="AG4037" s="5"/>
      <c r="AH4037" s="5"/>
      <c r="AI4037" s="5"/>
      <c r="AJ4037" s="5"/>
      <c r="AM4037" s="9"/>
      <c r="AN4037" s="9"/>
      <c r="AO4037" s="9"/>
      <c r="AP4037" s="9"/>
      <c r="AQ4037" s="9"/>
      <c r="AR4037" s="9"/>
      <c r="AS4037" s="9"/>
      <c r="AT4037" s="9"/>
      <c r="AU4037" s="5"/>
      <c r="AV4037" s="5"/>
      <c r="AW4037" s="5"/>
      <c r="AX4037" s="5"/>
      <c r="AY4037" s="5"/>
      <c r="AZ4037" s="5"/>
      <c r="BA4037" s="5"/>
      <c r="CX4037" s="5"/>
      <c r="CY4037" s="5"/>
      <c r="CZ4037" s="5"/>
    </row>
    <row r="4038" spans="4:104" x14ac:dyDescent="0.3">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E4038" s="5"/>
      <c r="AF4038" s="5"/>
      <c r="AG4038" s="5"/>
      <c r="AH4038" s="5"/>
      <c r="AI4038" s="5"/>
      <c r="AJ4038" s="5"/>
      <c r="AM4038" s="9"/>
      <c r="AN4038" s="9"/>
      <c r="AO4038" s="9"/>
      <c r="AP4038" s="9"/>
      <c r="AQ4038" s="9"/>
      <c r="AR4038" s="9"/>
      <c r="AS4038" s="9"/>
      <c r="AT4038" s="9"/>
      <c r="AU4038" s="5"/>
      <c r="AV4038" s="5"/>
      <c r="AW4038" s="5"/>
      <c r="AX4038" s="5"/>
      <c r="AY4038" s="5"/>
      <c r="AZ4038" s="5"/>
      <c r="BA4038" s="5"/>
      <c r="CX4038" s="5"/>
      <c r="CY4038" s="5"/>
      <c r="CZ4038" s="5"/>
    </row>
    <row r="4039" spans="4:104" x14ac:dyDescent="0.3">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E4039" s="5"/>
      <c r="AF4039" s="5"/>
      <c r="AG4039" s="5"/>
      <c r="AH4039" s="5"/>
      <c r="AI4039" s="5"/>
      <c r="AJ4039" s="5"/>
      <c r="AM4039" s="9"/>
      <c r="AN4039" s="9"/>
      <c r="AO4039" s="9"/>
      <c r="AP4039" s="9"/>
      <c r="AQ4039" s="9"/>
      <c r="AR4039" s="9"/>
      <c r="AS4039" s="9"/>
      <c r="AT4039" s="9"/>
      <c r="AU4039" s="5"/>
      <c r="AV4039" s="5"/>
      <c r="AW4039" s="5"/>
      <c r="AX4039" s="5"/>
      <c r="AY4039" s="5"/>
      <c r="AZ4039" s="5"/>
      <c r="BA4039" s="5"/>
      <c r="CX4039" s="5"/>
      <c r="CY4039" s="5"/>
      <c r="CZ4039" s="5"/>
    </row>
    <row r="4040" spans="4:104" x14ac:dyDescent="0.3">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E4040" s="5"/>
      <c r="AF4040" s="5"/>
      <c r="AG4040" s="5"/>
      <c r="AH4040" s="5"/>
      <c r="AI4040" s="5"/>
      <c r="AJ4040" s="5"/>
      <c r="AM4040" s="9"/>
      <c r="AN4040" s="9"/>
      <c r="AO4040" s="9"/>
      <c r="AP4040" s="9"/>
      <c r="AQ4040" s="9"/>
      <c r="AR4040" s="9"/>
      <c r="AS4040" s="9"/>
      <c r="AT4040" s="9"/>
      <c r="AU4040" s="5"/>
      <c r="AV4040" s="5"/>
      <c r="AW4040" s="5"/>
      <c r="AX4040" s="5"/>
      <c r="AY4040" s="5"/>
      <c r="AZ4040" s="5"/>
      <c r="BA4040" s="5"/>
      <c r="CX4040" s="5"/>
      <c r="CY4040" s="5"/>
      <c r="CZ4040" s="5"/>
    </row>
    <row r="4041" spans="4:104" x14ac:dyDescent="0.3">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E4041" s="5"/>
      <c r="AF4041" s="5"/>
      <c r="AG4041" s="5"/>
      <c r="AH4041" s="5"/>
      <c r="AI4041" s="5"/>
      <c r="AJ4041" s="5"/>
      <c r="AM4041" s="9"/>
      <c r="AN4041" s="9"/>
      <c r="AO4041" s="9"/>
      <c r="AP4041" s="9"/>
      <c r="AQ4041" s="9"/>
      <c r="AR4041" s="9"/>
      <c r="AS4041" s="9"/>
      <c r="AT4041" s="9"/>
      <c r="AU4041" s="5"/>
      <c r="AV4041" s="5"/>
      <c r="AW4041" s="5"/>
      <c r="AX4041" s="5"/>
      <c r="AY4041" s="5"/>
      <c r="AZ4041" s="5"/>
      <c r="BA4041" s="5"/>
      <c r="CX4041" s="5"/>
      <c r="CY4041" s="5"/>
      <c r="CZ4041" s="5"/>
    </row>
    <row r="4042" spans="4:104" x14ac:dyDescent="0.3">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E4042" s="5"/>
      <c r="AF4042" s="5"/>
      <c r="AG4042" s="5"/>
      <c r="AH4042" s="5"/>
      <c r="AI4042" s="5"/>
      <c r="AJ4042" s="5"/>
      <c r="AM4042" s="9"/>
      <c r="AN4042" s="9"/>
      <c r="AO4042" s="9"/>
      <c r="AP4042" s="9"/>
      <c r="AQ4042" s="9"/>
      <c r="AR4042" s="9"/>
      <c r="AS4042" s="9"/>
      <c r="AT4042" s="9"/>
      <c r="AU4042" s="5"/>
      <c r="AV4042" s="5"/>
      <c r="AW4042" s="5"/>
      <c r="AX4042" s="5"/>
      <c r="AY4042" s="5"/>
      <c r="AZ4042" s="5"/>
      <c r="BA4042" s="5"/>
      <c r="CX4042" s="5"/>
      <c r="CY4042" s="5"/>
      <c r="CZ4042" s="5"/>
    </row>
    <row r="4043" spans="4:104" x14ac:dyDescent="0.3">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E4043" s="5"/>
      <c r="AF4043" s="5"/>
      <c r="AG4043" s="5"/>
      <c r="AH4043" s="5"/>
      <c r="AI4043" s="5"/>
      <c r="AJ4043" s="5"/>
      <c r="AM4043" s="9"/>
      <c r="AN4043" s="9"/>
      <c r="AO4043" s="9"/>
      <c r="AP4043" s="9"/>
      <c r="AQ4043" s="9"/>
      <c r="AR4043" s="9"/>
      <c r="AS4043" s="9"/>
      <c r="AT4043" s="9"/>
      <c r="AU4043" s="5"/>
      <c r="AV4043" s="5"/>
      <c r="AW4043" s="5"/>
      <c r="AX4043" s="5"/>
      <c r="AY4043" s="5"/>
      <c r="AZ4043" s="5"/>
      <c r="BA4043" s="5"/>
      <c r="CX4043" s="5"/>
      <c r="CY4043" s="5"/>
      <c r="CZ4043" s="5"/>
    </row>
    <row r="4044" spans="4:104" x14ac:dyDescent="0.3">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E4044" s="5"/>
      <c r="AF4044" s="5"/>
      <c r="AG4044" s="5"/>
      <c r="AH4044" s="5"/>
      <c r="AI4044" s="5"/>
      <c r="AJ4044" s="5"/>
      <c r="AM4044" s="9"/>
      <c r="AN4044" s="9"/>
      <c r="AO4044" s="9"/>
      <c r="AP4044" s="9"/>
      <c r="AQ4044" s="9"/>
      <c r="AR4044" s="9"/>
      <c r="AS4044" s="9"/>
      <c r="AT4044" s="9"/>
      <c r="AU4044" s="5"/>
      <c r="AV4044" s="5"/>
      <c r="AW4044" s="5"/>
      <c r="AX4044" s="5"/>
      <c r="AY4044" s="5"/>
      <c r="AZ4044" s="5"/>
      <c r="BA4044" s="5"/>
      <c r="CX4044" s="5"/>
      <c r="CY4044" s="5"/>
      <c r="CZ4044" s="5"/>
    </row>
    <row r="4045" spans="4:104" x14ac:dyDescent="0.3">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E4045" s="5"/>
      <c r="AF4045" s="5"/>
      <c r="AG4045" s="5"/>
      <c r="AH4045" s="5"/>
      <c r="AI4045" s="5"/>
      <c r="AJ4045" s="5"/>
      <c r="AM4045" s="9"/>
      <c r="AN4045" s="9"/>
      <c r="AO4045" s="9"/>
      <c r="AP4045" s="9"/>
      <c r="AQ4045" s="9"/>
      <c r="AR4045" s="9"/>
      <c r="AS4045" s="9"/>
      <c r="AT4045" s="9"/>
      <c r="AU4045" s="5"/>
      <c r="AV4045" s="5"/>
      <c r="AW4045" s="5"/>
      <c r="AX4045" s="5"/>
      <c r="AY4045" s="5"/>
      <c r="AZ4045" s="5"/>
      <c r="BA4045" s="5"/>
      <c r="CX4045" s="5"/>
      <c r="CY4045" s="5"/>
      <c r="CZ4045" s="5"/>
    </row>
    <row r="4046" spans="4:104" x14ac:dyDescent="0.3">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E4046" s="5"/>
      <c r="AF4046" s="5"/>
      <c r="AG4046" s="5"/>
      <c r="AH4046" s="5"/>
      <c r="AI4046" s="5"/>
      <c r="AJ4046" s="5"/>
      <c r="AM4046" s="9"/>
      <c r="AN4046" s="9"/>
      <c r="AO4046" s="9"/>
      <c r="AP4046" s="9"/>
      <c r="AQ4046" s="9"/>
      <c r="AR4046" s="9"/>
      <c r="AS4046" s="9"/>
      <c r="AT4046" s="9"/>
      <c r="AU4046" s="5"/>
      <c r="AV4046" s="5"/>
      <c r="AW4046" s="5"/>
      <c r="AX4046" s="5"/>
      <c r="AY4046" s="5"/>
      <c r="AZ4046" s="5"/>
      <c r="BA4046" s="5"/>
      <c r="CX4046" s="5"/>
      <c r="CY4046" s="5"/>
      <c r="CZ4046" s="5"/>
    </row>
    <row r="4047" spans="4:104" x14ac:dyDescent="0.3">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E4047" s="5"/>
      <c r="AF4047" s="5"/>
      <c r="AG4047" s="5"/>
      <c r="AH4047" s="5"/>
      <c r="AI4047" s="5"/>
      <c r="AJ4047" s="5"/>
      <c r="AM4047" s="9"/>
      <c r="AN4047" s="9"/>
      <c r="AO4047" s="9"/>
      <c r="AP4047" s="9"/>
      <c r="AQ4047" s="9"/>
      <c r="AR4047" s="9"/>
      <c r="AS4047" s="9"/>
      <c r="AT4047" s="9"/>
      <c r="AU4047" s="5"/>
      <c r="AV4047" s="5"/>
      <c r="AW4047" s="5"/>
      <c r="AX4047" s="5"/>
      <c r="AY4047" s="5"/>
      <c r="AZ4047" s="5"/>
      <c r="BA4047" s="5"/>
      <c r="CX4047" s="5"/>
      <c r="CY4047" s="5"/>
      <c r="CZ4047" s="5"/>
    </row>
    <row r="4048" spans="4:104" x14ac:dyDescent="0.3">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E4048" s="5"/>
      <c r="AF4048" s="5"/>
      <c r="AG4048" s="5"/>
      <c r="AH4048" s="5"/>
      <c r="AI4048" s="5"/>
      <c r="AJ4048" s="5"/>
      <c r="AM4048" s="9"/>
      <c r="AN4048" s="9"/>
      <c r="AO4048" s="9"/>
      <c r="AP4048" s="9"/>
      <c r="AQ4048" s="9"/>
      <c r="AR4048" s="9"/>
      <c r="AS4048" s="9"/>
      <c r="AT4048" s="9"/>
      <c r="AU4048" s="5"/>
      <c r="AV4048" s="5"/>
      <c r="AW4048" s="5"/>
      <c r="AX4048" s="5"/>
      <c r="AY4048" s="5"/>
      <c r="AZ4048" s="5"/>
      <c r="BA4048" s="5"/>
      <c r="CX4048" s="5"/>
      <c r="CY4048" s="5"/>
      <c r="CZ4048" s="5"/>
    </row>
    <row r="4049" spans="4:104" x14ac:dyDescent="0.3">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E4049" s="5"/>
      <c r="AF4049" s="5"/>
      <c r="AG4049" s="5"/>
      <c r="AH4049" s="5"/>
      <c r="AI4049" s="5"/>
      <c r="AJ4049" s="5"/>
      <c r="AM4049" s="9"/>
      <c r="AN4049" s="9"/>
      <c r="AO4049" s="9"/>
      <c r="AP4049" s="9"/>
      <c r="AQ4049" s="9"/>
      <c r="AR4049" s="9"/>
      <c r="AS4049" s="9"/>
      <c r="AT4049" s="9"/>
      <c r="AU4049" s="5"/>
      <c r="AV4049" s="5"/>
      <c r="AW4049" s="5"/>
      <c r="AX4049" s="5"/>
      <c r="AY4049" s="5"/>
      <c r="AZ4049" s="5"/>
      <c r="BA4049" s="5"/>
      <c r="CX4049" s="5"/>
      <c r="CY4049" s="5"/>
      <c r="CZ4049" s="5"/>
    </row>
    <row r="4050" spans="4:104" x14ac:dyDescent="0.3">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E4050" s="5"/>
      <c r="AF4050" s="5"/>
      <c r="AG4050" s="5"/>
      <c r="AH4050" s="5"/>
      <c r="AI4050" s="5"/>
      <c r="AJ4050" s="5"/>
      <c r="AM4050" s="9"/>
      <c r="AN4050" s="9"/>
      <c r="AO4050" s="9"/>
      <c r="AP4050" s="9"/>
      <c r="AQ4050" s="9"/>
      <c r="AR4050" s="9"/>
      <c r="AS4050" s="9"/>
      <c r="AT4050" s="9"/>
      <c r="AU4050" s="5"/>
      <c r="AV4050" s="5"/>
      <c r="AW4050" s="5"/>
      <c r="AX4050" s="5"/>
      <c r="AY4050" s="5"/>
      <c r="AZ4050" s="5"/>
      <c r="BA4050" s="5"/>
      <c r="CX4050" s="5"/>
      <c r="CY4050" s="5"/>
      <c r="CZ4050" s="5"/>
    </row>
    <row r="4051" spans="4:104" x14ac:dyDescent="0.3">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E4051" s="5"/>
      <c r="AF4051" s="5"/>
      <c r="AG4051" s="5"/>
      <c r="AH4051" s="5"/>
      <c r="AI4051" s="5"/>
      <c r="AJ4051" s="5"/>
      <c r="AM4051" s="9"/>
      <c r="AN4051" s="9"/>
      <c r="AO4051" s="9"/>
      <c r="AP4051" s="9"/>
      <c r="AQ4051" s="9"/>
      <c r="AR4051" s="9"/>
      <c r="AS4051" s="9"/>
      <c r="AT4051" s="9"/>
      <c r="AU4051" s="5"/>
      <c r="AV4051" s="5"/>
      <c r="AW4051" s="5"/>
      <c r="AX4051" s="5"/>
      <c r="AY4051" s="5"/>
      <c r="AZ4051" s="5"/>
      <c r="BA4051" s="5"/>
      <c r="CX4051" s="5"/>
      <c r="CY4051" s="5"/>
      <c r="CZ4051" s="5"/>
    </row>
    <row r="4052" spans="4:104" x14ac:dyDescent="0.3">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E4052" s="5"/>
      <c r="AF4052" s="5"/>
      <c r="AG4052" s="5"/>
      <c r="AH4052" s="5"/>
      <c r="AI4052" s="5"/>
      <c r="AJ4052" s="5"/>
      <c r="AM4052" s="9"/>
      <c r="AN4052" s="9"/>
      <c r="AO4052" s="9"/>
      <c r="AP4052" s="9"/>
      <c r="AQ4052" s="9"/>
      <c r="AR4052" s="9"/>
      <c r="AS4052" s="9"/>
      <c r="AT4052" s="9"/>
      <c r="AU4052" s="5"/>
      <c r="AV4052" s="5"/>
      <c r="AW4052" s="5"/>
      <c r="AX4052" s="5"/>
      <c r="AY4052" s="5"/>
      <c r="AZ4052" s="5"/>
      <c r="BA4052" s="5"/>
      <c r="CX4052" s="5"/>
      <c r="CY4052" s="5"/>
      <c r="CZ4052" s="5"/>
    </row>
    <row r="4053" spans="4:104" x14ac:dyDescent="0.3">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E4053" s="5"/>
      <c r="AF4053" s="5"/>
      <c r="AG4053" s="5"/>
      <c r="AH4053" s="5"/>
      <c r="AI4053" s="5"/>
      <c r="AJ4053" s="5"/>
      <c r="AM4053" s="9"/>
      <c r="AN4053" s="9"/>
      <c r="AO4053" s="9"/>
      <c r="AP4053" s="9"/>
      <c r="AQ4053" s="9"/>
      <c r="AR4053" s="9"/>
      <c r="AS4053" s="9"/>
      <c r="AT4053" s="9"/>
      <c r="AU4053" s="5"/>
      <c r="AV4053" s="5"/>
      <c r="AW4053" s="5"/>
      <c r="AX4053" s="5"/>
      <c r="AY4053" s="5"/>
      <c r="AZ4053" s="5"/>
      <c r="BA4053" s="5"/>
      <c r="CX4053" s="5"/>
      <c r="CY4053" s="5"/>
      <c r="CZ4053" s="5"/>
    </row>
    <row r="4054" spans="4:104" x14ac:dyDescent="0.3">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E4054" s="5"/>
      <c r="AF4054" s="5"/>
      <c r="AG4054" s="5"/>
      <c r="AH4054" s="5"/>
      <c r="AI4054" s="5"/>
      <c r="AJ4054" s="5"/>
      <c r="AM4054" s="9"/>
      <c r="AN4054" s="9"/>
      <c r="AO4054" s="9"/>
      <c r="AP4054" s="9"/>
      <c r="AQ4054" s="9"/>
      <c r="AR4054" s="9"/>
      <c r="AS4054" s="9"/>
      <c r="AT4054" s="9"/>
      <c r="AU4054" s="5"/>
      <c r="AV4054" s="5"/>
      <c r="AW4054" s="5"/>
      <c r="AX4054" s="5"/>
      <c r="AY4054" s="5"/>
      <c r="AZ4054" s="5"/>
      <c r="BA4054" s="5"/>
      <c r="CX4054" s="5"/>
      <c r="CY4054" s="5"/>
      <c r="CZ4054" s="5"/>
    </row>
    <row r="4055" spans="4:104" x14ac:dyDescent="0.3">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E4055" s="5"/>
      <c r="AF4055" s="5"/>
      <c r="AG4055" s="5"/>
      <c r="AH4055" s="5"/>
      <c r="AI4055" s="5"/>
      <c r="AJ4055" s="5"/>
      <c r="AM4055" s="9"/>
      <c r="AN4055" s="9"/>
      <c r="AO4055" s="9"/>
      <c r="AP4055" s="9"/>
      <c r="AQ4055" s="9"/>
      <c r="AR4055" s="9"/>
      <c r="AS4055" s="9"/>
      <c r="AT4055" s="9"/>
      <c r="AU4055" s="5"/>
      <c r="AV4055" s="5"/>
      <c r="AW4055" s="5"/>
      <c r="AX4055" s="5"/>
      <c r="AY4055" s="5"/>
      <c r="AZ4055" s="5"/>
      <c r="BA4055" s="5"/>
      <c r="CX4055" s="5"/>
      <c r="CY4055" s="5"/>
      <c r="CZ4055" s="5"/>
    </row>
    <row r="4056" spans="4:104" x14ac:dyDescent="0.3">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E4056" s="5"/>
      <c r="AF4056" s="5"/>
      <c r="AG4056" s="5"/>
      <c r="AH4056" s="5"/>
      <c r="AI4056" s="5"/>
      <c r="AJ4056" s="5"/>
      <c r="AM4056" s="9"/>
      <c r="AN4056" s="9"/>
      <c r="AO4056" s="9"/>
      <c r="AP4056" s="9"/>
      <c r="AQ4056" s="9"/>
      <c r="AR4056" s="9"/>
      <c r="AS4056" s="9"/>
      <c r="AT4056" s="9"/>
      <c r="AU4056" s="5"/>
      <c r="AV4056" s="5"/>
      <c r="AW4056" s="5"/>
      <c r="AX4056" s="5"/>
      <c r="AY4056" s="5"/>
      <c r="AZ4056" s="5"/>
      <c r="BA4056" s="5"/>
      <c r="CX4056" s="5"/>
      <c r="CY4056" s="5"/>
      <c r="CZ4056" s="5"/>
    </row>
    <row r="4057" spans="4:104" x14ac:dyDescent="0.3">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E4057" s="5"/>
      <c r="AF4057" s="5"/>
      <c r="AG4057" s="5"/>
      <c r="AH4057" s="5"/>
      <c r="AI4057" s="5"/>
      <c r="AJ4057" s="5"/>
      <c r="AM4057" s="9"/>
      <c r="AN4057" s="9"/>
      <c r="AO4057" s="9"/>
      <c r="AP4057" s="9"/>
      <c r="AQ4057" s="9"/>
      <c r="AR4057" s="9"/>
      <c r="AS4057" s="9"/>
      <c r="AT4057" s="9"/>
      <c r="AU4057" s="5"/>
      <c r="AV4057" s="5"/>
      <c r="AW4057" s="5"/>
      <c r="AX4057" s="5"/>
      <c r="AY4057" s="5"/>
      <c r="AZ4057" s="5"/>
      <c r="BA4057" s="5"/>
      <c r="CX4057" s="5"/>
      <c r="CY4057" s="5"/>
      <c r="CZ4057" s="5"/>
    </row>
    <row r="4058" spans="4:104" x14ac:dyDescent="0.3">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E4058" s="5"/>
      <c r="AF4058" s="5"/>
      <c r="AG4058" s="5"/>
      <c r="AH4058" s="5"/>
      <c r="AI4058" s="5"/>
      <c r="AJ4058" s="5"/>
      <c r="AM4058" s="9"/>
      <c r="AN4058" s="9"/>
      <c r="AO4058" s="9"/>
      <c r="AP4058" s="9"/>
      <c r="AQ4058" s="9"/>
      <c r="AR4058" s="9"/>
      <c r="AS4058" s="9"/>
      <c r="AT4058" s="9"/>
      <c r="AU4058" s="5"/>
      <c r="AV4058" s="5"/>
      <c r="AW4058" s="5"/>
      <c r="AX4058" s="5"/>
      <c r="AY4058" s="5"/>
      <c r="AZ4058" s="5"/>
      <c r="BA4058" s="5"/>
      <c r="CX4058" s="5"/>
      <c r="CY4058" s="5"/>
      <c r="CZ4058" s="5"/>
    </row>
    <row r="4059" spans="4:104" x14ac:dyDescent="0.3">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E4059" s="5"/>
      <c r="AF4059" s="5"/>
      <c r="AG4059" s="5"/>
      <c r="AH4059" s="5"/>
      <c r="AI4059" s="5"/>
      <c r="AJ4059" s="5"/>
      <c r="AM4059" s="9"/>
      <c r="AN4059" s="9"/>
      <c r="AO4059" s="9"/>
      <c r="AP4059" s="9"/>
      <c r="AQ4059" s="9"/>
      <c r="AR4059" s="9"/>
      <c r="AS4059" s="9"/>
      <c r="AT4059" s="9"/>
      <c r="AU4059" s="5"/>
      <c r="AV4059" s="5"/>
      <c r="AW4059" s="5"/>
      <c r="AX4059" s="5"/>
      <c r="AY4059" s="5"/>
      <c r="AZ4059" s="5"/>
      <c r="BA4059" s="5"/>
      <c r="CX4059" s="5"/>
      <c r="CY4059" s="5"/>
      <c r="CZ4059" s="5"/>
    </row>
    <row r="4060" spans="4:104" x14ac:dyDescent="0.3">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E4060" s="5"/>
      <c r="AF4060" s="5"/>
      <c r="AG4060" s="5"/>
      <c r="AH4060" s="5"/>
      <c r="AI4060" s="5"/>
      <c r="AJ4060" s="5"/>
      <c r="AM4060" s="9"/>
      <c r="AN4060" s="9"/>
      <c r="AO4060" s="9"/>
      <c r="AP4060" s="9"/>
      <c r="AQ4060" s="9"/>
      <c r="AR4060" s="9"/>
      <c r="AS4060" s="9"/>
      <c r="AT4060" s="9"/>
      <c r="AU4060" s="5"/>
      <c r="AV4060" s="5"/>
      <c r="AW4060" s="5"/>
      <c r="AX4060" s="5"/>
      <c r="AY4060" s="5"/>
      <c r="AZ4060" s="5"/>
      <c r="BA4060" s="5"/>
      <c r="CX4060" s="5"/>
      <c r="CY4060" s="5"/>
      <c r="CZ4060" s="5"/>
    </row>
    <row r="4061" spans="4:104" x14ac:dyDescent="0.3">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E4061" s="5"/>
      <c r="AF4061" s="5"/>
      <c r="AG4061" s="5"/>
      <c r="AH4061" s="5"/>
      <c r="AI4061" s="5"/>
      <c r="AJ4061" s="5"/>
      <c r="AM4061" s="9"/>
      <c r="AN4061" s="9"/>
      <c r="AO4061" s="9"/>
      <c r="AP4061" s="9"/>
      <c r="AQ4061" s="9"/>
      <c r="AR4061" s="9"/>
      <c r="AS4061" s="9"/>
      <c r="AT4061" s="9"/>
      <c r="AU4061" s="5"/>
      <c r="AV4061" s="5"/>
      <c r="AW4061" s="5"/>
      <c r="AX4061" s="5"/>
      <c r="AY4061" s="5"/>
      <c r="AZ4061" s="5"/>
      <c r="BA4061" s="5"/>
      <c r="CX4061" s="5"/>
      <c r="CY4061" s="5"/>
      <c r="CZ4061" s="5"/>
    </row>
    <row r="4062" spans="4:104" x14ac:dyDescent="0.3">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E4062" s="5"/>
      <c r="AF4062" s="5"/>
      <c r="AG4062" s="5"/>
      <c r="AH4062" s="5"/>
      <c r="AI4062" s="5"/>
      <c r="AJ4062" s="5"/>
      <c r="AM4062" s="9"/>
      <c r="AN4062" s="9"/>
      <c r="AO4062" s="9"/>
      <c r="AP4062" s="9"/>
      <c r="AQ4062" s="9"/>
      <c r="AR4062" s="9"/>
      <c r="AS4062" s="9"/>
      <c r="AT4062" s="9"/>
      <c r="AU4062" s="5"/>
      <c r="AV4062" s="5"/>
      <c r="AW4062" s="5"/>
      <c r="AX4062" s="5"/>
      <c r="AY4062" s="5"/>
      <c r="AZ4062" s="5"/>
      <c r="BA4062" s="5"/>
      <c r="CX4062" s="5"/>
      <c r="CY4062" s="5"/>
      <c r="CZ4062" s="5"/>
    </row>
    <row r="4063" spans="4:104" x14ac:dyDescent="0.3">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E4063" s="5"/>
      <c r="AF4063" s="5"/>
      <c r="AG4063" s="5"/>
      <c r="AH4063" s="5"/>
      <c r="AI4063" s="5"/>
      <c r="AJ4063" s="5"/>
      <c r="AM4063" s="9"/>
      <c r="AN4063" s="9"/>
      <c r="AO4063" s="9"/>
      <c r="AP4063" s="9"/>
      <c r="AQ4063" s="9"/>
      <c r="AR4063" s="9"/>
      <c r="AS4063" s="9"/>
      <c r="AT4063" s="9"/>
      <c r="AU4063" s="5"/>
      <c r="AV4063" s="5"/>
      <c r="AW4063" s="5"/>
      <c r="AX4063" s="5"/>
      <c r="AY4063" s="5"/>
      <c r="AZ4063" s="5"/>
      <c r="BA4063" s="5"/>
      <c r="CX4063" s="5"/>
      <c r="CY4063" s="5"/>
      <c r="CZ4063" s="5"/>
    </row>
    <row r="4064" spans="4:104" x14ac:dyDescent="0.3">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E4064" s="5"/>
      <c r="AF4064" s="5"/>
      <c r="AG4064" s="5"/>
      <c r="AH4064" s="5"/>
      <c r="AI4064" s="5"/>
      <c r="AJ4064" s="5"/>
      <c r="AM4064" s="9"/>
      <c r="AN4064" s="9"/>
      <c r="AO4064" s="9"/>
      <c r="AP4064" s="9"/>
      <c r="AQ4064" s="9"/>
      <c r="AR4064" s="9"/>
      <c r="AS4064" s="9"/>
      <c r="AT4064" s="9"/>
      <c r="AU4064" s="5"/>
      <c r="AV4064" s="5"/>
      <c r="AW4064" s="5"/>
      <c r="AX4064" s="5"/>
      <c r="AY4064" s="5"/>
      <c r="AZ4064" s="5"/>
      <c r="BA4064" s="5"/>
      <c r="CX4064" s="5"/>
      <c r="CY4064" s="5"/>
      <c r="CZ4064" s="5"/>
    </row>
    <row r="4065" spans="4:104" x14ac:dyDescent="0.3">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E4065" s="5"/>
      <c r="AF4065" s="5"/>
      <c r="AG4065" s="5"/>
      <c r="AH4065" s="5"/>
      <c r="AI4065" s="5"/>
      <c r="AJ4065" s="5"/>
      <c r="AM4065" s="9"/>
      <c r="AN4065" s="9"/>
      <c r="AO4065" s="9"/>
      <c r="AP4065" s="9"/>
      <c r="AQ4065" s="9"/>
      <c r="AR4065" s="9"/>
      <c r="AS4065" s="9"/>
      <c r="AT4065" s="9"/>
      <c r="AU4065" s="5"/>
      <c r="AV4065" s="5"/>
      <c r="AW4065" s="5"/>
      <c r="AX4065" s="5"/>
      <c r="AY4065" s="5"/>
      <c r="AZ4065" s="5"/>
      <c r="BA4065" s="5"/>
      <c r="CX4065" s="5"/>
      <c r="CY4065" s="5"/>
      <c r="CZ4065" s="5"/>
    </row>
    <row r="4066" spans="4:104" x14ac:dyDescent="0.3">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E4066" s="5"/>
      <c r="AF4066" s="5"/>
      <c r="AG4066" s="5"/>
      <c r="AH4066" s="5"/>
      <c r="AI4066" s="5"/>
      <c r="AJ4066" s="5"/>
      <c r="AM4066" s="9"/>
      <c r="AN4066" s="9"/>
      <c r="AO4066" s="9"/>
      <c r="AP4066" s="9"/>
      <c r="AQ4066" s="9"/>
      <c r="AR4066" s="9"/>
      <c r="AS4066" s="9"/>
      <c r="AT4066" s="9"/>
      <c r="AU4066" s="5"/>
      <c r="AV4066" s="5"/>
      <c r="AW4066" s="5"/>
      <c r="AX4066" s="5"/>
      <c r="AY4066" s="5"/>
      <c r="AZ4066" s="5"/>
      <c r="BA4066" s="5"/>
      <c r="CX4066" s="5"/>
      <c r="CY4066" s="5"/>
      <c r="CZ4066" s="5"/>
    </row>
    <row r="4067" spans="4:104" x14ac:dyDescent="0.3">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E4067" s="5"/>
      <c r="AF4067" s="5"/>
      <c r="AG4067" s="5"/>
      <c r="AH4067" s="5"/>
      <c r="AI4067" s="5"/>
      <c r="AJ4067" s="5"/>
      <c r="AM4067" s="9"/>
      <c r="AN4067" s="9"/>
      <c r="AO4067" s="9"/>
      <c r="AP4067" s="9"/>
      <c r="AQ4067" s="9"/>
      <c r="AR4067" s="9"/>
      <c r="AS4067" s="9"/>
      <c r="AT4067" s="9"/>
      <c r="AU4067" s="5"/>
      <c r="AV4067" s="5"/>
      <c r="AW4067" s="5"/>
      <c r="AX4067" s="5"/>
      <c r="AY4067" s="5"/>
      <c r="AZ4067" s="5"/>
      <c r="BA4067" s="5"/>
      <c r="CX4067" s="5"/>
      <c r="CY4067" s="5"/>
      <c r="CZ4067" s="5"/>
    </row>
    <row r="4068" spans="4:104" x14ac:dyDescent="0.3">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E4068" s="5"/>
      <c r="AF4068" s="5"/>
      <c r="AG4068" s="5"/>
      <c r="AH4068" s="5"/>
      <c r="AI4068" s="5"/>
      <c r="AJ4068" s="5"/>
      <c r="AM4068" s="9"/>
      <c r="AN4068" s="9"/>
      <c r="AO4068" s="9"/>
      <c r="AP4068" s="9"/>
      <c r="AQ4068" s="9"/>
      <c r="AR4068" s="9"/>
      <c r="AS4068" s="9"/>
      <c r="AT4068" s="9"/>
      <c r="AU4068" s="5"/>
      <c r="AV4068" s="5"/>
      <c r="AW4068" s="5"/>
      <c r="AX4068" s="5"/>
      <c r="AY4068" s="5"/>
      <c r="AZ4068" s="5"/>
      <c r="BA4068" s="5"/>
      <c r="CX4068" s="5"/>
      <c r="CY4068" s="5"/>
      <c r="CZ4068" s="5"/>
    </row>
    <row r="4069" spans="4:104" x14ac:dyDescent="0.3">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E4069" s="5"/>
      <c r="AF4069" s="5"/>
      <c r="AG4069" s="5"/>
      <c r="AH4069" s="5"/>
      <c r="AI4069" s="5"/>
      <c r="AJ4069" s="5"/>
      <c r="AM4069" s="9"/>
      <c r="AN4069" s="9"/>
      <c r="AO4069" s="9"/>
      <c r="AP4069" s="9"/>
      <c r="AQ4069" s="9"/>
      <c r="AR4069" s="9"/>
      <c r="AS4069" s="9"/>
      <c r="AT4069" s="9"/>
      <c r="AU4069" s="5"/>
      <c r="AV4069" s="5"/>
      <c r="AW4069" s="5"/>
      <c r="AX4069" s="5"/>
      <c r="AY4069" s="5"/>
      <c r="AZ4069" s="5"/>
      <c r="BA4069" s="5"/>
      <c r="CX4069" s="5"/>
      <c r="CY4069" s="5"/>
      <c r="CZ4069" s="5"/>
    </row>
    <row r="4070" spans="4:104" x14ac:dyDescent="0.3">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E4070" s="5"/>
      <c r="AF4070" s="5"/>
      <c r="AG4070" s="5"/>
      <c r="AH4070" s="5"/>
      <c r="AI4070" s="5"/>
      <c r="AJ4070" s="5"/>
      <c r="AM4070" s="9"/>
      <c r="AN4070" s="9"/>
      <c r="AO4070" s="9"/>
      <c r="AP4070" s="9"/>
      <c r="AQ4070" s="9"/>
      <c r="AR4070" s="9"/>
      <c r="AS4070" s="9"/>
      <c r="AT4070" s="9"/>
      <c r="AU4070" s="5"/>
      <c r="AV4070" s="5"/>
      <c r="AW4070" s="5"/>
      <c r="AX4070" s="5"/>
      <c r="AY4070" s="5"/>
      <c r="AZ4070" s="5"/>
      <c r="BA4070" s="5"/>
      <c r="CX4070" s="5"/>
      <c r="CY4070" s="5"/>
      <c r="CZ4070" s="5"/>
    </row>
    <row r="4071" spans="4:104" x14ac:dyDescent="0.3">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E4071" s="5"/>
      <c r="AF4071" s="5"/>
      <c r="AG4071" s="5"/>
      <c r="AH4071" s="5"/>
      <c r="AI4071" s="5"/>
      <c r="AJ4071" s="5"/>
      <c r="AM4071" s="9"/>
      <c r="AN4071" s="9"/>
      <c r="AO4071" s="9"/>
      <c r="AP4071" s="9"/>
      <c r="AQ4071" s="9"/>
      <c r="AR4071" s="9"/>
      <c r="AS4071" s="9"/>
      <c r="AT4071" s="9"/>
      <c r="AU4071" s="5"/>
      <c r="AV4071" s="5"/>
      <c r="AW4071" s="5"/>
      <c r="AX4071" s="5"/>
      <c r="AY4071" s="5"/>
      <c r="AZ4071" s="5"/>
      <c r="BA4071" s="5"/>
      <c r="CX4071" s="5"/>
      <c r="CY4071" s="5"/>
      <c r="CZ4071" s="5"/>
    </row>
    <row r="4072" spans="4:104" x14ac:dyDescent="0.3">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E4072" s="5"/>
      <c r="AF4072" s="5"/>
      <c r="AG4072" s="5"/>
      <c r="AH4072" s="5"/>
      <c r="AI4072" s="5"/>
      <c r="AJ4072" s="5"/>
      <c r="AM4072" s="9"/>
      <c r="AN4072" s="9"/>
      <c r="AO4072" s="9"/>
      <c r="AP4072" s="9"/>
      <c r="AQ4072" s="9"/>
      <c r="AR4072" s="9"/>
      <c r="AS4072" s="9"/>
      <c r="AT4072" s="9"/>
      <c r="AU4072" s="5"/>
      <c r="AV4072" s="5"/>
      <c r="AW4072" s="5"/>
      <c r="AX4072" s="5"/>
      <c r="AY4072" s="5"/>
      <c r="AZ4072" s="5"/>
      <c r="BA4072" s="5"/>
      <c r="CX4072" s="5"/>
      <c r="CY4072" s="5"/>
      <c r="CZ4072" s="5"/>
    </row>
    <row r="4073" spans="4:104" x14ac:dyDescent="0.3">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E4073" s="5"/>
      <c r="AF4073" s="5"/>
      <c r="AG4073" s="5"/>
      <c r="AH4073" s="5"/>
      <c r="AI4073" s="5"/>
      <c r="AJ4073" s="5"/>
      <c r="AM4073" s="9"/>
      <c r="AN4073" s="9"/>
      <c r="AO4073" s="9"/>
      <c r="AP4073" s="9"/>
      <c r="AQ4073" s="9"/>
      <c r="AR4073" s="9"/>
      <c r="AS4073" s="9"/>
      <c r="AT4073" s="9"/>
      <c r="AU4073" s="5"/>
      <c r="AV4073" s="5"/>
      <c r="AW4073" s="5"/>
      <c r="AX4073" s="5"/>
      <c r="AY4073" s="5"/>
      <c r="AZ4073" s="5"/>
      <c r="BA4073" s="5"/>
      <c r="CX4073" s="5"/>
      <c r="CY4073" s="5"/>
      <c r="CZ4073" s="5"/>
    </row>
    <row r="4074" spans="4:104" x14ac:dyDescent="0.3">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E4074" s="5"/>
      <c r="AF4074" s="5"/>
      <c r="AG4074" s="5"/>
      <c r="AH4074" s="5"/>
      <c r="AI4074" s="5"/>
      <c r="AJ4074" s="5"/>
      <c r="AM4074" s="9"/>
      <c r="AN4074" s="9"/>
      <c r="AO4074" s="9"/>
      <c r="AP4074" s="9"/>
      <c r="AQ4074" s="9"/>
      <c r="AR4074" s="9"/>
      <c r="AS4074" s="9"/>
      <c r="AT4074" s="9"/>
      <c r="AU4074" s="5"/>
      <c r="AV4074" s="5"/>
      <c r="AW4074" s="5"/>
      <c r="AX4074" s="5"/>
      <c r="AY4074" s="5"/>
      <c r="AZ4074" s="5"/>
      <c r="BA4074" s="5"/>
      <c r="CX4074" s="5"/>
      <c r="CY4074" s="5"/>
      <c r="CZ4074" s="5"/>
    </row>
    <row r="4075" spans="4:104" x14ac:dyDescent="0.3">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E4075" s="5"/>
      <c r="AF4075" s="5"/>
      <c r="AG4075" s="5"/>
      <c r="AH4075" s="5"/>
      <c r="AI4075" s="5"/>
      <c r="AJ4075" s="5"/>
      <c r="AM4075" s="9"/>
      <c r="AN4075" s="9"/>
      <c r="AO4075" s="9"/>
      <c r="AP4075" s="9"/>
      <c r="AQ4075" s="9"/>
      <c r="AR4075" s="9"/>
      <c r="AS4075" s="9"/>
      <c r="AT4075" s="9"/>
      <c r="AU4075" s="5"/>
      <c r="AV4075" s="5"/>
      <c r="AW4075" s="5"/>
      <c r="AX4075" s="5"/>
      <c r="AY4075" s="5"/>
      <c r="AZ4075" s="5"/>
      <c r="BA4075" s="5"/>
      <c r="CX4075" s="5"/>
      <c r="CY4075" s="5"/>
      <c r="CZ4075" s="5"/>
    </row>
    <row r="4076" spans="4:104" x14ac:dyDescent="0.3">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E4076" s="5"/>
      <c r="AF4076" s="5"/>
      <c r="AG4076" s="5"/>
      <c r="AH4076" s="5"/>
      <c r="AI4076" s="5"/>
      <c r="AJ4076" s="5"/>
      <c r="AM4076" s="9"/>
      <c r="AN4076" s="9"/>
      <c r="AO4076" s="9"/>
      <c r="AP4076" s="9"/>
      <c r="AQ4076" s="9"/>
      <c r="AR4076" s="9"/>
      <c r="AS4076" s="9"/>
      <c r="AT4076" s="9"/>
      <c r="AU4076" s="5"/>
      <c r="AV4076" s="5"/>
      <c r="AW4076" s="5"/>
      <c r="AX4076" s="5"/>
      <c r="AY4076" s="5"/>
      <c r="AZ4076" s="5"/>
      <c r="BA4076" s="5"/>
      <c r="CX4076" s="5"/>
      <c r="CY4076" s="5"/>
      <c r="CZ4076" s="5"/>
    </row>
    <row r="4077" spans="4:104" x14ac:dyDescent="0.3">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E4077" s="5"/>
      <c r="AF4077" s="5"/>
      <c r="AG4077" s="5"/>
      <c r="AH4077" s="5"/>
      <c r="AI4077" s="5"/>
      <c r="AJ4077" s="5"/>
      <c r="AM4077" s="9"/>
      <c r="AN4077" s="9"/>
      <c r="AO4077" s="9"/>
      <c r="AP4077" s="9"/>
      <c r="AQ4077" s="9"/>
      <c r="AR4077" s="9"/>
      <c r="AS4077" s="9"/>
      <c r="AT4077" s="9"/>
      <c r="AU4077" s="5"/>
      <c r="AV4077" s="5"/>
      <c r="AW4077" s="5"/>
      <c r="AX4077" s="5"/>
      <c r="AY4077" s="5"/>
      <c r="AZ4077" s="5"/>
      <c r="BA4077" s="5"/>
      <c r="CX4077" s="5"/>
      <c r="CY4077" s="5"/>
      <c r="CZ4077" s="5"/>
    </row>
    <row r="4078" spans="4:104" x14ac:dyDescent="0.3">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E4078" s="5"/>
      <c r="AF4078" s="5"/>
      <c r="AG4078" s="5"/>
      <c r="AH4078" s="5"/>
      <c r="AI4078" s="5"/>
      <c r="AJ4078" s="5"/>
      <c r="AM4078" s="9"/>
      <c r="AN4078" s="9"/>
      <c r="AO4078" s="9"/>
      <c r="AP4078" s="9"/>
      <c r="AQ4078" s="9"/>
      <c r="AR4078" s="9"/>
      <c r="AS4078" s="9"/>
      <c r="AT4078" s="9"/>
      <c r="AU4078" s="5"/>
      <c r="AV4078" s="5"/>
      <c r="AW4078" s="5"/>
      <c r="AX4078" s="5"/>
      <c r="AY4078" s="5"/>
      <c r="AZ4078" s="5"/>
      <c r="BA4078" s="5"/>
      <c r="CX4078" s="5"/>
      <c r="CY4078" s="5"/>
      <c r="CZ4078" s="5"/>
    </row>
    <row r="4079" spans="4:104" x14ac:dyDescent="0.3">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E4079" s="5"/>
      <c r="AF4079" s="5"/>
      <c r="AG4079" s="5"/>
      <c r="AH4079" s="5"/>
      <c r="AI4079" s="5"/>
      <c r="AJ4079" s="5"/>
      <c r="AM4079" s="9"/>
      <c r="AN4079" s="9"/>
      <c r="AO4079" s="9"/>
      <c r="AP4079" s="9"/>
      <c r="AQ4079" s="9"/>
      <c r="AR4079" s="9"/>
      <c r="AS4079" s="9"/>
      <c r="AT4079" s="9"/>
      <c r="AU4079" s="5"/>
      <c r="AV4079" s="5"/>
      <c r="AW4079" s="5"/>
      <c r="AX4079" s="5"/>
      <c r="AY4079" s="5"/>
      <c r="AZ4079" s="5"/>
      <c r="BA4079" s="5"/>
      <c r="CX4079" s="5"/>
      <c r="CY4079" s="5"/>
      <c r="CZ4079" s="5"/>
    </row>
    <row r="4080" spans="4:104" x14ac:dyDescent="0.3">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E4080" s="5"/>
      <c r="AF4080" s="5"/>
      <c r="AG4080" s="5"/>
      <c r="AH4080" s="5"/>
      <c r="AI4080" s="5"/>
      <c r="AJ4080" s="5"/>
      <c r="AM4080" s="9"/>
      <c r="AN4080" s="9"/>
      <c r="AO4080" s="9"/>
      <c r="AP4080" s="9"/>
      <c r="AQ4080" s="9"/>
      <c r="AR4080" s="9"/>
      <c r="AS4080" s="9"/>
      <c r="AT4080" s="9"/>
      <c r="AU4080" s="5"/>
      <c r="AV4080" s="5"/>
      <c r="AW4080" s="5"/>
      <c r="AX4080" s="5"/>
      <c r="AY4080" s="5"/>
      <c r="AZ4080" s="5"/>
      <c r="BA4080" s="5"/>
      <c r="CX4080" s="5"/>
      <c r="CY4080" s="5"/>
      <c r="CZ4080" s="5"/>
    </row>
    <row r="4081" spans="4:104" x14ac:dyDescent="0.3">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E4081" s="5"/>
      <c r="AF4081" s="5"/>
      <c r="AG4081" s="5"/>
      <c r="AH4081" s="5"/>
      <c r="AI4081" s="5"/>
      <c r="AJ4081" s="5"/>
      <c r="AM4081" s="9"/>
      <c r="AN4081" s="9"/>
      <c r="AO4081" s="9"/>
      <c r="AP4081" s="9"/>
      <c r="AQ4081" s="9"/>
      <c r="AR4081" s="9"/>
      <c r="AS4081" s="9"/>
      <c r="AT4081" s="9"/>
      <c r="AU4081" s="5"/>
      <c r="AV4081" s="5"/>
      <c r="AW4081" s="5"/>
      <c r="AX4081" s="5"/>
      <c r="AY4081" s="5"/>
      <c r="AZ4081" s="5"/>
      <c r="BA4081" s="5"/>
      <c r="CX4081" s="5"/>
      <c r="CY4081" s="5"/>
      <c r="CZ4081" s="5"/>
    </row>
    <row r="4082" spans="4:104" x14ac:dyDescent="0.3">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E4082" s="5"/>
      <c r="AF4082" s="5"/>
      <c r="AG4082" s="5"/>
      <c r="AH4082" s="5"/>
      <c r="AI4082" s="5"/>
      <c r="AJ4082" s="5"/>
      <c r="AM4082" s="9"/>
      <c r="AN4082" s="9"/>
      <c r="AO4082" s="9"/>
      <c r="AP4082" s="9"/>
      <c r="AQ4082" s="9"/>
      <c r="AR4082" s="9"/>
      <c r="AS4082" s="9"/>
      <c r="AT4082" s="9"/>
      <c r="AU4082" s="5"/>
      <c r="AV4082" s="5"/>
      <c r="AW4082" s="5"/>
      <c r="AX4082" s="5"/>
      <c r="AY4082" s="5"/>
      <c r="AZ4082" s="5"/>
      <c r="BA4082" s="5"/>
      <c r="CX4082" s="5"/>
      <c r="CY4082" s="5"/>
      <c r="CZ4082" s="5"/>
    </row>
    <row r="4083" spans="4:104" x14ac:dyDescent="0.3">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E4083" s="5"/>
      <c r="AF4083" s="5"/>
      <c r="AG4083" s="5"/>
      <c r="AH4083" s="5"/>
      <c r="AI4083" s="5"/>
      <c r="AJ4083" s="5"/>
      <c r="AM4083" s="9"/>
      <c r="AN4083" s="9"/>
      <c r="AO4083" s="9"/>
      <c r="AP4083" s="9"/>
      <c r="AQ4083" s="9"/>
      <c r="AR4083" s="9"/>
      <c r="AS4083" s="9"/>
      <c r="AT4083" s="9"/>
      <c r="AU4083" s="5"/>
      <c r="AV4083" s="5"/>
      <c r="AW4083" s="5"/>
      <c r="AX4083" s="5"/>
      <c r="AY4083" s="5"/>
      <c r="AZ4083" s="5"/>
      <c r="BA4083" s="5"/>
      <c r="CX4083" s="5"/>
      <c r="CY4083" s="5"/>
      <c r="CZ4083" s="5"/>
    </row>
    <row r="4084" spans="4:104" x14ac:dyDescent="0.3">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E4084" s="5"/>
      <c r="AF4084" s="5"/>
      <c r="AG4084" s="5"/>
      <c r="AH4084" s="5"/>
      <c r="AI4084" s="5"/>
      <c r="AJ4084" s="5"/>
      <c r="AM4084" s="9"/>
      <c r="AN4084" s="9"/>
      <c r="AO4084" s="9"/>
      <c r="AP4084" s="9"/>
      <c r="AQ4084" s="9"/>
      <c r="AR4084" s="9"/>
      <c r="AS4084" s="9"/>
      <c r="AT4084" s="9"/>
      <c r="AU4084" s="5"/>
      <c r="AV4084" s="5"/>
      <c r="AW4084" s="5"/>
      <c r="AX4084" s="5"/>
      <c r="AY4084" s="5"/>
      <c r="AZ4084" s="5"/>
      <c r="BA4084" s="5"/>
      <c r="CX4084" s="5"/>
      <c r="CY4084" s="5"/>
      <c r="CZ4084" s="5"/>
    </row>
    <row r="4085" spans="4:104" x14ac:dyDescent="0.3">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E4085" s="5"/>
      <c r="AF4085" s="5"/>
      <c r="AG4085" s="5"/>
      <c r="AH4085" s="5"/>
      <c r="AI4085" s="5"/>
      <c r="AJ4085" s="5"/>
      <c r="AM4085" s="9"/>
      <c r="AN4085" s="9"/>
      <c r="AO4085" s="9"/>
      <c r="AP4085" s="9"/>
      <c r="AQ4085" s="9"/>
      <c r="AR4085" s="9"/>
      <c r="AS4085" s="9"/>
      <c r="AT4085" s="9"/>
      <c r="AU4085" s="5"/>
      <c r="AV4085" s="5"/>
      <c r="AW4085" s="5"/>
      <c r="AX4085" s="5"/>
      <c r="AY4085" s="5"/>
      <c r="AZ4085" s="5"/>
      <c r="BA4085" s="5"/>
      <c r="CX4085" s="5"/>
      <c r="CY4085" s="5"/>
      <c r="CZ4085" s="5"/>
    </row>
    <row r="4086" spans="4:104" x14ac:dyDescent="0.3">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E4086" s="5"/>
      <c r="AF4086" s="5"/>
      <c r="AG4086" s="5"/>
      <c r="AH4086" s="5"/>
      <c r="AI4086" s="5"/>
      <c r="AJ4086" s="5"/>
      <c r="AM4086" s="9"/>
      <c r="AN4086" s="9"/>
      <c r="AO4086" s="9"/>
      <c r="AP4086" s="9"/>
      <c r="AQ4086" s="9"/>
      <c r="AR4086" s="9"/>
      <c r="AS4086" s="9"/>
      <c r="AT4086" s="9"/>
      <c r="AU4086" s="5"/>
      <c r="AV4086" s="5"/>
      <c r="AW4086" s="5"/>
      <c r="AX4086" s="5"/>
      <c r="AY4086" s="5"/>
      <c r="AZ4086" s="5"/>
      <c r="BA4086" s="5"/>
      <c r="CX4086" s="5"/>
      <c r="CY4086" s="5"/>
      <c r="CZ4086" s="5"/>
    </row>
    <row r="4087" spans="4:104" x14ac:dyDescent="0.3">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E4087" s="5"/>
      <c r="AF4087" s="5"/>
      <c r="AG4087" s="5"/>
      <c r="AH4087" s="5"/>
      <c r="AI4087" s="5"/>
      <c r="AJ4087" s="5"/>
      <c r="AM4087" s="9"/>
      <c r="AN4087" s="9"/>
      <c r="AO4087" s="9"/>
      <c r="AP4087" s="9"/>
      <c r="AQ4087" s="9"/>
      <c r="AR4087" s="9"/>
      <c r="AS4087" s="9"/>
      <c r="AT4087" s="9"/>
      <c r="AU4087" s="5"/>
      <c r="AV4087" s="5"/>
      <c r="AW4087" s="5"/>
      <c r="AX4087" s="5"/>
      <c r="AY4087" s="5"/>
      <c r="AZ4087" s="5"/>
      <c r="BA4087" s="5"/>
      <c r="CX4087" s="5"/>
      <c r="CY4087" s="5"/>
      <c r="CZ4087" s="5"/>
    </row>
    <row r="4088" spans="4:104" x14ac:dyDescent="0.3">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E4088" s="5"/>
      <c r="AF4088" s="5"/>
      <c r="AG4088" s="5"/>
      <c r="AH4088" s="5"/>
      <c r="AI4088" s="5"/>
      <c r="AJ4088" s="5"/>
      <c r="AM4088" s="9"/>
      <c r="AN4088" s="9"/>
      <c r="AO4088" s="9"/>
      <c r="AP4088" s="9"/>
      <c r="AQ4088" s="9"/>
      <c r="AR4088" s="9"/>
      <c r="AS4088" s="9"/>
      <c r="AT4088" s="9"/>
      <c r="AU4088" s="5"/>
      <c r="AV4088" s="5"/>
      <c r="AW4088" s="5"/>
      <c r="AX4088" s="5"/>
      <c r="AY4088" s="5"/>
      <c r="AZ4088" s="5"/>
      <c r="BA4088" s="5"/>
      <c r="CX4088" s="5"/>
      <c r="CY4088" s="5"/>
      <c r="CZ4088" s="5"/>
    </row>
    <row r="4089" spans="4:104" x14ac:dyDescent="0.3">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E4089" s="5"/>
      <c r="AF4089" s="5"/>
      <c r="AG4089" s="5"/>
      <c r="AH4089" s="5"/>
      <c r="AI4089" s="5"/>
      <c r="AJ4089" s="5"/>
      <c r="AM4089" s="9"/>
      <c r="AN4089" s="9"/>
      <c r="AO4089" s="9"/>
      <c r="AP4089" s="9"/>
      <c r="AQ4089" s="9"/>
      <c r="AR4089" s="9"/>
      <c r="AS4089" s="9"/>
      <c r="AT4089" s="9"/>
      <c r="AU4089" s="5"/>
      <c r="AV4089" s="5"/>
      <c r="AW4089" s="5"/>
      <c r="AX4089" s="5"/>
      <c r="AY4089" s="5"/>
      <c r="AZ4089" s="5"/>
      <c r="BA4089" s="5"/>
      <c r="CX4089" s="5"/>
      <c r="CY4089" s="5"/>
      <c r="CZ4089" s="5"/>
    </row>
    <row r="4090" spans="4:104" x14ac:dyDescent="0.3">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E4090" s="5"/>
      <c r="AF4090" s="5"/>
      <c r="AG4090" s="5"/>
      <c r="AH4090" s="5"/>
      <c r="AI4090" s="5"/>
      <c r="AJ4090" s="5"/>
      <c r="AM4090" s="9"/>
      <c r="AN4090" s="9"/>
      <c r="AO4090" s="9"/>
      <c r="AP4090" s="9"/>
      <c r="AQ4090" s="9"/>
      <c r="AR4090" s="9"/>
      <c r="AS4090" s="9"/>
      <c r="AT4090" s="9"/>
      <c r="AU4090" s="5"/>
      <c r="AV4090" s="5"/>
      <c r="AW4090" s="5"/>
      <c r="AX4090" s="5"/>
      <c r="AY4090" s="5"/>
      <c r="AZ4090" s="5"/>
      <c r="BA4090" s="5"/>
      <c r="CX4090" s="5"/>
      <c r="CY4090" s="5"/>
      <c r="CZ4090" s="5"/>
    </row>
    <row r="4091" spans="4:104" x14ac:dyDescent="0.3">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E4091" s="5"/>
      <c r="AF4091" s="5"/>
      <c r="AG4091" s="5"/>
      <c r="AH4091" s="5"/>
      <c r="AI4091" s="5"/>
      <c r="AJ4091" s="5"/>
      <c r="AM4091" s="9"/>
      <c r="AN4091" s="9"/>
      <c r="AO4091" s="9"/>
      <c r="AP4091" s="9"/>
      <c r="AQ4091" s="9"/>
      <c r="AR4091" s="9"/>
      <c r="AS4091" s="9"/>
      <c r="AT4091" s="9"/>
      <c r="AU4091" s="5"/>
      <c r="AV4091" s="5"/>
      <c r="AW4091" s="5"/>
      <c r="AX4091" s="5"/>
      <c r="AY4091" s="5"/>
      <c r="AZ4091" s="5"/>
      <c r="BA4091" s="5"/>
      <c r="CX4091" s="5"/>
      <c r="CY4091" s="5"/>
      <c r="CZ4091" s="5"/>
    </row>
    <row r="4092" spans="4:104" x14ac:dyDescent="0.3">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E4092" s="5"/>
      <c r="AF4092" s="5"/>
      <c r="AG4092" s="5"/>
      <c r="AH4092" s="5"/>
      <c r="AI4092" s="5"/>
      <c r="AJ4092" s="5"/>
      <c r="AM4092" s="9"/>
      <c r="AN4092" s="9"/>
      <c r="AO4092" s="9"/>
      <c r="AP4092" s="9"/>
      <c r="AQ4092" s="9"/>
      <c r="AR4092" s="9"/>
      <c r="AS4092" s="9"/>
      <c r="AT4092" s="9"/>
      <c r="AU4092" s="5"/>
      <c r="AV4092" s="5"/>
      <c r="AW4092" s="5"/>
      <c r="AX4092" s="5"/>
      <c r="AY4092" s="5"/>
      <c r="AZ4092" s="5"/>
      <c r="BA4092" s="5"/>
      <c r="CX4092" s="5"/>
      <c r="CY4092" s="5"/>
      <c r="CZ4092" s="5"/>
    </row>
    <row r="4093" spans="4:104" x14ac:dyDescent="0.3">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E4093" s="5"/>
      <c r="AF4093" s="5"/>
      <c r="AG4093" s="5"/>
      <c r="AH4093" s="5"/>
      <c r="AI4093" s="5"/>
      <c r="AJ4093" s="5"/>
      <c r="AM4093" s="9"/>
      <c r="AN4093" s="9"/>
      <c r="AO4093" s="9"/>
      <c r="AP4093" s="9"/>
      <c r="AQ4093" s="9"/>
      <c r="AR4093" s="9"/>
      <c r="AS4093" s="9"/>
      <c r="AT4093" s="9"/>
      <c r="AU4093" s="5"/>
      <c r="AV4093" s="5"/>
      <c r="AW4093" s="5"/>
      <c r="AX4093" s="5"/>
      <c r="AY4093" s="5"/>
      <c r="AZ4093" s="5"/>
      <c r="BA4093" s="5"/>
      <c r="CX4093" s="5"/>
      <c r="CY4093" s="5"/>
      <c r="CZ4093" s="5"/>
    </row>
    <row r="4094" spans="4:104" x14ac:dyDescent="0.3">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E4094" s="5"/>
      <c r="AF4094" s="5"/>
      <c r="AG4094" s="5"/>
      <c r="AH4094" s="5"/>
      <c r="AI4094" s="5"/>
      <c r="AJ4094" s="5"/>
      <c r="AM4094" s="9"/>
      <c r="AN4094" s="9"/>
      <c r="AO4094" s="9"/>
      <c r="AP4094" s="9"/>
      <c r="AQ4094" s="9"/>
      <c r="AR4094" s="9"/>
      <c r="AS4094" s="9"/>
      <c r="AT4094" s="9"/>
      <c r="AU4094" s="5"/>
      <c r="AV4094" s="5"/>
      <c r="AW4094" s="5"/>
      <c r="AX4094" s="5"/>
      <c r="AY4094" s="5"/>
      <c r="AZ4094" s="5"/>
      <c r="BA4094" s="5"/>
      <c r="CX4094" s="5"/>
      <c r="CY4094" s="5"/>
      <c r="CZ4094" s="5"/>
    </row>
    <row r="4095" spans="4:104" x14ac:dyDescent="0.3">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E4095" s="5"/>
      <c r="AF4095" s="5"/>
      <c r="AG4095" s="5"/>
      <c r="AH4095" s="5"/>
      <c r="AI4095" s="5"/>
      <c r="AJ4095" s="5"/>
      <c r="AM4095" s="9"/>
      <c r="AN4095" s="9"/>
      <c r="AO4095" s="9"/>
      <c r="AP4095" s="9"/>
      <c r="AQ4095" s="9"/>
      <c r="AR4095" s="9"/>
      <c r="AS4095" s="9"/>
      <c r="AT4095" s="9"/>
      <c r="AU4095" s="5"/>
      <c r="AV4095" s="5"/>
      <c r="AW4095" s="5"/>
      <c r="AX4095" s="5"/>
      <c r="AY4095" s="5"/>
      <c r="AZ4095" s="5"/>
      <c r="BA4095" s="5"/>
      <c r="CX4095" s="5"/>
      <c r="CY4095" s="5"/>
      <c r="CZ4095" s="5"/>
    </row>
    <row r="4096" spans="4:104" x14ac:dyDescent="0.3">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E4096" s="5"/>
      <c r="AF4096" s="5"/>
      <c r="AG4096" s="5"/>
      <c r="AH4096" s="5"/>
      <c r="AI4096" s="5"/>
      <c r="AJ4096" s="5"/>
      <c r="AM4096" s="9"/>
      <c r="AN4096" s="9"/>
      <c r="AO4096" s="9"/>
      <c r="AP4096" s="9"/>
      <c r="AQ4096" s="9"/>
      <c r="AR4096" s="9"/>
      <c r="AS4096" s="9"/>
      <c r="AT4096" s="9"/>
      <c r="AU4096" s="5"/>
      <c r="AV4096" s="5"/>
      <c r="AW4096" s="5"/>
      <c r="AX4096" s="5"/>
      <c r="AY4096" s="5"/>
      <c r="AZ4096" s="5"/>
      <c r="BA4096" s="5"/>
      <c r="CX4096" s="5"/>
      <c r="CY4096" s="5"/>
      <c r="CZ4096" s="5"/>
    </row>
    <row r="4097" spans="4:104" x14ac:dyDescent="0.3">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E4097" s="5"/>
      <c r="AF4097" s="5"/>
      <c r="AG4097" s="5"/>
      <c r="AH4097" s="5"/>
      <c r="AI4097" s="5"/>
      <c r="AJ4097" s="5"/>
      <c r="AM4097" s="9"/>
      <c r="AN4097" s="9"/>
      <c r="AO4097" s="9"/>
      <c r="AP4097" s="9"/>
      <c r="AQ4097" s="9"/>
      <c r="AR4097" s="9"/>
      <c r="AS4097" s="9"/>
      <c r="AT4097" s="9"/>
      <c r="AU4097" s="5"/>
      <c r="AV4097" s="5"/>
      <c r="AW4097" s="5"/>
      <c r="AX4097" s="5"/>
      <c r="AY4097" s="5"/>
      <c r="AZ4097" s="5"/>
      <c r="BA4097" s="5"/>
      <c r="CX4097" s="5"/>
      <c r="CY4097" s="5"/>
      <c r="CZ4097" s="5"/>
    </row>
    <row r="4098" spans="4:104" x14ac:dyDescent="0.3">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E4098" s="5"/>
      <c r="AF4098" s="5"/>
      <c r="AG4098" s="5"/>
      <c r="AH4098" s="5"/>
      <c r="AI4098" s="5"/>
      <c r="AJ4098" s="5"/>
      <c r="AM4098" s="9"/>
      <c r="AN4098" s="9"/>
      <c r="AO4098" s="9"/>
      <c r="AP4098" s="9"/>
      <c r="AQ4098" s="9"/>
      <c r="AR4098" s="9"/>
      <c r="AS4098" s="9"/>
      <c r="AT4098" s="9"/>
      <c r="AU4098" s="5"/>
      <c r="AV4098" s="5"/>
      <c r="AW4098" s="5"/>
      <c r="AX4098" s="5"/>
      <c r="AY4098" s="5"/>
      <c r="AZ4098" s="5"/>
      <c r="BA4098" s="5"/>
      <c r="CX4098" s="5"/>
      <c r="CY4098" s="5"/>
      <c r="CZ4098" s="5"/>
    </row>
    <row r="4099" spans="4:104" x14ac:dyDescent="0.3">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E4099" s="5"/>
      <c r="AF4099" s="5"/>
      <c r="AG4099" s="5"/>
      <c r="AH4099" s="5"/>
      <c r="AI4099" s="5"/>
      <c r="AJ4099" s="5"/>
      <c r="AM4099" s="9"/>
      <c r="AN4099" s="9"/>
      <c r="AO4099" s="9"/>
      <c r="AP4099" s="9"/>
      <c r="AQ4099" s="9"/>
      <c r="AR4099" s="9"/>
      <c r="AS4099" s="9"/>
      <c r="AT4099" s="9"/>
      <c r="AU4099" s="5"/>
      <c r="AV4099" s="5"/>
      <c r="AW4099" s="5"/>
      <c r="AX4099" s="5"/>
      <c r="AY4099" s="5"/>
      <c r="AZ4099" s="5"/>
      <c r="BA4099" s="5"/>
      <c r="CX4099" s="5"/>
      <c r="CY4099" s="5"/>
      <c r="CZ4099" s="5"/>
    </row>
    <row r="4100" spans="4:104" x14ac:dyDescent="0.3">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E4100" s="5"/>
      <c r="AF4100" s="5"/>
      <c r="AG4100" s="5"/>
      <c r="AH4100" s="5"/>
      <c r="AI4100" s="5"/>
      <c r="AJ4100" s="5"/>
      <c r="AM4100" s="9"/>
      <c r="AN4100" s="9"/>
      <c r="AO4100" s="9"/>
      <c r="AP4100" s="9"/>
      <c r="AQ4100" s="9"/>
      <c r="AR4100" s="9"/>
      <c r="AS4100" s="9"/>
      <c r="AT4100" s="9"/>
      <c r="AU4100" s="5"/>
      <c r="AV4100" s="5"/>
      <c r="AW4100" s="5"/>
      <c r="AX4100" s="5"/>
      <c r="AY4100" s="5"/>
      <c r="AZ4100" s="5"/>
      <c r="BA4100" s="5"/>
      <c r="CX4100" s="5"/>
      <c r="CY4100" s="5"/>
      <c r="CZ4100" s="5"/>
    </row>
    <row r="4101" spans="4:104" x14ac:dyDescent="0.3">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E4101" s="5"/>
      <c r="AF4101" s="5"/>
      <c r="AG4101" s="5"/>
      <c r="AH4101" s="5"/>
      <c r="AI4101" s="5"/>
      <c r="AJ4101" s="5"/>
      <c r="AM4101" s="9"/>
      <c r="AN4101" s="9"/>
      <c r="AO4101" s="9"/>
      <c r="AP4101" s="9"/>
      <c r="AQ4101" s="9"/>
      <c r="AR4101" s="9"/>
      <c r="AS4101" s="9"/>
      <c r="AT4101" s="9"/>
      <c r="AU4101" s="5"/>
      <c r="AV4101" s="5"/>
      <c r="AW4101" s="5"/>
      <c r="AX4101" s="5"/>
      <c r="AY4101" s="5"/>
      <c r="AZ4101" s="5"/>
      <c r="BA4101" s="5"/>
      <c r="CX4101" s="5"/>
      <c r="CY4101" s="5"/>
      <c r="CZ4101" s="5"/>
    </row>
    <row r="4102" spans="4:104" x14ac:dyDescent="0.3">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E4102" s="5"/>
      <c r="AF4102" s="5"/>
      <c r="AG4102" s="5"/>
      <c r="AH4102" s="5"/>
      <c r="AI4102" s="5"/>
      <c r="AJ4102" s="5"/>
      <c r="AM4102" s="9"/>
      <c r="AN4102" s="9"/>
      <c r="AO4102" s="9"/>
      <c r="AP4102" s="9"/>
      <c r="AQ4102" s="9"/>
      <c r="AR4102" s="9"/>
      <c r="AS4102" s="9"/>
      <c r="AT4102" s="9"/>
      <c r="AU4102" s="5"/>
      <c r="AV4102" s="5"/>
      <c r="AW4102" s="5"/>
      <c r="AX4102" s="5"/>
      <c r="AY4102" s="5"/>
      <c r="AZ4102" s="5"/>
      <c r="BA4102" s="5"/>
      <c r="CX4102" s="5"/>
      <c r="CY4102" s="5"/>
      <c r="CZ4102" s="5"/>
    </row>
    <row r="4103" spans="4:104" x14ac:dyDescent="0.3">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E4103" s="5"/>
      <c r="AF4103" s="5"/>
      <c r="AG4103" s="5"/>
      <c r="AH4103" s="5"/>
      <c r="AI4103" s="5"/>
      <c r="AJ4103" s="5"/>
      <c r="AM4103" s="9"/>
      <c r="AN4103" s="9"/>
      <c r="AO4103" s="9"/>
      <c r="AP4103" s="9"/>
      <c r="AQ4103" s="9"/>
      <c r="AR4103" s="9"/>
      <c r="AS4103" s="9"/>
      <c r="AT4103" s="9"/>
      <c r="AU4103" s="5"/>
      <c r="AV4103" s="5"/>
      <c r="AW4103" s="5"/>
      <c r="AX4103" s="5"/>
      <c r="AY4103" s="5"/>
      <c r="AZ4103" s="5"/>
      <c r="BA4103" s="5"/>
      <c r="CX4103" s="5"/>
      <c r="CY4103" s="5"/>
      <c r="CZ4103" s="5"/>
    </row>
    <row r="4104" spans="4:104" x14ac:dyDescent="0.3">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E4104" s="5"/>
      <c r="AF4104" s="5"/>
      <c r="AG4104" s="5"/>
      <c r="AH4104" s="5"/>
      <c r="AI4104" s="5"/>
      <c r="AJ4104" s="5"/>
      <c r="AM4104" s="9"/>
      <c r="AN4104" s="9"/>
      <c r="AO4104" s="9"/>
      <c r="AP4104" s="9"/>
      <c r="AQ4104" s="9"/>
      <c r="AR4104" s="9"/>
      <c r="AS4104" s="9"/>
      <c r="AT4104" s="9"/>
      <c r="AU4104" s="5"/>
      <c r="AV4104" s="5"/>
      <c r="AW4104" s="5"/>
      <c r="AX4104" s="5"/>
      <c r="AY4104" s="5"/>
      <c r="AZ4104" s="5"/>
      <c r="BA4104" s="5"/>
      <c r="CX4104" s="5"/>
      <c r="CY4104" s="5"/>
      <c r="CZ4104" s="5"/>
    </row>
    <row r="4105" spans="4:104" x14ac:dyDescent="0.3">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E4105" s="5"/>
      <c r="AF4105" s="5"/>
      <c r="AG4105" s="5"/>
      <c r="AH4105" s="5"/>
      <c r="AI4105" s="5"/>
      <c r="AJ4105" s="5"/>
      <c r="AM4105" s="9"/>
      <c r="AN4105" s="9"/>
      <c r="AO4105" s="9"/>
      <c r="AP4105" s="9"/>
      <c r="AQ4105" s="9"/>
      <c r="AR4105" s="9"/>
      <c r="AS4105" s="9"/>
      <c r="AT4105" s="9"/>
      <c r="AU4105" s="5"/>
      <c r="AV4105" s="5"/>
      <c r="AW4105" s="5"/>
      <c r="AX4105" s="5"/>
      <c r="AY4105" s="5"/>
      <c r="AZ4105" s="5"/>
      <c r="BA4105" s="5"/>
      <c r="CX4105" s="5"/>
      <c r="CY4105" s="5"/>
      <c r="CZ4105" s="5"/>
    </row>
    <row r="4106" spans="4:104" x14ac:dyDescent="0.3">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E4106" s="5"/>
      <c r="AF4106" s="5"/>
      <c r="AG4106" s="5"/>
      <c r="AH4106" s="5"/>
      <c r="AI4106" s="5"/>
      <c r="AJ4106" s="5"/>
      <c r="AM4106" s="9"/>
      <c r="AN4106" s="9"/>
      <c r="AO4106" s="9"/>
      <c r="AP4106" s="9"/>
      <c r="AQ4106" s="9"/>
      <c r="AR4106" s="9"/>
      <c r="AS4106" s="9"/>
      <c r="AT4106" s="9"/>
      <c r="AU4106" s="5"/>
      <c r="AV4106" s="5"/>
      <c r="AW4106" s="5"/>
      <c r="AX4106" s="5"/>
      <c r="AY4106" s="5"/>
      <c r="AZ4106" s="5"/>
      <c r="BA4106" s="5"/>
      <c r="CX4106" s="5"/>
      <c r="CY4106" s="5"/>
      <c r="CZ4106" s="5"/>
    </row>
    <row r="4107" spans="4:104" x14ac:dyDescent="0.3">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E4107" s="5"/>
      <c r="AF4107" s="5"/>
      <c r="AG4107" s="5"/>
      <c r="AH4107" s="5"/>
      <c r="AI4107" s="5"/>
      <c r="AJ4107" s="5"/>
      <c r="AM4107" s="9"/>
      <c r="AN4107" s="9"/>
      <c r="AO4107" s="9"/>
      <c r="AP4107" s="9"/>
      <c r="AQ4107" s="9"/>
      <c r="AR4107" s="9"/>
      <c r="AS4107" s="9"/>
      <c r="AT4107" s="9"/>
      <c r="AU4107" s="5"/>
      <c r="AV4107" s="5"/>
      <c r="AW4107" s="5"/>
      <c r="AX4107" s="5"/>
      <c r="AY4107" s="5"/>
      <c r="AZ4107" s="5"/>
      <c r="BA4107" s="5"/>
      <c r="CX4107" s="5"/>
      <c r="CY4107" s="5"/>
      <c r="CZ4107" s="5"/>
    </row>
    <row r="4108" spans="4:104" x14ac:dyDescent="0.3">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E4108" s="5"/>
      <c r="AF4108" s="5"/>
      <c r="AG4108" s="5"/>
      <c r="AH4108" s="5"/>
      <c r="AI4108" s="5"/>
      <c r="AJ4108" s="5"/>
      <c r="AM4108" s="9"/>
      <c r="AN4108" s="9"/>
      <c r="AO4108" s="9"/>
      <c r="AP4108" s="9"/>
      <c r="AQ4108" s="9"/>
      <c r="AR4108" s="9"/>
      <c r="AS4108" s="9"/>
      <c r="AT4108" s="9"/>
      <c r="AU4108" s="5"/>
      <c r="AV4108" s="5"/>
      <c r="AW4108" s="5"/>
      <c r="AX4108" s="5"/>
      <c r="AY4108" s="5"/>
      <c r="AZ4108" s="5"/>
      <c r="BA4108" s="5"/>
      <c r="CX4108" s="5"/>
      <c r="CY4108" s="5"/>
      <c r="CZ4108" s="5"/>
    </row>
    <row r="4109" spans="4:104" x14ac:dyDescent="0.3">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E4109" s="5"/>
      <c r="AF4109" s="5"/>
      <c r="AG4109" s="5"/>
      <c r="AH4109" s="5"/>
      <c r="AI4109" s="5"/>
      <c r="AJ4109" s="5"/>
      <c r="AM4109" s="9"/>
      <c r="AN4109" s="9"/>
      <c r="AO4109" s="9"/>
      <c r="AP4109" s="9"/>
      <c r="AQ4109" s="9"/>
      <c r="AR4109" s="9"/>
      <c r="AS4109" s="9"/>
      <c r="AT4109" s="9"/>
      <c r="AU4109" s="5"/>
      <c r="AV4109" s="5"/>
      <c r="AW4109" s="5"/>
      <c r="AX4109" s="5"/>
      <c r="AY4109" s="5"/>
      <c r="AZ4109" s="5"/>
      <c r="BA4109" s="5"/>
      <c r="CX4109" s="5"/>
      <c r="CY4109" s="5"/>
      <c r="CZ4109" s="5"/>
    </row>
    <row r="4110" spans="4:104" x14ac:dyDescent="0.3">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E4110" s="5"/>
      <c r="AF4110" s="5"/>
      <c r="AG4110" s="5"/>
      <c r="AH4110" s="5"/>
      <c r="AI4110" s="5"/>
      <c r="AJ4110" s="5"/>
      <c r="AM4110" s="9"/>
      <c r="AN4110" s="9"/>
      <c r="AO4110" s="9"/>
      <c r="AP4110" s="9"/>
      <c r="AQ4110" s="9"/>
      <c r="AR4110" s="9"/>
      <c r="AS4110" s="9"/>
      <c r="AT4110" s="9"/>
      <c r="AU4110" s="5"/>
      <c r="AV4110" s="5"/>
      <c r="AW4110" s="5"/>
      <c r="AX4110" s="5"/>
      <c r="AY4110" s="5"/>
      <c r="AZ4110" s="5"/>
      <c r="BA4110" s="5"/>
      <c r="CX4110" s="5"/>
      <c r="CY4110" s="5"/>
      <c r="CZ4110" s="5"/>
    </row>
    <row r="4111" spans="4:104" x14ac:dyDescent="0.3">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E4111" s="5"/>
      <c r="AF4111" s="5"/>
      <c r="AG4111" s="5"/>
      <c r="AH4111" s="5"/>
      <c r="AI4111" s="5"/>
      <c r="AJ4111" s="5"/>
      <c r="AM4111" s="9"/>
      <c r="AN4111" s="9"/>
      <c r="AO4111" s="9"/>
      <c r="AP4111" s="9"/>
      <c r="AQ4111" s="9"/>
      <c r="AR4111" s="9"/>
      <c r="AS4111" s="9"/>
      <c r="AT4111" s="9"/>
      <c r="AU4111" s="5"/>
      <c r="AV4111" s="5"/>
      <c r="AW4111" s="5"/>
      <c r="AX4111" s="5"/>
      <c r="AY4111" s="5"/>
      <c r="AZ4111" s="5"/>
      <c r="BA4111" s="5"/>
      <c r="CX4111" s="5"/>
      <c r="CY4111" s="5"/>
      <c r="CZ4111" s="5"/>
    </row>
    <row r="4112" spans="4:104" x14ac:dyDescent="0.3">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E4112" s="5"/>
      <c r="AF4112" s="5"/>
      <c r="AG4112" s="5"/>
      <c r="AH4112" s="5"/>
      <c r="AI4112" s="5"/>
      <c r="AJ4112" s="5"/>
      <c r="AM4112" s="9"/>
      <c r="AN4112" s="9"/>
      <c r="AO4112" s="9"/>
      <c r="AP4112" s="9"/>
      <c r="AQ4112" s="9"/>
      <c r="AR4112" s="9"/>
      <c r="AS4112" s="9"/>
      <c r="AT4112" s="9"/>
      <c r="AU4112" s="5"/>
      <c r="AV4112" s="5"/>
      <c r="AW4112" s="5"/>
      <c r="AX4112" s="5"/>
      <c r="AY4112" s="5"/>
      <c r="AZ4112" s="5"/>
      <c r="BA4112" s="5"/>
      <c r="CX4112" s="5"/>
      <c r="CY4112" s="5"/>
      <c r="CZ4112" s="5"/>
    </row>
    <row r="4113" spans="4:104" x14ac:dyDescent="0.3">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E4113" s="5"/>
      <c r="AF4113" s="5"/>
      <c r="AG4113" s="5"/>
      <c r="AH4113" s="5"/>
      <c r="AI4113" s="5"/>
      <c r="AJ4113" s="5"/>
      <c r="AM4113" s="9"/>
      <c r="AN4113" s="9"/>
      <c r="AO4113" s="9"/>
      <c r="AP4113" s="9"/>
      <c r="AQ4113" s="9"/>
      <c r="AR4113" s="9"/>
      <c r="AS4113" s="9"/>
      <c r="AT4113" s="9"/>
      <c r="AU4113" s="5"/>
      <c r="AV4113" s="5"/>
      <c r="AW4113" s="5"/>
      <c r="AX4113" s="5"/>
      <c r="AY4113" s="5"/>
      <c r="AZ4113" s="5"/>
      <c r="BA4113" s="5"/>
      <c r="CX4113" s="5"/>
      <c r="CY4113" s="5"/>
      <c r="CZ4113" s="5"/>
    </row>
    <row r="4114" spans="4:104" x14ac:dyDescent="0.3">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E4114" s="5"/>
      <c r="AF4114" s="5"/>
      <c r="AG4114" s="5"/>
      <c r="AH4114" s="5"/>
      <c r="AI4114" s="5"/>
      <c r="AJ4114" s="5"/>
      <c r="AM4114" s="9"/>
      <c r="AN4114" s="9"/>
      <c r="AO4114" s="9"/>
      <c r="AP4114" s="9"/>
      <c r="AQ4114" s="9"/>
      <c r="AR4114" s="9"/>
      <c r="AS4114" s="9"/>
      <c r="AT4114" s="9"/>
      <c r="AU4114" s="5"/>
      <c r="AV4114" s="5"/>
      <c r="AW4114" s="5"/>
      <c r="AX4114" s="5"/>
      <c r="AY4114" s="5"/>
      <c r="AZ4114" s="5"/>
      <c r="BA4114" s="5"/>
      <c r="CX4114" s="5"/>
      <c r="CY4114" s="5"/>
      <c r="CZ4114" s="5"/>
    </row>
    <row r="4115" spans="4:104" x14ac:dyDescent="0.3">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E4115" s="5"/>
      <c r="AF4115" s="5"/>
      <c r="AG4115" s="5"/>
      <c r="AH4115" s="5"/>
      <c r="AI4115" s="5"/>
      <c r="AJ4115" s="5"/>
      <c r="AM4115" s="9"/>
      <c r="AN4115" s="9"/>
      <c r="AO4115" s="9"/>
      <c r="AP4115" s="9"/>
      <c r="AQ4115" s="9"/>
      <c r="AR4115" s="9"/>
      <c r="AS4115" s="9"/>
      <c r="AT4115" s="9"/>
      <c r="AU4115" s="5"/>
      <c r="AV4115" s="5"/>
      <c r="AW4115" s="5"/>
      <c r="AX4115" s="5"/>
      <c r="AY4115" s="5"/>
      <c r="AZ4115" s="5"/>
      <c r="BA4115" s="5"/>
      <c r="CX4115" s="5"/>
      <c r="CY4115" s="5"/>
      <c r="CZ4115" s="5"/>
    </row>
    <row r="4116" spans="4:104" x14ac:dyDescent="0.3">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E4116" s="5"/>
      <c r="AF4116" s="5"/>
      <c r="AG4116" s="5"/>
      <c r="AH4116" s="5"/>
      <c r="AI4116" s="5"/>
      <c r="AJ4116" s="5"/>
      <c r="AM4116" s="9"/>
      <c r="AN4116" s="9"/>
      <c r="AO4116" s="9"/>
      <c r="AP4116" s="9"/>
      <c r="AQ4116" s="9"/>
      <c r="AR4116" s="9"/>
      <c r="AS4116" s="9"/>
      <c r="AT4116" s="9"/>
      <c r="AU4116" s="5"/>
      <c r="AV4116" s="5"/>
      <c r="AW4116" s="5"/>
      <c r="AX4116" s="5"/>
      <c r="AY4116" s="5"/>
      <c r="AZ4116" s="5"/>
      <c r="BA4116" s="5"/>
      <c r="CX4116" s="5"/>
      <c r="CY4116" s="5"/>
      <c r="CZ4116" s="5"/>
    </row>
    <row r="4117" spans="4:104" x14ac:dyDescent="0.3">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E4117" s="5"/>
      <c r="AF4117" s="5"/>
      <c r="AG4117" s="5"/>
      <c r="AH4117" s="5"/>
      <c r="AI4117" s="5"/>
      <c r="AJ4117" s="5"/>
      <c r="AM4117" s="9"/>
      <c r="AN4117" s="9"/>
      <c r="AO4117" s="9"/>
      <c r="AP4117" s="9"/>
      <c r="AQ4117" s="9"/>
      <c r="AR4117" s="9"/>
      <c r="AS4117" s="9"/>
      <c r="AT4117" s="9"/>
      <c r="AU4117" s="5"/>
      <c r="AV4117" s="5"/>
      <c r="AW4117" s="5"/>
      <c r="AX4117" s="5"/>
      <c r="AY4117" s="5"/>
      <c r="AZ4117" s="5"/>
      <c r="BA4117" s="5"/>
      <c r="CX4117" s="5"/>
      <c r="CY4117" s="5"/>
      <c r="CZ4117" s="5"/>
    </row>
    <row r="4118" spans="4:104" x14ac:dyDescent="0.3">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E4118" s="5"/>
      <c r="AF4118" s="5"/>
      <c r="AG4118" s="5"/>
      <c r="AH4118" s="5"/>
      <c r="AI4118" s="5"/>
      <c r="AJ4118" s="5"/>
      <c r="AM4118" s="9"/>
      <c r="AN4118" s="9"/>
      <c r="AO4118" s="9"/>
      <c r="AP4118" s="9"/>
      <c r="AQ4118" s="9"/>
      <c r="AR4118" s="9"/>
      <c r="AS4118" s="9"/>
      <c r="AT4118" s="9"/>
      <c r="AU4118" s="5"/>
      <c r="AV4118" s="5"/>
      <c r="AW4118" s="5"/>
      <c r="AX4118" s="5"/>
      <c r="AY4118" s="5"/>
      <c r="AZ4118" s="5"/>
      <c r="BA4118" s="5"/>
      <c r="CX4118" s="5"/>
      <c r="CY4118" s="5"/>
      <c r="CZ4118" s="5"/>
    </row>
    <row r="4119" spans="4:104" x14ac:dyDescent="0.3">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E4119" s="5"/>
      <c r="AF4119" s="5"/>
      <c r="AG4119" s="5"/>
      <c r="AH4119" s="5"/>
      <c r="AI4119" s="5"/>
      <c r="AJ4119" s="5"/>
      <c r="AM4119" s="9"/>
      <c r="AN4119" s="9"/>
      <c r="AO4119" s="9"/>
      <c r="AP4119" s="9"/>
      <c r="AQ4119" s="9"/>
      <c r="AR4119" s="9"/>
      <c r="AS4119" s="9"/>
      <c r="AT4119" s="9"/>
      <c r="AU4119" s="5"/>
      <c r="AV4119" s="5"/>
      <c r="AW4119" s="5"/>
      <c r="AX4119" s="5"/>
      <c r="AY4119" s="5"/>
      <c r="AZ4119" s="5"/>
      <c r="BA4119" s="5"/>
      <c r="CX4119" s="5"/>
      <c r="CY4119" s="5"/>
      <c r="CZ4119" s="5"/>
    </row>
    <row r="4120" spans="4:104" x14ac:dyDescent="0.3">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E4120" s="5"/>
      <c r="AF4120" s="5"/>
      <c r="AG4120" s="5"/>
      <c r="AH4120" s="5"/>
      <c r="AI4120" s="5"/>
      <c r="AJ4120" s="5"/>
      <c r="AM4120" s="9"/>
      <c r="AN4120" s="9"/>
      <c r="AO4120" s="9"/>
      <c r="AP4120" s="9"/>
      <c r="AQ4120" s="9"/>
      <c r="AR4120" s="9"/>
      <c r="AS4120" s="9"/>
      <c r="AT4120" s="9"/>
      <c r="AU4120" s="5"/>
      <c r="AV4120" s="5"/>
      <c r="AW4120" s="5"/>
      <c r="AX4120" s="5"/>
      <c r="AY4120" s="5"/>
      <c r="AZ4120" s="5"/>
      <c r="BA4120" s="5"/>
      <c r="CX4120" s="5"/>
      <c r="CY4120" s="5"/>
      <c r="CZ4120" s="5"/>
    </row>
    <row r="4121" spans="4:104" x14ac:dyDescent="0.3">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E4121" s="5"/>
      <c r="AF4121" s="5"/>
      <c r="AG4121" s="5"/>
      <c r="AH4121" s="5"/>
      <c r="AI4121" s="5"/>
      <c r="AJ4121" s="5"/>
      <c r="AM4121" s="9"/>
      <c r="AN4121" s="9"/>
      <c r="AO4121" s="9"/>
      <c r="AP4121" s="9"/>
      <c r="AQ4121" s="9"/>
      <c r="AR4121" s="9"/>
      <c r="AS4121" s="9"/>
      <c r="AT4121" s="9"/>
      <c r="AU4121" s="5"/>
      <c r="AV4121" s="5"/>
      <c r="AW4121" s="5"/>
      <c r="AX4121" s="5"/>
      <c r="AY4121" s="5"/>
      <c r="AZ4121" s="5"/>
      <c r="BA4121" s="5"/>
      <c r="CX4121" s="5"/>
      <c r="CY4121" s="5"/>
      <c r="CZ4121" s="5"/>
    </row>
    <row r="4122" spans="4:104" x14ac:dyDescent="0.3">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E4122" s="5"/>
      <c r="AF4122" s="5"/>
      <c r="AG4122" s="5"/>
      <c r="AH4122" s="5"/>
      <c r="AI4122" s="5"/>
      <c r="AJ4122" s="5"/>
      <c r="AM4122" s="9"/>
      <c r="AN4122" s="9"/>
      <c r="AO4122" s="9"/>
      <c r="AP4122" s="9"/>
      <c r="AQ4122" s="9"/>
      <c r="AR4122" s="9"/>
      <c r="AS4122" s="9"/>
      <c r="AT4122" s="9"/>
      <c r="AU4122" s="5"/>
      <c r="AV4122" s="5"/>
      <c r="AW4122" s="5"/>
      <c r="AX4122" s="5"/>
      <c r="AY4122" s="5"/>
      <c r="AZ4122" s="5"/>
      <c r="BA4122" s="5"/>
      <c r="CX4122" s="5"/>
      <c r="CY4122" s="5"/>
      <c r="CZ4122" s="5"/>
    </row>
    <row r="4123" spans="4:104" x14ac:dyDescent="0.3">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E4123" s="5"/>
      <c r="AF4123" s="5"/>
      <c r="AG4123" s="5"/>
      <c r="AH4123" s="5"/>
      <c r="AI4123" s="5"/>
      <c r="AJ4123" s="5"/>
      <c r="AM4123" s="9"/>
      <c r="AN4123" s="9"/>
      <c r="AO4123" s="9"/>
      <c r="AP4123" s="9"/>
      <c r="AQ4123" s="9"/>
      <c r="AR4123" s="9"/>
      <c r="AS4123" s="9"/>
      <c r="AT4123" s="9"/>
      <c r="AU4123" s="5"/>
      <c r="AV4123" s="5"/>
      <c r="AW4123" s="5"/>
      <c r="AX4123" s="5"/>
      <c r="AY4123" s="5"/>
      <c r="AZ4123" s="5"/>
      <c r="BA4123" s="5"/>
      <c r="CX4123" s="5"/>
      <c r="CY4123" s="5"/>
      <c r="CZ4123" s="5"/>
    </row>
    <row r="4124" spans="4:104" x14ac:dyDescent="0.3">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E4124" s="5"/>
      <c r="AF4124" s="5"/>
      <c r="AG4124" s="5"/>
      <c r="AH4124" s="5"/>
      <c r="AI4124" s="5"/>
      <c r="AJ4124" s="5"/>
      <c r="AM4124" s="9"/>
      <c r="AN4124" s="9"/>
      <c r="AO4124" s="9"/>
      <c r="AP4124" s="9"/>
      <c r="AQ4124" s="9"/>
      <c r="AR4124" s="9"/>
      <c r="AS4124" s="9"/>
      <c r="AT4124" s="9"/>
      <c r="AU4124" s="5"/>
      <c r="AV4124" s="5"/>
      <c r="AW4124" s="5"/>
      <c r="AX4124" s="5"/>
      <c r="AY4124" s="5"/>
      <c r="AZ4124" s="5"/>
      <c r="BA4124" s="5"/>
      <c r="CX4124" s="5"/>
      <c r="CY4124" s="5"/>
      <c r="CZ4124" s="5"/>
    </row>
    <row r="4125" spans="4:104" x14ac:dyDescent="0.3">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E4125" s="5"/>
      <c r="AF4125" s="5"/>
      <c r="AG4125" s="5"/>
      <c r="AH4125" s="5"/>
      <c r="AI4125" s="5"/>
      <c r="AJ4125" s="5"/>
      <c r="AM4125" s="9"/>
      <c r="AN4125" s="9"/>
      <c r="AO4125" s="9"/>
      <c r="AP4125" s="9"/>
      <c r="AQ4125" s="9"/>
      <c r="AR4125" s="9"/>
      <c r="AS4125" s="9"/>
      <c r="AT4125" s="9"/>
      <c r="AU4125" s="5"/>
      <c r="AV4125" s="5"/>
      <c r="AW4125" s="5"/>
      <c r="AX4125" s="5"/>
      <c r="AY4125" s="5"/>
      <c r="AZ4125" s="5"/>
      <c r="BA4125" s="5"/>
      <c r="CX4125" s="5"/>
      <c r="CY4125" s="5"/>
      <c r="CZ4125" s="5"/>
    </row>
    <row r="4126" spans="4:104" x14ac:dyDescent="0.3">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E4126" s="5"/>
      <c r="AF4126" s="5"/>
      <c r="AG4126" s="5"/>
      <c r="AH4126" s="5"/>
      <c r="AI4126" s="5"/>
      <c r="AJ4126" s="5"/>
      <c r="AM4126" s="9"/>
      <c r="AN4126" s="9"/>
      <c r="AO4126" s="9"/>
      <c r="AP4126" s="9"/>
      <c r="AQ4126" s="9"/>
      <c r="AR4126" s="9"/>
      <c r="AS4126" s="9"/>
      <c r="AT4126" s="9"/>
      <c r="AU4126" s="5"/>
      <c r="AV4126" s="5"/>
      <c r="AW4126" s="5"/>
      <c r="AX4126" s="5"/>
      <c r="AY4126" s="5"/>
      <c r="AZ4126" s="5"/>
      <c r="BA4126" s="5"/>
      <c r="CX4126" s="5"/>
      <c r="CY4126" s="5"/>
      <c r="CZ4126" s="5"/>
    </row>
    <row r="4127" spans="4:104" x14ac:dyDescent="0.3">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E4127" s="5"/>
      <c r="AF4127" s="5"/>
      <c r="AG4127" s="5"/>
      <c r="AH4127" s="5"/>
      <c r="AI4127" s="5"/>
      <c r="AJ4127" s="5"/>
      <c r="AM4127" s="9"/>
      <c r="AN4127" s="9"/>
      <c r="AO4127" s="9"/>
      <c r="AP4127" s="9"/>
      <c r="AQ4127" s="9"/>
      <c r="AR4127" s="9"/>
      <c r="AS4127" s="9"/>
      <c r="AT4127" s="9"/>
      <c r="AU4127" s="5"/>
      <c r="AV4127" s="5"/>
      <c r="AW4127" s="5"/>
      <c r="AX4127" s="5"/>
      <c r="AY4127" s="5"/>
      <c r="AZ4127" s="5"/>
      <c r="BA4127" s="5"/>
      <c r="CX4127" s="5"/>
      <c r="CY4127" s="5"/>
      <c r="CZ4127" s="5"/>
    </row>
    <row r="4128" spans="4:104" x14ac:dyDescent="0.3">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E4128" s="5"/>
      <c r="AF4128" s="5"/>
      <c r="AG4128" s="5"/>
      <c r="AH4128" s="5"/>
      <c r="AI4128" s="5"/>
      <c r="AJ4128" s="5"/>
      <c r="AM4128" s="9"/>
      <c r="AN4128" s="9"/>
      <c r="AO4128" s="9"/>
      <c r="AP4128" s="9"/>
      <c r="AQ4128" s="9"/>
      <c r="AR4128" s="9"/>
      <c r="AS4128" s="9"/>
      <c r="AT4128" s="9"/>
      <c r="AU4128" s="5"/>
      <c r="AV4128" s="5"/>
      <c r="AW4128" s="5"/>
      <c r="AX4128" s="5"/>
      <c r="AY4128" s="5"/>
      <c r="AZ4128" s="5"/>
      <c r="BA4128" s="5"/>
      <c r="CX4128" s="5"/>
      <c r="CY4128" s="5"/>
      <c r="CZ4128" s="5"/>
    </row>
    <row r="4129" spans="4:104" x14ac:dyDescent="0.3">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E4129" s="5"/>
      <c r="AF4129" s="5"/>
      <c r="AG4129" s="5"/>
      <c r="AH4129" s="5"/>
      <c r="AI4129" s="5"/>
      <c r="AJ4129" s="5"/>
      <c r="AM4129" s="9"/>
      <c r="AN4129" s="9"/>
      <c r="AO4129" s="9"/>
      <c r="AP4129" s="9"/>
      <c r="AQ4129" s="9"/>
      <c r="AR4129" s="9"/>
      <c r="AS4129" s="9"/>
      <c r="AT4129" s="9"/>
      <c r="AU4129" s="5"/>
      <c r="AV4129" s="5"/>
      <c r="AW4129" s="5"/>
      <c r="AX4129" s="5"/>
      <c r="AY4129" s="5"/>
      <c r="AZ4129" s="5"/>
      <c r="BA4129" s="5"/>
      <c r="CX4129" s="5"/>
      <c r="CY4129" s="5"/>
      <c r="CZ4129" s="5"/>
    </row>
    <row r="4130" spans="4:104" x14ac:dyDescent="0.3">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E4130" s="5"/>
      <c r="AF4130" s="5"/>
      <c r="AG4130" s="5"/>
      <c r="AH4130" s="5"/>
      <c r="AI4130" s="5"/>
      <c r="AJ4130" s="5"/>
      <c r="AM4130" s="9"/>
      <c r="AN4130" s="9"/>
      <c r="AO4130" s="9"/>
      <c r="AP4130" s="9"/>
      <c r="AQ4130" s="9"/>
      <c r="AR4130" s="9"/>
      <c r="AS4130" s="9"/>
      <c r="AT4130" s="9"/>
      <c r="AU4130" s="5"/>
      <c r="AV4130" s="5"/>
      <c r="AW4130" s="5"/>
      <c r="AX4130" s="5"/>
      <c r="AY4130" s="5"/>
      <c r="AZ4130" s="5"/>
      <c r="BA4130" s="5"/>
      <c r="CX4130" s="5"/>
      <c r="CY4130" s="5"/>
      <c r="CZ4130" s="5"/>
    </row>
    <row r="4131" spans="4:104" x14ac:dyDescent="0.3">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E4131" s="5"/>
      <c r="AF4131" s="5"/>
      <c r="AG4131" s="5"/>
      <c r="AH4131" s="5"/>
      <c r="AI4131" s="5"/>
      <c r="AJ4131" s="5"/>
      <c r="AM4131" s="9"/>
      <c r="AN4131" s="9"/>
      <c r="AO4131" s="9"/>
      <c r="AP4131" s="9"/>
      <c r="AQ4131" s="9"/>
      <c r="AR4131" s="9"/>
      <c r="AS4131" s="9"/>
      <c r="AT4131" s="9"/>
      <c r="AU4131" s="5"/>
      <c r="AV4131" s="5"/>
      <c r="AW4131" s="5"/>
      <c r="AX4131" s="5"/>
      <c r="AY4131" s="5"/>
      <c r="AZ4131" s="5"/>
      <c r="BA4131" s="5"/>
      <c r="CX4131" s="5"/>
      <c r="CY4131" s="5"/>
      <c r="CZ4131" s="5"/>
    </row>
    <row r="4132" spans="4:104" x14ac:dyDescent="0.3">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E4132" s="5"/>
      <c r="AF4132" s="5"/>
      <c r="AG4132" s="5"/>
      <c r="AH4132" s="5"/>
      <c r="AI4132" s="5"/>
      <c r="AJ4132" s="5"/>
      <c r="AM4132" s="9"/>
      <c r="AN4132" s="9"/>
      <c r="AO4132" s="9"/>
      <c r="AP4132" s="9"/>
      <c r="AQ4132" s="9"/>
      <c r="AR4132" s="9"/>
      <c r="AS4132" s="9"/>
      <c r="AT4132" s="9"/>
      <c r="AU4132" s="5"/>
      <c r="AV4132" s="5"/>
      <c r="AW4132" s="5"/>
      <c r="AX4132" s="5"/>
      <c r="AY4132" s="5"/>
      <c r="AZ4132" s="5"/>
      <c r="BA4132" s="5"/>
      <c r="CX4132" s="5"/>
      <c r="CY4132" s="5"/>
      <c r="CZ4132" s="5"/>
    </row>
    <row r="4133" spans="4:104" x14ac:dyDescent="0.3">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E4133" s="5"/>
      <c r="AF4133" s="5"/>
      <c r="AG4133" s="5"/>
      <c r="AH4133" s="5"/>
      <c r="AI4133" s="5"/>
      <c r="AJ4133" s="5"/>
      <c r="AM4133" s="9"/>
      <c r="AN4133" s="9"/>
      <c r="AO4133" s="9"/>
      <c r="AP4133" s="9"/>
      <c r="AQ4133" s="9"/>
      <c r="AR4133" s="9"/>
      <c r="AS4133" s="9"/>
      <c r="AT4133" s="9"/>
      <c r="AU4133" s="5"/>
      <c r="AV4133" s="5"/>
      <c r="AW4133" s="5"/>
      <c r="AX4133" s="5"/>
      <c r="AY4133" s="5"/>
      <c r="AZ4133" s="5"/>
      <c r="BA4133" s="5"/>
      <c r="CX4133" s="5"/>
      <c r="CY4133" s="5"/>
      <c r="CZ4133" s="5"/>
    </row>
    <row r="4134" spans="4:104" x14ac:dyDescent="0.3">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E4134" s="5"/>
      <c r="AF4134" s="5"/>
      <c r="AG4134" s="5"/>
      <c r="AH4134" s="5"/>
      <c r="AI4134" s="5"/>
      <c r="AJ4134" s="5"/>
      <c r="AM4134" s="9"/>
      <c r="AN4134" s="9"/>
      <c r="AO4134" s="9"/>
      <c r="AP4134" s="9"/>
      <c r="AQ4134" s="9"/>
      <c r="AR4134" s="9"/>
      <c r="AS4134" s="9"/>
      <c r="AT4134" s="9"/>
      <c r="AU4134" s="5"/>
      <c r="AV4134" s="5"/>
      <c r="AW4134" s="5"/>
      <c r="AX4134" s="5"/>
      <c r="AY4134" s="5"/>
      <c r="AZ4134" s="5"/>
      <c r="BA4134" s="5"/>
      <c r="CX4134" s="5"/>
      <c r="CY4134" s="5"/>
      <c r="CZ4134" s="5"/>
    </row>
    <row r="4135" spans="4:104" x14ac:dyDescent="0.3">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E4135" s="5"/>
      <c r="AF4135" s="5"/>
      <c r="AG4135" s="5"/>
      <c r="AH4135" s="5"/>
      <c r="AI4135" s="5"/>
      <c r="AJ4135" s="5"/>
      <c r="AM4135" s="9"/>
      <c r="AN4135" s="9"/>
      <c r="AO4135" s="9"/>
      <c r="AP4135" s="9"/>
      <c r="AQ4135" s="9"/>
      <c r="AR4135" s="9"/>
      <c r="AS4135" s="9"/>
      <c r="AT4135" s="9"/>
      <c r="AU4135" s="5"/>
      <c r="AV4135" s="5"/>
      <c r="AW4135" s="5"/>
      <c r="AX4135" s="5"/>
      <c r="AY4135" s="5"/>
      <c r="AZ4135" s="5"/>
      <c r="BA4135" s="5"/>
      <c r="CX4135" s="5"/>
      <c r="CY4135" s="5"/>
      <c r="CZ4135" s="5"/>
    </row>
    <row r="4136" spans="4:104" x14ac:dyDescent="0.3">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E4136" s="5"/>
      <c r="AF4136" s="5"/>
      <c r="AG4136" s="5"/>
      <c r="AH4136" s="5"/>
      <c r="AI4136" s="5"/>
      <c r="AJ4136" s="5"/>
      <c r="AM4136" s="9"/>
      <c r="AN4136" s="9"/>
      <c r="AO4136" s="9"/>
      <c r="AP4136" s="9"/>
      <c r="AQ4136" s="9"/>
      <c r="AR4136" s="9"/>
      <c r="AS4136" s="9"/>
      <c r="AT4136" s="9"/>
      <c r="AU4136" s="5"/>
      <c r="AV4136" s="5"/>
      <c r="AW4136" s="5"/>
      <c r="AX4136" s="5"/>
      <c r="AY4136" s="5"/>
      <c r="AZ4136" s="5"/>
      <c r="BA4136" s="5"/>
      <c r="CX4136" s="5"/>
      <c r="CY4136" s="5"/>
      <c r="CZ4136" s="5"/>
    </row>
    <row r="4137" spans="4:104" x14ac:dyDescent="0.3">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E4137" s="5"/>
      <c r="AF4137" s="5"/>
      <c r="AG4137" s="5"/>
      <c r="AH4137" s="5"/>
      <c r="AI4137" s="5"/>
      <c r="AJ4137" s="5"/>
      <c r="AM4137" s="9"/>
      <c r="AN4137" s="9"/>
      <c r="AO4137" s="9"/>
      <c r="AP4137" s="9"/>
      <c r="AQ4137" s="9"/>
      <c r="AR4137" s="9"/>
      <c r="AS4137" s="9"/>
      <c r="AT4137" s="9"/>
      <c r="AU4137" s="5"/>
      <c r="AV4137" s="5"/>
      <c r="AW4137" s="5"/>
      <c r="AX4137" s="5"/>
      <c r="AY4137" s="5"/>
      <c r="AZ4137" s="5"/>
      <c r="BA4137" s="5"/>
      <c r="CX4137" s="5"/>
      <c r="CY4137" s="5"/>
      <c r="CZ4137" s="5"/>
    </row>
    <row r="4138" spans="4:104" x14ac:dyDescent="0.3">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E4138" s="5"/>
      <c r="AF4138" s="5"/>
      <c r="AG4138" s="5"/>
      <c r="AH4138" s="5"/>
      <c r="AI4138" s="5"/>
      <c r="AJ4138" s="5"/>
      <c r="AM4138" s="9"/>
      <c r="AN4138" s="9"/>
      <c r="AO4138" s="9"/>
      <c r="AP4138" s="9"/>
      <c r="AQ4138" s="9"/>
      <c r="AR4138" s="9"/>
      <c r="AS4138" s="9"/>
      <c r="AT4138" s="9"/>
      <c r="AU4138" s="5"/>
      <c r="AV4138" s="5"/>
      <c r="AW4138" s="5"/>
      <c r="AX4138" s="5"/>
      <c r="AY4138" s="5"/>
      <c r="AZ4138" s="5"/>
      <c r="BA4138" s="5"/>
      <c r="CX4138" s="5"/>
      <c r="CY4138" s="5"/>
      <c r="CZ4138" s="5"/>
    </row>
    <row r="4139" spans="4:104" x14ac:dyDescent="0.3">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E4139" s="5"/>
      <c r="AF4139" s="5"/>
      <c r="AG4139" s="5"/>
      <c r="AH4139" s="5"/>
      <c r="AI4139" s="5"/>
      <c r="AJ4139" s="5"/>
      <c r="AM4139" s="9"/>
      <c r="AN4139" s="9"/>
      <c r="AO4139" s="9"/>
      <c r="AP4139" s="9"/>
      <c r="AQ4139" s="9"/>
      <c r="AR4139" s="9"/>
      <c r="AS4139" s="9"/>
      <c r="AT4139" s="9"/>
      <c r="AU4139" s="5"/>
      <c r="AV4139" s="5"/>
      <c r="AW4139" s="5"/>
      <c r="AX4139" s="5"/>
      <c r="AY4139" s="5"/>
      <c r="AZ4139" s="5"/>
      <c r="BA4139" s="5"/>
      <c r="CX4139" s="5"/>
      <c r="CY4139" s="5"/>
      <c r="CZ4139" s="5"/>
    </row>
    <row r="4140" spans="4:104" x14ac:dyDescent="0.3">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E4140" s="5"/>
      <c r="AF4140" s="5"/>
      <c r="AG4140" s="5"/>
      <c r="AH4140" s="5"/>
      <c r="AI4140" s="5"/>
      <c r="AJ4140" s="5"/>
      <c r="AM4140" s="9"/>
      <c r="AN4140" s="9"/>
      <c r="AO4140" s="9"/>
      <c r="AP4140" s="9"/>
      <c r="AQ4140" s="9"/>
      <c r="AR4140" s="9"/>
      <c r="AS4140" s="9"/>
      <c r="AT4140" s="9"/>
      <c r="AU4140" s="5"/>
      <c r="AV4140" s="5"/>
      <c r="AW4140" s="5"/>
      <c r="AX4140" s="5"/>
      <c r="AY4140" s="5"/>
      <c r="AZ4140" s="5"/>
      <c r="BA4140" s="5"/>
      <c r="CX4140" s="5"/>
      <c r="CY4140" s="5"/>
      <c r="CZ4140" s="5"/>
    </row>
    <row r="4141" spans="4:104" x14ac:dyDescent="0.3">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E4141" s="5"/>
      <c r="AF4141" s="5"/>
      <c r="AG4141" s="5"/>
      <c r="AH4141" s="5"/>
      <c r="AI4141" s="5"/>
      <c r="AJ4141" s="5"/>
      <c r="AM4141" s="9"/>
      <c r="AN4141" s="9"/>
      <c r="AO4141" s="9"/>
      <c r="AP4141" s="9"/>
      <c r="AQ4141" s="9"/>
      <c r="AR4141" s="9"/>
      <c r="AS4141" s="9"/>
      <c r="AT4141" s="9"/>
      <c r="AU4141" s="5"/>
      <c r="AV4141" s="5"/>
      <c r="AW4141" s="5"/>
      <c r="AX4141" s="5"/>
      <c r="AY4141" s="5"/>
      <c r="AZ4141" s="5"/>
      <c r="BA4141" s="5"/>
      <c r="CX4141" s="5"/>
      <c r="CY4141" s="5"/>
      <c r="CZ4141" s="5"/>
    </row>
    <row r="4142" spans="4:104" x14ac:dyDescent="0.3">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E4142" s="5"/>
      <c r="AF4142" s="5"/>
      <c r="AG4142" s="5"/>
      <c r="AH4142" s="5"/>
      <c r="AI4142" s="5"/>
      <c r="AJ4142" s="5"/>
      <c r="AM4142" s="9"/>
      <c r="AN4142" s="9"/>
      <c r="AO4142" s="9"/>
      <c r="AP4142" s="9"/>
      <c r="AQ4142" s="9"/>
      <c r="AR4142" s="9"/>
      <c r="AS4142" s="9"/>
      <c r="AT4142" s="9"/>
      <c r="AU4142" s="5"/>
      <c r="AV4142" s="5"/>
      <c r="AW4142" s="5"/>
      <c r="AX4142" s="5"/>
      <c r="AY4142" s="5"/>
      <c r="AZ4142" s="5"/>
      <c r="BA4142" s="5"/>
      <c r="CX4142" s="5"/>
      <c r="CY4142" s="5"/>
      <c r="CZ4142" s="5"/>
    </row>
    <row r="4143" spans="4:104" x14ac:dyDescent="0.3">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E4143" s="5"/>
      <c r="AF4143" s="5"/>
      <c r="AG4143" s="5"/>
      <c r="AH4143" s="5"/>
      <c r="AI4143" s="5"/>
      <c r="AJ4143" s="5"/>
      <c r="AM4143" s="9"/>
      <c r="AN4143" s="9"/>
      <c r="AO4143" s="9"/>
      <c r="AP4143" s="9"/>
      <c r="AQ4143" s="9"/>
      <c r="AR4143" s="9"/>
      <c r="AS4143" s="9"/>
      <c r="AT4143" s="9"/>
      <c r="AU4143" s="5"/>
      <c r="AV4143" s="5"/>
      <c r="AW4143" s="5"/>
      <c r="AX4143" s="5"/>
      <c r="AY4143" s="5"/>
      <c r="AZ4143" s="5"/>
      <c r="BA4143" s="5"/>
      <c r="CX4143" s="5"/>
      <c r="CY4143" s="5"/>
      <c r="CZ4143" s="5"/>
    </row>
    <row r="4144" spans="4:104" x14ac:dyDescent="0.3">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E4144" s="5"/>
      <c r="AF4144" s="5"/>
      <c r="AG4144" s="5"/>
      <c r="AH4144" s="5"/>
      <c r="AI4144" s="5"/>
      <c r="AJ4144" s="5"/>
      <c r="AM4144" s="9"/>
      <c r="AN4144" s="9"/>
      <c r="AO4144" s="9"/>
      <c r="AP4144" s="9"/>
      <c r="AQ4144" s="9"/>
      <c r="AR4144" s="9"/>
      <c r="AS4144" s="9"/>
      <c r="AT4144" s="9"/>
      <c r="AU4144" s="5"/>
      <c r="AV4144" s="5"/>
      <c r="AW4144" s="5"/>
      <c r="AX4144" s="5"/>
      <c r="AY4144" s="5"/>
      <c r="AZ4144" s="5"/>
      <c r="BA4144" s="5"/>
      <c r="CX4144" s="5"/>
      <c r="CY4144" s="5"/>
      <c r="CZ4144" s="5"/>
    </row>
    <row r="4145" spans="4:104" x14ac:dyDescent="0.3">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E4145" s="5"/>
      <c r="AF4145" s="5"/>
      <c r="AG4145" s="5"/>
      <c r="AH4145" s="5"/>
      <c r="AI4145" s="5"/>
      <c r="AJ4145" s="5"/>
      <c r="AM4145" s="9"/>
      <c r="AN4145" s="9"/>
      <c r="AO4145" s="9"/>
      <c r="AP4145" s="9"/>
      <c r="AQ4145" s="9"/>
      <c r="AR4145" s="9"/>
      <c r="AS4145" s="9"/>
      <c r="AT4145" s="9"/>
      <c r="AU4145" s="5"/>
      <c r="AV4145" s="5"/>
      <c r="AW4145" s="5"/>
      <c r="AX4145" s="5"/>
      <c r="AY4145" s="5"/>
      <c r="AZ4145" s="5"/>
      <c r="BA4145" s="5"/>
      <c r="CX4145" s="5"/>
      <c r="CY4145" s="5"/>
      <c r="CZ4145" s="5"/>
    </row>
    <row r="4146" spans="4:104" x14ac:dyDescent="0.3">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E4146" s="5"/>
      <c r="AF4146" s="5"/>
      <c r="AG4146" s="5"/>
      <c r="AH4146" s="5"/>
      <c r="AI4146" s="5"/>
      <c r="AJ4146" s="5"/>
      <c r="AM4146" s="9"/>
      <c r="AN4146" s="9"/>
      <c r="AO4146" s="9"/>
      <c r="AP4146" s="9"/>
      <c r="AQ4146" s="9"/>
      <c r="AR4146" s="9"/>
      <c r="AS4146" s="9"/>
      <c r="AT4146" s="9"/>
      <c r="AU4146" s="5"/>
      <c r="AV4146" s="5"/>
      <c r="AW4146" s="5"/>
      <c r="AX4146" s="5"/>
      <c r="AY4146" s="5"/>
      <c r="AZ4146" s="5"/>
      <c r="BA4146" s="5"/>
      <c r="CX4146" s="5"/>
      <c r="CY4146" s="5"/>
      <c r="CZ4146" s="5"/>
    </row>
    <row r="4147" spans="4:104" x14ac:dyDescent="0.3">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E4147" s="5"/>
      <c r="AF4147" s="5"/>
      <c r="AG4147" s="5"/>
      <c r="AH4147" s="5"/>
      <c r="AI4147" s="5"/>
      <c r="AJ4147" s="5"/>
      <c r="AM4147" s="9"/>
      <c r="AN4147" s="9"/>
      <c r="AO4147" s="9"/>
      <c r="AP4147" s="9"/>
      <c r="AQ4147" s="9"/>
      <c r="AR4147" s="9"/>
      <c r="AS4147" s="9"/>
      <c r="AT4147" s="9"/>
      <c r="AU4147" s="5"/>
      <c r="AV4147" s="5"/>
      <c r="AW4147" s="5"/>
      <c r="AX4147" s="5"/>
      <c r="AY4147" s="5"/>
      <c r="AZ4147" s="5"/>
      <c r="BA4147" s="5"/>
      <c r="CX4147" s="5"/>
      <c r="CY4147" s="5"/>
      <c r="CZ4147" s="5"/>
    </row>
    <row r="4148" spans="4:104" x14ac:dyDescent="0.3">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E4148" s="5"/>
      <c r="AF4148" s="5"/>
      <c r="AG4148" s="5"/>
      <c r="AH4148" s="5"/>
      <c r="AI4148" s="5"/>
      <c r="AJ4148" s="5"/>
      <c r="AM4148" s="9"/>
      <c r="AN4148" s="9"/>
      <c r="AO4148" s="9"/>
      <c r="AP4148" s="9"/>
      <c r="AQ4148" s="9"/>
      <c r="AR4148" s="9"/>
      <c r="AS4148" s="9"/>
      <c r="AT4148" s="9"/>
      <c r="AU4148" s="5"/>
      <c r="AV4148" s="5"/>
      <c r="AW4148" s="5"/>
      <c r="AX4148" s="5"/>
      <c r="AY4148" s="5"/>
      <c r="AZ4148" s="5"/>
      <c r="BA4148" s="5"/>
      <c r="CX4148" s="5"/>
      <c r="CY4148" s="5"/>
      <c r="CZ4148" s="5"/>
    </row>
    <row r="4149" spans="4:104" x14ac:dyDescent="0.3">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E4149" s="5"/>
      <c r="AF4149" s="5"/>
      <c r="AG4149" s="5"/>
      <c r="AH4149" s="5"/>
      <c r="AI4149" s="5"/>
      <c r="AJ4149" s="5"/>
      <c r="AM4149" s="9"/>
      <c r="AN4149" s="9"/>
      <c r="AO4149" s="9"/>
      <c r="AP4149" s="9"/>
      <c r="AQ4149" s="9"/>
      <c r="AR4149" s="9"/>
      <c r="AS4149" s="9"/>
      <c r="AT4149" s="9"/>
      <c r="AU4149" s="5"/>
      <c r="AV4149" s="5"/>
      <c r="AW4149" s="5"/>
      <c r="AX4149" s="5"/>
      <c r="AY4149" s="5"/>
      <c r="AZ4149" s="5"/>
      <c r="BA4149" s="5"/>
      <c r="CX4149" s="5"/>
      <c r="CY4149" s="5"/>
      <c r="CZ4149" s="5"/>
    </row>
    <row r="4150" spans="4:104" x14ac:dyDescent="0.3">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E4150" s="5"/>
      <c r="AF4150" s="5"/>
      <c r="AG4150" s="5"/>
      <c r="AH4150" s="5"/>
      <c r="AI4150" s="5"/>
      <c r="AJ4150" s="5"/>
      <c r="AM4150" s="9"/>
      <c r="AN4150" s="9"/>
      <c r="AO4150" s="9"/>
      <c r="AP4150" s="9"/>
      <c r="AQ4150" s="9"/>
      <c r="AR4150" s="9"/>
      <c r="AS4150" s="9"/>
      <c r="AT4150" s="9"/>
      <c r="AU4150" s="5"/>
      <c r="AV4150" s="5"/>
      <c r="AW4150" s="5"/>
      <c r="AX4150" s="5"/>
      <c r="AY4150" s="5"/>
      <c r="AZ4150" s="5"/>
      <c r="BA4150" s="5"/>
      <c r="CX4150" s="5"/>
      <c r="CY4150" s="5"/>
      <c r="CZ4150" s="5"/>
    </row>
    <row r="4151" spans="4:104" x14ac:dyDescent="0.3">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E4151" s="5"/>
      <c r="AF4151" s="5"/>
      <c r="AG4151" s="5"/>
      <c r="AH4151" s="5"/>
      <c r="AI4151" s="5"/>
      <c r="AJ4151" s="5"/>
      <c r="AM4151" s="9"/>
      <c r="AN4151" s="9"/>
      <c r="AO4151" s="9"/>
      <c r="AP4151" s="9"/>
      <c r="AQ4151" s="9"/>
      <c r="AR4151" s="9"/>
      <c r="AS4151" s="9"/>
      <c r="AT4151" s="9"/>
      <c r="AU4151" s="5"/>
      <c r="AV4151" s="5"/>
      <c r="AW4151" s="5"/>
      <c r="AX4151" s="5"/>
      <c r="AY4151" s="5"/>
      <c r="AZ4151" s="5"/>
      <c r="BA4151" s="5"/>
      <c r="CX4151" s="5"/>
      <c r="CY4151" s="5"/>
      <c r="CZ4151" s="5"/>
    </row>
    <row r="4152" spans="4:104" x14ac:dyDescent="0.3">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E4152" s="5"/>
      <c r="AF4152" s="5"/>
      <c r="AG4152" s="5"/>
      <c r="AH4152" s="5"/>
      <c r="AI4152" s="5"/>
      <c r="AJ4152" s="5"/>
      <c r="AM4152" s="9"/>
      <c r="AN4152" s="9"/>
      <c r="AO4152" s="9"/>
      <c r="AP4152" s="9"/>
      <c r="AQ4152" s="9"/>
      <c r="AR4152" s="9"/>
      <c r="AS4152" s="9"/>
      <c r="AT4152" s="9"/>
      <c r="AU4152" s="5"/>
      <c r="AV4152" s="5"/>
      <c r="AW4152" s="5"/>
      <c r="AX4152" s="5"/>
      <c r="AY4152" s="5"/>
      <c r="AZ4152" s="5"/>
      <c r="BA4152" s="5"/>
      <c r="CX4152" s="5"/>
      <c r="CY4152" s="5"/>
      <c r="CZ4152" s="5"/>
    </row>
    <row r="4153" spans="4:104" x14ac:dyDescent="0.3">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E4153" s="5"/>
      <c r="AF4153" s="5"/>
      <c r="AG4153" s="5"/>
      <c r="AH4153" s="5"/>
      <c r="AI4153" s="5"/>
      <c r="AJ4153" s="5"/>
      <c r="AM4153" s="9"/>
      <c r="AN4153" s="9"/>
      <c r="AO4153" s="9"/>
      <c r="AP4153" s="9"/>
      <c r="AQ4153" s="9"/>
      <c r="AR4153" s="9"/>
      <c r="AS4153" s="9"/>
      <c r="AT4153" s="9"/>
      <c r="AU4153" s="5"/>
      <c r="AV4153" s="5"/>
      <c r="AW4153" s="5"/>
      <c r="AX4153" s="5"/>
      <c r="AY4153" s="5"/>
      <c r="AZ4153" s="5"/>
      <c r="BA4153" s="5"/>
      <c r="CX4153" s="5"/>
      <c r="CY4153" s="5"/>
      <c r="CZ4153" s="5"/>
    </row>
    <row r="4154" spans="4:104" x14ac:dyDescent="0.3">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E4154" s="5"/>
      <c r="AF4154" s="5"/>
      <c r="AG4154" s="5"/>
      <c r="AH4154" s="5"/>
      <c r="AI4154" s="5"/>
      <c r="AJ4154" s="5"/>
      <c r="AM4154" s="9"/>
      <c r="AN4154" s="9"/>
      <c r="AO4154" s="9"/>
      <c r="AP4154" s="9"/>
      <c r="AQ4154" s="9"/>
      <c r="AR4154" s="9"/>
      <c r="AS4154" s="9"/>
      <c r="AT4154" s="9"/>
      <c r="AU4154" s="5"/>
      <c r="AV4154" s="5"/>
      <c r="AW4154" s="5"/>
      <c r="AX4154" s="5"/>
      <c r="AY4154" s="5"/>
      <c r="AZ4154" s="5"/>
      <c r="BA4154" s="5"/>
      <c r="CX4154" s="5"/>
      <c r="CY4154" s="5"/>
      <c r="CZ4154" s="5"/>
    </row>
    <row r="4155" spans="4:104" x14ac:dyDescent="0.3">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E4155" s="5"/>
      <c r="AF4155" s="5"/>
      <c r="AG4155" s="5"/>
      <c r="AH4155" s="5"/>
      <c r="AI4155" s="5"/>
      <c r="AJ4155" s="5"/>
      <c r="AM4155" s="9"/>
      <c r="AN4155" s="9"/>
      <c r="AO4155" s="9"/>
      <c r="AP4155" s="9"/>
      <c r="AQ4155" s="9"/>
      <c r="AR4155" s="9"/>
      <c r="AS4155" s="9"/>
      <c r="AT4155" s="9"/>
      <c r="AU4155" s="5"/>
      <c r="AV4155" s="5"/>
      <c r="AW4155" s="5"/>
      <c r="AX4155" s="5"/>
      <c r="AY4155" s="5"/>
      <c r="AZ4155" s="5"/>
      <c r="BA4155" s="5"/>
      <c r="CX4155" s="5"/>
      <c r="CY4155" s="5"/>
      <c r="CZ4155" s="5"/>
    </row>
    <row r="4156" spans="4:104" x14ac:dyDescent="0.3">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E4156" s="5"/>
      <c r="AF4156" s="5"/>
      <c r="AG4156" s="5"/>
      <c r="AH4156" s="5"/>
      <c r="AI4156" s="5"/>
      <c r="AJ4156" s="5"/>
      <c r="AM4156" s="9"/>
      <c r="AN4156" s="9"/>
      <c r="AO4156" s="9"/>
      <c r="AP4156" s="9"/>
      <c r="AQ4156" s="9"/>
      <c r="AR4156" s="9"/>
      <c r="AS4156" s="9"/>
      <c r="AT4156" s="9"/>
      <c r="AU4156" s="5"/>
      <c r="AV4156" s="5"/>
      <c r="AW4156" s="5"/>
      <c r="AX4156" s="5"/>
      <c r="AY4156" s="5"/>
      <c r="AZ4156" s="5"/>
      <c r="BA4156" s="5"/>
      <c r="CX4156" s="5"/>
      <c r="CY4156" s="5"/>
      <c r="CZ4156" s="5"/>
    </row>
    <row r="4157" spans="4:104" x14ac:dyDescent="0.3">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E4157" s="5"/>
      <c r="AF4157" s="5"/>
      <c r="AG4157" s="5"/>
      <c r="AH4157" s="5"/>
      <c r="AI4157" s="5"/>
      <c r="AJ4157" s="5"/>
      <c r="AM4157" s="9"/>
      <c r="AN4157" s="9"/>
      <c r="AO4157" s="9"/>
      <c r="AP4157" s="9"/>
      <c r="AQ4157" s="9"/>
      <c r="AR4157" s="9"/>
      <c r="AS4157" s="9"/>
      <c r="AT4157" s="9"/>
      <c r="AU4157" s="5"/>
      <c r="AV4157" s="5"/>
      <c r="AW4157" s="5"/>
      <c r="AX4157" s="5"/>
      <c r="AY4157" s="5"/>
      <c r="AZ4157" s="5"/>
      <c r="BA4157" s="5"/>
      <c r="CX4157" s="5"/>
      <c r="CY4157" s="5"/>
      <c r="CZ4157" s="5"/>
    </row>
    <row r="4158" spans="4:104" x14ac:dyDescent="0.3">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E4158" s="5"/>
      <c r="AF4158" s="5"/>
      <c r="AG4158" s="5"/>
      <c r="AH4158" s="5"/>
      <c r="AI4158" s="5"/>
      <c r="AJ4158" s="5"/>
      <c r="AM4158" s="9"/>
      <c r="AN4158" s="9"/>
      <c r="AO4158" s="9"/>
      <c r="AP4158" s="9"/>
      <c r="AQ4158" s="9"/>
      <c r="AR4158" s="9"/>
      <c r="AS4158" s="9"/>
      <c r="AT4158" s="9"/>
      <c r="AU4158" s="5"/>
      <c r="AV4158" s="5"/>
      <c r="AW4158" s="5"/>
      <c r="AX4158" s="5"/>
      <c r="AY4158" s="5"/>
      <c r="AZ4158" s="5"/>
      <c r="BA4158" s="5"/>
      <c r="CX4158" s="5"/>
      <c r="CY4158" s="5"/>
      <c r="CZ4158" s="5"/>
    </row>
    <row r="4159" spans="4:104" x14ac:dyDescent="0.3">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E4159" s="5"/>
      <c r="AF4159" s="5"/>
      <c r="AG4159" s="5"/>
      <c r="AH4159" s="5"/>
      <c r="AI4159" s="5"/>
      <c r="AJ4159" s="5"/>
      <c r="AM4159" s="9"/>
      <c r="AN4159" s="9"/>
      <c r="AO4159" s="9"/>
      <c r="AP4159" s="9"/>
      <c r="AQ4159" s="9"/>
      <c r="AR4159" s="9"/>
      <c r="AS4159" s="9"/>
      <c r="AT4159" s="9"/>
      <c r="AU4159" s="5"/>
      <c r="AV4159" s="5"/>
      <c r="AW4159" s="5"/>
      <c r="AX4159" s="5"/>
      <c r="AY4159" s="5"/>
      <c r="AZ4159" s="5"/>
      <c r="BA4159" s="5"/>
      <c r="CX4159" s="5"/>
      <c r="CY4159" s="5"/>
      <c r="CZ4159" s="5"/>
    </row>
    <row r="4160" spans="4:104" x14ac:dyDescent="0.3">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E4160" s="5"/>
      <c r="AF4160" s="5"/>
      <c r="AG4160" s="5"/>
      <c r="AH4160" s="5"/>
      <c r="AI4160" s="5"/>
      <c r="AJ4160" s="5"/>
      <c r="AM4160" s="9"/>
      <c r="AN4160" s="9"/>
      <c r="AO4160" s="9"/>
      <c r="AP4160" s="9"/>
      <c r="AQ4160" s="9"/>
      <c r="AR4160" s="9"/>
      <c r="AS4160" s="9"/>
      <c r="AT4160" s="9"/>
      <c r="AU4160" s="5"/>
      <c r="AV4160" s="5"/>
      <c r="AW4160" s="5"/>
      <c r="AX4160" s="5"/>
      <c r="AY4160" s="5"/>
      <c r="AZ4160" s="5"/>
      <c r="BA4160" s="5"/>
      <c r="CX4160" s="5"/>
      <c r="CY4160" s="5"/>
      <c r="CZ4160" s="5"/>
    </row>
    <row r="4161" spans="4:104" x14ac:dyDescent="0.3">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E4161" s="5"/>
      <c r="AF4161" s="5"/>
      <c r="AG4161" s="5"/>
      <c r="AH4161" s="5"/>
      <c r="AI4161" s="5"/>
      <c r="AJ4161" s="5"/>
      <c r="AM4161" s="9"/>
      <c r="AN4161" s="9"/>
      <c r="AO4161" s="9"/>
      <c r="AP4161" s="9"/>
      <c r="AQ4161" s="9"/>
      <c r="AR4161" s="9"/>
      <c r="AS4161" s="9"/>
      <c r="AT4161" s="9"/>
      <c r="AU4161" s="5"/>
      <c r="AV4161" s="5"/>
      <c r="AW4161" s="5"/>
      <c r="AX4161" s="5"/>
      <c r="AY4161" s="5"/>
      <c r="AZ4161" s="5"/>
      <c r="BA4161" s="5"/>
      <c r="CX4161" s="5"/>
      <c r="CY4161" s="5"/>
      <c r="CZ4161" s="5"/>
    </row>
    <row r="4162" spans="4:104" x14ac:dyDescent="0.3">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E4162" s="5"/>
      <c r="AF4162" s="5"/>
      <c r="AG4162" s="5"/>
      <c r="AH4162" s="5"/>
      <c r="AI4162" s="5"/>
      <c r="AJ4162" s="5"/>
      <c r="AM4162" s="9"/>
      <c r="AN4162" s="9"/>
      <c r="AO4162" s="9"/>
      <c r="AP4162" s="9"/>
      <c r="AQ4162" s="9"/>
      <c r="AR4162" s="9"/>
      <c r="AS4162" s="9"/>
      <c r="AT4162" s="9"/>
      <c r="AU4162" s="5"/>
      <c r="AV4162" s="5"/>
      <c r="AW4162" s="5"/>
      <c r="AX4162" s="5"/>
      <c r="AY4162" s="5"/>
      <c r="AZ4162" s="5"/>
      <c r="BA4162" s="5"/>
      <c r="CX4162" s="5"/>
      <c r="CY4162" s="5"/>
      <c r="CZ4162" s="5"/>
    </row>
    <row r="4163" spans="4:104" x14ac:dyDescent="0.3">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E4163" s="5"/>
      <c r="AF4163" s="5"/>
      <c r="AG4163" s="5"/>
      <c r="AH4163" s="5"/>
      <c r="AI4163" s="5"/>
      <c r="AJ4163" s="5"/>
      <c r="AM4163" s="9"/>
      <c r="AN4163" s="9"/>
      <c r="AO4163" s="9"/>
      <c r="AP4163" s="9"/>
      <c r="AQ4163" s="9"/>
      <c r="AR4163" s="9"/>
      <c r="AS4163" s="9"/>
      <c r="AT4163" s="9"/>
      <c r="AU4163" s="5"/>
      <c r="AV4163" s="5"/>
      <c r="AW4163" s="5"/>
      <c r="AX4163" s="5"/>
      <c r="AY4163" s="5"/>
      <c r="AZ4163" s="5"/>
      <c r="BA4163" s="5"/>
      <c r="CX4163" s="5"/>
      <c r="CY4163" s="5"/>
      <c r="CZ4163" s="5"/>
    </row>
    <row r="4164" spans="4:104" x14ac:dyDescent="0.3">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E4164" s="5"/>
      <c r="AF4164" s="5"/>
      <c r="AG4164" s="5"/>
      <c r="AH4164" s="5"/>
      <c r="AI4164" s="5"/>
      <c r="AJ4164" s="5"/>
      <c r="AM4164" s="9"/>
      <c r="AN4164" s="9"/>
      <c r="AO4164" s="9"/>
      <c r="AP4164" s="9"/>
      <c r="AQ4164" s="9"/>
      <c r="AR4164" s="9"/>
      <c r="AS4164" s="9"/>
      <c r="AT4164" s="9"/>
      <c r="AU4164" s="5"/>
      <c r="AV4164" s="5"/>
      <c r="AW4164" s="5"/>
      <c r="AX4164" s="5"/>
      <c r="AY4164" s="5"/>
      <c r="AZ4164" s="5"/>
      <c r="BA4164" s="5"/>
      <c r="CX4164" s="5"/>
      <c r="CY4164" s="5"/>
      <c r="CZ4164" s="5"/>
    </row>
    <row r="4165" spans="4:104" x14ac:dyDescent="0.3">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E4165" s="5"/>
      <c r="AF4165" s="5"/>
      <c r="AG4165" s="5"/>
      <c r="AH4165" s="5"/>
      <c r="AI4165" s="5"/>
      <c r="AJ4165" s="5"/>
      <c r="AM4165" s="9"/>
      <c r="AN4165" s="9"/>
      <c r="AO4165" s="9"/>
      <c r="AP4165" s="9"/>
      <c r="AQ4165" s="9"/>
      <c r="AR4165" s="9"/>
      <c r="AS4165" s="9"/>
      <c r="AT4165" s="9"/>
      <c r="AU4165" s="5"/>
      <c r="AV4165" s="5"/>
      <c r="AW4165" s="5"/>
      <c r="AX4165" s="5"/>
      <c r="AY4165" s="5"/>
      <c r="AZ4165" s="5"/>
      <c r="BA4165" s="5"/>
      <c r="CX4165" s="5"/>
      <c r="CY4165" s="5"/>
      <c r="CZ4165" s="5"/>
    </row>
    <row r="4166" spans="4:104" x14ac:dyDescent="0.3">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E4166" s="5"/>
      <c r="AF4166" s="5"/>
      <c r="AG4166" s="5"/>
      <c r="AH4166" s="5"/>
      <c r="AI4166" s="5"/>
      <c r="AJ4166" s="5"/>
      <c r="AM4166" s="9"/>
      <c r="AN4166" s="9"/>
      <c r="AO4166" s="9"/>
      <c r="AP4166" s="9"/>
      <c r="AQ4166" s="9"/>
      <c r="AR4166" s="9"/>
      <c r="AS4166" s="9"/>
      <c r="AT4166" s="9"/>
      <c r="AU4166" s="5"/>
      <c r="AV4166" s="5"/>
      <c r="AW4166" s="5"/>
      <c r="AX4166" s="5"/>
      <c r="AY4166" s="5"/>
      <c r="AZ4166" s="5"/>
      <c r="BA4166" s="5"/>
      <c r="CX4166" s="5"/>
      <c r="CY4166" s="5"/>
      <c r="CZ4166" s="5"/>
    </row>
    <row r="4167" spans="4:104" x14ac:dyDescent="0.3">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E4167" s="5"/>
      <c r="AF4167" s="5"/>
      <c r="AG4167" s="5"/>
      <c r="AH4167" s="5"/>
      <c r="AI4167" s="5"/>
      <c r="AJ4167" s="5"/>
      <c r="AM4167" s="9"/>
      <c r="AN4167" s="9"/>
      <c r="AO4167" s="9"/>
      <c r="AP4167" s="9"/>
      <c r="AQ4167" s="9"/>
      <c r="AR4167" s="9"/>
      <c r="AS4167" s="9"/>
      <c r="AT4167" s="9"/>
      <c r="AU4167" s="5"/>
      <c r="AV4167" s="5"/>
      <c r="AW4167" s="5"/>
      <c r="AX4167" s="5"/>
      <c r="AY4167" s="5"/>
      <c r="AZ4167" s="5"/>
      <c r="BA4167" s="5"/>
      <c r="CX4167" s="5"/>
      <c r="CY4167" s="5"/>
      <c r="CZ4167" s="5"/>
    </row>
    <row r="4168" spans="4:104" x14ac:dyDescent="0.3">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E4168" s="5"/>
      <c r="AF4168" s="5"/>
      <c r="AG4168" s="5"/>
      <c r="AH4168" s="5"/>
      <c r="AI4168" s="5"/>
      <c r="AJ4168" s="5"/>
      <c r="AM4168" s="9"/>
      <c r="AN4168" s="9"/>
      <c r="AO4168" s="9"/>
      <c r="AP4168" s="9"/>
      <c r="AQ4168" s="9"/>
      <c r="AR4168" s="9"/>
      <c r="AS4168" s="9"/>
      <c r="AT4168" s="9"/>
      <c r="AU4168" s="5"/>
      <c r="AV4168" s="5"/>
      <c r="AW4168" s="5"/>
      <c r="AX4168" s="5"/>
      <c r="AY4168" s="5"/>
      <c r="AZ4168" s="5"/>
      <c r="BA4168" s="5"/>
      <c r="CX4168" s="5"/>
      <c r="CY4168" s="5"/>
      <c r="CZ4168" s="5"/>
    </row>
    <row r="4169" spans="4:104" x14ac:dyDescent="0.3">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E4169" s="5"/>
      <c r="AF4169" s="5"/>
      <c r="AG4169" s="5"/>
      <c r="AH4169" s="5"/>
      <c r="AI4169" s="5"/>
      <c r="AJ4169" s="5"/>
      <c r="AM4169" s="9"/>
      <c r="AN4169" s="9"/>
      <c r="AO4169" s="9"/>
      <c r="AP4169" s="9"/>
      <c r="AQ4169" s="9"/>
      <c r="AR4169" s="9"/>
      <c r="AS4169" s="9"/>
      <c r="AT4169" s="9"/>
      <c r="AU4169" s="5"/>
      <c r="AV4169" s="5"/>
      <c r="AW4169" s="5"/>
      <c r="AX4169" s="5"/>
      <c r="AY4169" s="5"/>
      <c r="AZ4169" s="5"/>
      <c r="BA4169" s="5"/>
      <c r="CX4169" s="5"/>
      <c r="CY4169" s="5"/>
      <c r="CZ4169" s="5"/>
    </row>
    <row r="4170" spans="4:104" x14ac:dyDescent="0.3">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E4170" s="5"/>
      <c r="AF4170" s="5"/>
      <c r="AG4170" s="5"/>
      <c r="AH4170" s="5"/>
      <c r="AI4170" s="5"/>
      <c r="AJ4170" s="5"/>
      <c r="AM4170" s="9"/>
      <c r="AN4170" s="9"/>
      <c r="AO4170" s="9"/>
      <c r="AP4170" s="9"/>
      <c r="AQ4170" s="9"/>
      <c r="AR4170" s="9"/>
      <c r="AS4170" s="9"/>
      <c r="AT4170" s="9"/>
      <c r="AU4170" s="5"/>
      <c r="AV4170" s="5"/>
      <c r="AW4170" s="5"/>
      <c r="AX4170" s="5"/>
      <c r="AY4170" s="5"/>
      <c r="AZ4170" s="5"/>
      <c r="BA4170" s="5"/>
      <c r="CX4170" s="5"/>
      <c r="CY4170" s="5"/>
      <c r="CZ4170" s="5"/>
    </row>
    <row r="4171" spans="4:104" x14ac:dyDescent="0.3">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E4171" s="5"/>
      <c r="AF4171" s="5"/>
      <c r="AG4171" s="5"/>
      <c r="AH4171" s="5"/>
      <c r="AI4171" s="5"/>
      <c r="AJ4171" s="5"/>
      <c r="AM4171" s="9"/>
      <c r="AN4171" s="9"/>
      <c r="AO4171" s="9"/>
      <c r="AP4171" s="9"/>
      <c r="AQ4171" s="9"/>
      <c r="AR4171" s="9"/>
      <c r="AS4171" s="9"/>
      <c r="AT4171" s="9"/>
      <c r="AU4171" s="5"/>
      <c r="AV4171" s="5"/>
      <c r="AW4171" s="5"/>
      <c r="AX4171" s="5"/>
      <c r="AY4171" s="5"/>
      <c r="AZ4171" s="5"/>
      <c r="BA4171" s="5"/>
      <c r="CX4171" s="5"/>
      <c r="CY4171" s="5"/>
      <c r="CZ4171" s="5"/>
    </row>
    <row r="4172" spans="4:104" x14ac:dyDescent="0.3">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E4172" s="5"/>
      <c r="AF4172" s="5"/>
      <c r="AG4172" s="5"/>
      <c r="AH4172" s="5"/>
      <c r="AI4172" s="5"/>
      <c r="AJ4172" s="5"/>
      <c r="AM4172" s="9"/>
      <c r="AN4172" s="9"/>
      <c r="AO4172" s="9"/>
      <c r="AP4172" s="9"/>
      <c r="AQ4172" s="9"/>
      <c r="AR4172" s="9"/>
      <c r="AS4172" s="9"/>
      <c r="AT4172" s="9"/>
      <c r="AU4172" s="5"/>
      <c r="AV4172" s="5"/>
      <c r="AW4172" s="5"/>
      <c r="AX4172" s="5"/>
      <c r="AY4172" s="5"/>
      <c r="AZ4172" s="5"/>
      <c r="BA4172" s="5"/>
      <c r="CX4172" s="5"/>
      <c r="CY4172" s="5"/>
      <c r="CZ4172" s="5"/>
    </row>
    <row r="4173" spans="4:104" x14ac:dyDescent="0.3">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E4173" s="5"/>
      <c r="AF4173" s="5"/>
      <c r="AG4173" s="5"/>
      <c r="AH4173" s="5"/>
      <c r="AI4173" s="5"/>
      <c r="AJ4173" s="5"/>
      <c r="AM4173" s="9"/>
      <c r="AN4173" s="9"/>
      <c r="AO4173" s="9"/>
      <c r="AP4173" s="9"/>
      <c r="AQ4173" s="9"/>
      <c r="AR4173" s="9"/>
      <c r="AS4173" s="9"/>
      <c r="AT4173" s="9"/>
      <c r="AU4173" s="5"/>
      <c r="AV4173" s="5"/>
      <c r="AW4173" s="5"/>
      <c r="AX4173" s="5"/>
      <c r="AY4173" s="5"/>
      <c r="AZ4173" s="5"/>
      <c r="BA4173" s="5"/>
      <c r="CX4173" s="5"/>
      <c r="CY4173" s="5"/>
      <c r="CZ4173" s="5"/>
    </row>
    <row r="4174" spans="4:104" x14ac:dyDescent="0.3">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E4174" s="5"/>
      <c r="AF4174" s="5"/>
      <c r="AG4174" s="5"/>
      <c r="AH4174" s="5"/>
      <c r="AI4174" s="5"/>
      <c r="AJ4174" s="5"/>
      <c r="AM4174" s="9"/>
      <c r="AN4174" s="9"/>
      <c r="AO4174" s="9"/>
      <c r="AP4174" s="9"/>
      <c r="AQ4174" s="9"/>
      <c r="AR4174" s="9"/>
      <c r="AS4174" s="9"/>
      <c r="AT4174" s="9"/>
      <c r="AU4174" s="5"/>
      <c r="AV4174" s="5"/>
      <c r="AW4174" s="5"/>
      <c r="AX4174" s="5"/>
      <c r="AY4174" s="5"/>
      <c r="AZ4174" s="5"/>
      <c r="BA4174" s="5"/>
      <c r="CX4174" s="5"/>
      <c r="CY4174" s="5"/>
      <c r="CZ4174" s="5"/>
    </row>
    <row r="4175" spans="4:104" x14ac:dyDescent="0.3">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E4175" s="5"/>
      <c r="AF4175" s="5"/>
      <c r="AG4175" s="5"/>
      <c r="AH4175" s="5"/>
      <c r="AI4175" s="5"/>
      <c r="AJ4175" s="5"/>
      <c r="AM4175" s="9"/>
      <c r="AN4175" s="9"/>
      <c r="AO4175" s="9"/>
      <c r="AP4175" s="9"/>
      <c r="AQ4175" s="9"/>
      <c r="AR4175" s="9"/>
      <c r="AS4175" s="9"/>
      <c r="AT4175" s="9"/>
      <c r="AU4175" s="5"/>
      <c r="AV4175" s="5"/>
      <c r="AW4175" s="5"/>
      <c r="AX4175" s="5"/>
      <c r="AY4175" s="5"/>
      <c r="AZ4175" s="5"/>
      <c r="BA4175" s="5"/>
      <c r="CX4175" s="5"/>
      <c r="CY4175" s="5"/>
      <c r="CZ4175" s="5"/>
    </row>
    <row r="4176" spans="4:104" x14ac:dyDescent="0.3">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E4176" s="5"/>
      <c r="AF4176" s="5"/>
      <c r="AG4176" s="5"/>
      <c r="AH4176" s="5"/>
      <c r="AI4176" s="5"/>
      <c r="AJ4176" s="5"/>
      <c r="AM4176" s="9"/>
      <c r="AN4176" s="9"/>
      <c r="AO4176" s="9"/>
      <c r="AP4176" s="9"/>
      <c r="AQ4176" s="9"/>
      <c r="AR4176" s="9"/>
      <c r="AS4176" s="9"/>
      <c r="AT4176" s="9"/>
      <c r="AU4176" s="5"/>
      <c r="AV4176" s="5"/>
      <c r="AW4176" s="5"/>
      <c r="AX4176" s="5"/>
      <c r="AY4176" s="5"/>
      <c r="AZ4176" s="5"/>
      <c r="BA4176" s="5"/>
      <c r="CX4176" s="5"/>
      <c r="CY4176" s="5"/>
      <c r="CZ4176" s="5"/>
    </row>
    <row r="4177" spans="4:104" x14ac:dyDescent="0.3">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E4177" s="5"/>
      <c r="AF4177" s="5"/>
      <c r="AG4177" s="5"/>
      <c r="AH4177" s="5"/>
      <c r="AI4177" s="5"/>
      <c r="AJ4177" s="5"/>
      <c r="AM4177" s="9"/>
      <c r="AN4177" s="9"/>
      <c r="AO4177" s="9"/>
      <c r="AP4177" s="9"/>
      <c r="AQ4177" s="9"/>
      <c r="AR4177" s="9"/>
      <c r="AS4177" s="9"/>
      <c r="AT4177" s="9"/>
      <c r="AU4177" s="5"/>
      <c r="AV4177" s="5"/>
      <c r="AW4177" s="5"/>
      <c r="AX4177" s="5"/>
      <c r="AY4177" s="5"/>
      <c r="AZ4177" s="5"/>
      <c r="BA4177" s="5"/>
      <c r="CX4177" s="5"/>
      <c r="CY4177" s="5"/>
      <c r="CZ4177" s="5"/>
    </row>
    <row r="4178" spans="4:104" x14ac:dyDescent="0.3">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E4178" s="5"/>
      <c r="AF4178" s="5"/>
      <c r="AG4178" s="5"/>
      <c r="AH4178" s="5"/>
      <c r="AI4178" s="5"/>
      <c r="AJ4178" s="5"/>
      <c r="AM4178" s="9"/>
      <c r="AN4178" s="9"/>
      <c r="AO4178" s="9"/>
      <c r="AP4178" s="9"/>
      <c r="AQ4178" s="9"/>
      <c r="AR4178" s="9"/>
      <c r="AS4178" s="9"/>
      <c r="AT4178" s="9"/>
      <c r="AU4178" s="5"/>
      <c r="AV4178" s="5"/>
      <c r="AW4178" s="5"/>
      <c r="AX4178" s="5"/>
      <c r="AY4178" s="5"/>
      <c r="AZ4178" s="5"/>
      <c r="BA4178" s="5"/>
      <c r="CX4178" s="5"/>
      <c r="CY4178" s="5"/>
      <c r="CZ4178" s="5"/>
    </row>
    <row r="4179" spans="4:104" x14ac:dyDescent="0.3">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E4179" s="5"/>
      <c r="AF4179" s="5"/>
      <c r="AG4179" s="5"/>
      <c r="AH4179" s="5"/>
      <c r="AI4179" s="5"/>
      <c r="AJ4179" s="5"/>
      <c r="AM4179" s="9"/>
      <c r="AN4179" s="9"/>
      <c r="AO4179" s="9"/>
      <c r="AP4179" s="9"/>
      <c r="AQ4179" s="9"/>
      <c r="AR4179" s="9"/>
      <c r="AS4179" s="9"/>
      <c r="AT4179" s="9"/>
      <c r="AU4179" s="5"/>
      <c r="AV4179" s="5"/>
      <c r="AW4179" s="5"/>
      <c r="AX4179" s="5"/>
      <c r="AY4179" s="5"/>
      <c r="AZ4179" s="5"/>
      <c r="BA4179" s="5"/>
      <c r="CX4179" s="5"/>
      <c r="CY4179" s="5"/>
      <c r="CZ4179" s="5"/>
    </row>
    <row r="4180" spans="4:104" x14ac:dyDescent="0.3">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E4180" s="5"/>
      <c r="AF4180" s="5"/>
      <c r="AG4180" s="5"/>
      <c r="AH4180" s="5"/>
      <c r="AI4180" s="5"/>
      <c r="AJ4180" s="5"/>
      <c r="AM4180" s="9"/>
      <c r="AN4180" s="9"/>
      <c r="AO4180" s="9"/>
      <c r="AP4180" s="9"/>
      <c r="AQ4180" s="9"/>
      <c r="AR4180" s="9"/>
      <c r="AS4180" s="9"/>
      <c r="AT4180" s="9"/>
      <c r="AU4180" s="5"/>
      <c r="AV4180" s="5"/>
      <c r="AW4180" s="5"/>
      <c r="AX4180" s="5"/>
      <c r="AY4180" s="5"/>
      <c r="AZ4180" s="5"/>
      <c r="BA4180" s="5"/>
      <c r="CX4180" s="5"/>
      <c r="CY4180" s="5"/>
      <c r="CZ4180" s="5"/>
    </row>
    <row r="4181" spans="4:104" x14ac:dyDescent="0.3">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E4181" s="5"/>
      <c r="AF4181" s="5"/>
      <c r="AG4181" s="5"/>
      <c r="AH4181" s="5"/>
      <c r="AI4181" s="5"/>
      <c r="AJ4181" s="5"/>
      <c r="AM4181" s="9"/>
      <c r="AN4181" s="9"/>
      <c r="AO4181" s="9"/>
      <c r="AP4181" s="9"/>
      <c r="AQ4181" s="9"/>
      <c r="AR4181" s="9"/>
      <c r="AS4181" s="9"/>
      <c r="AT4181" s="9"/>
      <c r="AU4181" s="5"/>
      <c r="AV4181" s="5"/>
      <c r="AW4181" s="5"/>
      <c r="AX4181" s="5"/>
      <c r="AY4181" s="5"/>
      <c r="AZ4181" s="5"/>
      <c r="BA4181" s="5"/>
      <c r="CX4181" s="5"/>
      <c r="CY4181" s="5"/>
      <c r="CZ4181" s="5"/>
    </row>
    <row r="4182" spans="4:104" x14ac:dyDescent="0.3">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E4182" s="5"/>
      <c r="AF4182" s="5"/>
      <c r="AG4182" s="5"/>
      <c r="AH4182" s="5"/>
      <c r="AI4182" s="5"/>
      <c r="AJ4182" s="5"/>
      <c r="AM4182" s="9"/>
      <c r="AN4182" s="9"/>
      <c r="AO4182" s="9"/>
      <c r="AP4182" s="9"/>
      <c r="AQ4182" s="9"/>
      <c r="AR4182" s="9"/>
      <c r="AS4182" s="9"/>
      <c r="AT4182" s="9"/>
      <c r="AU4182" s="5"/>
      <c r="AV4182" s="5"/>
      <c r="AW4182" s="5"/>
      <c r="AX4182" s="5"/>
      <c r="AY4182" s="5"/>
      <c r="AZ4182" s="5"/>
      <c r="BA4182" s="5"/>
      <c r="CX4182" s="5"/>
      <c r="CY4182" s="5"/>
      <c r="CZ4182" s="5"/>
    </row>
    <row r="4183" spans="4:104" x14ac:dyDescent="0.3">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E4183" s="5"/>
      <c r="AF4183" s="5"/>
      <c r="AG4183" s="5"/>
      <c r="AH4183" s="5"/>
      <c r="AI4183" s="5"/>
      <c r="AJ4183" s="5"/>
      <c r="AM4183" s="9"/>
      <c r="AN4183" s="9"/>
      <c r="AO4183" s="9"/>
      <c r="AP4183" s="9"/>
      <c r="AQ4183" s="9"/>
      <c r="AR4183" s="9"/>
      <c r="AS4183" s="9"/>
      <c r="AT4183" s="9"/>
      <c r="AU4183" s="5"/>
      <c r="AV4183" s="5"/>
      <c r="AW4183" s="5"/>
      <c r="AX4183" s="5"/>
      <c r="AY4183" s="5"/>
      <c r="AZ4183" s="5"/>
      <c r="BA4183" s="5"/>
      <c r="CX4183" s="5"/>
      <c r="CY4183" s="5"/>
      <c r="CZ4183" s="5"/>
    </row>
    <row r="4184" spans="4:104" x14ac:dyDescent="0.3">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E4184" s="5"/>
      <c r="AF4184" s="5"/>
      <c r="AG4184" s="5"/>
      <c r="AH4184" s="5"/>
      <c r="AI4184" s="5"/>
      <c r="AJ4184" s="5"/>
      <c r="AM4184" s="9"/>
      <c r="AN4184" s="9"/>
      <c r="AO4184" s="9"/>
      <c r="AP4184" s="9"/>
      <c r="AQ4184" s="9"/>
      <c r="AR4184" s="9"/>
      <c r="AS4184" s="9"/>
      <c r="AT4184" s="9"/>
      <c r="AU4184" s="5"/>
      <c r="AV4184" s="5"/>
      <c r="AW4184" s="5"/>
      <c r="AX4184" s="5"/>
      <c r="AY4184" s="5"/>
      <c r="AZ4184" s="5"/>
      <c r="BA4184" s="5"/>
      <c r="CX4184" s="5"/>
      <c r="CY4184" s="5"/>
      <c r="CZ4184" s="5"/>
    </row>
    <row r="4185" spans="4:104" x14ac:dyDescent="0.3">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E4185" s="5"/>
      <c r="AF4185" s="5"/>
      <c r="AG4185" s="5"/>
      <c r="AH4185" s="5"/>
      <c r="AI4185" s="5"/>
      <c r="AJ4185" s="5"/>
      <c r="AM4185" s="9"/>
      <c r="AN4185" s="9"/>
      <c r="AO4185" s="9"/>
      <c r="AP4185" s="9"/>
      <c r="AQ4185" s="9"/>
      <c r="AR4185" s="9"/>
      <c r="AS4185" s="9"/>
      <c r="AT4185" s="9"/>
      <c r="AU4185" s="5"/>
      <c r="AV4185" s="5"/>
      <c r="AW4185" s="5"/>
      <c r="AX4185" s="5"/>
      <c r="AY4185" s="5"/>
      <c r="AZ4185" s="5"/>
      <c r="BA4185" s="5"/>
      <c r="CX4185" s="5"/>
      <c r="CY4185" s="5"/>
      <c r="CZ4185" s="5"/>
    </row>
    <row r="4186" spans="4:104" x14ac:dyDescent="0.3">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E4186" s="5"/>
      <c r="AF4186" s="5"/>
      <c r="AG4186" s="5"/>
      <c r="AH4186" s="5"/>
      <c r="AI4186" s="5"/>
      <c r="AJ4186" s="5"/>
      <c r="AM4186" s="9"/>
      <c r="AN4186" s="9"/>
      <c r="AO4186" s="9"/>
      <c r="AP4186" s="9"/>
      <c r="AQ4186" s="9"/>
      <c r="AR4186" s="9"/>
      <c r="AS4186" s="9"/>
      <c r="AT4186" s="9"/>
      <c r="AU4186" s="5"/>
      <c r="AV4186" s="5"/>
      <c r="AW4186" s="5"/>
      <c r="AX4186" s="5"/>
      <c r="AY4186" s="5"/>
      <c r="AZ4186" s="5"/>
      <c r="BA4186" s="5"/>
      <c r="CX4186" s="5"/>
      <c r="CY4186" s="5"/>
      <c r="CZ4186" s="5"/>
    </row>
    <row r="4187" spans="4:104" x14ac:dyDescent="0.3">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E4187" s="5"/>
      <c r="AF4187" s="5"/>
      <c r="AG4187" s="5"/>
      <c r="AH4187" s="5"/>
      <c r="AI4187" s="5"/>
      <c r="AJ4187" s="5"/>
      <c r="AM4187" s="9"/>
      <c r="AN4187" s="9"/>
      <c r="AO4187" s="9"/>
      <c r="AP4187" s="9"/>
      <c r="AQ4187" s="9"/>
      <c r="AR4187" s="9"/>
      <c r="AS4187" s="9"/>
      <c r="AT4187" s="9"/>
      <c r="AU4187" s="5"/>
      <c r="AV4187" s="5"/>
      <c r="AW4187" s="5"/>
      <c r="AX4187" s="5"/>
      <c r="AY4187" s="5"/>
      <c r="AZ4187" s="5"/>
      <c r="BA4187" s="5"/>
      <c r="CX4187" s="5"/>
      <c r="CY4187" s="5"/>
      <c r="CZ4187" s="5"/>
    </row>
    <row r="4188" spans="4:104" x14ac:dyDescent="0.3">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E4188" s="5"/>
      <c r="AF4188" s="5"/>
      <c r="AG4188" s="5"/>
      <c r="AH4188" s="5"/>
      <c r="AI4188" s="5"/>
      <c r="AJ4188" s="5"/>
      <c r="AM4188" s="9"/>
      <c r="AN4188" s="9"/>
      <c r="AO4188" s="9"/>
      <c r="AP4188" s="9"/>
      <c r="AQ4188" s="9"/>
      <c r="AR4188" s="9"/>
      <c r="AS4188" s="9"/>
      <c r="AT4188" s="9"/>
      <c r="AU4188" s="5"/>
      <c r="AV4188" s="5"/>
      <c r="AW4188" s="5"/>
      <c r="AX4188" s="5"/>
      <c r="AY4188" s="5"/>
      <c r="AZ4188" s="5"/>
      <c r="BA4188" s="5"/>
      <c r="CX4188" s="5"/>
      <c r="CY4188" s="5"/>
      <c r="CZ4188" s="5"/>
    </row>
    <row r="4189" spans="4:104" x14ac:dyDescent="0.3">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E4189" s="5"/>
      <c r="AF4189" s="5"/>
      <c r="AG4189" s="5"/>
      <c r="AH4189" s="5"/>
      <c r="AI4189" s="5"/>
      <c r="AJ4189" s="5"/>
      <c r="AM4189" s="9"/>
      <c r="AN4189" s="9"/>
      <c r="AO4189" s="9"/>
      <c r="AP4189" s="9"/>
      <c r="AQ4189" s="9"/>
      <c r="AR4189" s="9"/>
      <c r="AS4189" s="9"/>
      <c r="AT4189" s="9"/>
      <c r="AU4189" s="5"/>
      <c r="AV4189" s="5"/>
      <c r="AW4189" s="5"/>
      <c r="AX4189" s="5"/>
      <c r="AY4189" s="5"/>
      <c r="AZ4189" s="5"/>
      <c r="BA4189" s="5"/>
      <c r="CX4189" s="5"/>
      <c r="CY4189" s="5"/>
      <c r="CZ4189" s="5"/>
    </row>
    <row r="4190" spans="4:104" x14ac:dyDescent="0.3">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E4190" s="5"/>
      <c r="AF4190" s="5"/>
      <c r="AG4190" s="5"/>
      <c r="AH4190" s="5"/>
      <c r="AI4190" s="5"/>
      <c r="AJ4190" s="5"/>
      <c r="AM4190" s="9"/>
      <c r="AN4190" s="9"/>
      <c r="AO4190" s="9"/>
      <c r="AP4190" s="9"/>
      <c r="AQ4190" s="9"/>
      <c r="AR4190" s="9"/>
      <c r="AS4190" s="9"/>
      <c r="AT4190" s="9"/>
      <c r="AU4190" s="5"/>
      <c r="AV4190" s="5"/>
      <c r="AW4190" s="5"/>
      <c r="AX4190" s="5"/>
      <c r="AY4190" s="5"/>
      <c r="AZ4190" s="5"/>
      <c r="BA4190" s="5"/>
      <c r="CX4190" s="5"/>
      <c r="CY4190" s="5"/>
      <c r="CZ4190" s="5"/>
    </row>
    <row r="4191" spans="4:104" x14ac:dyDescent="0.3">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E4191" s="5"/>
      <c r="AF4191" s="5"/>
      <c r="AG4191" s="5"/>
      <c r="AH4191" s="5"/>
      <c r="AI4191" s="5"/>
      <c r="AJ4191" s="5"/>
      <c r="AM4191" s="9"/>
      <c r="AN4191" s="9"/>
      <c r="AO4191" s="9"/>
      <c r="AP4191" s="9"/>
      <c r="AQ4191" s="9"/>
      <c r="AR4191" s="9"/>
      <c r="AS4191" s="9"/>
      <c r="AT4191" s="9"/>
      <c r="AU4191" s="5"/>
      <c r="AV4191" s="5"/>
      <c r="AW4191" s="5"/>
      <c r="AX4191" s="5"/>
      <c r="AY4191" s="5"/>
      <c r="AZ4191" s="5"/>
      <c r="BA4191" s="5"/>
      <c r="CX4191" s="5"/>
      <c r="CY4191" s="5"/>
      <c r="CZ4191" s="5"/>
    </row>
    <row r="4192" spans="4:104" x14ac:dyDescent="0.3">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E4192" s="5"/>
      <c r="AF4192" s="5"/>
      <c r="AG4192" s="5"/>
      <c r="AH4192" s="5"/>
      <c r="AI4192" s="5"/>
      <c r="AJ4192" s="5"/>
      <c r="AM4192" s="9"/>
      <c r="AN4192" s="9"/>
      <c r="AO4192" s="9"/>
      <c r="AP4192" s="9"/>
      <c r="AQ4192" s="9"/>
      <c r="AR4192" s="9"/>
      <c r="AS4192" s="9"/>
      <c r="AT4192" s="9"/>
      <c r="AU4192" s="5"/>
      <c r="AV4192" s="5"/>
      <c r="AW4192" s="5"/>
      <c r="AX4192" s="5"/>
      <c r="AY4192" s="5"/>
      <c r="AZ4192" s="5"/>
      <c r="BA4192" s="5"/>
      <c r="CX4192" s="5"/>
      <c r="CY4192" s="5"/>
      <c r="CZ4192" s="5"/>
    </row>
    <row r="4193" spans="4:104" x14ac:dyDescent="0.3">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E4193" s="5"/>
      <c r="AF4193" s="5"/>
      <c r="AG4193" s="5"/>
      <c r="AH4193" s="5"/>
      <c r="AI4193" s="5"/>
      <c r="AJ4193" s="5"/>
      <c r="AM4193" s="9"/>
      <c r="AN4193" s="9"/>
      <c r="AO4193" s="9"/>
      <c r="AP4193" s="9"/>
      <c r="AQ4193" s="9"/>
      <c r="AR4193" s="9"/>
      <c r="AS4193" s="9"/>
      <c r="AT4193" s="9"/>
      <c r="AU4193" s="5"/>
      <c r="AV4193" s="5"/>
      <c r="AW4193" s="5"/>
      <c r="AX4193" s="5"/>
      <c r="AY4193" s="5"/>
      <c r="AZ4193" s="5"/>
      <c r="BA4193" s="5"/>
      <c r="CX4193" s="5"/>
      <c r="CY4193" s="5"/>
      <c r="CZ4193" s="5"/>
    </row>
    <row r="4194" spans="4:104" x14ac:dyDescent="0.3">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E4194" s="5"/>
      <c r="AF4194" s="5"/>
      <c r="AG4194" s="5"/>
      <c r="AH4194" s="5"/>
      <c r="AI4194" s="5"/>
      <c r="AJ4194" s="5"/>
      <c r="AM4194" s="9"/>
      <c r="AN4194" s="9"/>
      <c r="AO4194" s="9"/>
      <c r="AP4194" s="9"/>
      <c r="AQ4194" s="9"/>
      <c r="AR4194" s="9"/>
      <c r="AS4194" s="9"/>
      <c r="AT4194" s="9"/>
      <c r="AU4194" s="5"/>
      <c r="AV4194" s="5"/>
      <c r="AW4194" s="5"/>
      <c r="AX4194" s="5"/>
      <c r="AY4194" s="5"/>
      <c r="AZ4194" s="5"/>
      <c r="BA4194" s="5"/>
      <c r="CX4194" s="5"/>
      <c r="CY4194" s="5"/>
      <c r="CZ4194" s="5"/>
    </row>
    <row r="4195" spans="4:104" x14ac:dyDescent="0.3">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E4195" s="5"/>
      <c r="AF4195" s="5"/>
      <c r="AG4195" s="5"/>
      <c r="AH4195" s="5"/>
      <c r="AI4195" s="5"/>
      <c r="AJ4195" s="5"/>
      <c r="AM4195" s="9"/>
      <c r="AN4195" s="9"/>
      <c r="AO4195" s="9"/>
      <c r="AP4195" s="9"/>
      <c r="AQ4195" s="9"/>
      <c r="AR4195" s="9"/>
      <c r="AS4195" s="9"/>
      <c r="AT4195" s="9"/>
      <c r="AU4195" s="5"/>
      <c r="AV4195" s="5"/>
      <c r="AW4195" s="5"/>
      <c r="AX4195" s="5"/>
      <c r="AY4195" s="5"/>
      <c r="AZ4195" s="5"/>
      <c r="BA4195" s="5"/>
      <c r="CX4195" s="5"/>
      <c r="CY4195" s="5"/>
      <c r="CZ4195" s="5"/>
    </row>
    <row r="4196" spans="4:104" x14ac:dyDescent="0.3">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E4196" s="5"/>
      <c r="AF4196" s="5"/>
      <c r="AG4196" s="5"/>
      <c r="AH4196" s="5"/>
      <c r="AI4196" s="5"/>
      <c r="AJ4196" s="5"/>
      <c r="AM4196" s="9"/>
      <c r="AN4196" s="9"/>
      <c r="AO4196" s="9"/>
      <c r="AP4196" s="9"/>
      <c r="AQ4196" s="9"/>
      <c r="AR4196" s="9"/>
      <c r="AS4196" s="9"/>
      <c r="AT4196" s="9"/>
      <c r="AU4196" s="5"/>
      <c r="AV4196" s="5"/>
      <c r="AW4196" s="5"/>
      <c r="AX4196" s="5"/>
      <c r="AY4196" s="5"/>
      <c r="AZ4196" s="5"/>
      <c r="BA4196" s="5"/>
      <c r="CX4196" s="5"/>
      <c r="CY4196" s="5"/>
      <c r="CZ4196" s="5"/>
    </row>
    <row r="4197" spans="4:104" x14ac:dyDescent="0.3">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E4197" s="5"/>
      <c r="AF4197" s="5"/>
      <c r="AG4197" s="5"/>
      <c r="AH4197" s="5"/>
      <c r="AI4197" s="5"/>
      <c r="AJ4197" s="5"/>
      <c r="AM4197" s="9"/>
      <c r="AN4197" s="9"/>
      <c r="AO4197" s="9"/>
      <c r="AP4197" s="9"/>
      <c r="AQ4197" s="9"/>
      <c r="AR4197" s="9"/>
      <c r="AS4197" s="9"/>
      <c r="AT4197" s="9"/>
      <c r="AU4197" s="5"/>
      <c r="AV4197" s="5"/>
      <c r="AW4197" s="5"/>
      <c r="AX4197" s="5"/>
      <c r="AY4197" s="5"/>
      <c r="AZ4197" s="5"/>
      <c r="BA4197" s="5"/>
      <c r="CX4197" s="5"/>
      <c r="CY4197" s="5"/>
      <c r="CZ4197" s="5"/>
    </row>
    <row r="4198" spans="4:104" x14ac:dyDescent="0.3">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E4198" s="5"/>
      <c r="AF4198" s="5"/>
      <c r="AG4198" s="5"/>
      <c r="AH4198" s="5"/>
      <c r="AI4198" s="5"/>
      <c r="AJ4198" s="5"/>
      <c r="AM4198" s="9"/>
      <c r="AN4198" s="9"/>
      <c r="AO4198" s="9"/>
      <c r="AP4198" s="9"/>
      <c r="AQ4198" s="9"/>
      <c r="AR4198" s="9"/>
      <c r="AS4198" s="9"/>
      <c r="AT4198" s="9"/>
      <c r="AU4198" s="5"/>
      <c r="AV4198" s="5"/>
      <c r="AW4198" s="5"/>
      <c r="AX4198" s="5"/>
      <c r="AY4198" s="5"/>
      <c r="AZ4198" s="5"/>
      <c r="BA4198" s="5"/>
      <c r="CX4198" s="5"/>
      <c r="CY4198" s="5"/>
      <c r="CZ4198" s="5"/>
    </row>
    <row r="4199" spans="4:104" x14ac:dyDescent="0.3">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E4199" s="5"/>
      <c r="AF4199" s="5"/>
      <c r="AG4199" s="5"/>
      <c r="AH4199" s="5"/>
      <c r="AI4199" s="5"/>
      <c r="AJ4199" s="5"/>
      <c r="AM4199" s="9"/>
      <c r="AN4199" s="9"/>
      <c r="AO4199" s="9"/>
      <c r="AP4199" s="9"/>
      <c r="AQ4199" s="9"/>
      <c r="AR4199" s="9"/>
      <c r="AS4199" s="9"/>
      <c r="AT4199" s="9"/>
      <c r="AU4199" s="5"/>
      <c r="AV4199" s="5"/>
      <c r="AW4199" s="5"/>
      <c r="AX4199" s="5"/>
      <c r="AY4199" s="5"/>
      <c r="AZ4199" s="5"/>
      <c r="BA4199" s="5"/>
      <c r="CX4199" s="5"/>
      <c r="CY4199" s="5"/>
      <c r="CZ4199" s="5"/>
    </row>
    <row r="4200" spans="4:104" x14ac:dyDescent="0.3">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E4200" s="5"/>
      <c r="AF4200" s="5"/>
      <c r="AG4200" s="5"/>
      <c r="AH4200" s="5"/>
      <c r="AI4200" s="5"/>
      <c r="AJ4200" s="5"/>
      <c r="AM4200" s="9"/>
      <c r="AN4200" s="9"/>
      <c r="AO4200" s="9"/>
      <c r="AP4200" s="9"/>
      <c r="AQ4200" s="9"/>
      <c r="AR4200" s="9"/>
      <c r="AS4200" s="9"/>
      <c r="AT4200" s="9"/>
      <c r="AU4200" s="5"/>
      <c r="AV4200" s="5"/>
      <c r="AW4200" s="5"/>
      <c r="AX4200" s="5"/>
      <c r="AY4200" s="5"/>
      <c r="AZ4200" s="5"/>
      <c r="BA4200" s="5"/>
      <c r="CX4200" s="5"/>
      <c r="CY4200" s="5"/>
      <c r="CZ4200" s="5"/>
    </row>
    <row r="4201" spans="4:104" x14ac:dyDescent="0.3">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E4201" s="5"/>
      <c r="AF4201" s="5"/>
      <c r="AG4201" s="5"/>
      <c r="AH4201" s="5"/>
      <c r="AI4201" s="5"/>
      <c r="AJ4201" s="5"/>
      <c r="AM4201" s="9"/>
      <c r="AN4201" s="9"/>
      <c r="AO4201" s="9"/>
      <c r="AP4201" s="9"/>
      <c r="AQ4201" s="9"/>
      <c r="AR4201" s="9"/>
      <c r="AS4201" s="9"/>
      <c r="AT4201" s="9"/>
      <c r="AU4201" s="5"/>
      <c r="AV4201" s="5"/>
      <c r="AW4201" s="5"/>
      <c r="AX4201" s="5"/>
      <c r="AY4201" s="5"/>
      <c r="AZ4201" s="5"/>
      <c r="BA4201" s="5"/>
      <c r="CX4201" s="5"/>
      <c r="CY4201" s="5"/>
      <c r="CZ4201" s="5"/>
    </row>
    <row r="4202" spans="4:104" x14ac:dyDescent="0.3">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E4202" s="5"/>
      <c r="AF4202" s="5"/>
      <c r="AG4202" s="5"/>
      <c r="AH4202" s="5"/>
      <c r="AI4202" s="5"/>
      <c r="AJ4202" s="5"/>
      <c r="AM4202" s="9"/>
      <c r="AN4202" s="9"/>
      <c r="AO4202" s="9"/>
      <c r="AP4202" s="9"/>
      <c r="AQ4202" s="9"/>
      <c r="AR4202" s="9"/>
      <c r="AS4202" s="9"/>
      <c r="AT4202" s="9"/>
      <c r="AU4202" s="5"/>
      <c r="AV4202" s="5"/>
      <c r="AW4202" s="5"/>
      <c r="AX4202" s="5"/>
      <c r="AY4202" s="5"/>
      <c r="AZ4202" s="5"/>
      <c r="BA4202" s="5"/>
      <c r="CX4202" s="5"/>
      <c r="CY4202" s="5"/>
      <c r="CZ4202" s="5"/>
    </row>
    <row r="4203" spans="4:104" x14ac:dyDescent="0.3">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E4203" s="5"/>
      <c r="AF4203" s="5"/>
      <c r="AG4203" s="5"/>
      <c r="AH4203" s="5"/>
      <c r="AI4203" s="5"/>
      <c r="AJ4203" s="5"/>
      <c r="AM4203" s="9"/>
      <c r="AN4203" s="9"/>
      <c r="AO4203" s="9"/>
      <c r="AP4203" s="9"/>
      <c r="AQ4203" s="9"/>
      <c r="AR4203" s="9"/>
      <c r="AS4203" s="9"/>
      <c r="AT4203" s="9"/>
      <c r="AU4203" s="5"/>
      <c r="AV4203" s="5"/>
      <c r="AW4203" s="5"/>
      <c r="AX4203" s="5"/>
      <c r="AY4203" s="5"/>
      <c r="AZ4203" s="5"/>
      <c r="BA4203" s="5"/>
      <c r="CX4203" s="5"/>
      <c r="CY4203" s="5"/>
      <c r="CZ4203" s="5"/>
    </row>
    <row r="4204" spans="4:104" x14ac:dyDescent="0.3">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E4204" s="5"/>
      <c r="AF4204" s="5"/>
      <c r="AG4204" s="5"/>
      <c r="AH4204" s="5"/>
      <c r="AI4204" s="5"/>
      <c r="AJ4204" s="5"/>
      <c r="AM4204" s="9"/>
      <c r="AN4204" s="9"/>
      <c r="AO4204" s="9"/>
      <c r="AP4204" s="9"/>
      <c r="AQ4204" s="9"/>
      <c r="AR4204" s="9"/>
      <c r="AS4204" s="9"/>
      <c r="AT4204" s="9"/>
      <c r="AU4204" s="5"/>
      <c r="AV4204" s="5"/>
      <c r="AW4204" s="5"/>
      <c r="AX4204" s="5"/>
      <c r="AY4204" s="5"/>
      <c r="AZ4204" s="5"/>
      <c r="BA4204" s="5"/>
      <c r="CX4204" s="5"/>
      <c r="CY4204" s="5"/>
      <c r="CZ4204" s="5"/>
    </row>
    <row r="4205" spans="4:104" x14ac:dyDescent="0.3">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E4205" s="5"/>
      <c r="AF4205" s="5"/>
      <c r="AG4205" s="5"/>
      <c r="AH4205" s="5"/>
      <c r="AI4205" s="5"/>
      <c r="AJ4205" s="5"/>
      <c r="AM4205" s="9"/>
      <c r="AN4205" s="9"/>
      <c r="AO4205" s="9"/>
      <c r="AP4205" s="9"/>
      <c r="AQ4205" s="9"/>
      <c r="AR4205" s="9"/>
      <c r="AS4205" s="9"/>
      <c r="AT4205" s="9"/>
      <c r="AU4205" s="5"/>
      <c r="AV4205" s="5"/>
      <c r="AW4205" s="5"/>
      <c r="AX4205" s="5"/>
      <c r="AY4205" s="5"/>
      <c r="AZ4205" s="5"/>
      <c r="BA4205" s="5"/>
      <c r="CX4205" s="5"/>
      <c r="CY4205" s="5"/>
      <c r="CZ4205" s="5"/>
    </row>
    <row r="4206" spans="4:104" x14ac:dyDescent="0.3">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E4206" s="5"/>
      <c r="AF4206" s="5"/>
      <c r="AG4206" s="5"/>
      <c r="AH4206" s="5"/>
      <c r="AI4206" s="5"/>
      <c r="AJ4206" s="5"/>
      <c r="AM4206" s="9"/>
      <c r="AN4206" s="9"/>
      <c r="AO4206" s="9"/>
      <c r="AP4206" s="9"/>
      <c r="AQ4206" s="9"/>
      <c r="AR4206" s="9"/>
      <c r="AS4206" s="9"/>
      <c r="AT4206" s="9"/>
      <c r="AU4206" s="5"/>
      <c r="AV4206" s="5"/>
      <c r="AW4206" s="5"/>
      <c r="AX4206" s="5"/>
      <c r="AY4206" s="5"/>
      <c r="AZ4206" s="5"/>
      <c r="BA4206" s="5"/>
      <c r="CX4206" s="5"/>
      <c r="CY4206" s="5"/>
      <c r="CZ4206" s="5"/>
    </row>
    <row r="4207" spans="4:104" x14ac:dyDescent="0.3">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E4207" s="5"/>
      <c r="AF4207" s="5"/>
      <c r="AG4207" s="5"/>
      <c r="AH4207" s="5"/>
      <c r="AI4207" s="5"/>
      <c r="AJ4207" s="5"/>
      <c r="AM4207" s="9"/>
      <c r="AN4207" s="9"/>
      <c r="AO4207" s="9"/>
      <c r="AP4207" s="9"/>
      <c r="AQ4207" s="9"/>
      <c r="AR4207" s="9"/>
      <c r="AS4207" s="9"/>
      <c r="AT4207" s="9"/>
      <c r="AU4207" s="5"/>
      <c r="AV4207" s="5"/>
      <c r="AW4207" s="5"/>
      <c r="AX4207" s="5"/>
      <c r="AY4207" s="5"/>
      <c r="AZ4207" s="5"/>
      <c r="BA4207" s="5"/>
      <c r="CX4207" s="5"/>
      <c r="CY4207" s="5"/>
      <c r="CZ4207" s="5"/>
    </row>
    <row r="4208" spans="4:104" x14ac:dyDescent="0.3">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E4208" s="5"/>
      <c r="AF4208" s="5"/>
      <c r="AG4208" s="5"/>
      <c r="AH4208" s="5"/>
      <c r="AI4208" s="5"/>
      <c r="AJ4208" s="5"/>
      <c r="AM4208" s="9"/>
      <c r="AN4208" s="9"/>
      <c r="AO4208" s="9"/>
      <c r="AP4208" s="9"/>
      <c r="AQ4208" s="9"/>
      <c r="AR4208" s="9"/>
      <c r="AS4208" s="9"/>
      <c r="AT4208" s="9"/>
      <c r="AU4208" s="5"/>
      <c r="AV4208" s="5"/>
      <c r="AW4208" s="5"/>
      <c r="AX4208" s="5"/>
      <c r="AY4208" s="5"/>
      <c r="AZ4208" s="5"/>
      <c r="BA4208" s="5"/>
      <c r="CX4208" s="5"/>
      <c r="CY4208" s="5"/>
      <c r="CZ4208" s="5"/>
    </row>
    <row r="4209" spans="4:104" x14ac:dyDescent="0.3">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E4209" s="5"/>
      <c r="AF4209" s="5"/>
      <c r="AG4209" s="5"/>
      <c r="AH4209" s="5"/>
      <c r="AI4209" s="5"/>
      <c r="AJ4209" s="5"/>
      <c r="AM4209" s="9"/>
      <c r="AN4209" s="9"/>
      <c r="AO4209" s="9"/>
      <c r="AP4209" s="9"/>
      <c r="AQ4209" s="9"/>
      <c r="AR4209" s="9"/>
      <c r="AS4209" s="9"/>
      <c r="AT4209" s="9"/>
      <c r="AU4209" s="5"/>
      <c r="AV4209" s="5"/>
      <c r="AW4209" s="5"/>
      <c r="AX4209" s="5"/>
      <c r="AY4209" s="5"/>
      <c r="AZ4209" s="5"/>
      <c r="BA4209" s="5"/>
      <c r="CX4209" s="5"/>
      <c r="CY4209" s="5"/>
      <c r="CZ4209" s="5"/>
    </row>
    <row r="4210" spans="4:104" x14ac:dyDescent="0.3">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E4210" s="5"/>
      <c r="AF4210" s="5"/>
      <c r="AG4210" s="5"/>
      <c r="AH4210" s="5"/>
      <c r="AI4210" s="5"/>
      <c r="AJ4210" s="5"/>
      <c r="AM4210" s="9"/>
      <c r="AN4210" s="9"/>
      <c r="AO4210" s="9"/>
      <c r="AP4210" s="9"/>
      <c r="AQ4210" s="9"/>
      <c r="AR4210" s="9"/>
      <c r="AS4210" s="9"/>
      <c r="AT4210" s="9"/>
      <c r="AU4210" s="5"/>
      <c r="AV4210" s="5"/>
      <c r="AW4210" s="5"/>
      <c r="AX4210" s="5"/>
      <c r="AY4210" s="5"/>
      <c r="AZ4210" s="5"/>
      <c r="BA4210" s="5"/>
      <c r="CX4210" s="5"/>
      <c r="CY4210" s="5"/>
      <c r="CZ4210" s="5"/>
    </row>
    <row r="4211" spans="4:104" x14ac:dyDescent="0.3">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E4211" s="5"/>
      <c r="AF4211" s="5"/>
      <c r="AG4211" s="5"/>
      <c r="AH4211" s="5"/>
      <c r="AI4211" s="5"/>
      <c r="AJ4211" s="5"/>
      <c r="AM4211" s="9"/>
      <c r="AN4211" s="9"/>
      <c r="AO4211" s="9"/>
      <c r="AP4211" s="9"/>
      <c r="AQ4211" s="9"/>
      <c r="AR4211" s="9"/>
      <c r="AS4211" s="9"/>
      <c r="AT4211" s="9"/>
      <c r="AU4211" s="5"/>
      <c r="AV4211" s="5"/>
      <c r="AW4211" s="5"/>
      <c r="AX4211" s="5"/>
      <c r="AY4211" s="5"/>
      <c r="AZ4211" s="5"/>
      <c r="BA4211" s="5"/>
      <c r="CX4211" s="5"/>
      <c r="CY4211" s="5"/>
      <c r="CZ4211" s="5"/>
    </row>
    <row r="4212" spans="4:104" x14ac:dyDescent="0.3">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E4212" s="5"/>
      <c r="AF4212" s="5"/>
      <c r="AG4212" s="5"/>
      <c r="AH4212" s="5"/>
      <c r="AI4212" s="5"/>
      <c r="AJ4212" s="5"/>
      <c r="AM4212" s="9"/>
      <c r="AN4212" s="9"/>
      <c r="AO4212" s="9"/>
      <c r="AP4212" s="9"/>
      <c r="AQ4212" s="9"/>
      <c r="AR4212" s="9"/>
      <c r="AS4212" s="9"/>
      <c r="AT4212" s="9"/>
      <c r="AU4212" s="5"/>
      <c r="AV4212" s="5"/>
      <c r="AW4212" s="5"/>
      <c r="AX4212" s="5"/>
      <c r="AY4212" s="5"/>
      <c r="AZ4212" s="5"/>
      <c r="BA4212" s="5"/>
      <c r="CX4212" s="5"/>
      <c r="CY4212" s="5"/>
      <c r="CZ4212" s="5"/>
    </row>
    <row r="4213" spans="4:104" x14ac:dyDescent="0.3">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E4213" s="5"/>
      <c r="AF4213" s="5"/>
      <c r="AG4213" s="5"/>
      <c r="AH4213" s="5"/>
      <c r="AI4213" s="5"/>
      <c r="AJ4213" s="5"/>
      <c r="AM4213" s="9"/>
      <c r="AN4213" s="9"/>
      <c r="AO4213" s="9"/>
      <c r="AP4213" s="9"/>
      <c r="AQ4213" s="9"/>
      <c r="AR4213" s="9"/>
      <c r="AS4213" s="9"/>
      <c r="AT4213" s="9"/>
      <c r="AU4213" s="5"/>
      <c r="AV4213" s="5"/>
      <c r="AW4213" s="5"/>
      <c r="AX4213" s="5"/>
      <c r="AY4213" s="5"/>
      <c r="AZ4213" s="5"/>
      <c r="BA4213" s="5"/>
      <c r="CX4213" s="5"/>
      <c r="CY4213" s="5"/>
      <c r="CZ4213" s="5"/>
    </row>
    <row r="4214" spans="4:104" x14ac:dyDescent="0.3">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E4214" s="5"/>
      <c r="AF4214" s="5"/>
      <c r="AG4214" s="5"/>
      <c r="AH4214" s="5"/>
      <c r="AI4214" s="5"/>
      <c r="AJ4214" s="5"/>
      <c r="AM4214" s="9"/>
      <c r="AN4214" s="9"/>
      <c r="AO4214" s="9"/>
      <c r="AP4214" s="9"/>
      <c r="AQ4214" s="9"/>
      <c r="AR4214" s="9"/>
      <c r="AS4214" s="9"/>
      <c r="AT4214" s="9"/>
      <c r="AU4214" s="5"/>
      <c r="AV4214" s="5"/>
      <c r="AW4214" s="5"/>
      <c r="AX4214" s="5"/>
      <c r="AY4214" s="5"/>
      <c r="AZ4214" s="5"/>
      <c r="BA4214" s="5"/>
      <c r="CX4214" s="5"/>
      <c r="CY4214" s="5"/>
      <c r="CZ4214" s="5"/>
    </row>
    <row r="4215" spans="4:104" x14ac:dyDescent="0.3">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E4215" s="5"/>
      <c r="AF4215" s="5"/>
      <c r="AG4215" s="5"/>
      <c r="AH4215" s="5"/>
      <c r="AI4215" s="5"/>
      <c r="AJ4215" s="5"/>
      <c r="AM4215" s="9"/>
      <c r="AN4215" s="9"/>
      <c r="AO4215" s="9"/>
      <c r="AP4215" s="9"/>
      <c r="AQ4215" s="9"/>
      <c r="AR4215" s="9"/>
      <c r="AS4215" s="9"/>
      <c r="AT4215" s="9"/>
      <c r="AU4215" s="5"/>
      <c r="AV4215" s="5"/>
      <c r="AW4215" s="5"/>
      <c r="AX4215" s="5"/>
      <c r="AY4215" s="5"/>
      <c r="AZ4215" s="5"/>
      <c r="BA4215" s="5"/>
      <c r="CX4215" s="5"/>
      <c r="CY4215" s="5"/>
      <c r="CZ4215" s="5"/>
    </row>
    <row r="4216" spans="4:104" x14ac:dyDescent="0.3">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E4216" s="5"/>
      <c r="AF4216" s="5"/>
      <c r="AG4216" s="5"/>
      <c r="AH4216" s="5"/>
      <c r="AI4216" s="5"/>
      <c r="AJ4216" s="5"/>
      <c r="AM4216" s="9"/>
      <c r="AN4216" s="9"/>
      <c r="AO4216" s="9"/>
      <c r="AP4216" s="9"/>
      <c r="AQ4216" s="9"/>
      <c r="AR4216" s="9"/>
      <c r="AS4216" s="9"/>
      <c r="AT4216" s="9"/>
      <c r="AU4216" s="5"/>
      <c r="AV4216" s="5"/>
      <c r="AW4216" s="5"/>
      <c r="AX4216" s="5"/>
      <c r="AY4216" s="5"/>
      <c r="AZ4216" s="5"/>
      <c r="BA4216" s="5"/>
      <c r="CX4216" s="5"/>
      <c r="CY4216" s="5"/>
      <c r="CZ4216" s="5"/>
    </row>
    <row r="4217" spans="4:104" x14ac:dyDescent="0.3">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E4217" s="5"/>
      <c r="AF4217" s="5"/>
      <c r="AG4217" s="5"/>
      <c r="AH4217" s="5"/>
      <c r="AI4217" s="5"/>
      <c r="AJ4217" s="5"/>
      <c r="AM4217" s="9"/>
      <c r="AN4217" s="9"/>
      <c r="AO4217" s="9"/>
      <c r="AP4217" s="9"/>
      <c r="AQ4217" s="9"/>
      <c r="AR4217" s="9"/>
      <c r="AS4217" s="9"/>
      <c r="AT4217" s="9"/>
      <c r="AU4217" s="5"/>
      <c r="AV4217" s="5"/>
      <c r="AW4217" s="5"/>
      <c r="AX4217" s="5"/>
      <c r="AY4217" s="5"/>
      <c r="AZ4217" s="5"/>
      <c r="BA4217" s="5"/>
      <c r="CX4217" s="5"/>
      <c r="CY4217" s="5"/>
      <c r="CZ4217" s="5"/>
    </row>
    <row r="4218" spans="4:104" x14ac:dyDescent="0.3">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E4218" s="5"/>
      <c r="AF4218" s="5"/>
      <c r="AG4218" s="5"/>
      <c r="AH4218" s="5"/>
      <c r="AI4218" s="5"/>
      <c r="AJ4218" s="5"/>
      <c r="AM4218" s="9"/>
      <c r="AN4218" s="9"/>
      <c r="AO4218" s="9"/>
      <c r="AP4218" s="9"/>
      <c r="AQ4218" s="9"/>
      <c r="AR4218" s="9"/>
      <c r="AS4218" s="9"/>
      <c r="AT4218" s="9"/>
      <c r="AU4218" s="5"/>
      <c r="AV4218" s="5"/>
      <c r="AW4218" s="5"/>
      <c r="AX4218" s="5"/>
      <c r="AY4218" s="5"/>
      <c r="AZ4218" s="5"/>
      <c r="BA4218" s="5"/>
      <c r="CX4218" s="5"/>
      <c r="CY4218" s="5"/>
      <c r="CZ4218" s="5"/>
    </row>
    <row r="4219" spans="4:104" x14ac:dyDescent="0.3">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E4219" s="5"/>
      <c r="AF4219" s="5"/>
      <c r="AG4219" s="5"/>
      <c r="AH4219" s="5"/>
      <c r="AI4219" s="5"/>
      <c r="AJ4219" s="5"/>
      <c r="AM4219" s="9"/>
      <c r="AN4219" s="9"/>
      <c r="AO4219" s="9"/>
      <c r="AP4219" s="9"/>
      <c r="AQ4219" s="9"/>
      <c r="AR4219" s="9"/>
      <c r="AS4219" s="9"/>
      <c r="AT4219" s="9"/>
      <c r="AU4219" s="5"/>
      <c r="AV4219" s="5"/>
      <c r="AW4219" s="5"/>
      <c r="AX4219" s="5"/>
      <c r="AY4219" s="5"/>
      <c r="AZ4219" s="5"/>
      <c r="BA4219" s="5"/>
      <c r="CX4219" s="5"/>
      <c r="CY4219" s="5"/>
      <c r="CZ4219" s="5"/>
    </row>
    <row r="4220" spans="4:104" x14ac:dyDescent="0.3">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E4220" s="5"/>
      <c r="AF4220" s="5"/>
      <c r="AG4220" s="5"/>
      <c r="AH4220" s="5"/>
      <c r="AI4220" s="5"/>
      <c r="AJ4220" s="5"/>
      <c r="AM4220" s="9"/>
      <c r="AN4220" s="9"/>
      <c r="AO4220" s="9"/>
      <c r="AP4220" s="9"/>
      <c r="AQ4220" s="9"/>
      <c r="AR4220" s="9"/>
      <c r="AS4220" s="9"/>
      <c r="AT4220" s="9"/>
      <c r="AU4220" s="5"/>
      <c r="AV4220" s="5"/>
      <c r="AW4220" s="5"/>
      <c r="AX4220" s="5"/>
      <c r="AY4220" s="5"/>
      <c r="AZ4220" s="5"/>
      <c r="BA4220" s="5"/>
      <c r="CX4220" s="5"/>
      <c r="CY4220" s="5"/>
      <c r="CZ4220" s="5"/>
    </row>
    <row r="4221" spans="4:104" x14ac:dyDescent="0.3">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E4221" s="5"/>
      <c r="AF4221" s="5"/>
      <c r="AG4221" s="5"/>
      <c r="AH4221" s="5"/>
      <c r="AI4221" s="5"/>
      <c r="AJ4221" s="5"/>
      <c r="AM4221" s="9"/>
      <c r="AN4221" s="9"/>
      <c r="AO4221" s="9"/>
      <c r="AP4221" s="9"/>
      <c r="AQ4221" s="9"/>
      <c r="AR4221" s="9"/>
      <c r="AS4221" s="9"/>
      <c r="AT4221" s="9"/>
      <c r="AU4221" s="5"/>
      <c r="AV4221" s="5"/>
      <c r="AW4221" s="5"/>
      <c r="AX4221" s="5"/>
      <c r="AY4221" s="5"/>
      <c r="AZ4221" s="5"/>
      <c r="BA4221" s="5"/>
      <c r="CX4221" s="5"/>
      <c r="CY4221" s="5"/>
      <c r="CZ4221" s="5"/>
    </row>
    <row r="4222" spans="4:104" x14ac:dyDescent="0.3">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E4222" s="5"/>
      <c r="AF4222" s="5"/>
      <c r="AG4222" s="5"/>
      <c r="AH4222" s="5"/>
      <c r="AI4222" s="5"/>
      <c r="AJ4222" s="5"/>
      <c r="AM4222" s="9"/>
      <c r="AN4222" s="9"/>
      <c r="AO4222" s="9"/>
      <c r="AP4222" s="9"/>
      <c r="AQ4222" s="9"/>
      <c r="AR4222" s="9"/>
      <c r="AS4222" s="9"/>
      <c r="AT4222" s="9"/>
      <c r="AU4222" s="5"/>
      <c r="AV4222" s="5"/>
      <c r="AW4222" s="5"/>
      <c r="AX4222" s="5"/>
      <c r="AY4222" s="5"/>
      <c r="AZ4222" s="5"/>
      <c r="BA4222" s="5"/>
      <c r="CX4222" s="5"/>
      <c r="CY4222" s="5"/>
      <c r="CZ4222" s="5"/>
    </row>
    <row r="4223" spans="4:104" x14ac:dyDescent="0.3">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E4223" s="5"/>
      <c r="AF4223" s="5"/>
      <c r="AG4223" s="5"/>
      <c r="AH4223" s="5"/>
      <c r="AI4223" s="5"/>
      <c r="AJ4223" s="5"/>
      <c r="AM4223" s="9"/>
      <c r="AN4223" s="9"/>
      <c r="AO4223" s="9"/>
      <c r="AP4223" s="9"/>
      <c r="AQ4223" s="9"/>
      <c r="AR4223" s="9"/>
      <c r="AS4223" s="9"/>
      <c r="AT4223" s="9"/>
      <c r="AU4223" s="5"/>
      <c r="AV4223" s="5"/>
      <c r="AW4223" s="5"/>
      <c r="AX4223" s="5"/>
      <c r="AY4223" s="5"/>
      <c r="AZ4223" s="5"/>
      <c r="BA4223" s="5"/>
      <c r="CX4223" s="5"/>
      <c r="CY4223" s="5"/>
      <c r="CZ4223" s="5"/>
    </row>
    <row r="4224" spans="4:104" x14ac:dyDescent="0.3">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E4224" s="5"/>
      <c r="AF4224" s="5"/>
      <c r="AG4224" s="5"/>
      <c r="AH4224" s="5"/>
      <c r="AI4224" s="5"/>
      <c r="AJ4224" s="5"/>
      <c r="AM4224" s="9"/>
      <c r="AN4224" s="9"/>
      <c r="AO4224" s="9"/>
      <c r="AP4224" s="9"/>
      <c r="AQ4224" s="9"/>
      <c r="AR4224" s="9"/>
      <c r="AS4224" s="9"/>
      <c r="AT4224" s="9"/>
      <c r="AU4224" s="5"/>
      <c r="AV4224" s="5"/>
      <c r="AW4224" s="5"/>
      <c r="AX4224" s="5"/>
      <c r="AY4224" s="5"/>
      <c r="AZ4224" s="5"/>
      <c r="BA4224" s="5"/>
      <c r="CX4224" s="5"/>
      <c r="CY4224" s="5"/>
      <c r="CZ4224" s="5"/>
    </row>
    <row r="4225" spans="4:104" x14ac:dyDescent="0.3">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E4225" s="5"/>
      <c r="AF4225" s="5"/>
      <c r="AG4225" s="5"/>
      <c r="AH4225" s="5"/>
      <c r="AI4225" s="5"/>
      <c r="AJ4225" s="5"/>
      <c r="AM4225" s="9"/>
      <c r="AN4225" s="9"/>
      <c r="AO4225" s="9"/>
      <c r="AP4225" s="9"/>
      <c r="AQ4225" s="9"/>
      <c r="AR4225" s="9"/>
      <c r="AS4225" s="9"/>
      <c r="AT4225" s="9"/>
      <c r="AU4225" s="5"/>
      <c r="AV4225" s="5"/>
      <c r="AW4225" s="5"/>
      <c r="AX4225" s="5"/>
      <c r="AY4225" s="5"/>
      <c r="AZ4225" s="5"/>
      <c r="BA4225" s="5"/>
      <c r="CX4225" s="5"/>
      <c r="CY4225" s="5"/>
      <c r="CZ4225" s="5"/>
    </row>
    <row r="4226" spans="4:104" x14ac:dyDescent="0.3">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E4226" s="5"/>
      <c r="AF4226" s="5"/>
      <c r="AG4226" s="5"/>
      <c r="AH4226" s="5"/>
      <c r="AI4226" s="5"/>
      <c r="AJ4226" s="5"/>
      <c r="AM4226" s="9"/>
      <c r="AN4226" s="9"/>
      <c r="AO4226" s="9"/>
      <c r="AP4226" s="9"/>
      <c r="AQ4226" s="9"/>
      <c r="AR4226" s="9"/>
      <c r="AS4226" s="9"/>
      <c r="AT4226" s="9"/>
      <c r="AU4226" s="5"/>
      <c r="AV4226" s="5"/>
      <c r="AW4226" s="5"/>
      <c r="AX4226" s="5"/>
      <c r="AY4226" s="5"/>
      <c r="AZ4226" s="5"/>
      <c r="BA4226" s="5"/>
      <c r="CX4226" s="5"/>
      <c r="CY4226" s="5"/>
      <c r="CZ4226" s="5"/>
    </row>
    <row r="4227" spans="4:104" x14ac:dyDescent="0.3">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E4227" s="5"/>
      <c r="AF4227" s="5"/>
      <c r="AG4227" s="5"/>
      <c r="AH4227" s="5"/>
      <c r="AI4227" s="5"/>
      <c r="AJ4227" s="5"/>
      <c r="AM4227" s="9"/>
      <c r="AN4227" s="9"/>
      <c r="AO4227" s="9"/>
      <c r="AP4227" s="9"/>
      <c r="AQ4227" s="9"/>
      <c r="AR4227" s="9"/>
      <c r="AS4227" s="9"/>
      <c r="AT4227" s="9"/>
      <c r="AU4227" s="5"/>
      <c r="AV4227" s="5"/>
      <c r="AW4227" s="5"/>
      <c r="AX4227" s="5"/>
      <c r="AY4227" s="5"/>
      <c r="AZ4227" s="5"/>
      <c r="BA4227" s="5"/>
      <c r="CX4227" s="5"/>
      <c r="CY4227" s="5"/>
      <c r="CZ4227" s="5"/>
    </row>
    <row r="4228" spans="4:104" x14ac:dyDescent="0.3">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E4228" s="5"/>
      <c r="AF4228" s="5"/>
      <c r="AG4228" s="5"/>
      <c r="AH4228" s="5"/>
      <c r="AI4228" s="5"/>
      <c r="AJ4228" s="5"/>
      <c r="AM4228" s="9"/>
      <c r="AN4228" s="9"/>
      <c r="AO4228" s="9"/>
      <c r="AP4228" s="9"/>
      <c r="AQ4228" s="9"/>
      <c r="AR4228" s="9"/>
      <c r="AS4228" s="9"/>
      <c r="AT4228" s="9"/>
      <c r="AU4228" s="5"/>
      <c r="AV4228" s="5"/>
      <c r="AW4228" s="5"/>
      <c r="AX4228" s="5"/>
      <c r="AY4228" s="5"/>
      <c r="AZ4228" s="5"/>
      <c r="BA4228" s="5"/>
      <c r="CX4228" s="5"/>
      <c r="CY4228" s="5"/>
      <c r="CZ4228" s="5"/>
    </row>
    <row r="4229" spans="4:104" x14ac:dyDescent="0.3">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E4229" s="5"/>
      <c r="AF4229" s="5"/>
      <c r="AG4229" s="5"/>
      <c r="AH4229" s="5"/>
      <c r="AI4229" s="5"/>
      <c r="AJ4229" s="5"/>
      <c r="AM4229" s="9"/>
      <c r="AN4229" s="9"/>
      <c r="AO4229" s="9"/>
      <c r="AP4229" s="9"/>
      <c r="AQ4229" s="9"/>
      <c r="AR4229" s="9"/>
      <c r="AS4229" s="9"/>
      <c r="AT4229" s="9"/>
      <c r="AU4229" s="5"/>
      <c r="AV4229" s="5"/>
      <c r="AW4229" s="5"/>
      <c r="AX4229" s="5"/>
      <c r="AY4229" s="5"/>
      <c r="AZ4229" s="5"/>
      <c r="BA4229" s="5"/>
      <c r="CX4229" s="5"/>
      <c r="CY4229" s="5"/>
      <c r="CZ4229" s="5"/>
    </row>
    <row r="4230" spans="4:104" x14ac:dyDescent="0.3">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E4230" s="5"/>
      <c r="AF4230" s="5"/>
      <c r="AG4230" s="5"/>
      <c r="AH4230" s="5"/>
      <c r="AI4230" s="5"/>
      <c r="AJ4230" s="5"/>
      <c r="AM4230" s="9"/>
      <c r="AN4230" s="9"/>
      <c r="AO4230" s="9"/>
      <c r="AP4230" s="9"/>
      <c r="AQ4230" s="9"/>
      <c r="AR4230" s="9"/>
      <c r="AS4230" s="9"/>
      <c r="AT4230" s="9"/>
      <c r="AU4230" s="5"/>
      <c r="AV4230" s="5"/>
      <c r="AW4230" s="5"/>
      <c r="AX4230" s="5"/>
      <c r="AY4230" s="5"/>
      <c r="AZ4230" s="5"/>
      <c r="BA4230" s="5"/>
      <c r="CX4230" s="5"/>
      <c r="CY4230" s="5"/>
      <c r="CZ4230" s="5"/>
    </row>
    <row r="4231" spans="4:104" x14ac:dyDescent="0.3">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E4231" s="5"/>
      <c r="AF4231" s="5"/>
      <c r="AG4231" s="5"/>
      <c r="AH4231" s="5"/>
      <c r="AI4231" s="5"/>
      <c r="AJ4231" s="5"/>
      <c r="AM4231" s="9"/>
      <c r="AN4231" s="9"/>
      <c r="AO4231" s="9"/>
      <c r="AP4231" s="9"/>
      <c r="AQ4231" s="9"/>
      <c r="AR4231" s="9"/>
      <c r="AS4231" s="9"/>
      <c r="AT4231" s="9"/>
      <c r="AU4231" s="5"/>
      <c r="AV4231" s="5"/>
      <c r="AW4231" s="5"/>
      <c r="AX4231" s="5"/>
      <c r="AY4231" s="5"/>
      <c r="AZ4231" s="5"/>
      <c r="BA4231" s="5"/>
      <c r="CX4231" s="5"/>
      <c r="CY4231" s="5"/>
      <c r="CZ4231" s="5"/>
    </row>
    <row r="4232" spans="4:104" x14ac:dyDescent="0.3">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E4232" s="5"/>
      <c r="AF4232" s="5"/>
      <c r="AG4232" s="5"/>
      <c r="AH4232" s="5"/>
      <c r="AI4232" s="5"/>
      <c r="AJ4232" s="5"/>
      <c r="AM4232" s="9"/>
      <c r="AN4232" s="9"/>
      <c r="AO4232" s="9"/>
      <c r="AP4232" s="9"/>
      <c r="AQ4232" s="9"/>
      <c r="AR4232" s="9"/>
      <c r="AS4232" s="9"/>
      <c r="AT4232" s="9"/>
      <c r="AU4232" s="5"/>
      <c r="AV4232" s="5"/>
      <c r="AW4232" s="5"/>
      <c r="AX4232" s="5"/>
      <c r="AY4232" s="5"/>
      <c r="AZ4232" s="5"/>
      <c r="BA4232" s="5"/>
      <c r="CX4232" s="5"/>
      <c r="CY4232" s="5"/>
      <c r="CZ4232" s="5"/>
    </row>
    <row r="4233" spans="4:104" x14ac:dyDescent="0.3">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E4233" s="5"/>
      <c r="AF4233" s="5"/>
      <c r="AG4233" s="5"/>
      <c r="AH4233" s="5"/>
      <c r="AI4233" s="5"/>
      <c r="AJ4233" s="5"/>
      <c r="AM4233" s="9"/>
      <c r="AN4233" s="9"/>
      <c r="AO4233" s="9"/>
      <c r="AP4233" s="9"/>
      <c r="AQ4233" s="9"/>
      <c r="AR4233" s="9"/>
      <c r="AS4233" s="9"/>
      <c r="AT4233" s="9"/>
      <c r="AU4233" s="5"/>
      <c r="AV4233" s="5"/>
      <c r="AW4233" s="5"/>
      <c r="AX4233" s="5"/>
      <c r="AY4233" s="5"/>
      <c r="AZ4233" s="5"/>
      <c r="BA4233" s="5"/>
      <c r="CX4233" s="5"/>
      <c r="CY4233" s="5"/>
      <c r="CZ4233" s="5"/>
    </row>
    <row r="4234" spans="4:104" x14ac:dyDescent="0.3">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E4234" s="5"/>
      <c r="AF4234" s="5"/>
      <c r="AG4234" s="5"/>
      <c r="AH4234" s="5"/>
      <c r="AI4234" s="5"/>
      <c r="AJ4234" s="5"/>
      <c r="AM4234" s="9"/>
      <c r="AN4234" s="9"/>
      <c r="AO4234" s="9"/>
      <c r="AP4234" s="9"/>
      <c r="AQ4234" s="9"/>
      <c r="AR4234" s="9"/>
      <c r="AS4234" s="9"/>
      <c r="AT4234" s="9"/>
      <c r="AU4234" s="5"/>
      <c r="AV4234" s="5"/>
      <c r="AW4234" s="5"/>
      <c r="AX4234" s="5"/>
      <c r="AY4234" s="5"/>
      <c r="AZ4234" s="5"/>
      <c r="BA4234" s="5"/>
      <c r="CX4234" s="5"/>
      <c r="CY4234" s="5"/>
      <c r="CZ4234" s="5"/>
    </row>
    <row r="4235" spans="4:104" x14ac:dyDescent="0.3">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E4235" s="5"/>
      <c r="AF4235" s="5"/>
      <c r="AG4235" s="5"/>
      <c r="AH4235" s="5"/>
      <c r="AI4235" s="5"/>
      <c r="AJ4235" s="5"/>
      <c r="AM4235" s="9"/>
      <c r="AN4235" s="9"/>
      <c r="AO4235" s="9"/>
      <c r="AP4235" s="9"/>
      <c r="AQ4235" s="9"/>
      <c r="AR4235" s="9"/>
      <c r="AS4235" s="9"/>
      <c r="AT4235" s="9"/>
      <c r="AU4235" s="5"/>
      <c r="AV4235" s="5"/>
      <c r="AW4235" s="5"/>
      <c r="AX4235" s="5"/>
      <c r="AY4235" s="5"/>
      <c r="AZ4235" s="5"/>
      <c r="BA4235" s="5"/>
      <c r="CX4235" s="5"/>
      <c r="CY4235" s="5"/>
      <c r="CZ4235" s="5"/>
    </row>
    <row r="4236" spans="4:104" x14ac:dyDescent="0.3">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E4236" s="5"/>
      <c r="AF4236" s="5"/>
      <c r="AG4236" s="5"/>
      <c r="AH4236" s="5"/>
      <c r="AI4236" s="5"/>
      <c r="AJ4236" s="5"/>
      <c r="AM4236" s="9"/>
      <c r="AN4236" s="9"/>
      <c r="AO4236" s="9"/>
      <c r="AP4236" s="9"/>
      <c r="AQ4236" s="9"/>
      <c r="AR4236" s="9"/>
      <c r="AS4236" s="9"/>
      <c r="AT4236" s="9"/>
      <c r="AU4236" s="5"/>
      <c r="AV4236" s="5"/>
      <c r="AW4236" s="5"/>
      <c r="AX4236" s="5"/>
      <c r="AY4236" s="5"/>
      <c r="AZ4236" s="5"/>
      <c r="BA4236" s="5"/>
      <c r="CX4236" s="5"/>
      <c r="CY4236" s="5"/>
      <c r="CZ4236" s="5"/>
    </row>
    <row r="4237" spans="4:104" x14ac:dyDescent="0.3">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E4237" s="5"/>
      <c r="AF4237" s="5"/>
      <c r="AG4237" s="5"/>
      <c r="AH4237" s="5"/>
      <c r="AI4237" s="5"/>
      <c r="AJ4237" s="5"/>
      <c r="AM4237" s="9"/>
      <c r="AN4237" s="9"/>
      <c r="AO4237" s="9"/>
      <c r="AP4237" s="9"/>
      <c r="AQ4237" s="9"/>
      <c r="AR4237" s="9"/>
      <c r="AS4237" s="9"/>
      <c r="AT4237" s="9"/>
      <c r="AU4237" s="5"/>
      <c r="AV4237" s="5"/>
      <c r="AW4237" s="5"/>
      <c r="AX4237" s="5"/>
      <c r="AY4237" s="5"/>
      <c r="AZ4237" s="5"/>
      <c r="BA4237" s="5"/>
      <c r="CX4237" s="5"/>
      <c r="CY4237" s="5"/>
      <c r="CZ4237" s="5"/>
    </row>
    <row r="4238" spans="4:104" x14ac:dyDescent="0.3">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E4238" s="5"/>
      <c r="AF4238" s="5"/>
      <c r="AG4238" s="5"/>
      <c r="AH4238" s="5"/>
      <c r="AI4238" s="5"/>
      <c r="AJ4238" s="5"/>
      <c r="AM4238" s="9"/>
      <c r="AN4238" s="9"/>
      <c r="AO4238" s="9"/>
      <c r="AP4238" s="9"/>
      <c r="AQ4238" s="9"/>
      <c r="AR4238" s="9"/>
      <c r="AS4238" s="9"/>
      <c r="AT4238" s="9"/>
      <c r="AU4238" s="5"/>
      <c r="AV4238" s="5"/>
      <c r="AW4238" s="5"/>
      <c r="AX4238" s="5"/>
      <c r="AY4238" s="5"/>
      <c r="AZ4238" s="5"/>
      <c r="BA4238" s="5"/>
      <c r="CX4238" s="5"/>
      <c r="CY4238" s="5"/>
      <c r="CZ4238" s="5"/>
    </row>
    <row r="4239" spans="4:104" x14ac:dyDescent="0.3">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E4239" s="5"/>
      <c r="AF4239" s="5"/>
      <c r="AG4239" s="5"/>
      <c r="AH4239" s="5"/>
      <c r="AI4239" s="5"/>
      <c r="AJ4239" s="5"/>
      <c r="AM4239" s="9"/>
      <c r="AN4239" s="9"/>
      <c r="AO4239" s="9"/>
      <c r="AP4239" s="9"/>
      <c r="AQ4239" s="9"/>
      <c r="AR4239" s="9"/>
      <c r="AS4239" s="9"/>
      <c r="AT4239" s="9"/>
      <c r="AU4239" s="5"/>
      <c r="AV4239" s="5"/>
      <c r="AW4239" s="5"/>
      <c r="AX4239" s="5"/>
      <c r="AY4239" s="5"/>
      <c r="AZ4239" s="5"/>
      <c r="BA4239" s="5"/>
      <c r="CX4239" s="5"/>
      <c r="CY4239" s="5"/>
      <c r="CZ4239" s="5"/>
    </row>
    <row r="4240" spans="4:104" x14ac:dyDescent="0.3">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E4240" s="5"/>
      <c r="AF4240" s="5"/>
      <c r="AG4240" s="5"/>
      <c r="AH4240" s="5"/>
      <c r="AI4240" s="5"/>
      <c r="AJ4240" s="5"/>
      <c r="AM4240" s="9"/>
      <c r="AN4240" s="9"/>
      <c r="AO4240" s="9"/>
      <c r="AP4240" s="9"/>
      <c r="AQ4240" s="9"/>
      <c r="AR4240" s="9"/>
      <c r="AS4240" s="9"/>
      <c r="AT4240" s="9"/>
      <c r="AU4240" s="5"/>
      <c r="AV4240" s="5"/>
      <c r="AW4240" s="5"/>
      <c r="AX4240" s="5"/>
      <c r="AY4240" s="5"/>
      <c r="AZ4240" s="5"/>
      <c r="BA4240" s="5"/>
      <c r="CX4240" s="5"/>
      <c r="CY4240" s="5"/>
      <c r="CZ4240" s="5"/>
    </row>
    <row r="4241" spans="4:104" x14ac:dyDescent="0.3">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E4241" s="5"/>
      <c r="AF4241" s="5"/>
      <c r="AG4241" s="5"/>
      <c r="AH4241" s="5"/>
      <c r="AI4241" s="5"/>
      <c r="AJ4241" s="5"/>
      <c r="AM4241" s="9"/>
      <c r="AN4241" s="9"/>
      <c r="AO4241" s="9"/>
      <c r="AP4241" s="9"/>
      <c r="AQ4241" s="9"/>
      <c r="AR4241" s="9"/>
      <c r="AS4241" s="9"/>
      <c r="AT4241" s="9"/>
      <c r="AU4241" s="5"/>
      <c r="AV4241" s="5"/>
      <c r="AW4241" s="5"/>
      <c r="AX4241" s="5"/>
      <c r="AY4241" s="5"/>
      <c r="AZ4241" s="5"/>
      <c r="BA4241" s="5"/>
      <c r="CX4241" s="5"/>
      <c r="CY4241" s="5"/>
      <c r="CZ4241" s="5"/>
    </row>
    <row r="4242" spans="4:104" x14ac:dyDescent="0.3">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E4242" s="5"/>
      <c r="AF4242" s="5"/>
      <c r="AG4242" s="5"/>
      <c r="AH4242" s="5"/>
      <c r="AI4242" s="5"/>
      <c r="AJ4242" s="5"/>
      <c r="AM4242" s="9"/>
      <c r="AN4242" s="9"/>
      <c r="AO4242" s="9"/>
      <c r="AP4242" s="9"/>
      <c r="AQ4242" s="9"/>
      <c r="AR4242" s="9"/>
      <c r="AS4242" s="9"/>
      <c r="AT4242" s="9"/>
      <c r="AU4242" s="5"/>
      <c r="AV4242" s="5"/>
      <c r="AW4242" s="5"/>
      <c r="AX4242" s="5"/>
      <c r="AY4242" s="5"/>
      <c r="AZ4242" s="5"/>
      <c r="BA4242" s="5"/>
      <c r="CX4242" s="5"/>
      <c r="CY4242" s="5"/>
      <c r="CZ4242" s="5"/>
    </row>
    <row r="4243" spans="4:104" x14ac:dyDescent="0.3">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E4243" s="5"/>
      <c r="AF4243" s="5"/>
      <c r="AG4243" s="5"/>
      <c r="AH4243" s="5"/>
      <c r="AI4243" s="5"/>
      <c r="AJ4243" s="5"/>
      <c r="AM4243" s="9"/>
      <c r="AN4243" s="9"/>
      <c r="AO4243" s="9"/>
      <c r="AP4243" s="9"/>
      <c r="AQ4243" s="9"/>
      <c r="AR4243" s="9"/>
      <c r="AS4243" s="9"/>
      <c r="AT4243" s="9"/>
      <c r="AU4243" s="5"/>
      <c r="AV4243" s="5"/>
      <c r="AW4243" s="5"/>
      <c r="AX4243" s="5"/>
      <c r="AY4243" s="5"/>
      <c r="AZ4243" s="5"/>
      <c r="BA4243" s="5"/>
      <c r="CX4243" s="5"/>
      <c r="CY4243" s="5"/>
      <c r="CZ4243" s="5"/>
    </row>
    <row r="4244" spans="4:104" x14ac:dyDescent="0.3">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E4244" s="5"/>
      <c r="AF4244" s="5"/>
      <c r="AG4244" s="5"/>
      <c r="AH4244" s="5"/>
      <c r="AI4244" s="5"/>
      <c r="AJ4244" s="5"/>
      <c r="AM4244" s="9"/>
      <c r="AN4244" s="9"/>
      <c r="AO4244" s="9"/>
      <c r="AP4244" s="9"/>
      <c r="AQ4244" s="9"/>
      <c r="AR4244" s="9"/>
      <c r="AS4244" s="9"/>
      <c r="AT4244" s="9"/>
      <c r="AU4244" s="5"/>
      <c r="AV4244" s="5"/>
      <c r="AW4244" s="5"/>
      <c r="AX4244" s="5"/>
      <c r="AY4244" s="5"/>
      <c r="AZ4244" s="5"/>
      <c r="BA4244" s="5"/>
      <c r="CX4244" s="5"/>
      <c r="CY4244" s="5"/>
      <c r="CZ4244" s="5"/>
    </row>
    <row r="4245" spans="4:104" x14ac:dyDescent="0.3">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E4245" s="5"/>
      <c r="AF4245" s="5"/>
      <c r="AG4245" s="5"/>
      <c r="AH4245" s="5"/>
      <c r="AI4245" s="5"/>
      <c r="AJ4245" s="5"/>
      <c r="AM4245" s="9"/>
      <c r="AN4245" s="9"/>
      <c r="AO4245" s="9"/>
      <c r="AP4245" s="9"/>
      <c r="AQ4245" s="9"/>
      <c r="AR4245" s="9"/>
      <c r="AS4245" s="9"/>
      <c r="AT4245" s="9"/>
      <c r="AU4245" s="5"/>
      <c r="AV4245" s="5"/>
      <c r="AW4245" s="5"/>
      <c r="AX4245" s="5"/>
      <c r="AY4245" s="5"/>
      <c r="AZ4245" s="5"/>
      <c r="BA4245" s="5"/>
      <c r="CX4245" s="5"/>
      <c r="CY4245" s="5"/>
      <c r="CZ4245" s="5"/>
    </row>
    <row r="4246" spans="4:104" x14ac:dyDescent="0.3">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E4246" s="5"/>
      <c r="AF4246" s="5"/>
      <c r="AG4246" s="5"/>
      <c r="AH4246" s="5"/>
      <c r="AI4246" s="5"/>
      <c r="AJ4246" s="5"/>
      <c r="AM4246" s="9"/>
      <c r="AN4246" s="9"/>
      <c r="AO4246" s="9"/>
      <c r="AP4246" s="9"/>
      <c r="AQ4246" s="9"/>
      <c r="AR4246" s="9"/>
      <c r="AS4246" s="9"/>
      <c r="AT4246" s="9"/>
      <c r="AU4246" s="5"/>
      <c r="AV4246" s="5"/>
      <c r="AW4246" s="5"/>
      <c r="AX4246" s="5"/>
      <c r="AY4246" s="5"/>
      <c r="AZ4246" s="5"/>
      <c r="BA4246" s="5"/>
      <c r="CX4246" s="5"/>
      <c r="CY4246" s="5"/>
      <c r="CZ4246" s="5"/>
    </row>
    <row r="4247" spans="4:104" x14ac:dyDescent="0.3">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E4247" s="5"/>
      <c r="AF4247" s="5"/>
      <c r="AG4247" s="5"/>
      <c r="AH4247" s="5"/>
      <c r="AI4247" s="5"/>
      <c r="AJ4247" s="5"/>
      <c r="AM4247" s="9"/>
      <c r="AN4247" s="9"/>
      <c r="AO4247" s="9"/>
      <c r="AP4247" s="9"/>
      <c r="AQ4247" s="9"/>
      <c r="AR4247" s="9"/>
      <c r="AS4247" s="9"/>
      <c r="AT4247" s="9"/>
      <c r="AU4247" s="5"/>
      <c r="AV4247" s="5"/>
      <c r="AW4247" s="5"/>
      <c r="AX4247" s="5"/>
      <c r="AY4247" s="5"/>
      <c r="AZ4247" s="5"/>
      <c r="BA4247" s="5"/>
      <c r="CX4247" s="5"/>
      <c r="CY4247" s="5"/>
      <c r="CZ4247" s="5"/>
    </row>
    <row r="4248" spans="4:104" x14ac:dyDescent="0.3">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E4248" s="5"/>
      <c r="AF4248" s="5"/>
      <c r="AG4248" s="5"/>
      <c r="AH4248" s="5"/>
      <c r="AI4248" s="5"/>
      <c r="AJ4248" s="5"/>
      <c r="AM4248" s="9"/>
      <c r="AN4248" s="9"/>
      <c r="AO4248" s="9"/>
      <c r="AP4248" s="9"/>
      <c r="AQ4248" s="9"/>
      <c r="AR4248" s="9"/>
      <c r="AS4248" s="9"/>
      <c r="AT4248" s="9"/>
      <c r="AU4248" s="5"/>
      <c r="AV4248" s="5"/>
      <c r="AW4248" s="5"/>
      <c r="AX4248" s="5"/>
      <c r="AY4248" s="5"/>
      <c r="AZ4248" s="5"/>
      <c r="BA4248" s="5"/>
      <c r="CX4248" s="5"/>
      <c r="CY4248" s="5"/>
      <c r="CZ4248" s="5"/>
    </row>
    <row r="4249" spans="4:104" x14ac:dyDescent="0.3">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E4249" s="5"/>
      <c r="AF4249" s="5"/>
      <c r="AG4249" s="5"/>
      <c r="AH4249" s="5"/>
      <c r="AI4249" s="5"/>
      <c r="AJ4249" s="5"/>
      <c r="AM4249" s="9"/>
      <c r="AN4249" s="9"/>
      <c r="AO4249" s="9"/>
      <c r="AP4249" s="9"/>
      <c r="AQ4249" s="9"/>
      <c r="AR4249" s="9"/>
      <c r="AS4249" s="9"/>
      <c r="AT4249" s="9"/>
      <c r="AU4249" s="5"/>
      <c r="AV4249" s="5"/>
      <c r="AW4249" s="5"/>
      <c r="AX4249" s="5"/>
      <c r="AY4249" s="5"/>
      <c r="AZ4249" s="5"/>
      <c r="BA4249" s="5"/>
      <c r="CX4249" s="5"/>
      <c r="CY4249" s="5"/>
      <c r="CZ4249" s="5"/>
    </row>
    <row r="4250" spans="4:104" x14ac:dyDescent="0.3">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E4250" s="5"/>
      <c r="AF4250" s="5"/>
      <c r="AG4250" s="5"/>
      <c r="AH4250" s="5"/>
      <c r="AI4250" s="5"/>
      <c r="AJ4250" s="5"/>
      <c r="AM4250" s="9"/>
      <c r="AN4250" s="9"/>
      <c r="AO4250" s="9"/>
      <c r="AP4250" s="9"/>
      <c r="AQ4250" s="9"/>
      <c r="AR4250" s="9"/>
      <c r="AS4250" s="9"/>
      <c r="AT4250" s="9"/>
      <c r="AU4250" s="5"/>
      <c r="AV4250" s="5"/>
      <c r="AW4250" s="5"/>
      <c r="AX4250" s="5"/>
      <c r="AY4250" s="5"/>
      <c r="AZ4250" s="5"/>
      <c r="BA4250" s="5"/>
      <c r="CX4250" s="5"/>
      <c r="CY4250" s="5"/>
      <c r="CZ4250" s="5"/>
    </row>
    <row r="4251" spans="4:104" x14ac:dyDescent="0.3">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E4251" s="5"/>
      <c r="AF4251" s="5"/>
      <c r="AG4251" s="5"/>
      <c r="AH4251" s="5"/>
      <c r="AI4251" s="5"/>
      <c r="AJ4251" s="5"/>
      <c r="AM4251" s="9"/>
      <c r="AN4251" s="9"/>
      <c r="AO4251" s="9"/>
      <c r="AP4251" s="9"/>
      <c r="AQ4251" s="9"/>
      <c r="AR4251" s="9"/>
      <c r="AS4251" s="9"/>
      <c r="AT4251" s="9"/>
      <c r="AU4251" s="5"/>
      <c r="AV4251" s="5"/>
      <c r="AW4251" s="5"/>
      <c r="AX4251" s="5"/>
      <c r="AY4251" s="5"/>
      <c r="AZ4251" s="5"/>
      <c r="BA4251" s="5"/>
      <c r="CX4251" s="5"/>
      <c r="CY4251" s="5"/>
      <c r="CZ4251" s="5"/>
    </row>
    <row r="4252" spans="4:104" x14ac:dyDescent="0.3">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E4252" s="5"/>
      <c r="AF4252" s="5"/>
      <c r="AG4252" s="5"/>
      <c r="AH4252" s="5"/>
      <c r="AI4252" s="5"/>
      <c r="AJ4252" s="5"/>
      <c r="AM4252" s="9"/>
      <c r="AN4252" s="9"/>
      <c r="AO4252" s="9"/>
      <c r="AP4252" s="9"/>
      <c r="AQ4252" s="9"/>
      <c r="AR4252" s="9"/>
      <c r="AS4252" s="9"/>
      <c r="AT4252" s="9"/>
      <c r="AU4252" s="5"/>
      <c r="AV4252" s="5"/>
      <c r="AW4252" s="5"/>
      <c r="AX4252" s="5"/>
      <c r="AY4252" s="5"/>
      <c r="AZ4252" s="5"/>
      <c r="BA4252" s="5"/>
      <c r="CX4252" s="5"/>
      <c r="CY4252" s="5"/>
      <c r="CZ4252" s="5"/>
    </row>
    <row r="4253" spans="4:104" x14ac:dyDescent="0.3">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E4253" s="5"/>
      <c r="AF4253" s="5"/>
      <c r="AG4253" s="5"/>
      <c r="AH4253" s="5"/>
      <c r="AI4253" s="5"/>
      <c r="AJ4253" s="5"/>
      <c r="AM4253" s="9"/>
      <c r="AN4253" s="9"/>
      <c r="AO4253" s="9"/>
      <c r="AP4253" s="9"/>
      <c r="AQ4253" s="9"/>
      <c r="AR4253" s="9"/>
      <c r="AS4253" s="9"/>
      <c r="AT4253" s="9"/>
      <c r="AU4253" s="5"/>
      <c r="AV4253" s="5"/>
      <c r="AW4253" s="5"/>
      <c r="AX4253" s="5"/>
      <c r="AY4253" s="5"/>
      <c r="AZ4253" s="5"/>
      <c r="BA4253" s="5"/>
      <c r="CX4253" s="5"/>
      <c r="CY4253" s="5"/>
      <c r="CZ4253" s="5"/>
    </row>
    <row r="4254" spans="4:104" x14ac:dyDescent="0.3">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E4254" s="5"/>
      <c r="AF4254" s="5"/>
      <c r="AG4254" s="5"/>
      <c r="AH4254" s="5"/>
      <c r="AI4254" s="5"/>
      <c r="AJ4254" s="5"/>
      <c r="AM4254" s="9"/>
      <c r="AN4254" s="9"/>
      <c r="AO4254" s="9"/>
      <c r="AP4254" s="9"/>
      <c r="AQ4254" s="9"/>
      <c r="AR4254" s="9"/>
      <c r="AS4254" s="9"/>
      <c r="AT4254" s="9"/>
      <c r="AU4254" s="5"/>
      <c r="AV4254" s="5"/>
      <c r="AW4254" s="5"/>
      <c r="AX4254" s="5"/>
      <c r="AY4254" s="5"/>
      <c r="AZ4254" s="5"/>
      <c r="BA4254" s="5"/>
      <c r="CX4254" s="5"/>
      <c r="CY4254" s="5"/>
      <c r="CZ4254" s="5"/>
    </row>
    <row r="4255" spans="4:104" x14ac:dyDescent="0.3">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E4255" s="5"/>
      <c r="AF4255" s="5"/>
      <c r="AG4255" s="5"/>
      <c r="AH4255" s="5"/>
      <c r="AI4255" s="5"/>
      <c r="AJ4255" s="5"/>
      <c r="AM4255" s="9"/>
      <c r="AN4255" s="9"/>
      <c r="AO4255" s="9"/>
      <c r="AP4255" s="9"/>
      <c r="AQ4255" s="9"/>
      <c r="AR4255" s="9"/>
      <c r="AS4255" s="9"/>
      <c r="AT4255" s="9"/>
      <c r="AU4255" s="5"/>
      <c r="AV4255" s="5"/>
      <c r="AW4255" s="5"/>
      <c r="AX4255" s="5"/>
      <c r="AY4255" s="5"/>
      <c r="AZ4255" s="5"/>
      <c r="BA4255" s="5"/>
      <c r="CX4255" s="5"/>
      <c r="CY4255" s="5"/>
      <c r="CZ4255" s="5"/>
    </row>
    <row r="4256" spans="4:104" x14ac:dyDescent="0.3">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E4256" s="5"/>
      <c r="AF4256" s="5"/>
      <c r="AG4256" s="5"/>
      <c r="AH4256" s="5"/>
      <c r="AI4256" s="5"/>
      <c r="AJ4256" s="5"/>
      <c r="AM4256" s="9"/>
      <c r="AN4256" s="9"/>
      <c r="AO4256" s="9"/>
      <c r="AP4256" s="9"/>
      <c r="AQ4256" s="9"/>
      <c r="AR4256" s="9"/>
      <c r="AS4256" s="9"/>
      <c r="AT4256" s="9"/>
      <c r="AU4256" s="5"/>
      <c r="AV4256" s="5"/>
      <c r="AW4256" s="5"/>
      <c r="AX4256" s="5"/>
      <c r="AY4256" s="5"/>
      <c r="AZ4256" s="5"/>
      <c r="BA4256" s="5"/>
      <c r="CX4256" s="5"/>
      <c r="CY4256" s="5"/>
      <c r="CZ4256" s="5"/>
    </row>
    <row r="4257" spans="4:104" x14ac:dyDescent="0.3">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E4257" s="5"/>
      <c r="AF4257" s="5"/>
      <c r="AG4257" s="5"/>
      <c r="AH4257" s="5"/>
      <c r="AI4257" s="5"/>
      <c r="AJ4257" s="5"/>
      <c r="AM4257" s="9"/>
      <c r="AN4257" s="9"/>
      <c r="AO4257" s="9"/>
      <c r="AP4257" s="9"/>
      <c r="AQ4257" s="9"/>
      <c r="AR4257" s="9"/>
      <c r="AS4257" s="9"/>
      <c r="AT4257" s="9"/>
      <c r="AU4257" s="5"/>
      <c r="AV4257" s="5"/>
      <c r="AW4257" s="5"/>
      <c r="AX4257" s="5"/>
      <c r="AY4257" s="5"/>
      <c r="AZ4257" s="5"/>
      <c r="BA4257" s="5"/>
      <c r="CX4257" s="5"/>
      <c r="CY4257" s="5"/>
      <c r="CZ4257" s="5"/>
    </row>
    <row r="4258" spans="4:104" x14ac:dyDescent="0.3">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E4258" s="5"/>
      <c r="AF4258" s="5"/>
      <c r="AG4258" s="5"/>
      <c r="AH4258" s="5"/>
      <c r="AI4258" s="5"/>
      <c r="AJ4258" s="5"/>
      <c r="AM4258" s="9"/>
      <c r="AN4258" s="9"/>
      <c r="AO4258" s="9"/>
      <c r="AP4258" s="9"/>
      <c r="AQ4258" s="9"/>
      <c r="AR4258" s="9"/>
      <c r="AS4258" s="9"/>
      <c r="AT4258" s="9"/>
      <c r="AU4258" s="5"/>
      <c r="AV4258" s="5"/>
      <c r="AW4258" s="5"/>
      <c r="AX4258" s="5"/>
      <c r="AY4258" s="5"/>
      <c r="AZ4258" s="5"/>
      <c r="BA4258" s="5"/>
      <c r="CX4258" s="5"/>
      <c r="CY4258" s="5"/>
      <c r="CZ4258" s="5"/>
    </row>
    <row r="4259" spans="4:104" x14ac:dyDescent="0.3">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E4259" s="5"/>
      <c r="AF4259" s="5"/>
      <c r="AG4259" s="5"/>
      <c r="AH4259" s="5"/>
      <c r="AI4259" s="5"/>
      <c r="AJ4259" s="5"/>
      <c r="AM4259" s="9"/>
      <c r="AN4259" s="9"/>
      <c r="AO4259" s="9"/>
      <c r="AP4259" s="9"/>
      <c r="AQ4259" s="9"/>
      <c r="AR4259" s="9"/>
      <c r="AS4259" s="9"/>
      <c r="AT4259" s="9"/>
      <c r="AU4259" s="5"/>
      <c r="AV4259" s="5"/>
      <c r="AW4259" s="5"/>
      <c r="AX4259" s="5"/>
      <c r="AY4259" s="5"/>
      <c r="AZ4259" s="5"/>
      <c r="BA4259" s="5"/>
      <c r="CX4259" s="5"/>
      <c r="CY4259" s="5"/>
      <c r="CZ4259" s="5"/>
    </row>
    <row r="4260" spans="4:104" x14ac:dyDescent="0.3">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E4260" s="5"/>
      <c r="AF4260" s="5"/>
      <c r="AG4260" s="5"/>
      <c r="AH4260" s="5"/>
      <c r="AI4260" s="5"/>
      <c r="AJ4260" s="5"/>
      <c r="AM4260" s="9"/>
      <c r="AN4260" s="9"/>
      <c r="AO4260" s="9"/>
      <c r="AP4260" s="9"/>
      <c r="AQ4260" s="9"/>
      <c r="AR4260" s="9"/>
      <c r="AS4260" s="9"/>
      <c r="AT4260" s="9"/>
      <c r="AU4260" s="5"/>
      <c r="AV4260" s="5"/>
      <c r="AW4260" s="5"/>
      <c r="AX4260" s="5"/>
      <c r="AY4260" s="5"/>
      <c r="AZ4260" s="5"/>
      <c r="BA4260" s="5"/>
      <c r="CX4260" s="5"/>
      <c r="CY4260" s="5"/>
      <c r="CZ4260" s="5"/>
    </row>
    <row r="4261" spans="4:104" x14ac:dyDescent="0.3">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E4261" s="5"/>
      <c r="AF4261" s="5"/>
      <c r="AG4261" s="5"/>
      <c r="AH4261" s="5"/>
      <c r="AI4261" s="5"/>
      <c r="AJ4261" s="5"/>
      <c r="AM4261" s="9"/>
      <c r="AN4261" s="9"/>
      <c r="AO4261" s="9"/>
      <c r="AP4261" s="9"/>
      <c r="AQ4261" s="9"/>
      <c r="AR4261" s="9"/>
      <c r="AS4261" s="9"/>
      <c r="AT4261" s="9"/>
      <c r="AU4261" s="5"/>
      <c r="AV4261" s="5"/>
      <c r="AW4261" s="5"/>
      <c r="AX4261" s="5"/>
      <c r="AY4261" s="5"/>
      <c r="AZ4261" s="5"/>
      <c r="BA4261" s="5"/>
      <c r="CX4261" s="5"/>
      <c r="CY4261" s="5"/>
      <c r="CZ4261" s="5"/>
    </row>
    <row r="4262" spans="4:104" x14ac:dyDescent="0.3">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E4262" s="5"/>
      <c r="AF4262" s="5"/>
      <c r="AG4262" s="5"/>
      <c r="AH4262" s="5"/>
      <c r="AI4262" s="5"/>
      <c r="AJ4262" s="5"/>
      <c r="AM4262" s="9"/>
      <c r="AN4262" s="9"/>
      <c r="AO4262" s="9"/>
      <c r="AP4262" s="9"/>
      <c r="AQ4262" s="9"/>
      <c r="AR4262" s="9"/>
      <c r="AS4262" s="9"/>
      <c r="AT4262" s="9"/>
      <c r="AU4262" s="5"/>
      <c r="AV4262" s="5"/>
      <c r="AW4262" s="5"/>
      <c r="AX4262" s="5"/>
      <c r="AY4262" s="5"/>
      <c r="AZ4262" s="5"/>
      <c r="BA4262" s="5"/>
      <c r="CX4262" s="5"/>
      <c r="CY4262" s="5"/>
      <c r="CZ4262" s="5"/>
    </row>
    <row r="4263" spans="4:104" x14ac:dyDescent="0.3">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E4263" s="5"/>
      <c r="AF4263" s="5"/>
      <c r="AG4263" s="5"/>
      <c r="AH4263" s="5"/>
      <c r="AI4263" s="5"/>
      <c r="AJ4263" s="5"/>
      <c r="AM4263" s="9"/>
      <c r="AN4263" s="9"/>
      <c r="AO4263" s="9"/>
      <c r="AP4263" s="9"/>
      <c r="AQ4263" s="9"/>
      <c r="AR4263" s="9"/>
      <c r="AS4263" s="9"/>
      <c r="AT4263" s="9"/>
      <c r="AU4263" s="5"/>
      <c r="AV4263" s="5"/>
      <c r="AW4263" s="5"/>
      <c r="AX4263" s="5"/>
      <c r="AY4263" s="5"/>
      <c r="AZ4263" s="5"/>
      <c r="BA4263" s="5"/>
      <c r="CX4263" s="5"/>
      <c r="CY4263" s="5"/>
      <c r="CZ4263" s="5"/>
    </row>
    <row r="4264" spans="4:104" x14ac:dyDescent="0.3">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E4264" s="5"/>
      <c r="AF4264" s="5"/>
      <c r="AG4264" s="5"/>
      <c r="AH4264" s="5"/>
      <c r="AI4264" s="5"/>
      <c r="AJ4264" s="5"/>
      <c r="AM4264" s="9"/>
      <c r="AN4264" s="9"/>
      <c r="AO4264" s="9"/>
      <c r="AP4264" s="9"/>
      <c r="AQ4264" s="9"/>
      <c r="AR4264" s="9"/>
      <c r="AS4264" s="9"/>
      <c r="AT4264" s="9"/>
      <c r="AU4264" s="5"/>
      <c r="AV4264" s="5"/>
      <c r="AW4264" s="5"/>
      <c r="AX4264" s="5"/>
      <c r="AY4264" s="5"/>
      <c r="AZ4264" s="5"/>
      <c r="BA4264" s="5"/>
      <c r="CX4264" s="5"/>
      <c r="CY4264" s="5"/>
      <c r="CZ4264" s="5"/>
    </row>
    <row r="4265" spans="4:104" x14ac:dyDescent="0.3">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E4265" s="5"/>
      <c r="AF4265" s="5"/>
      <c r="AG4265" s="5"/>
      <c r="AH4265" s="5"/>
      <c r="AI4265" s="5"/>
      <c r="AJ4265" s="5"/>
      <c r="AM4265" s="9"/>
      <c r="AN4265" s="9"/>
      <c r="AO4265" s="9"/>
      <c r="AP4265" s="9"/>
      <c r="AQ4265" s="9"/>
      <c r="AR4265" s="9"/>
      <c r="AS4265" s="9"/>
      <c r="AT4265" s="9"/>
      <c r="AU4265" s="5"/>
      <c r="AV4265" s="5"/>
      <c r="AW4265" s="5"/>
      <c r="AX4265" s="5"/>
      <c r="AY4265" s="5"/>
      <c r="AZ4265" s="5"/>
      <c r="BA4265" s="5"/>
      <c r="CX4265" s="5"/>
      <c r="CY4265" s="5"/>
      <c r="CZ4265" s="5"/>
    </row>
    <row r="4266" spans="4:104" x14ac:dyDescent="0.3">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E4266" s="5"/>
      <c r="AF4266" s="5"/>
      <c r="AG4266" s="5"/>
      <c r="AH4266" s="5"/>
      <c r="AI4266" s="5"/>
      <c r="AJ4266" s="5"/>
      <c r="AM4266" s="9"/>
      <c r="AN4266" s="9"/>
      <c r="AO4266" s="9"/>
      <c r="AP4266" s="9"/>
      <c r="AQ4266" s="9"/>
      <c r="AR4266" s="9"/>
      <c r="AS4266" s="9"/>
      <c r="AT4266" s="9"/>
      <c r="AU4266" s="5"/>
      <c r="AV4266" s="5"/>
      <c r="AW4266" s="5"/>
      <c r="AX4266" s="5"/>
      <c r="AY4266" s="5"/>
      <c r="AZ4266" s="5"/>
      <c r="BA4266" s="5"/>
      <c r="CX4266" s="5"/>
      <c r="CY4266" s="5"/>
      <c r="CZ4266" s="5"/>
    </row>
    <row r="4267" spans="4:104" x14ac:dyDescent="0.3">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E4267" s="5"/>
      <c r="AF4267" s="5"/>
      <c r="AG4267" s="5"/>
      <c r="AH4267" s="5"/>
      <c r="AI4267" s="5"/>
      <c r="AJ4267" s="5"/>
      <c r="AM4267" s="9"/>
      <c r="AN4267" s="9"/>
      <c r="AO4267" s="9"/>
      <c r="AP4267" s="9"/>
      <c r="AQ4267" s="9"/>
      <c r="AR4267" s="9"/>
      <c r="AS4267" s="9"/>
      <c r="AT4267" s="9"/>
      <c r="AU4267" s="5"/>
      <c r="AV4267" s="5"/>
      <c r="AW4267" s="5"/>
      <c r="AX4267" s="5"/>
      <c r="AY4267" s="5"/>
      <c r="AZ4267" s="5"/>
      <c r="BA4267" s="5"/>
      <c r="CX4267" s="5"/>
      <c r="CY4267" s="5"/>
      <c r="CZ4267" s="5"/>
    </row>
    <row r="4268" spans="4:104" x14ac:dyDescent="0.3">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E4268" s="5"/>
      <c r="AF4268" s="5"/>
      <c r="AG4268" s="5"/>
      <c r="AH4268" s="5"/>
      <c r="AI4268" s="5"/>
      <c r="AJ4268" s="5"/>
      <c r="AM4268" s="9"/>
      <c r="AN4268" s="9"/>
      <c r="AO4268" s="9"/>
      <c r="AP4268" s="9"/>
      <c r="AQ4268" s="9"/>
      <c r="AR4268" s="9"/>
      <c r="AS4268" s="9"/>
      <c r="AT4268" s="9"/>
      <c r="AU4268" s="5"/>
      <c r="AV4268" s="5"/>
      <c r="AW4268" s="5"/>
      <c r="AX4268" s="5"/>
      <c r="AY4268" s="5"/>
      <c r="AZ4268" s="5"/>
      <c r="BA4268" s="5"/>
      <c r="CX4268" s="5"/>
      <c r="CY4268" s="5"/>
      <c r="CZ4268" s="5"/>
    </row>
    <row r="4269" spans="4:104" x14ac:dyDescent="0.3">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E4269" s="5"/>
      <c r="AF4269" s="5"/>
      <c r="AG4269" s="5"/>
      <c r="AH4269" s="5"/>
      <c r="AI4269" s="5"/>
      <c r="AJ4269" s="5"/>
      <c r="AM4269" s="9"/>
      <c r="AN4269" s="9"/>
      <c r="AO4269" s="9"/>
      <c r="AP4269" s="9"/>
      <c r="AQ4269" s="9"/>
      <c r="AR4269" s="9"/>
      <c r="AS4269" s="9"/>
      <c r="AT4269" s="9"/>
      <c r="AU4269" s="5"/>
      <c r="AV4269" s="5"/>
      <c r="AW4269" s="5"/>
      <c r="AX4269" s="5"/>
      <c r="AY4269" s="5"/>
      <c r="AZ4269" s="5"/>
      <c r="BA4269" s="5"/>
      <c r="CX4269" s="5"/>
      <c r="CY4269" s="5"/>
      <c r="CZ4269" s="5"/>
    </row>
    <row r="4270" spans="4:104" x14ac:dyDescent="0.3">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E4270" s="5"/>
      <c r="AF4270" s="5"/>
      <c r="AG4270" s="5"/>
      <c r="AH4270" s="5"/>
      <c r="AI4270" s="5"/>
      <c r="AJ4270" s="5"/>
      <c r="AM4270" s="9"/>
      <c r="AN4270" s="9"/>
      <c r="AO4270" s="9"/>
      <c r="AP4270" s="9"/>
      <c r="AQ4270" s="9"/>
      <c r="AR4270" s="9"/>
      <c r="AS4270" s="9"/>
      <c r="AT4270" s="9"/>
      <c r="AU4270" s="5"/>
      <c r="AV4270" s="5"/>
      <c r="AW4270" s="5"/>
      <c r="AX4270" s="5"/>
      <c r="AY4270" s="5"/>
      <c r="AZ4270" s="5"/>
      <c r="BA4270" s="5"/>
      <c r="CX4270" s="5"/>
      <c r="CY4270" s="5"/>
      <c r="CZ4270" s="5"/>
    </row>
    <row r="4271" spans="4:104" x14ac:dyDescent="0.3">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E4271" s="5"/>
      <c r="AF4271" s="5"/>
      <c r="AG4271" s="5"/>
      <c r="AH4271" s="5"/>
      <c r="AI4271" s="5"/>
      <c r="AJ4271" s="5"/>
      <c r="AM4271" s="9"/>
      <c r="AN4271" s="9"/>
      <c r="AO4271" s="9"/>
      <c r="AP4271" s="9"/>
      <c r="AQ4271" s="9"/>
      <c r="AR4271" s="9"/>
      <c r="AS4271" s="9"/>
      <c r="AT4271" s="9"/>
      <c r="AU4271" s="5"/>
      <c r="AV4271" s="5"/>
      <c r="AW4271" s="5"/>
      <c r="AX4271" s="5"/>
      <c r="AY4271" s="5"/>
      <c r="AZ4271" s="5"/>
      <c r="BA4271" s="5"/>
      <c r="CX4271" s="5"/>
      <c r="CY4271" s="5"/>
      <c r="CZ4271" s="5"/>
    </row>
    <row r="4272" spans="4:104" x14ac:dyDescent="0.3">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E4272" s="5"/>
      <c r="AF4272" s="5"/>
      <c r="AG4272" s="5"/>
      <c r="AH4272" s="5"/>
      <c r="AI4272" s="5"/>
      <c r="AJ4272" s="5"/>
      <c r="AM4272" s="9"/>
      <c r="AN4272" s="9"/>
      <c r="AO4272" s="9"/>
      <c r="AP4272" s="9"/>
      <c r="AQ4272" s="9"/>
      <c r="AR4272" s="9"/>
      <c r="AS4272" s="9"/>
      <c r="AT4272" s="9"/>
      <c r="AU4272" s="5"/>
      <c r="AV4272" s="5"/>
      <c r="AW4272" s="5"/>
      <c r="AX4272" s="5"/>
      <c r="AY4272" s="5"/>
      <c r="AZ4272" s="5"/>
      <c r="BA4272" s="5"/>
      <c r="CX4272" s="5"/>
      <c r="CY4272" s="5"/>
      <c r="CZ4272" s="5"/>
    </row>
    <row r="4273" spans="4:104" x14ac:dyDescent="0.3">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E4273" s="5"/>
      <c r="AF4273" s="5"/>
      <c r="AG4273" s="5"/>
      <c r="AH4273" s="5"/>
      <c r="AI4273" s="5"/>
      <c r="AJ4273" s="5"/>
      <c r="AM4273" s="9"/>
      <c r="AN4273" s="9"/>
      <c r="AO4273" s="9"/>
      <c r="AP4273" s="9"/>
      <c r="AQ4273" s="9"/>
      <c r="AR4273" s="9"/>
      <c r="AS4273" s="9"/>
      <c r="AT4273" s="9"/>
      <c r="AU4273" s="5"/>
      <c r="AV4273" s="5"/>
      <c r="AW4273" s="5"/>
      <c r="AX4273" s="5"/>
      <c r="AY4273" s="5"/>
      <c r="AZ4273" s="5"/>
      <c r="BA4273" s="5"/>
      <c r="CX4273" s="5"/>
      <c r="CY4273" s="5"/>
      <c r="CZ4273" s="5"/>
    </row>
    <row r="4274" spans="4:104" x14ac:dyDescent="0.3">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E4274" s="5"/>
      <c r="AF4274" s="5"/>
      <c r="AG4274" s="5"/>
      <c r="AH4274" s="5"/>
      <c r="AI4274" s="5"/>
      <c r="AJ4274" s="5"/>
      <c r="AM4274" s="9"/>
      <c r="AN4274" s="9"/>
      <c r="AO4274" s="9"/>
      <c r="AP4274" s="9"/>
      <c r="AQ4274" s="9"/>
      <c r="AR4274" s="9"/>
      <c r="AS4274" s="9"/>
      <c r="AT4274" s="9"/>
      <c r="AU4274" s="5"/>
      <c r="AV4274" s="5"/>
      <c r="AW4274" s="5"/>
      <c r="AX4274" s="5"/>
      <c r="AY4274" s="5"/>
      <c r="AZ4274" s="5"/>
      <c r="BA4274" s="5"/>
      <c r="CX4274" s="5"/>
      <c r="CY4274" s="5"/>
      <c r="CZ4274" s="5"/>
    </row>
    <row r="4275" spans="4:104" x14ac:dyDescent="0.3">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E4275" s="5"/>
      <c r="AF4275" s="5"/>
      <c r="AG4275" s="5"/>
      <c r="AH4275" s="5"/>
      <c r="AI4275" s="5"/>
      <c r="AJ4275" s="5"/>
      <c r="AM4275" s="9"/>
      <c r="AN4275" s="9"/>
      <c r="AO4275" s="9"/>
      <c r="AP4275" s="9"/>
      <c r="AQ4275" s="9"/>
      <c r="AR4275" s="9"/>
      <c r="AS4275" s="9"/>
      <c r="AT4275" s="9"/>
      <c r="AU4275" s="5"/>
      <c r="AV4275" s="5"/>
      <c r="AW4275" s="5"/>
      <c r="AX4275" s="5"/>
      <c r="AY4275" s="5"/>
      <c r="AZ4275" s="5"/>
      <c r="BA4275" s="5"/>
      <c r="CX4275" s="5"/>
      <c r="CY4275" s="5"/>
      <c r="CZ4275" s="5"/>
    </row>
    <row r="4276" spans="4:104" x14ac:dyDescent="0.3">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E4276" s="5"/>
      <c r="AF4276" s="5"/>
      <c r="AG4276" s="5"/>
      <c r="AH4276" s="5"/>
      <c r="AI4276" s="5"/>
      <c r="AJ4276" s="5"/>
      <c r="AM4276" s="9"/>
      <c r="AN4276" s="9"/>
      <c r="AO4276" s="9"/>
      <c r="AP4276" s="9"/>
      <c r="AQ4276" s="9"/>
      <c r="AR4276" s="9"/>
      <c r="AS4276" s="9"/>
      <c r="AT4276" s="9"/>
      <c r="AU4276" s="5"/>
      <c r="AV4276" s="5"/>
      <c r="AW4276" s="5"/>
      <c r="AX4276" s="5"/>
      <c r="AY4276" s="5"/>
      <c r="AZ4276" s="5"/>
      <c r="BA4276" s="5"/>
      <c r="CX4276" s="5"/>
      <c r="CY4276" s="5"/>
      <c r="CZ4276" s="5"/>
    </row>
    <row r="4277" spans="4:104" x14ac:dyDescent="0.3">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E4277" s="5"/>
      <c r="AF4277" s="5"/>
      <c r="AG4277" s="5"/>
      <c r="AH4277" s="5"/>
      <c r="AI4277" s="5"/>
      <c r="AJ4277" s="5"/>
      <c r="AM4277" s="9"/>
      <c r="AN4277" s="9"/>
      <c r="AO4277" s="9"/>
      <c r="AP4277" s="9"/>
      <c r="AQ4277" s="9"/>
      <c r="AR4277" s="9"/>
      <c r="AS4277" s="9"/>
      <c r="AT4277" s="9"/>
      <c r="AU4277" s="5"/>
      <c r="AV4277" s="5"/>
      <c r="AW4277" s="5"/>
      <c r="AX4277" s="5"/>
      <c r="AY4277" s="5"/>
      <c r="AZ4277" s="5"/>
      <c r="BA4277" s="5"/>
      <c r="CX4277" s="5"/>
      <c r="CY4277" s="5"/>
      <c r="CZ4277" s="5"/>
    </row>
    <row r="4278" spans="4:104" x14ac:dyDescent="0.3">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E4278" s="5"/>
      <c r="AF4278" s="5"/>
      <c r="AG4278" s="5"/>
      <c r="AH4278" s="5"/>
      <c r="AI4278" s="5"/>
      <c r="AJ4278" s="5"/>
      <c r="AM4278" s="9"/>
      <c r="AN4278" s="9"/>
      <c r="AO4278" s="9"/>
      <c r="AP4278" s="9"/>
      <c r="AQ4278" s="9"/>
      <c r="AR4278" s="9"/>
      <c r="AS4278" s="9"/>
      <c r="AT4278" s="9"/>
      <c r="AU4278" s="5"/>
      <c r="AV4278" s="5"/>
      <c r="AW4278" s="5"/>
      <c r="AX4278" s="5"/>
      <c r="AY4278" s="5"/>
      <c r="AZ4278" s="5"/>
      <c r="BA4278" s="5"/>
      <c r="CX4278" s="5"/>
      <c r="CY4278" s="5"/>
      <c r="CZ4278" s="5"/>
    </row>
    <row r="4279" spans="4:104" x14ac:dyDescent="0.3">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E4279" s="5"/>
      <c r="AF4279" s="5"/>
      <c r="AG4279" s="5"/>
      <c r="AH4279" s="5"/>
      <c r="AI4279" s="5"/>
      <c r="AJ4279" s="5"/>
      <c r="AM4279" s="9"/>
      <c r="AN4279" s="9"/>
      <c r="AO4279" s="9"/>
      <c r="AP4279" s="9"/>
      <c r="AQ4279" s="9"/>
      <c r="AR4279" s="9"/>
      <c r="AS4279" s="9"/>
      <c r="AT4279" s="9"/>
      <c r="AU4279" s="5"/>
      <c r="AV4279" s="5"/>
      <c r="AW4279" s="5"/>
      <c r="AX4279" s="5"/>
      <c r="AY4279" s="5"/>
      <c r="AZ4279" s="5"/>
      <c r="BA4279" s="5"/>
      <c r="CX4279" s="5"/>
      <c r="CY4279" s="5"/>
      <c r="CZ4279" s="5"/>
    </row>
    <row r="4280" spans="4:104" x14ac:dyDescent="0.3">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E4280" s="5"/>
      <c r="AF4280" s="5"/>
      <c r="AG4280" s="5"/>
      <c r="AH4280" s="5"/>
      <c r="AI4280" s="5"/>
      <c r="AJ4280" s="5"/>
      <c r="AM4280" s="9"/>
      <c r="AN4280" s="9"/>
      <c r="AO4280" s="9"/>
      <c r="AP4280" s="9"/>
      <c r="AQ4280" s="9"/>
      <c r="AR4280" s="9"/>
      <c r="AS4280" s="9"/>
      <c r="AT4280" s="9"/>
      <c r="AU4280" s="5"/>
      <c r="AV4280" s="5"/>
      <c r="AW4280" s="5"/>
      <c r="AX4280" s="5"/>
      <c r="AY4280" s="5"/>
      <c r="AZ4280" s="5"/>
      <c r="BA4280" s="5"/>
      <c r="CX4280" s="5"/>
      <c r="CY4280" s="5"/>
      <c r="CZ4280" s="5"/>
    </row>
    <row r="4281" spans="4:104" x14ac:dyDescent="0.3">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E4281" s="5"/>
      <c r="AF4281" s="5"/>
      <c r="AG4281" s="5"/>
      <c r="AH4281" s="5"/>
      <c r="AI4281" s="5"/>
      <c r="AJ4281" s="5"/>
      <c r="AM4281" s="9"/>
      <c r="AN4281" s="9"/>
      <c r="AO4281" s="9"/>
      <c r="AP4281" s="9"/>
      <c r="AQ4281" s="9"/>
      <c r="AR4281" s="9"/>
      <c r="AS4281" s="9"/>
      <c r="AT4281" s="9"/>
      <c r="AU4281" s="5"/>
      <c r="AV4281" s="5"/>
      <c r="AW4281" s="5"/>
      <c r="AX4281" s="5"/>
      <c r="AY4281" s="5"/>
      <c r="AZ4281" s="5"/>
      <c r="BA4281" s="5"/>
      <c r="CX4281" s="5"/>
      <c r="CY4281" s="5"/>
      <c r="CZ4281" s="5"/>
    </row>
    <row r="4282" spans="4:104" x14ac:dyDescent="0.3">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E4282" s="5"/>
      <c r="AF4282" s="5"/>
      <c r="AG4282" s="5"/>
      <c r="AH4282" s="5"/>
      <c r="AI4282" s="5"/>
      <c r="AJ4282" s="5"/>
      <c r="AM4282" s="9"/>
      <c r="AN4282" s="9"/>
      <c r="AO4282" s="9"/>
      <c r="AP4282" s="9"/>
      <c r="AQ4282" s="9"/>
      <c r="AR4282" s="9"/>
      <c r="AS4282" s="9"/>
      <c r="AT4282" s="9"/>
      <c r="AU4282" s="5"/>
      <c r="AV4282" s="5"/>
      <c r="AW4282" s="5"/>
      <c r="AX4282" s="5"/>
      <c r="AY4282" s="5"/>
      <c r="AZ4282" s="5"/>
      <c r="BA4282" s="5"/>
      <c r="CX4282" s="5"/>
      <c r="CY4282" s="5"/>
      <c r="CZ4282" s="5"/>
    </row>
    <row r="4283" spans="4:104" x14ac:dyDescent="0.3">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E4283" s="5"/>
      <c r="AF4283" s="5"/>
      <c r="AG4283" s="5"/>
      <c r="AH4283" s="5"/>
      <c r="AI4283" s="5"/>
      <c r="AJ4283" s="5"/>
      <c r="AM4283" s="9"/>
      <c r="AN4283" s="9"/>
      <c r="AO4283" s="9"/>
      <c r="AP4283" s="9"/>
      <c r="AQ4283" s="9"/>
      <c r="AR4283" s="9"/>
      <c r="AS4283" s="9"/>
      <c r="AT4283" s="9"/>
      <c r="AU4283" s="5"/>
      <c r="AV4283" s="5"/>
      <c r="AW4283" s="5"/>
      <c r="AX4283" s="5"/>
      <c r="AY4283" s="5"/>
      <c r="AZ4283" s="5"/>
      <c r="BA4283" s="5"/>
      <c r="CX4283" s="5"/>
      <c r="CY4283" s="5"/>
      <c r="CZ4283" s="5"/>
    </row>
    <row r="4284" spans="4:104" x14ac:dyDescent="0.3">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E4284" s="5"/>
      <c r="AF4284" s="5"/>
      <c r="AG4284" s="5"/>
      <c r="AH4284" s="5"/>
      <c r="AI4284" s="5"/>
      <c r="AJ4284" s="5"/>
      <c r="AM4284" s="9"/>
      <c r="AN4284" s="9"/>
      <c r="AO4284" s="9"/>
      <c r="AP4284" s="9"/>
      <c r="AQ4284" s="9"/>
      <c r="AR4284" s="9"/>
      <c r="AS4284" s="9"/>
      <c r="AT4284" s="9"/>
      <c r="AU4284" s="5"/>
      <c r="AV4284" s="5"/>
      <c r="AW4284" s="5"/>
      <c r="AX4284" s="5"/>
      <c r="AY4284" s="5"/>
      <c r="AZ4284" s="5"/>
      <c r="BA4284" s="5"/>
      <c r="CX4284" s="5"/>
      <c r="CY4284" s="5"/>
      <c r="CZ4284" s="5"/>
    </row>
    <row r="4285" spans="4:104" x14ac:dyDescent="0.3">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E4285" s="5"/>
      <c r="AF4285" s="5"/>
      <c r="AG4285" s="5"/>
      <c r="AH4285" s="5"/>
      <c r="AI4285" s="5"/>
      <c r="AJ4285" s="5"/>
      <c r="AM4285" s="9"/>
      <c r="AN4285" s="9"/>
      <c r="AO4285" s="9"/>
      <c r="AP4285" s="9"/>
      <c r="AQ4285" s="9"/>
      <c r="AR4285" s="9"/>
      <c r="AS4285" s="9"/>
      <c r="AT4285" s="9"/>
      <c r="AU4285" s="5"/>
      <c r="AV4285" s="5"/>
      <c r="AW4285" s="5"/>
      <c r="AX4285" s="5"/>
      <c r="AY4285" s="5"/>
      <c r="AZ4285" s="5"/>
      <c r="BA4285" s="5"/>
      <c r="CX4285" s="5"/>
      <c r="CY4285" s="5"/>
      <c r="CZ4285" s="5"/>
    </row>
    <row r="4286" spans="4:104" x14ac:dyDescent="0.3">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E4286" s="5"/>
      <c r="AF4286" s="5"/>
      <c r="AG4286" s="5"/>
      <c r="AH4286" s="5"/>
      <c r="AI4286" s="5"/>
      <c r="AJ4286" s="5"/>
      <c r="AM4286" s="9"/>
      <c r="AN4286" s="9"/>
      <c r="AO4286" s="9"/>
      <c r="AP4286" s="9"/>
      <c r="AQ4286" s="9"/>
      <c r="AR4286" s="9"/>
      <c r="AS4286" s="9"/>
      <c r="AT4286" s="9"/>
      <c r="AU4286" s="5"/>
      <c r="AV4286" s="5"/>
      <c r="AW4286" s="5"/>
      <c r="AX4286" s="5"/>
      <c r="AY4286" s="5"/>
      <c r="AZ4286" s="5"/>
      <c r="BA4286" s="5"/>
      <c r="CX4286" s="5"/>
      <c r="CY4286" s="5"/>
      <c r="CZ4286" s="5"/>
    </row>
    <row r="4287" spans="4:104" x14ac:dyDescent="0.3">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E4287" s="5"/>
      <c r="AF4287" s="5"/>
      <c r="AG4287" s="5"/>
      <c r="AH4287" s="5"/>
      <c r="AI4287" s="5"/>
      <c r="AJ4287" s="5"/>
      <c r="AM4287" s="9"/>
      <c r="AN4287" s="9"/>
      <c r="AO4287" s="9"/>
      <c r="AP4287" s="9"/>
      <c r="AQ4287" s="9"/>
      <c r="AR4287" s="9"/>
      <c r="AS4287" s="9"/>
      <c r="AT4287" s="9"/>
      <c r="AU4287" s="5"/>
      <c r="AV4287" s="5"/>
      <c r="AW4287" s="5"/>
      <c r="AX4287" s="5"/>
      <c r="AY4287" s="5"/>
      <c r="AZ4287" s="5"/>
      <c r="BA4287" s="5"/>
      <c r="CX4287" s="5"/>
      <c r="CY4287" s="5"/>
      <c r="CZ4287" s="5"/>
    </row>
    <row r="4288" spans="4:104" x14ac:dyDescent="0.3">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E4288" s="5"/>
      <c r="AF4288" s="5"/>
      <c r="AG4288" s="5"/>
      <c r="AH4288" s="5"/>
      <c r="AI4288" s="5"/>
      <c r="AJ4288" s="5"/>
      <c r="AM4288" s="9"/>
      <c r="AN4288" s="9"/>
      <c r="AO4288" s="9"/>
      <c r="AP4288" s="9"/>
      <c r="AQ4288" s="9"/>
      <c r="AR4288" s="9"/>
      <c r="AS4288" s="9"/>
      <c r="AT4288" s="9"/>
      <c r="AU4288" s="5"/>
      <c r="AV4288" s="5"/>
      <c r="AW4288" s="5"/>
      <c r="AX4288" s="5"/>
      <c r="AY4288" s="5"/>
      <c r="AZ4288" s="5"/>
      <c r="BA4288" s="5"/>
      <c r="CX4288" s="5"/>
      <c r="CY4288" s="5"/>
      <c r="CZ4288" s="5"/>
    </row>
    <row r="4289" spans="4:104" x14ac:dyDescent="0.3">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E4289" s="5"/>
      <c r="AF4289" s="5"/>
      <c r="AG4289" s="5"/>
      <c r="AH4289" s="5"/>
      <c r="AI4289" s="5"/>
      <c r="AJ4289" s="5"/>
      <c r="AM4289" s="9"/>
      <c r="AN4289" s="9"/>
      <c r="AO4289" s="9"/>
      <c r="AP4289" s="9"/>
      <c r="AQ4289" s="9"/>
      <c r="AR4289" s="9"/>
      <c r="AS4289" s="9"/>
      <c r="AT4289" s="9"/>
      <c r="AU4289" s="5"/>
      <c r="AV4289" s="5"/>
      <c r="AW4289" s="5"/>
      <c r="AX4289" s="5"/>
      <c r="AY4289" s="5"/>
      <c r="AZ4289" s="5"/>
      <c r="BA4289" s="5"/>
      <c r="CX4289" s="5"/>
      <c r="CY4289" s="5"/>
      <c r="CZ4289" s="5"/>
    </row>
    <row r="4290" spans="4:104" x14ac:dyDescent="0.3">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E4290" s="5"/>
      <c r="AF4290" s="5"/>
      <c r="AG4290" s="5"/>
      <c r="AH4290" s="5"/>
      <c r="AI4290" s="5"/>
      <c r="AJ4290" s="5"/>
      <c r="AM4290" s="9"/>
      <c r="AN4290" s="9"/>
      <c r="AO4290" s="9"/>
      <c r="AP4290" s="9"/>
      <c r="AQ4290" s="9"/>
      <c r="AR4290" s="9"/>
      <c r="AS4290" s="9"/>
      <c r="AT4290" s="9"/>
      <c r="AU4290" s="5"/>
      <c r="AV4290" s="5"/>
      <c r="AW4290" s="5"/>
      <c r="AX4290" s="5"/>
      <c r="AY4290" s="5"/>
      <c r="AZ4290" s="5"/>
      <c r="BA4290" s="5"/>
      <c r="CX4290" s="5"/>
      <c r="CY4290" s="5"/>
      <c r="CZ4290" s="5"/>
    </row>
    <row r="4291" spans="4:104" x14ac:dyDescent="0.3">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E4291" s="5"/>
      <c r="AF4291" s="5"/>
      <c r="AG4291" s="5"/>
      <c r="AH4291" s="5"/>
      <c r="AI4291" s="5"/>
      <c r="AJ4291" s="5"/>
      <c r="AM4291" s="9"/>
      <c r="AN4291" s="9"/>
      <c r="AO4291" s="9"/>
      <c r="AP4291" s="9"/>
      <c r="AQ4291" s="9"/>
      <c r="AR4291" s="9"/>
      <c r="AS4291" s="9"/>
      <c r="AT4291" s="9"/>
      <c r="AU4291" s="5"/>
      <c r="AV4291" s="5"/>
      <c r="AW4291" s="5"/>
      <c r="AX4291" s="5"/>
      <c r="AY4291" s="5"/>
      <c r="AZ4291" s="5"/>
      <c r="BA4291" s="5"/>
      <c r="CX4291" s="5"/>
      <c r="CY4291" s="5"/>
      <c r="CZ4291" s="5"/>
    </row>
    <row r="4292" spans="4:104" x14ac:dyDescent="0.3">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E4292" s="5"/>
      <c r="AF4292" s="5"/>
      <c r="AG4292" s="5"/>
      <c r="AH4292" s="5"/>
      <c r="AI4292" s="5"/>
      <c r="AJ4292" s="5"/>
      <c r="AM4292" s="9"/>
      <c r="AN4292" s="9"/>
      <c r="AO4292" s="9"/>
      <c r="AP4292" s="9"/>
      <c r="AQ4292" s="9"/>
      <c r="AR4292" s="9"/>
      <c r="AS4292" s="9"/>
      <c r="AT4292" s="9"/>
      <c r="AU4292" s="5"/>
      <c r="AV4292" s="5"/>
      <c r="AW4292" s="5"/>
      <c r="AX4292" s="5"/>
      <c r="AY4292" s="5"/>
      <c r="AZ4292" s="5"/>
      <c r="BA4292" s="5"/>
      <c r="CX4292" s="5"/>
      <c r="CY4292" s="5"/>
      <c r="CZ4292" s="5"/>
    </row>
    <row r="4293" spans="4:104" x14ac:dyDescent="0.3">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E4293" s="5"/>
      <c r="AF4293" s="5"/>
      <c r="AG4293" s="5"/>
      <c r="AH4293" s="5"/>
      <c r="AI4293" s="5"/>
      <c r="AJ4293" s="5"/>
      <c r="AM4293" s="9"/>
      <c r="AN4293" s="9"/>
      <c r="AO4293" s="9"/>
      <c r="AP4293" s="9"/>
      <c r="AQ4293" s="9"/>
      <c r="AR4293" s="9"/>
      <c r="AS4293" s="9"/>
      <c r="AT4293" s="9"/>
      <c r="AU4293" s="5"/>
      <c r="AV4293" s="5"/>
      <c r="AW4293" s="5"/>
      <c r="AX4293" s="5"/>
      <c r="AY4293" s="5"/>
      <c r="AZ4293" s="5"/>
      <c r="BA4293" s="5"/>
      <c r="CX4293" s="5"/>
      <c r="CY4293" s="5"/>
      <c r="CZ4293" s="5"/>
    </row>
    <row r="4294" spans="4:104" x14ac:dyDescent="0.3">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E4294" s="5"/>
      <c r="AF4294" s="5"/>
      <c r="AG4294" s="5"/>
      <c r="AH4294" s="5"/>
      <c r="AI4294" s="5"/>
      <c r="AJ4294" s="5"/>
      <c r="AM4294" s="9"/>
      <c r="AN4294" s="9"/>
      <c r="AO4294" s="9"/>
      <c r="AP4294" s="9"/>
      <c r="AQ4294" s="9"/>
      <c r="AR4294" s="9"/>
      <c r="AS4294" s="9"/>
      <c r="AT4294" s="9"/>
      <c r="AU4294" s="5"/>
      <c r="AV4294" s="5"/>
      <c r="AW4294" s="5"/>
      <c r="AX4294" s="5"/>
      <c r="AY4294" s="5"/>
      <c r="AZ4294" s="5"/>
      <c r="BA4294" s="5"/>
      <c r="CX4294" s="5"/>
      <c r="CY4294" s="5"/>
      <c r="CZ4294" s="5"/>
    </row>
    <row r="4295" spans="4:104" x14ac:dyDescent="0.3">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E4295" s="5"/>
      <c r="AF4295" s="5"/>
      <c r="AG4295" s="5"/>
      <c r="AH4295" s="5"/>
      <c r="AI4295" s="5"/>
      <c r="AJ4295" s="5"/>
      <c r="AM4295" s="9"/>
      <c r="AN4295" s="9"/>
      <c r="AO4295" s="9"/>
      <c r="AP4295" s="9"/>
      <c r="AQ4295" s="9"/>
      <c r="AR4295" s="9"/>
      <c r="AS4295" s="9"/>
      <c r="AT4295" s="9"/>
      <c r="AU4295" s="5"/>
      <c r="AV4295" s="5"/>
      <c r="AW4295" s="5"/>
      <c r="AX4295" s="5"/>
      <c r="AY4295" s="5"/>
      <c r="AZ4295" s="5"/>
      <c r="BA4295" s="5"/>
      <c r="CX4295" s="5"/>
      <c r="CY4295" s="5"/>
      <c r="CZ4295" s="5"/>
    </row>
    <row r="4296" spans="4:104" x14ac:dyDescent="0.3">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E4296" s="5"/>
      <c r="AF4296" s="5"/>
      <c r="AG4296" s="5"/>
      <c r="AH4296" s="5"/>
      <c r="AI4296" s="5"/>
      <c r="AJ4296" s="5"/>
      <c r="AM4296" s="9"/>
      <c r="AN4296" s="9"/>
      <c r="AO4296" s="9"/>
      <c r="AP4296" s="9"/>
      <c r="AQ4296" s="9"/>
      <c r="AR4296" s="9"/>
      <c r="AS4296" s="9"/>
      <c r="AT4296" s="9"/>
      <c r="AU4296" s="5"/>
      <c r="AV4296" s="5"/>
      <c r="AW4296" s="5"/>
      <c r="AX4296" s="5"/>
      <c r="AY4296" s="5"/>
      <c r="AZ4296" s="5"/>
      <c r="BA4296" s="5"/>
      <c r="CX4296" s="5"/>
      <c r="CY4296" s="5"/>
      <c r="CZ4296" s="5"/>
    </row>
    <row r="4297" spans="4:104" x14ac:dyDescent="0.3">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E4297" s="5"/>
      <c r="AF4297" s="5"/>
      <c r="AG4297" s="5"/>
      <c r="AH4297" s="5"/>
      <c r="AI4297" s="5"/>
      <c r="AJ4297" s="5"/>
      <c r="AM4297" s="9"/>
      <c r="AN4297" s="9"/>
      <c r="AO4297" s="9"/>
      <c r="AP4297" s="9"/>
      <c r="AQ4297" s="9"/>
      <c r="AR4297" s="9"/>
      <c r="AS4297" s="9"/>
      <c r="AT4297" s="9"/>
      <c r="AU4297" s="5"/>
      <c r="AV4297" s="5"/>
      <c r="AW4297" s="5"/>
      <c r="AX4297" s="5"/>
      <c r="AY4297" s="5"/>
      <c r="AZ4297" s="5"/>
      <c r="BA4297" s="5"/>
      <c r="CX4297" s="5"/>
      <c r="CY4297" s="5"/>
      <c r="CZ4297" s="5"/>
    </row>
    <row r="4298" spans="4:104" x14ac:dyDescent="0.3">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E4298" s="5"/>
      <c r="AF4298" s="5"/>
      <c r="AG4298" s="5"/>
      <c r="AH4298" s="5"/>
      <c r="AI4298" s="5"/>
      <c r="AJ4298" s="5"/>
      <c r="AM4298" s="9"/>
      <c r="AN4298" s="9"/>
      <c r="AO4298" s="9"/>
      <c r="AP4298" s="9"/>
      <c r="AQ4298" s="9"/>
      <c r="AR4298" s="9"/>
      <c r="AS4298" s="9"/>
      <c r="AT4298" s="9"/>
      <c r="AU4298" s="5"/>
      <c r="AV4298" s="5"/>
      <c r="AW4298" s="5"/>
      <c r="AX4298" s="5"/>
      <c r="AY4298" s="5"/>
      <c r="AZ4298" s="5"/>
      <c r="BA4298" s="5"/>
      <c r="CX4298" s="5"/>
      <c r="CY4298" s="5"/>
      <c r="CZ4298" s="5"/>
    </row>
    <row r="4299" spans="4:104" x14ac:dyDescent="0.3">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E4299" s="5"/>
      <c r="AF4299" s="5"/>
      <c r="AG4299" s="5"/>
      <c r="AH4299" s="5"/>
      <c r="AI4299" s="5"/>
      <c r="AJ4299" s="5"/>
      <c r="AM4299" s="9"/>
      <c r="AN4299" s="9"/>
      <c r="AO4299" s="9"/>
      <c r="AP4299" s="9"/>
      <c r="AQ4299" s="9"/>
      <c r="AR4299" s="9"/>
      <c r="AS4299" s="9"/>
      <c r="AT4299" s="9"/>
      <c r="AU4299" s="5"/>
      <c r="AV4299" s="5"/>
      <c r="AW4299" s="5"/>
      <c r="AX4299" s="5"/>
      <c r="AY4299" s="5"/>
      <c r="AZ4299" s="5"/>
      <c r="BA4299" s="5"/>
      <c r="CX4299" s="5"/>
      <c r="CY4299" s="5"/>
      <c r="CZ4299" s="5"/>
    </row>
    <row r="4300" spans="4:104" x14ac:dyDescent="0.3">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E4300" s="5"/>
      <c r="AF4300" s="5"/>
      <c r="AG4300" s="5"/>
      <c r="AH4300" s="5"/>
      <c r="AI4300" s="5"/>
      <c r="AJ4300" s="5"/>
      <c r="AM4300" s="9"/>
      <c r="AN4300" s="9"/>
      <c r="AO4300" s="9"/>
      <c r="AP4300" s="9"/>
      <c r="AQ4300" s="9"/>
      <c r="AR4300" s="9"/>
      <c r="AS4300" s="9"/>
      <c r="AT4300" s="9"/>
      <c r="AU4300" s="5"/>
      <c r="AV4300" s="5"/>
      <c r="AW4300" s="5"/>
      <c r="AX4300" s="5"/>
      <c r="AY4300" s="5"/>
      <c r="AZ4300" s="5"/>
      <c r="BA4300" s="5"/>
      <c r="CX4300" s="5"/>
      <c r="CY4300" s="5"/>
      <c r="CZ4300" s="5"/>
    </row>
    <row r="4301" spans="4:104" x14ac:dyDescent="0.3">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E4301" s="5"/>
      <c r="AF4301" s="5"/>
      <c r="AG4301" s="5"/>
      <c r="AH4301" s="5"/>
      <c r="AI4301" s="5"/>
      <c r="AJ4301" s="5"/>
      <c r="AM4301" s="9"/>
      <c r="AN4301" s="9"/>
      <c r="AO4301" s="9"/>
      <c r="AP4301" s="9"/>
      <c r="AQ4301" s="9"/>
      <c r="AR4301" s="9"/>
      <c r="AS4301" s="9"/>
      <c r="AT4301" s="9"/>
      <c r="AU4301" s="5"/>
      <c r="AV4301" s="5"/>
      <c r="AW4301" s="5"/>
      <c r="AX4301" s="5"/>
      <c r="AY4301" s="5"/>
      <c r="AZ4301" s="5"/>
      <c r="BA4301" s="5"/>
      <c r="CX4301" s="5"/>
      <c r="CY4301" s="5"/>
      <c r="CZ4301" s="5"/>
    </row>
    <row r="4302" spans="4:104" x14ac:dyDescent="0.3">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E4302" s="5"/>
      <c r="AF4302" s="5"/>
      <c r="AG4302" s="5"/>
      <c r="AH4302" s="5"/>
      <c r="AI4302" s="5"/>
      <c r="AJ4302" s="5"/>
      <c r="AM4302" s="9"/>
      <c r="AN4302" s="9"/>
      <c r="AO4302" s="9"/>
      <c r="AP4302" s="9"/>
      <c r="AQ4302" s="9"/>
      <c r="AR4302" s="9"/>
      <c r="AS4302" s="9"/>
      <c r="AT4302" s="9"/>
      <c r="AU4302" s="5"/>
      <c r="AV4302" s="5"/>
      <c r="AW4302" s="5"/>
      <c r="AX4302" s="5"/>
      <c r="AY4302" s="5"/>
      <c r="AZ4302" s="5"/>
      <c r="BA4302" s="5"/>
      <c r="CX4302" s="5"/>
      <c r="CY4302" s="5"/>
      <c r="CZ4302" s="5"/>
    </row>
    <row r="4303" spans="4:104" x14ac:dyDescent="0.3">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E4303" s="5"/>
      <c r="AF4303" s="5"/>
      <c r="AG4303" s="5"/>
      <c r="AH4303" s="5"/>
      <c r="AI4303" s="5"/>
      <c r="AJ4303" s="5"/>
      <c r="AM4303" s="9"/>
      <c r="AN4303" s="9"/>
      <c r="AO4303" s="9"/>
      <c r="AP4303" s="9"/>
      <c r="AQ4303" s="9"/>
      <c r="AR4303" s="9"/>
      <c r="AS4303" s="9"/>
      <c r="AT4303" s="9"/>
      <c r="AU4303" s="5"/>
      <c r="AV4303" s="5"/>
      <c r="AW4303" s="5"/>
      <c r="AX4303" s="5"/>
      <c r="AY4303" s="5"/>
      <c r="AZ4303" s="5"/>
      <c r="BA4303" s="5"/>
      <c r="CX4303" s="5"/>
      <c r="CY4303" s="5"/>
      <c r="CZ4303" s="5"/>
    </row>
    <row r="4304" spans="4:104" x14ac:dyDescent="0.3">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E4304" s="5"/>
      <c r="AF4304" s="5"/>
      <c r="AG4304" s="5"/>
      <c r="AH4304" s="5"/>
      <c r="AI4304" s="5"/>
      <c r="AJ4304" s="5"/>
      <c r="AM4304" s="9"/>
      <c r="AN4304" s="9"/>
      <c r="AO4304" s="9"/>
      <c r="AP4304" s="9"/>
      <c r="AQ4304" s="9"/>
      <c r="AR4304" s="9"/>
      <c r="AS4304" s="9"/>
      <c r="AT4304" s="9"/>
      <c r="AU4304" s="5"/>
      <c r="AV4304" s="5"/>
      <c r="AW4304" s="5"/>
      <c r="AX4304" s="5"/>
      <c r="AY4304" s="5"/>
      <c r="AZ4304" s="5"/>
      <c r="BA4304" s="5"/>
      <c r="CX4304" s="5"/>
      <c r="CY4304" s="5"/>
      <c r="CZ4304" s="5"/>
    </row>
    <row r="4305" spans="4:104" x14ac:dyDescent="0.3">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E4305" s="5"/>
      <c r="AF4305" s="5"/>
      <c r="AG4305" s="5"/>
      <c r="AH4305" s="5"/>
      <c r="AI4305" s="5"/>
      <c r="AJ4305" s="5"/>
      <c r="AM4305" s="9"/>
      <c r="AN4305" s="9"/>
      <c r="AO4305" s="9"/>
      <c r="AP4305" s="9"/>
      <c r="AQ4305" s="9"/>
      <c r="AR4305" s="9"/>
      <c r="AS4305" s="9"/>
      <c r="AT4305" s="9"/>
      <c r="AU4305" s="5"/>
      <c r="AV4305" s="5"/>
      <c r="AW4305" s="5"/>
      <c r="AX4305" s="5"/>
      <c r="AY4305" s="5"/>
      <c r="AZ4305" s="5"/>
      <c r="BA4305" s="5"/>
      <c r="CX4305" s="5"/>
      <c r="CY4305" s="5"/>
      <c r="CZ4305" s="5"/>
    </row>
    <row r="4306" spans="4:104" x14ac:dyDescent="0.3">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E4306" s="5"/>
      <c r="AF4306" s="5"/>
      <c r="AG4306" s="5"/>
      <c r="AH4306" s="5"/>
      <c r="AI4306" s="5"/>
      <c r="AJ4306" s="5"/>
      <c r="AM4306" s="9"/>
      <c r="AN4306" s="9"/>
      <c r="AO4306" s="9"/>
      <c r="AP4306" s="9"/>
      <c r="AQ4306" s="9"/>
      <c r="AR4306" s="9"/>
      <c r="AS4306" s="9"/>
      <c r="AT4306" s="9"/>
      <c r="AU4306" s="5"/>
      <c r="AV4306" s="5"/>
      <c r="AW4306" s="5"/>
      <c r="AX4306" s="5"/>
      <c r="AY4306" s="5"/>
      <c r="AZ4306" s="5"/>
      <c r="BA4306" s="5"/>
      <c r="CX4306" s="5"/>
      <c r="CY4306" s="5"/>
      <c r="CZ4306" s="5"/>
    </row>
    <row r="4307" spans="4:104" x14ac:dyDescent="0.3">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E4307" s="5"/>
      <c r="AF4307" s="5"/>
      <c r="AG4307" s="5"/>
      <c r="AH4307" s="5"/>
      <c r="AI4307" s="5"/>
      <c r="AJ4307" s="5"/>
      <c r="AM4307" s="9"/>
      <c r="AN4307" s="9"/>
      <c r="AO4307" s="9"/>
      <c r="AP4307" s="9"/>
      <c r="AQ4307" s="9"/>
      <c r="AR4307" s="9"/>
      <c r="AS4307" s="9"/>
      <c r="AT4307" s="9"/>
      <c r="AU4307" s="5"/>
      <c r="AV4307" s="5"/>
      <c r="AW4307" s="5"/>
      <c r="AX4307" s="5"/>
      <c r="AY4307" s="5"/>
      <c r="AZ4307" s="5"/>
      <c r="BA4307" s="5"/>
      <c r="CX4307" s="5"/>
      <c r="CY4307" s="5"/>
      <c r="CZ4307" s="5"/>
    </row>
    <row r="4308" spans="4:104" x14ac:dyDescent="0.3">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E4308" s="5"/>
      <c r="AF4308" s="5"/>
      <c r="AG4308" s="5"/>
      <c r="AH4308" s="5"/>
      <c r="AI4308" s="5"/>
      <c r="AJ4308" s="5"/>
      <c r="AM4308" s="9"/>
      <c r="AN4308" s="9"/>
      <c r="AO4308" s="9"/>
      <c r="AP4308" s="9"/>
      <c r="AQ4308" s="9"/>
      <c r="AR4308" s="9"/>
      <c r="AS4308" s="9"/>
      <c r="AT4308" s="9"/>
      <c r="AU4308" s="5"/>
      <c r="AV4308" s="5"/>
      <c r="AW4308" s="5"/>
      <c r="AX4308" s="5"/>
      <c r="AY4308" s="5"/>
      <c r="AZ4308" s="5"/>
      <c r="BA4308" s="5"/>
      <c r="CX4308" s="5"/>
      <c r="CY4308" s="5"/>
      <c r="CZ4308" s="5"/>
    </row>
    <row r="4309" spans="4:104" x14ac:dyDescent="0.3">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E4309" s="5"/>
      <c r="AF4309" s="5"/>
      <c r="AG4309" s="5"/>
      <c r="AH4309" s="5"/>
      <c r="AI4309" s="5"/>
      <c r="AJ4309" s="5"/>
      <c r="AM4309" s="9"/>
      <c r="AN4309" s="9"/>
      <c r="AO4309" s="9"/>
      <c r="AP4309" s="9"/>
      <c r="AQ4309" s="9"/>
      <c r="AR4309" s="9"/>
      <c r="AS4309" s="9"/>
      <c r="AT4309" s="9"/>
      <c r="AU4309" s="5"/>
      <c r="AV4309" s="5"/>
      <c r="AW4309" s="5"/>
      <c r="AX4309" s="5"/>
      <c r="AY4309" s="5"/>
      <c r="AZ4309" s="5"/>
      <c r="BA4309" s="5"/>
      <c r="CX4309" s="5"/>
      <c r="CY4309" s="5"/>
      <c r="CZ4309" s="5"/>
    </row>
    <row r="4310" spans="4:104" x14ac:dyDescent="0.3">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E4310" s="5"/>
      <c r="AF4310" s="5"/>
      <c r="AG4310" s="5"/>
      <c r="AH4310" s="5"/>
      <c r="AI4310" s="5"/>
      <c r="AJ4310" s="5"/>
      <c r="AM4310" s="9"/>
      <c r="AN4310" s="9"/>
      <c r="AO4310" s="9"/>
      <c r="AP4310" s="9"/>
      <c r="AQ4310" s="9"/>
      <c r="AR4310" s="9"/>
      <c r="AS4310" s="9"/>
      <c r="AT4310" s="9"/>
      <c r="AU4310" s="5"/>
      <c r="AV4310" s="5"/>
      <c r="AW4310" s="5"/>
      <c r="AX4310" s="5"/>
      <c r="AY4310" s="5"/>
      <c r="AZ4310" s="5"/>
      <c r="BA4310" s="5"/>
      <c r="CX4310" s="5"/>
      <c r="CY4310" s="5"/>
      <c r="CZ4310" s="5"/>
    </row>
    <row r="4311" spans="4:104" x14ac:dyDescent="0.3">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E4311" s="5"/>
      <c r="AF4311" s="5"/>
      <c r="AG4311" s="5"/>
      <c r="AH4311" s="5"/>
      <c r="AI4311" s="5"/>
      <c r="AJ4311" s="5"/>
      <c r="AM4311" s="9"/>
      <c r="AN4311" s="9"/>
      <c r="AO4311" s="9"/>
      <c r="AP4311" s="9"/>
      <c r="AQ4311" s="9"/>
      <c r="AR4311" s="9"/>
      <c r="AS4311" s="9"/>
      <c r="AT4311" s="9"/>
      <c r="AU4311" s="5"/>
      <c r="AV4311" s="5"/>
      <c r="AW4311" s="5"/>
      <c r="AX4311" s="5"/>
      <c r="AY4311" s="5"/>
      <c r="AZ4311" s="5"/>
      <c r="BA4311" s="5"/>
      <c r="CX4311" s="5"/>
      <c r="CY4311" s="5"/>
      <c r="CZ4311" s="5"/>
    </row>
    <row r="4312" spans="4:104" x14ac:dyDescent="0.3">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E4312" s="5"/>
      <c r="AF4312" s="5"/>
      <c r="AG4312" s="5"/>
      <c r="AH4312" s="5"/>
      <c r="AI4312" s="5"/>
      <c r="AJ4312" s="5"/>
      <c r="AM4312" s="9"/>
      <c r="AN4312" s="9"/>
      <c r="AO4312" s="9"/>
      <c r="AP4312" s="9"/>
      <c r="AQ4312" s="9"/>
      <c r="AR4312" s="9"/>
      <c r="AS4312" s="9"/>
      <c r="AT4312" s="9"/>
      <c r="AU4312" s="5"/>
      <c r="AV4312" s="5"/>
      <c r="AW4312" s="5"/>
      <c r="AX4312" s="5"/>
      <c r="AY4312" s="5"/>
      <c r="AZ4312" s="5"/>
      <c r="BA4312" s="5"/>
      <c r="CX4312" s="5"/>
      <c r="CY4312" s="5"/>
      <c r="CZ4312" s="5"/>
    </row>
    <row r="4313" spans="4:104" x14ac:dyDescent="0.3">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E4313" s="5"/>
      <c r="AF4313" s="5"/>
      <c r="AG4313" s="5"/>
      <c r="AH4313" s="5"/>
      <c r="AI4313" s="5"/>
      <c r="AJ4313" s="5"/>
      <c r="AM4313" s="9"/>
      <c r="AN4313" s="9"/>
      <c r="AO4313" s="9"/>
      <c r="AP4313" s="9"/>
      <c r="AQ4313" s="9"/>
      <c r="AR4313" s="9"/>
      <c r="AS4313" s="9"/>
      <c r="AT4313" s="9"/>
      <c r="AU4313" s="5"/>
      <c r="AV4313" s="5"/>
      <c r="AW4313" s="5"/>
      <c r="AX4313" s="5"/>
      <c r="AY4313" s="5"/>
      <c r="AZ4313" s="5"/>
      <c r="BA4313" s="5"/>
      <c r="CX4313" s="5"/>
      <c r="CY4313" s="5"/>
      <c r="CZ4313" s="5"/>
    </row>
    <row r="4314" spans="4:104" x14ac:dyDescent="0.3">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E4314" s="5"/>
      <c r="AF4314" s="5"/>
      <c r="AG4314" s="5"/>
      <c r="AH4314" s="5"/>
      <c r="AI4314" s="5"/>
      <c r="AJ4314" s="5"/>
      <c r="AM4314" s="9"/>
      <c r="AN4314" s="9"/>
      <c r="AO4314" s="9"/>
      <c r="AP4314" s="9"/>
      <c r="AQ4314" s="9"/>
      <c r="AR4314" s="9"/>
      <c r="AS4314" s="9"/>
      <c r="AT4314" s="9"/>
      <c r="AU4314" s="5"/>
      <c r="AV4314" s="5"/>
      <c r="AW4314" s="5"/>
      <c r="AX4314" s="5"/>
      <c r="AY4314" s="5"/>
      <c r="AZ4314" s="5"/>
      <c r="BA4314" s="5"/>
      <c r="CX4314" s="5"/>
      <c r="CY4314" s="5"/>
      <c r="CZ4314" s="5"/>
    </row>
    <row r="4315" spans="4:104" x14ac:dyDescent="0.3">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E4315" s="5"/>
      <c r="AF4315" s="5"/>
      <c r="AG4315" s="5"/>
      <c r="AH4315" s="5"/>
      <c r="AI4315" s="5"/>
      <c r="AJ4315" s="5"/>
      <c r="AM4315" s="9"/>
      <c r="AN4315" s="9"/>
      <c r="AO4315" s="9"/>
      <c r="AP4315" s="9"/>
      <c r="AQ4315" s="9"/>
      <c r="AR4315" s="9"/>
      <c r="AS4315" s="9"/>
      <c r="AT4315" s="9"/>
      <c r="AU4315" s="5"/>
      <c r="AV4315" s="5"/>
      <c r="AW4315" s="5"/>
      <c r="AX4315" s="5"/>
      <c r="AY4315" s="5"/>
      <c r="AZ4315" s="5"/>
      <c r="BA4315" s="5"/>
      <c r="CX4315" s="5"/>
      <c r="CY4315" s="5"/>
      <c r="CZ4315" s="5"/>
    </row>
    <row r="4316" spans="4:104" x14ac:dyDescent="0.3">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E4316" s="5"/>
      <c r="AF4316" s="5"/>
      <c r="AG4316" s="5"/>
      <c r="AH4316" s="5"/>
      <c r="AI4316" s="5"/>
      <c r="AJ4316" s="5"/>
      <c r="AM4316" s="9"/>
      <c r="AN4316" s="9"/>
      <c r="AO4316" s="9"/>
      <c r="AP4316" s="9"/>
      <c r="AQ4316" s="9"/>
      <c r="AR4316" s="9"/>
      <c r="AS4316" s="9"/>
      <c r="AT4316" s="9"/>
      <c r="AU4316" s="5"/>
      <c r="AV4316" s="5"/>
      <c r="AW4316" s="5"/>
      <c r="AX4316" s="5"/>
      <c r="AY4316" s="5"/>
      <c r="AZ4316" s="5"/>
      <c r="BA4316" s="5"/>
      <c r="CX4316" s="5"/>
      <c r="CY4316" s="5"/>
      <c r="CZ4316" s="5"/>
    </row>
    <row r="4317" spans="4:104" x14ac:dyDescent="0.3">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E4317" s="5"/>
      <c r="AF4317" s="5"/>
      <c r="AG4317" s="5"/>
      <c r="AH4317" s="5"/>
      <c r="AI4317" s="5"/>
      <c r="AJ4317" s="5"/>
      <c r="AM4317" s="9"/>
      <c r="AN4317" s="9"/>
      <c r="AO4317" s="9"/>
      <c r="AP4317" s="9"/>
      <c r="AQ4317" s="9"/>
      <c r="AR4317" s="9"/>
      <c r="AS4317" s="9"/>
      <c r="AT4317" s="9"/>
      <c r="AU4317" s="5"/>
      <c r="AV4317" s="5"/>
      <c r="AW4317" s="5"/>
      <c r="AX4317" s="5"/>
      <c r="AY4317" s="5"/>
      <c r="AZ4317" s="5"/>
      <c r="BA4317" s="5"/>
      <c r="CX4317" s="5"/>
      <c r="CY4317" s="5"/>
      <c r="CZ4317" s="5"/>
    </row>
    <row r="4318" spans="4:104" x14ac:dyDescent="0.3">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E4318" s="5"/>
      <c r="AF4318" s="5"/>
      <c r="AG4318" s="5"/>
      <c r="AH4318" s="5"/>
      <c r="AI4318" s="5"/>
      <c r="AJ4318" s="5"/>
      <c r="AM4318" s="9"/>
      <c r="AN4318" s="9"/>
      <c r="AO4318" s="9"/>
      <c r="AP4318" s="9"/>
      <c r="AQ4318" s="9"/>
      <c r="AR4318" s="9"/>
      <c r="AS4318" s="9"/>
      <c r="AT4318" s="9"/>
      <c r="AU4318" s="5"/>
      <c r="AV4318" s="5"/>
      <c r="AW4318" s="5"/>
      <c r="AX4318" s="5"/>
      <c r="AY4318" s="5"/>
      <c r="AZ4318" s="5"/>
      <c r="BA4318" s="5"/>
      <c r="CX4318" s="5"/>
      <c r="CY4318" s="5"/>
      <c r="CZ4318" s="5"/>
    </row>
    <row r="4319" spans="4:104" x14ac:dyDescent="0.3">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E4319" s="5"/>
      <c r="AF4319" s="5"/>
      <c r="AG4319" s="5"/>
      <c r="AH4319" s="5"/>
      <c r="AI4319" s="5"/>
      <c r="AJ4319" s="5"/>
      <c r="AM4319" s="9"/>
      <c r="AN4319" s="9"/>
      <c r="AO4319" s="9"/>
      <c r="AP4319" s="9"/>
      <c r="AQ4319" s="9"/>
      <c r="AR4319" s="9"/>
      <c r="AS4319" s="9"/>
      <c r="AT4319" s="9"/>
      <c r="AU4319" s="5"/>
      <c r="AV4319" s="5"/>
      <c r="AW4319" s="5"/>
      <c r="AX4319" s="5"/>
      <c r="AY4319" s="5"/>
      <c r="AZ4319" s="5"/>
      <c r="BA4319" s="5"/>
      <c r="CX4319" s="5"/>
      <c r="CY4319" s="5"/>
      <c r="CZ4319" s="5"/>
    </row>
    <row r="4320" spans="4:104" x14ac:dyDescent="0.3">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E4320" s="5"/>
      <c r="AF4320" s="5"/>
      <c r="AG4320" s="5"/>
      <c r="AH4320" s="5"/>
      <c r="AI4320" s="5"/>
      <c r="AJ4320" s="5"/>
      <c r="AM4320" s="9"/>
      <c r="AN4320" s="9"/>
      <c r="AO4320" s="9"/>
      <c r="AP4320" s="9"/>
      <c r="AQ4320" s="9"/>
      <c r="AR4320" s="9"/>
      <c r="AS4320" s="9"/>
      <c r="AT4320" s="9"/>
      <c r="AU4320" s="5"/>
      <c r="AV4320" s="5"/>
      <c r="AW4320" s="5"/>
      <c r="AX4320" s="5"/>
      <c r="AY4320" s="5"/>
      <c r="AZ4320" s="5"/>
      <c r="BA4320" s="5"/>
      <c r="CX4320" s="5"/>
      <c r="CY4320" s="5"/>
      <c r="CZ4320" s="5"/>
    </row>
    <row r="4321" spans="4:104" x14ac:dyDescent="0.3">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E4321" s="5"/>
      <c r="AF4321" s="5"/>
      <c r="AG4321" s="5"/>
      <c r="AH4321" s="5"/>
      <c r="AI4321" s="5"/>
      <c r="AJ4321" s="5"/>
      <c r="AM4321" s="9"/>
      <c r="AN4321" s="9"/>
      <c r="AO4321" s="9"/>
      <c r="AP4321" s="9"/>
      <c r="AQ4321" s="9"/>
      <c r="AR4321" s="9"/>
      <c r="AS4321" s="9"/>
      <c r="AT4321" s="9"/>
      <c r="AU4321" s="5"/>
      <c r="AV4321" s="5"/>
      <c r="AW4321" s="5"/>
      <c r="AX4321" s="5"/>
      <c r="AY4321" s="5"/>
      <c r="AZ4321" s="5"/>
      <c r="BA4321" s="5"/>
      <c r="CX4321" s="5"/>
      <c r="CY4321" s="5"/>
      <c r="CZ4321" s="5"/>
    </row>
    <row r="4322" spans="4:104" x14ac:dyDescent="0.3">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E4322" s="5"/>
      <c r="AF4322" s="5"/>
      <c r="AG4322" s="5"/>
      <c r="AH4322" s="5"/>
      <c r="AI4322" s="5"/>
      <c r="AJ4322" s="5"/>
      <c r="AM4322" s="9"/>
      <c r="AN4322" s="9"/>
      <c r="AO4322" s="9"/>
      <c r="AP4322" s="9"/>
      <c r="AQ4322" s="9"/>
      <c r="AR4322" s="9"/>
      <c r="AS4322" s="9"/>
      <c r="AT4322" s="9"/>
      <c r="AU4322" s="5"/>
      <c r="AV4322" s="5"/>
      <c r="AW4322" s="5"/>
      <c r="AX4322" s="5"/>
      <c r="AY4322" s="5"/>
      <c r="AZ4322" s="5"/>
      <c r="BA4322" s="5"/>
      <c r="CX4322" s="5"/>
      <c r="CY4322" s="5"/>
      <c r="CZ4322" s="5"/>
    </row>
    <row r="4323" spans="4:104" x14ac:dyDescent="0.3">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E4323" s="5"/>
      <c r="AF4323" s="5"/>
      <c r="AG4323" s="5"/>
      <c r="AH4323" s="5"/>
      <c r="AI4323" s="5"/>
      <c r="AJ4323" s="5"/>
      <c r="AM4323" s="9"/>
      <c r="AN4323" s="9"/>
      <c r="AO4323" s="9"/>
      <c r="AP4323" s="9"/>
      <c r="AQ4323" s="9"/>
      <c r="AR4323" s="9"/>
      <c r="AS4323" s="9"/>
      <c r="AT4323" s="9"/>
      <c r="AU4323" s="5"/>
      <c r="AV4323" s="5"/>
      <c r="AW4323" s="5"/>
      <c r="AX4323" s="5"/>
      <c r="AY4323" s="5"/>
      <c r="AZ4323" s="5"/>
      <c r="BA4323" s="5"/>
      <c r="CX4323" s="5"/>
      <c r="CY4323" s="5"/>
      <c r="CZ4323" s="5"/>
    </row>
    <row r="4324" spans="4:104" x14ac:dyDescent="0.3">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E4324" s="5"/>
      <c r="AF4324" s="5"/>
      <c r="AG4324" s="5"/>
      <c r="AH4324" s="5"/>
      <c r="AI4324" s="5"/>
      <c r="AJ4324" s="5"/>
      <c r="AM4324" s="9"/>
      <c r="AN4324" s="9"/>
      <c r="AO4324" s="9"/>
      <c r="AP4324" s="9"/>
      <c r="AQ4324" s="9"/>
      <c r="AR4324" s="9"/>
      <c r="AS4324" s="9"/>
      <c r="AT4324" s="9"/>
      <c r="AU4324" s="5"/>
      <c r="AV4324" s="5"/>
      <c r="AW4324" s="5"/>
      <c r="AX4324" s="5"/>
      <c r="AY4324" s="5"/>
      <c r="AZ4324" s="5"/>
      <c r="BA4324" s="5"/>
      <c r="CX4324" s="5"/>
      <c r="CY4324" s="5"/>
      <c r="CZ4324" s="5"/>
    </row>
    <row r="4325" spans="4:104" x14ac:dyDescent="0.3">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E4325" s="5"/>
      <c r="AF4325" s="5"/>
      <c r="AG4325" s="5"/>
      <c r="AH4325" s="5"/>
      <c r="AI4325" s="5"/>
      <c r="AJ4325" s="5"/>
      <c r="AM4325" s="9"/>
      <c r="AN4325" s="9"/>
      <c r="AO4325" s="9"/>
      <c r="AP4325" s="9"/>
      <c r="AQ4325" s="9"/>
      <c r="AR4325" s="9"/>
      <c r="AS4325" s="9"/>
      <c r="AT4325" s="9"/>
      <c r="AU4325" s="5"/>
      <c r="AV4325" s="5"/>
      <c r="AW4325" s="5"/>
      <c r="AX4325" s="5"/>
      <c r="AY4325" s="5"/>
      <c r="AZ4325" s="5"/>
      <c r="BA4325" s="5"/>
      <c r="CX4325" s="5"/>
      <c r="CY4325" s="5"/>
      <c r="CZ4325" s="5"/>
    </row>
    <row r="4326" spans="4:104" x14ac:dyDescent="0.3">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E4326" s="5"/>
      <c r="AF4326" s="5"/>
      <c r="AG4326" s="5"/>
      <c r="AH4326" s="5"/>
      <c r="AI4326" s="5"/>
      <c r="AJ4326" s="5"/>
      <c r="AM4326" s="9"/>
      <c r="AN4326" s="9"/>
      <c r="AO4326" s="9"/>
      <c r="AP4326" s="9"/>
      <c r="AQ4326" s="9"/>
      <c r="AR4326" s="9"/>
      <c r="AS4326" s="9"/>
      <c r="AT4326" s="9"/>
      <c r="AU4326" s="5"/>
      <c r="AV4326" s="5"/>
      <c r="AW4326" s="5"/>
      <c r="AX4326" s="5"/>
      <c r="AY4326" s="5"/>
      <c r="AZ4326" s="5"/>
      <c r="BA4326" s="5"/>
      <c r="CX4326" s="5"/>
      <c r="CY4326" s="5"/>
      <c r="CZ4326" s="5"/>
    </row>
    <row r="4327" spans="4:104" x14ac:dyDescent="0.3">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E4327" s="5"/>
      <c r="AF4327" s="5"/>
      <c r="AG4327" s="5"/>
      <c r="AH4327" s="5"/>
      <c r="AI4327" s="5"/>
      <c r="AJ4327" s="5"/>
      <c r="AM4327" s="9"/>
      <c r="AN4327" s="9"/>
      <c r="AO4327" s="9"/>
      <c r="AP4327" s="9"/>
      <c r="AQ4327" s="9"/>
      <c r="AR4327" s="9"/>
      <c r="AS4327" s="9"/>
      <c r="AT4327" s="9"/>
      <c r="AU4327" s="5"/>
      <c r="AV4327" s="5"/>
      <c r="AW4327" s="5"/>
      <c r="AX4327" s="5"/>
      <c r="AY4327" s="5"/>
      <c r="AZ4327" s="5"/>
      <c r="BA4327" s="5"/>
      <c r="CX4327" s="5"/>
      <c r="CY4327" s="5"/>
      <c r="CZ4327" s="5"/>
    </row>
    <row r="4328" spans="4:104" x14ac:dyDescent="0.3">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E4328" s="5"/>
      <c r="AF4328" s="5"/>
      <c r="AG4328" s="5"/>
      <c r="AH4328" s="5"/>
      <c r="AI4328" s="5"/>
      <c r="AJ4328" s="5"/>
      <c r="AM4328" s="9"/>
      <c r="AN4328" s="9"/>
      <c r="AO4328" s="9"/>
      <c r="AP4328" s="9"/>
      <c r="AQ4328" s="9"/>
      <c r="AR4328" s="9"/>
      <c r="AS4328" s="9"/>
      <c r="AT4328" s="9"/>
      <c r="AU4328" s="5"/>
      <c r="AV4328" s="5"/>
      <c r="AW4328" s="5"/>
      <c r="AX4328" s="5"/>
      <c r="AY4328" s="5"/>
      <c r="AZ4328" s="5"/>
      <c r="BA4328" s="5"/>
      <c r="CX4328" s="5"/>
      <c r="CY4328" s="5"/>
      <c r="CZ4328" s="5"/>
    </row>
    <row r="4329" spans="4:104" x14ac:dyDescent="0.3">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E4329" s="5"/>
      <c r="AF4329" s="5"/>
      <c r="AG4329" s="5"/>
      <c r="AH4329" s="5"/>
      <c r="AI4329" s="5"/>
      <c r="AJ4329" s="5"/>
      <c r="AM4329" s="9"/>
      <c r="AN4329" s="9"/>
      <c r="AO4329" s="9"/>
      <c r="AP4329" s="9"/>
      <c r="AQ4329" s="9"/>
      <c r="AR4329" s="9"/>
      <c r="AS4329" s="9"/>
      <c r="AT4329" s="9"/>
      <c r="AU4329" s="5"/>
      <c r="AV4329" s="5"/>
      <c r="AW4329" s="5"/>
      <c r="AX4329" s="5"/>
      <c r="AY4329" s="5"/>
      <c r="AZ4329" s="5"/>
      <c r="BA4329" s="5"/>
      <c r="CX4329" s="5"/>
      <c r="CY4329" s="5"/>
      <c r="CZ4329" s="5"/>
    </row>
    <row r="4330" spans="4:104" x14ac:dyDescent="0.3">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E4330" s="5"/>
      <c r="AF4330" s="5"/>
      <c r="AG4330" s="5"/>
      <c r="AH4330" s="5"/>
      <c r="AI4330" s="5"/>
      <c r="AJ4330" s="5"/>
      <c r="AM4330" s="9"/>
      <c r="AN4330" s="9"/>
      <c r="AO4330" s="9"/>
      <c r="AP4330" s="9"/>
      <c r="AQ4330" s="9"/>
      <c r="AR4330" s="9"/>
      <c r="AS4330" s="9"/>
      <c r="AT4330" s="9"/>
      <c r="AU4330" s="5"/>
      <c r="AV4330" s="5"/>
      <c r="AW4330" s="5"/>
      <c r="AX4330" s="5"/>
      <c r="AY4330" s="5"/>
      <c r="AZ4330" s="5"/>
      <c r="BA4330" s="5"/>
      <c r="CX4330" s="5"/>
      <c r="CY4330" s="5"/>
      <c r="CZ4330" s="5"/>
    </row>
    <row r="4331" spans="4:104" x14ac:dyDescent="0.3">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E4331" s="5"/>
      <c r="AF4331" s="5"/>
      <c r="AG4331" s="5"/>
      <c r="AH4331" s="5"/>
      <c r="AI4331" s="5"/>
      <c r="AJ4331" s="5"/>
      <c r="AM4331" s="9"/>
      <c r="AN4331" s="9"/>
      <c r="AO4331" s="9"/>
      <c r="AP4331" s="9"/>
      <c r="AQ4331" s="9"/>
      <c r="AR4331" s="9"/>
      <c r="AS4331" s="9"/>
      <c r="AT4331" s="9"/>
      <c r="AU4331" s="5"/>
      <c r="AV4331" s="5"/>
      <c r="AW4331" s="5"/>
      <c r="AX4331" s="5"/>
      <c r="AY4331" s="5"/>
      <c r="AZ4331" s="5"/>
      <c r="BA4331" s="5"/>
      <c r="CX4331" s="5"/>
      <c r="CY4331" s="5"/>
      <c r="CZ4331" s="5"/>
    </row>
    <row r="4332" spans="4:104" x14ac:dyDescent="0.3">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E4332" s="5"/>
      <c r="AF4332" s="5"/>
      <c r="AG4332" s="5"/>
      <c r="AH4332" s="5"/>
      <c r="AI4332" s="5"/>
      <c r="AJ4332" s="5"/>
      <c r="AM4332" s="9"/>
      <c r="AN4332" s="9"/>
      <c r="AO4332" s="9"/>
      <c r="AP4332" s="9"/>
      <c r="AQ4332" s="9"/>
      <c r="AR4332" s="9"/>
      <c r="AS4332" s="9"/>
      <c r="AT4332" s="9"/>
      <c r="AU4332" s="5"/>
      <c r="AV4332" s="5"/>
      <c r="AW4332" s="5"/>
      <c r="AX4332" s="5"/>
      <c r="AY4332" s="5"/>
      <c r="AZ4332" s="5"/>
      <c r="BA4332" s="5"/>
      <c r="CX4332" s="5"/>
      <c r="CY4332" s="5"/>
      <c r="CZ4332" s="5"/>
    </row>
    <row r="4333" spans="4:104" x14ac:dyDescent="0.3">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E4333" s="5"/>
      <c r="AF4333" s="5"/>
      <c r="AG4333" s="5"/>
      <c r="AH4333" s="5"/>
      <c r="AI4333" s="5"/>
      <c r="AJ4333" s="5"/>
      <c r="AM4333" s="9"/>
      <c r="AN4333" s="9"/>
      <c r="AO4333" s="9"/>
      <c r="AP4333" s="9"/>
      <c r="AQ4333" s="9"/>
      <c r="AR4333" s="9"/>
      <c r="AS4333" s="9"/>
      <c r="AT4333" s="9"/>
      <c r="AU4333" s="5"/>
      <c r="AV4333" s="5"/>
      <c r="AW4333" s="5"/>
      <c r="AX4333" s="5"/>
      <c r="AY4333" s="5"/>
      <c r="AZ4333" s="5"/>
      <c r="BA4333" s="5"/>
      <c r="CX4333" s="5"/>
      <c r="CY4333" s="5"/>
      <c r="CZ4333" s="5"/>
    </row>
    <row r="4334" spans="4:104" x14ac:dyDescent="0.3">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E4334" s="5"/>
      <c r="AF4334" s="5"/>
      <c r="AG4334" s="5"/>
      <c r="AH4334" s="5"/>
      <c r="AI4334" s="5"/>
      <c r="AJ4334" s="5"/>
      <c r="AM4334" s="9"/>
      <c r="AN4334" s="9"/>
      <c r="AO4334" s="9"/>
      <c r="AP4334" s="9"/>
      <c r="AQ4334" s="9"/>
      <c r="AR4334" s="9"/>
      <c r="AS4334" s="9"/>
      <c r="AT4334" s="9"/>
      <c r="AU4334" s="5"/>
      <c r="AV4334" s="5"/>
      <c r="AW4334" s="5"/>
      <c r="AX4334" s="5"/>
      <c r="AY4334" s="5"/>
      <c r="AZ4334" s="5"/>
      <c r="BA4334" s="5"/>
      <c r="CX4334" s="5"/>
      <c r="CY4334" s="5"/>
      <c r="CZ4334" s="5"/>
    </row>
    <row r="4335" spans="4:104" x14ac:dyDescent="0.3">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E4335" s="5"/>
      <c r="AF4335" s="5"/>
      <c r="AG4335" s="5"/>
      <c r="AH4335" s="5"/>
      <c r="AI4335" s="5"/>
      <c r="AJ4335" s="5"/>
      <c r="AM4335" s="9"/>
      <c r="AN4335" s="9"/>
      <c r="AO4335" s="9"/>
      <c r="AP4335" s="9"/>
      <c r="AQ4335" s="9"/>
      <c r="AR4335" s="9"/>
      <c r="AS4335" s="9"/>
      <c r="AT4335" s="9"/>
      <c r="AU4335" s="5"/>
      <c r="AV4335" s="5"/>
      <c r="AW4335" s="5"/>
      <c r="AX4335" s="5"/>
      <c r="AY4335" s="5"/>
      <c r="AZ4335" s="5"/>
      <c r="BA4335" s="5"/>
      <c r="CX4335" s="5"/>
      <c r="CY4335" s="5"/>
      <c r="CZ4335" s="5"/>
    </row>
    <row r="4336" spans="4:104" x14ac:dyDescent="0.3">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E4336" s="5"/>
      <c r="AF4336" s="5"/>
      <c r="AG4336" s="5"/>
      <c r="AH4336" s="5"/>
      <c r="AI4336" s="5"/>
      <c r="AJ4336" s="5"/>
      <c r="AM4336" s="9"/>
      <c r="AN4336" s="9"/>
      <c r="AO4336" s="9"/>
      <c r="AP4336" s="9"/>
      <c r="AQ4336" s="9"/>
      <c r="AR4336" s="9"/>
      <c r="AS4336" s="9"/>
      <c r="AT4336" s="9"/>
      <c r="AU4336" s="5"/>
      <c r="AV4336" s="5"/>
      <c r="AW4336" s="5"/>
      <c r="AX4336" s="5"/>
      <c r="AY4336" s="5"/>
      <c r="AZ4336" s="5"/>
      <c r="BA4336" s="5"/>
      <c r="CX4336" s="5"/>
      <c r="CY4336" s="5"/>
      <c r="CZ4336" s="5"/>
    </row>
    <row r="4337" spans="4:104" x14ac:dyDescent="0.3">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E4337" s="5"/>
      <c r="AF4337" s="5"/>
      <c r="AG4337" s="5"/>
      <c r="AH4337" s="5"/>
      <c r="AI4337" s="5"/>
      <c r="AJ4337" s="5"/>
      <c r="AM4337" s="9"/>
      <c r="AN4337" s="9"/>
      <c r="AO4337" s="9"/>
      <c r="AP4337" s="9"/>
      <c r="AQ4337" s="9"/>
      <c r="AR4337" s="9"/>
      <c r="AS4337" s="9"/>
      <c r="AT4337" s="9"/>
      <c r="AU4337" s="5"/>
      <c r="AV4337" s="5"/>
      <c r="AW4337" s="5"/>
      <c r="AX4337" s="5"/>
      <c r="AY4337" s="5"/>
      <c r="AZ4337" s="5"/>
      <c r="BA4337" s="5"/>
      <c r="CX4337" s="5"/>
      <c r="CY4337" s="5"/>
      <c r="CZ4337" s="5"/>
    </row>
    <row r="4338" spans="4:104" x14ac:dyDescent="0.3">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E4338" s="5"/>
      <c r="AF4338" s="5"/>
      <c r="AG4338" s="5"/>
      <c r="AH4338" s="5"/>
      <c r="AI4338" s="5"/>
      <c r="AJ4338" s="5"/>
      <c r="AM4338" s="9"/>
      <c r="AN4338" s="9"/>
      <c r="AO4338" s="9"/>
      <c r="AP4338" s="9"/>
      <c r="AQ4338" s="9"/>
      <c r="AR4338" s="9"/>
      <c r="AS4338" s="9"/>
      <c r="AT4338" s="9"/>
      <c r="AU4338" s="5"/>
      <c r="AV4338" s="5"/>
      <c r="AW4338" s="5"/>
      <c r="AX4338" s="5"/>
      <c r="AY4338" s="5"/>
      <c r="AZ4338" s="5"/>
      <c r="BA4338" s="5"/>
      <c r="CX4338" s="5"/>
      <c r="CY4338" s="5"/>
      <c r="CZ4338" s="5"/>
    </row>
    <row r="4339" spans="4:104" x14ac:dyDescent="0.3">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E4339" s="5"/>
      <c r="AF4339" s="5"/>
      <c r="AG4339" s="5"/>
      <c r="AH4339" s="5"/>
      <c r="AI4339" s="5"/>
      <c r="AJ4339" s="5"/>
      <c r="AM4339" s="9"/>
      <c r="AN4339" s="9"/>
      <c r="AO4339" s="9"/>
      <c r="AP4339" s="9"/>
      <c r="AQ4339" s="9"/>
      <c r="AR4339" s="9"/>
      <c r="AS4339" s="9"/>
      <c r="AT4339" s="9"/>
      <c r="AU4339" s="5"/>
      <c r="AV4339" s="5"/>
      <c r="AW4339" s="5"/>
      <c r="AX4339" s="5"/>
      <c r="AY4339" s="5"/>
      <c r="AZ4339" s="5"/>
      <c r="BA4339" s="5"/>
      <c r="CX4339" s="5"/>
      <c r="CY4339" s="5"/>
      <c r="CZ4339" s="5"/>
    </row>
    <row r="4340" spans="4:104" x14ac:dyDescent="0.3">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E4340" s="5"/>
      <c r="AF4340" s="5"/>
      <c r="AG4340" s="5"/>
      <c r="AH4340" s="5"/>
      <c r="AI4340" s="5"/>
      <c r="AJ4340" s="5"/>
      <c r="AM4340" s="9"/>
      <c r="AN4340" s="9"/>
      <c r="AO4340" s="9"/>
      <c r="AP4340" s="9"/>
      <c r="AQ4340" s="9"/>
      <c r="AR4340" s="9"/>
      <c r="AS4340" s="9"/>
      <c r="AT4340" s="9"/>
      <c r="AU4340" s="5"/>
      <c r="AV4340" s="5"/>
      <c r="AW4340" s="5"/>
      <c r="AX4340" s="5"/>
      <c r="AY4340" s="5"/>
      <c r="AZ4340" s="5"/>
      <c r="BA4340" s="5"/>
      <c r="CX4340" s="5"/>
      <c r="CY4340" s="5"/>
      <c r="CZ4340" s="5"/>
    </row>
    <row r="4341" spans="4:104" x14ac:dyDescent="0.3">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E4341" s="5"/>
      <c r="AF4341" s="5"/>
      <c r="AG4341" s="5"/>
      <c r="AH4341" s="5"/>
      <c r="AI4341" s="5"/>
      <c r="AJ4341" s="5"/>
      <c r="AM4341" s="9"/>
      <c r="AN4341" s="9"/>
      <c r="AO4341" s="9"/>
      <c r="AP4341" s="9"/>
      <c r="AQ4341" s="9"/>
      <c r="AR4341" s="9"/>
      <c r="AS4341" s="9"/>
      <c r="AT4341" s="9"/>
      <c r="AU4341" s="5"/>
      <c r="AV4341" s="5"/>
      <c r="AW4341" s="5"/>
      <c r="AX4341" s="5"/>
      <c r="AY4341" s="5"/>
      <c r="AZ4341" s="5"/>
      <c r="BA4341" s="5"/>
      <c r="CX4341" s="5"/>
      <c r="CY4341" s="5"/>
      <c r="CZ4341" s="5"/>
    </row>
    <row r="4342" spans="4:104" x14ac:dyDescent="0.3">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E4342" s="5"/>
      <c r="AF4342" s="5"/>
      <c r="AG4342" s="5"/>
      <c r="AH4342" s="5"/>
      <c r="AI4342" s="5"/>
      <c r="AJ4342" s="5"/>
      <c r="AM4342" s="9"/>
      <c r="AN4342" s="9"/>
      <c r="AO4342" s="9"/>
      <c r="AP4342" s="9"/>
      <c r="AQ4342" s="9"/>
      <c r="AR4342" s="9"/>
      <c r="AS4342" s="9"/>
      <c r="AT4342" s="9"/>
      <c r="AU4342" s="5"/>
      <c r="AV4342" s="5"/>
      <c r="AW4342" s="5"/>
      <c r="AX4342" s="5"/>
      <c r="AY4342" s="5"/>
      <c r="AZ4342" s="5"/>
      <c r="BA4342" s="5"/>
      <c r="CX4342" s="5"/>
      <c r="CY4342" s="5"/>
      <c r="CZ4342" s="5"/>
    </row>
    <row r="4343" spans="4:104" x14ac:dyDescent="0.3">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E4343" s="5"/>
      <c r="AF4343" s="5"/>
      <c r="AG4343" s="5"/>
      <c r="AH4343" s="5"/>
      <c r="AI4343" s="5"/>
      <c r="AJ4343" s="5"/>
      <c r="AM4343" s="9"/>
      <c r="AN4343" s="9"/>
      <c r="AO4343" s="9"/>
      <c r="AP4343" s="9"/>
      <c r="AQ4343" s="9"/>
      <c r="AR4343" s="9"/>
      <c r="AS4343" s="9"/>
      <c r="AT4343" s="9"/>
      <c r="AU4343" s="5"/>
      <c r="AV4343" s="5"/>
      <c r="AW4343" s="5"/>
      <c r="AX4343" s="5"/>
      <c r="AY4343" s="5"/>
      <c r="AZ4343" s="5"/>
      <c r="BA4343" s="5"/>
      <c r="CX4343" s="5"/>
      <c r="CY4343" s="5"/>
      <c r="CZ4343" s="5"/>
    </row>
    <row r="4344" spans="4:104" x14ac:dyDescent="0.3">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E4344" s="5"/>
      <c r="AF4344" s="5"/>
      <c r="AG4344" s="5"/>
      <c r="AH4344" s="5"/>
      <c r="AI4344" s="5"/>
      <c r="AJ4344" s="5"/>
      <c r="AM4344" s="9"/>
      <c r="AN4344" s="9"/>
      <c r="AO4344" s="9"/>
      <c r="AP4344" s="9"/>
      <c r="AQ4344" s="9"/>
      <c r="AR4344" s="9"/>
      <c r="AS4344" s="9"/>
      <c r="AT4344" s="9"/>
      <c r="AU4344" s="5"/>
      <c r="AV4344" s="5"/>
      <c r="AW4344" s="5"/>
      <c r="AX4344" s="5"/>
      <c r="AY4344" s="5"/>
      <c r="AZ4344" s="5"/>
      <c r="BA4344" s="5"/>
      <c r="CX4344" s="5"/>
      <c r="CY4344" s="5"/>
      <c r="CZ4344" s="5"/>
    </row>
    <row r="4345" spans="4:104" x14ac:dyDescent="0.3">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E4345" s="5"/>
      <c r="AF4345" s="5"/>
      <c r="AG4345" s="5"/>
      <c r="AH4345" s="5"/>
      <c r="AI4345" s="5"/>
      <c r="AJ4345" s="5"/>
      <c r="AM4345" s="9"/>
      <c r="AN4345" s="9"/>
      <c r="AO4345" s="9"/>
      <c r="AP4345" s="9"/>
      <c r="AQ4345" s="9"/>
      <c r="AR4345" s="9"/>
      <c r="AS4345" s="9"/>
      <c r="AT4345" s="9"/>
      <c r="AU4345" s="5"/>
      <c r="AV4345" s="5"/>
      <c r="AW4345" s="5"/>
      <c r="AX4345" s="5"/>
      <c r="AY4345" s="5"/>
      <c r="AZ4345" s="5"/>
      <c r="BA4345" s="5"/>
      <c r="CX4345" s="5"/>
      <c r="CY4345" s="5"/>
      <c r="CZ4345" s="5"/>
    </row>
    <row r="4346" spans="4:104" x14ac:dyDescent="0.3">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E4346" s="5"/>
      <c r="AF4346" s="5"/>
      <c r="AG4346" s="5"/>
      <c r="AH4346" s="5"/>
      <c r="AI4346" s="5"/>
      <c r="AJ4346" s="5"/>
      <c r="AM4346" s="9"/>
      <c r="AN4346" s="9"/>
      <c r="AO4346" s="9"/>
      <c r="AP4346" s="9"/>
      <c r="AQ4346" s="9"/>
      <c r="AR4346" s="9"/>
      <c r="AS4346" s="9"/>
      <c r="AT4346" s="9"/>
      <c r="AU4346" s="5"/>
      <c r="AV4346" s="5"/>
      <c r="AW4346" s="5"/>
      <c r="AX4346" s="5"/>
      <c r="AY4346" s="5"/>
      <c r="AZ4346" s="5"/>
      <c r="BA4346" s="5"/>
      <c r="CX4346" s="5"/>
      <c r="CY4346" s="5"/>
      <c r="CZ4346" s="5"/>
    </row>
    <row r="4347" spans="4:104" x14ac:dyDescent="0.3">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E4347" s="5"/>
      <c r="AF4347" s="5"/>
      <c r="AG4347" s="5"/>
      <c r="AH4347" s="5"/>
      <c r="AI4347" s="5"/>
      <c r="AJ4347" s="5"/>
      <c r="AM4347" s="9"/>
      <c r="AN4347" s="9"/>
      <c r="AO4347" s="9"/>
      <c r="AP4347" s="9"/>
      <c r="AQ4347" s="9"/>
      <c r="AR4347" s="9"/>
      <c r="AS4347" s="9"/>
      <c r="AT4347" s="9"/>
      <c r="AU4347" s="5"/>
      <c r="AV4347" s="5"/>
      <c r="AW4347" s="5"/>
      <c r="AX4347" s="5"/>
      <c r="AY4347" s="5"/>
      <c r="AZ4347" s="5"/>
      <c r="BA4347" s="5"/>
      <c r="CX4347" s="5"/>
      <c r="CY4347" s="5"/>
      <c r="CZ4347" s="5"/>
    </row>
    <row r="4348" spans="4:104" x14ac:dyDescent="0.3">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E4348" s="5"/>
      <c r="AF4348" s="5"/>
      <c r="AG4348" s="5"/>
      <c r="AH4348" s="5"/>
      <c r="AI4348" s="5"/>
      <c r="AJ4348" s="5"/>
      <c r="AM4348" s="9"/>
      <c r="AN4348" s="9"/>
      <c r="AO4348" s="9"/>
      <c r="AP4348" s="9"/>
      <c r="AQ4348" s="9"/>
      <c r="AR4348" s="9"/>
      <c r="AS4348" s="9"/>
      <c r="AT4348" s="9"/>
      <c r="AU4348" s="5"/>
      <c r="AV4348" s="5"/>
      <c r="AW4348" s="5"/>
      <c r="AX4348" s="5"/>
      <c r="AY4348" s="5"/>
      <c r="AZ4348" s="5"/>
      <c r="BA4348" s="5"/>
      <c r="CX4348" s="5"/>
      <c r="CY4348" s="5"/>
      <c r="CZ4348" s="5"/>
    </row>
    <row r="4349" spans="4:104" x14ac:dyDescent="0.3">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E4349" s="5"/>
      <c r="AF4349" s="5"/>
      <c r="AG4349" s="5"/>
      <c r="AH4349" s="5"/>
      <c r="AI4349" s="5"/>
      <c r="AJ4349" s="5"/>
      <c r="AM4349" s="9"/>
      <c r="AN4349" s="9"/>
      <c r="AO4349" s="9"/>
      <c r="AP4349" s="9"/>
      <c r="AQ4349" s="9"/>
      <c r="AR4349" s="9"/>
      <c r="AS4349" s="9"/>
      <c r="AT4349" s="9"/>
      <c r="AU4349" s="5"/>
      <c r="AV4349" s="5"/>
      <c r="AW4349" s="5"/>
      <c r="AX4349" s="5"/>
      <c r="AY4349" s="5"/>
      <c r="AZ4349" s="5"/>
      <c r="BA4349" s="5"/>
      <c r="CX4349" s="5"/>
      <c r="CY4349" s="5"/>
      <c r="CZ4349" s="5"/>
    </row>
    <row r="4350" spans="4:104" x14ac:dyDescent="0.3">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E4350" s="5"/>
      <c r="AF4350" s="5"/>
      <c r="AG4350" s="5"/>
      <c r="AH4350" s="5"/>
      <c r="AI4350" s="5"/>
      <c r="AJ4350" s="5"/>
      <c r="AM4350" s="9"/>
      <c r="AN4350" s="9"/>
      <c r="AO4350" s="9"/>
      <c r="AP4350" s="9"/>
      <c r="AQ4350" s="9"/>
      <c r="AR4350" s="9"/>
      <c r="AS4350" s="9"/>
      <c r="AT4350" s="9"/>
      <c r="AU4350" s="5"/>
      <c r="AV4350" s="5"/>
      <c r="AW4350" s="5"/>
      <c r="AX4350" s="5"/>
      <c r="AY4350" s="5"/>
      <c r="AZ4350" s="5"/>
      <c r="BA4350" s="5"/>
      <c r="CX4350" s="5"/>
      <c r="CY4350" s="5"/>
      <c r="CZ4350" s="5"/>
    </row>
    <row r="4351" spans="4:104" x14ac:dyDescent="0.3">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E4351" s="5"/>
      <c r="AF4351" s="5"/>
      <c r="AG4351" s="5"/>
      <c r="AH4351" s="5"/>
      <c r="AI4351" s="5"/>
      <c r="AJ4351" s="5"/>
      <c r="AM4351" s="9"/>
      <c r="AN4351" s="9"/>
      <c r="AO4351" s="9"/>
      <c r="AP4351" s="9"/>
      <c r="AQ4351" s="9"/>
      <c r="AR4351" s="9"/>
      <c r="AS4351" s="9"/>
      <c r="AT4351" s="9"/>
      <c r="AU4351" s="5"/>
      <c r="AV4351" s="5"/>
      <c r="AW4351" s="5"/>
      <c r="AX4351" s="5"/>
      <c r="AY4351" s="5"/>
      <c r="AZ4351" s="5"/>
      <c r="BA4351" s="5"/>
      <c r="CX4351" s="5"/>
      <c r="CY4351" s="5"/>
      <c r="CZ4351" s="5"/>
    </row>
    <row r="4352" spans="4:104" x14ac:dyDescent="0.3">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E4352" s="5"/>
      <c r="AF4352" s="5"/>
      <c r="AG4352" s="5"/>
      <c r="AH4352" s="5"/>
      <c r="AI4352" s="5"/>
      <c r="AJ4352" s="5"/>
      <c r="AM4352" s="9"/>
      <c r="AN4352" s="9"/>
      <c r="AO4352" s="9"/>
      <c r="AP4352" s="9"/>
      <c r="AQ4352" s="9"/>
      <c r="AR4352" s="9"/>
      <c r="AS4352" s="9"/>
      <c r="AT4352" s="9"/>
      <c r="AU4352" s="5"/>
      <c r="AV4352" s="5"/>
      <c r="AW4352" s="5"/>
      <c r="AX4352" s="5"/>
      <c r="AY4352" s="5"/>
      <c r="AZ4352" s="5"/>
      <c r="BA4352" s="5"/>
      <c r="CX4352" s="5"/>
      <c r="CY4352" s="5"/>
      <c r="CZ4352" s="5"/>
    </row>
    <row r="4353" spans="4:104" x14ac:dyDescent="0.3">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E4353" s="5"/>
      <c r="AF4353" s="5"/>
      <c r="AG4353" s="5"/>
      <c r="AH4353" s="5"/>
      <c r="AI4353" s="5"/>
      <c r="AJ4353" s="5"/>
      <c r="AM4353" s="9"/>
      <c r="AN4353" s="9"/>
      <c r="AO4353" s="9"/>
      <c r="AP4353" s="9"/>
      <c r="AQ4353" s="9"/>
      <c r="AR4353" s="9"/>
      <c r="AS4353" s="9"/>
      <c r="AT4353" s="9"/>
      <c r="AU4353" s="5"/>
      <c r="AV4353" s="5"/>
      <c r="AW4353" s="5"/>
      <c r="AX4353" s="5"/>
      <c r="AY4353" s="5"/>
      <c r="AZ4353" s="5"/>
      <c r="BA4353" s="5"/>
      <c r="CX4353" s="5"/>
      <c r="CY4353" s="5"/>
      <c r="CZ4353" s="5"/>
    </row>
    <row r="4354" spans="4:104" x14ac:dyDescent="0.3">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E4354" s="5"/>
      <c r="AF4354" s="5"/>
      <c r="AG4354" s="5"/>
      <c r="AH4354" s="5"/>
      <c r="AI4354" s="5"/>
      <c r="AJ4354" s="5"/>
      <c r="AM4354" s="9"/>
      <c r="AN4354" s="9"/>
      <c r="AO4354" s="9"/>
      <c r="AP4354" s="9"/>
      <c r="AQ4354" s="9"/>
      <c r="AR4354" s="9"/>
      <c r="AS4354" s="9"/>
      <c r="AT4354" s="9"/>
      <c r="AU4354" s="5"/>
      <c r="AV4354" s="5"/>
      <c r="AW4354" s="5"/>
      <c r="AX4354" s="5"/>
      <c r="AY4354" s="5"/>
      <c r="AZ4354" s="5"/>
      <c r="BA4354" s="5"/>
      <c r="CX4354" s="5"/>
      <c r="CY4354" s="5"/>
      <c r="CZ4354" s="5"/>
    </row>
    <row r="4355" spans="4:104" x14ac:dyDescent="0.3">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E4355" s="5"/>
      <c r="AF4355" s="5"/>
      <c r="AG4355" s="5"/>
      <c r="AH4355" s="5"/>
      <c r="AI4355" s="5"/>
      <c r="AJ4355" s="5"/>
      <c r="AM4355" s="9"/>
      <c r="AN4355" s="9"/>
      <c r="AO4355" s="9"/>
      <c r="AP4355" s="9"/>
      <c r="AQ4355" s="9"/>
      <c r="AR4355" s="9"/>
      <c r="AS4355" s="9"/>
      <c r="AT4355" s="9"/>
      <c r="AU4355" s="5"/>
      <c r="AV4355" s="5"/>
      <c r="AW4355" s="5"/>
      <c r="AX4355" s="5"/>
      <c r="AY4355" s="5"/>
      <c r="AZ4355" s="5"/>
      <c r="BA4355" s="5"/>
      <c r="CX4355" s="5"/>
      <c r="CY4355" s="5"/>
      <c r="CZ4355" s="5"/>
    </row>
    <row r="4356" spans="4:104" x14ac:dyDescent="0.3">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E4356" s="5"/>
      <c r="AF4356" s="5"/>
      <c r="AG4356" s="5"/>
      <c r="AH4356" s="5"/>
      <c r="AI4356" s="5"/>
      <c r="AJ4356" s="5"/>
      <c r="AM4356" s="9"/>
      <c r="AN4356" s="9"/>
      <c r="AO4356" s="9"/>
      <c r="AP4356" s="9"/>
      <c r="AQ4356" s="9"/>
      <c r="AR4356" s="9"/>
      <c r="AS4356" s="9"/>
      <c r="AT4356" s="9"/>
      <c r="AU4356" s="5"/>
      <c r="AV4356" s="5"/>
      <c r="AW4356" s="5"/>
      <c r="AX4356" s="5"/>
      <c r="AY4356" s="5"/>
      <c r="AZ4356" s="5"/>
      <c r="BA4356" s="5"/>
      <c r="CX4356" s="5"/>
      <c r="CY4356" s="5"/>
      <c r="CZ4356" s="5"/>
    </row>
    <row r="4357" spans="4:104" x14ac:dyDescent="0.3">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E4357" s="5"/>
      <c r="AF4357" s="5"/>
      <c r="AG4357" s="5"/>
      <c r="AH4357" s="5"/>
      <c r="AI4357" s="5"/>
      <c r="AJ4357" s="5"/>
      <c r="AM4357" s="9"/>
      <c r="AN4357" s="9"/>
      <c r="AO4357" s="9"/>
      <c r="AP4357" s="9"/>
      <c r="AQ4357" s="9"/>
      <c r="AR4357" s="9"/>
      <c r="AS4357" s="9"/>
      <c r="AT4357" s="9"/>
      <c r="AU4357" s="5"/>
      <c r="AV4357" s="5"/>
      <c r="AW4357" s="5"/>
      <c r="AX4357" s="5"/>
      <c r="AY4357" s="5"/>
      <c r="AZ4357" s="5"/>
      <c r="BA4357" s="5"/>
      <c r="CX4357" s="5"/>
      <c r="CY4357" s="5"/>
      <c r="CZ4357" s="5"/>
    </row>
    <row r="4358" spans="4:104" x14ac:dyDescent="0.3">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E4358" s="5"/>
      <c r="AF4358" s="5"/>
      <c r="AG4358" s="5"/>
      <c r="AH4358" s="5"/>
      <c r="AI4358" s="5"/>
      <c r="AJ4358" s="5"/>
      <c r="AM4358" s="9"/>
      <c r="AN4358" s="9"/>
      <c r="AO4358" s="9"/>
      <c r="AP4358" s="9"/>
      <c r="AQ4358" s="9"/>
      <c r="AR4358" s="9"/>
      <c r="AS4358" s="9"/>
      <c r="AT4358" s="9"/>
      <c r="AU4358" s="5"/>
      <c r="AV4358" s="5"/>
      <c r="AW4358" s="5"/>
      <c r="AX4358" s="5"/>
      <c r="AY4358" s="5"/>
      <c r="AZ4358" s="5"/>
      <c r="BA4358" s="5"/>
      <c r="CX4358" s="5"/>
      <c r="CY4358" s="5"/>
      <c r="CZ4358" s="5"/>
    </row>
    <row r="4359" spans="4:104" x14ac:dyDescent="0.3">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E4359" s="5"/>
      <c r="AF4359" s="5"/>
      <c r="AG4359" s="5"/>
      <c r="AH4359" s="5"/>
      <c r="AI4359" s="5"/>
      <c r="AJ4359" s="5"/>
      <c r="AM4359" s="9"/>
      <c r="AN4359" s="9"/>
      <c r="AO4359" s="9"/>
      <c r="AP4359" s="9"/>
      <c r="AQ4359" s="9"/>
      <c r="AR4359" s="9"/>
      <c r="AS4359" s="9"/>
      <c r="AT4359" s="9"/>
      <c r="AU4359" s="5"/>
      <c r="AV4359" s="5"/>
      <c r="AW4359" s="5"/>
      <c r="AX4359" s="5"/>
      <c r="AY4359" s="5"/>
      <c r="AZ4359" s="5"/>
      <c r="BA4359" s="5"/>
      <c r="CX4359" s="5"/>
      <c r="CY4359" s="5"/>
      <c r="CZ4359" s="5"/>
    </row>
    <row r="4360" spans="4:104" x14ac:dyDescent="0.3">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E4360" s="5"/>
      <c r="AF4360" s="5"/>
      <c r="AG4360" s="5"/>
      <c r="AH4360" s="5"/>
      <c r="AI4360" s="5"/>
      <c r="AJ4360" s="5"/>
      <c r="AM4360" s="9"/>
      <c r="AN4360" s="9"/>
      <c r="AO4360" s="9"/>
      <c r="AP4360" s="9"/>
      <c r="AQ4360" s="9"/>
      <c r="AR4360" s="9"/>
      <c r="AS4360" s="9"/>
      <c r="AT4360" s="9"/>
      <c r="AU4360" s="5"/>
      <c r="AV4360" s="5"/>
      <c r="AW4360" s="5"/>
      <c r="AX4360" s="5"/>
      <c r="AY4360" s="5"/>
      <c r="AZ4360" s="5"/>
      <c r="BA4360" s="5"/>
      <c r="CX4360" s="5"/>
      <c r="CY4360" s="5"/>
      <c r="CZ4360" s="5"/>
    </row>
    <row r="4361" spans="4:104" x14ac:dyDescent="0.3">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E4361" s="5"/>
      <c r="AF4361" s="5"/>
      <c r="AG4361" s="5"/>
      <c r="AH4361" s="5"/>
      <c r="AI4361" s="5"/>
      <c r="AJ4361" s="5"/>
      <c r="AM4361" s="9"/>
      <c r="AN4361" s="9"/>
      <c r="AO4361" s="9"/>
      <c r="AP4361" s="9"/>
      <c r="AQ4361" s="9"/>
      <c r="AR4361" s="9"/>
      <c r="AS4361" s="9"/>
      <c r="AT4361" s="9"/>
      <c r="AU4361" s="5"/>
      <c r="AV4361" s="5"/>
      <c r="AW4361" s="5"/>
      <c r="AX4361" s="5"/>
      <c r="AY4361" s="5"/>
      <c r="AZ4361" s="5"/>
      <c r="BA4361" s="5"/>
      <c r="CX4361" s="5"/>
      <c r="CY4361" s="5"/>
      <c r="CZ4361" s="5"/>
    </row>
    <row r="4362" spans="4:104" x14ac:dyDescent="0.3">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E4362" s="5"/>
      <c r="AF4362" s="5"/>
      <c r="AG4362" s="5"/>
      <c r="AH4362" s="5"/>
      <c r="AI4362" s="5"/>
      <c r="AJ4362" s="5"/>
      <c r="AM4362" s="9"/>
      <c r="AN4362" s="9"/>
      <c r="AO4362" s="9"/>
      <c r="AP4362" s="9"/>
      <c r="AQ4362" s="9"/>
      <c r="AR4362" s="9"/>
      <c r="AS4362" s="9"/>
      <c r="AT4362" s="9"/>
      <c r="AU4362" s="5"/>
      <c r="AV4362" s="5"/>
      <c r="AW4362" s="5"/>
      <c r="AX4362" s="5"/>
      <c r="AY4362" s="5"/>
      <c r="AZ4362" s="5"/>
      <c r="BA4362" s="5"/>
      <c r="CX4362" s="5"/>
      <c r="CY4362" s="5"/>
      <c r="CZ4362" s="5"/>
    </row>
    <row r="4363" spans="4:104" x14ac:dyDescent="0.3">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E4363" s="5"/>
      <c r="AF4363" s="5"/>
      <c r="AG4363" s="5"/>
      <c r="AH4363" s="5"/>
      <c r="AI4363" s="5"/>
      <c r="AJ4363" s="5"/>
      <c r="AM4363" s="9"/>
      <c r="AN4363" s="9"/>
      <c r="AO4363" s="9"/>
      <c r="AP4363" s="9"/>
      <c r="AQ4363" s="9"/>
      <c r="AR4363" s="9"/>
      <c r="AS4363" s="9"/>
      <c r="AT4363" s="9"/>
      <c r="AU4363" s="5"/>
      <c r="AV4363" s="5"/>
      <c r="AW4363" s="5"/>
      <c r="AX4363" s="5"/>
      <c r="AY4363" s="5"/>
      <c r="AZ4363" s="5"/>
      <c r="BA4363" s="5"/>
      <c r="CX4363" s="5"/>
      <c r="CY4363" s="5"/>
      <c r="CZ4363" s="5"/>
    </row>
    <row r="4364" spans="4:104" x14ac:dyDescent="0.3">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E4364" s="5"/>
      <c r="AF4364" s="5"/>
      <c r="AG4364" s="5"/>
      <c r="AH4364" s="5"/>
      <c r="AI4364" s="5"/>
      <c r="AJ4364" s="5"/>
      <c r="AM4364" s="9"/>
      <c r="AN4364" s="9"/>
      <c r="AO4364" s="9"/>
      <c r="AP4364" s="9"/>
      <c r="AQ4364" s="9"/>
      <c r="AR4364" s="9"/>
      <c r="AS4364" s="9"/>
      <c r="AT4364" s="9"/>
      <c r="AU4364" s="5"/>
      <c r="AV4364" s="5"/>
      <c r="AW4364" s="5"/>
      <c r="AX4364" s="5"/>
      <c r="AY4364" s="5"/>
      <c r="AZ4364" s="5"/>
      <c r="BA4364" s="5"/>
      <c r="CX4364" s="5"/>
      <c r="CY4364" s="5"/>
      <c r="CZ4364" s="5"/>
    </row>
    <row r="4365" spans="4:104" x14ac:dyDescent="0.3">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E4365" s="5"/>
      <c r="AF4365" s="5"/>
      <c r="AG4365" s="5"/>
      <c r="AH4365" s="5"/>
      <c r="AI4365" s="5"/>
      <c r="AJ4365" s="5"/>
      <c r="AM4365" s="9"/>
      <c r="AN4365" s="9"/>
      <c r="AO4365" s="9"/>
      <c r="AP4365" s="9"/>
      <c r="AQ4365" s="9"/>
      <c r="AR4365" s="9"/>
      <c r="AS4365" s="9"/>
      <c r="AT4365" s="9"/>
      <c r="AU4365" s="5"/>
      <c r="AV4365" s="5"/>
      <c r="AW4365" s="5"/>
      <c r="AX4365" s="5"/>
      <c r="AY4365" s="5"/>
      <c r="AZ4365" s="5"/>
      <c r="BA4365" s="5"/>
      <c r="CX4365" s="5"/>
      <c r="CY4365" s="5"/>
      <c r="CZ4365" s="5"/>
    </row>
    <row r="4366" spans="4:104" x14ac:dyDescent="0.3">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E4366" s="5"/>
      <c r="AF4366" s="5"/>
      <c r="AG4366" s="5"/>
      <c r="AH4366" s="5"/>
      <c r="AI4366" s="5"/>
      <c r="AJ4366" s="5"/>
      <c r="AM4366" s="9"/>
      <c r="AN4366" s="9"/>
      <c r="AO4366" s="9"/>
      <c r="AP4366" s="9"/>
      <c r="AQ4366" s="9"/>
      <c r="AR4366" s="9"/>
      <c r="AS4366" s="9"/>
      <c r="AT4366" s="9"/>
      <c r="AU4366" s="5"/>
      <c r="AV4366" s="5"/>
      <c r="AW4366" s="5"/>
      <c r="AX4366" s="5"/>
      <c r="AY4366" s="5"/>
      <c r="AZ4366" s="5"/>
      <c r="BA4366" s="5"/>
      <c r="CX4366" s="5"/>
      <c r="CY4366" s="5"/>
      <c r="CZ4366" s="5"/>
    </row>
    <row r="4367" spans="4:104" x14ac:dyDescent="0.3">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E4367" s="5"/>
      <c r="AF4367" s="5"/>
      <c r="AG4367" s="5"/>
      <c r="AH4367" s="5"/>
      <c r="AI4367" s="5"/>
      <c r="AJ4367" s="5"/>
      <c r="AM4367" s="9"/>
      <c r="AN4367" s="9"/>
      <c r="AO4367" s="9"/>
      <c r="AP4367" s="9"/>
      <c r="AQ4367" s="9"/>
      <c r="AR4367" s="9"/>
      <c r="AS4367" s="9"/>
      <c r="AT4367" s="9"/>
      <c r="AU4367" s="5"/>
      <c r="AV4367" s="5"/>
      <c r="AW4367" s="5"/>
      <c r="AX4367" s="5"/>
      <c r="AY4367" s="5"/>
      <c r="AZ4367" s="5"/>
      <c r="BA4367" s="5"/>
      <c r="CX4367" s="5"/>
      <c r="CY4367" s="5"/>
      <c r="CZ4367" s="5"/>
    </row>
    <row r="4368" spans="4:104" x14ac:dyDescent="0.3">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E4368" s="5"/>
      <c r="AF4368" s="5"/>
      <c r="AG4368" s="5"/>
      <c r="AH4368" s="5"/>
      <c r="AI4368" s="5"/>
      <c r="AJ4368" s="5"/>
      <c r="AM4368" s="9"/>
      <c r="AN4368" s="9"/>
      <c r="AO4368" s="9"/>
      <c r="AP4368" s="9"/>
      <c r="AQ4368" s="9"/>
      <c r="AR4368" s="9"/>
      <c r="AS4368" s="9"/>
      <c r="AT4368" s="9"/>
      <c r="AU4368" s="5"/>
      <c r="AV4368" s="5"/>
      <c r="AW4368" s="5"/>
      <c r="AX4368" s="5"/>
      <c r="AY4368" s="5"/>
      <c r="AZ4368" s="5"/>
      <c r="BA4368" s="5"/>
      <c r="CX4368" s="5"/>
      <c r="CY4368" s="5"/>
      <c r="CZ4368" s="5"/>
    </row>
    <row r="4369" spans="4:104" x14ac:dyDescent="0.3">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E4369" s="5"/>
      <c r="AF4369" s="5"/>
      <c r="AG4369" s="5"/>
      <c r="AH4369" s="5"/>
      <c r="AI4369" s="5"/>
      <c r="AJ4369" s="5"/>
      <c r="AM4369" s="9"/>
      <c r="AN4369" s="9"/>
      <c r="AO4369" s="9"/>
      <c r="AP4369" s="9"/>
      <c r="AQ4369" s="9"/>
      <c r="AR4369" s="9"/>
      <c r="AS4369" s="9"/>
      <c r="AT4369" s="9"/>
      <c r="AU4369" s="5"/>
      <c r="AV4369" s="5"/>
      <c r="AW4369" s="5"/>
      <c r="AX4369" s="5"/>
      <c r="AY4369" s="5"/>
      <c r="AZ4369" s="5"/>
      <c r="BA4369" s="5"/>
      <c r="CX4369" s="5"/>
      <c r="CY4369" s="5"/>
      <c r="CZ4369" s="5"/>
    </row>
    <row r="4370" spans="4:104" x14ac:dyDescent="0.3">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E4370" s="5"/>
      <c r="AF4370" s="5"/>
      <c r="AG4370" s="5"/>
      <c r="AH4370" s="5"/>
      <c r="AI4370" s="5"/>
      <c r="AJ4370" s="5"/>
      <c r="AM4370" s="9"/>
      <c r="AN4370" s="9"/>
      <c r="AO4370" s="9"/>
      <c r="AP4370" s="9"/>
      <c r="AQ4370" s="9"/>
      <c r="AR4370" s="9"/>
      <c r="AS4370" s="9"/>
      <c r="AT4370" s="9"/>
      <c r="AU4370" s="5"/>
      <c r="AV4370" s="5"/>
      <c r="AW4370" s="5"/>
      <c r="AX4370" s="5"/>
      <c r="AY4370" s="5"/>
      <c r="AZ4370" s="5"/>
      <c r="BA4370" s="5"/>
      <c r="CX4370" s="5"/>
      <c r="CY4370" s="5"/>
      <c r="CZ4370" s="5"/>
    </row>
    <row r="4371" spans="4:104" x14ac:dyDescent="0.3">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E4371" s="5"/>
      <c r="AF4371" s="5"/>
      <c r="AG4371" s="5"/>
      <c r="AH4371" s="5"/>
      <c r="AI4371" s="5"/>
      <c r="AJ4371" s="5"/>
      <c r="AM4371" s="9"/>
      <c r="AN4371" s="9"/>
      <c r="AO4371" s="9"/>
      <c r="AP4371" s="9"/>
      <c r="AQ4371" s="9"/>
      <c r="AR4371" s="9"/>
      <c r="AS4371" s="9"/>
      <c r="AT4371" s="9"/>
      <c r="AU4371" s="5"/>
      <c r="AV4371" s="5"/>
      <c r="AW4371" s="5"/>
      <c r="AX4371" s="5"/>
      <c r="AY4371" s="5"/>
      <c r="AZ4371" s="5"/>
      <c r="BA4371" s="5"/>
      <c r="CX4371" s="5"/>
      <c r="CY4371" s="5"/>
      <c r="CZ4371" s="5"/>
    </row>
    <row r="4372" spans="4:104" x14ac:dyDescent="0.3">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E4372" s="5"/>
      <c r="AF4372" s="5"/>
      <c r="AG4372" s="5"/>
      <c r="AH4372" s="5"/>
      <c r="AI4372" s="5"/>
      <c r="AJ4372" s="5"/>
      <c r="AM4372" s="9"/>
      <c r="AN4372" s="9"/>
      <c r="AO4372" s="9"/>
      <c r="AP4372" s="9"/>
      <c r="AQ4372" s="9"/>
      <c r="AR4372" s="9"/>
      <c r="AS4372" s="9"/>
      <c r="AT4372" s="9"/>
      <c r="AU4372" s="5"/>
      <c r="AV4372" s="5"/>
      <c r="AW4372" s="5"/>
      <c r="AX4372" s="5"/>
      <c r="AY4372" s="5"/>
      <c r="AZ4372" s="5"/>
      <c r="BA4372" s="5"/>
      <c r="CX4372" s="5"/>
      <c r="CY4372" s="5"/>
      <c r="CZ4372" s="5"/>
    </row>
    <row r="4373" spans="4:104" x14ac:dyDescent="0.3">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E4373" s="5"/>
      <c r="AF4373" s="5"/>
      <c r="AG4373" s="5"/>
      <c r="AH4373" s="5"/>
      <c r="AI4373" s="5"/>
      <c r="AJ4373" s="5"/>
      <c r="AM4373" s="9"/>
      <c r="AN4373" s="9"/>
      <c r="AO4373" s="9"/>
      <c r="AP4373" s="9"/>
      <c r="AQ4373" s="9"/>
      <c r="AR4373" s="9"/>
      <c r="AS4373" s="9"/>
      <c r="AT4373" s="9"/>
      <c r="AU4373" s="5"/>
      <c r="AV4373" s="5"/>
      <c r="AW4373" s="5"/>
      <c r="AX4373" s="5"/>
      <c r="AY4373" s="5"/>
      <c r="AZ4373" s="5"/>
      <c r="BA4373" s="5"/>
      <c r="CX4373" s="5"/>
      <c r="CY4373" s="5"/>
      <c r="CZ4373" s="5"/>
    </row>
    <row r="4374" spans="4:104" x14ac:dyDescent="0.3">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E4374" s="5"/>
      <c r="AF4374" s="5"/>
      <c r="AG4374" s="5"/>
      <c r="AH4374" s="5"/>
      <c r="AI4374" s="5"/>
      <c r="AJ4374" s="5"/>
      <c r="AM4374" s="9"/>
      <c r="AN4374" s="9"/>
      <c r="AO4374" s="9"/>
      <c r="AP4374" s="9"/>
      <c r="AQ4374" s="9"/>
      <c r="AR4374" s="9"/>
      <c r="AS4374" s="9"/>
      <c r="AT4374" s="9"/>
      <c r="AU4374" s="5"/>
      <c r="AV4374" s="5"/>
      <c r="AW4374" s="5"/>
      <c r="AX4374" s="5"/>
      <c r="AY4374" s="5"/>
      <c r="AZ4374" s="5"/>
      <c r="BA4374" s="5"/>
      <c r="CX4374" s="5"/>
      <c r="CY4374" s="5"/>
      <c r="CZ4374" s="5"/>
    </row>
    <row r="4375" spans="4:104" x14ac:dyDescent="0.3">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E4375" s="5"/>
      <c r="AF4375" s="5"/>
      <c r="AG4375" s="5"/>
      <c r="AH4375" s="5"/>
      <c r="AI4375" s="5"/>
      <c r="AJ4375" s="5"/>
      <c r="AM4375" s="9"/>
      <c r="AN4375" s="9"/>
      <c r="AO4375" s="9"/>
      <c r="AP4375" s="9"/>
      <c r="AQ4375" s="9"/>
      <c r="AR4375" s="9"/>
      <c r="AS4375" s="9"/>
      <c r="AT4375" s="9"/>
      <c r="AU4375" s="5"/>
      <c r="AV4375" s="5"/>
      <c r="AW4375" s="5"/>
      <c r="AX4375" s="5"/>
      <c r="AY4375" s="5"/>
      <c r="AZ4375" s="5"/>
      <c r="BA4375" s="5"/>
      <c r="CX4375" s="5"/>
      <c r="CY4375" s="5"/>
      <c r="CZ4375" s="5"/>
    </row>
    <row r="4376" spans="4:104" x14ac:dyDescent="0.3">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E4376" s="5"/>
      <c r="AF4376" s="5"/>
      <c r="AG4376" s="5"/>
      <c r="AH4376" s="5"/>
      <c r="AI4376" s="5"/>
      <c r="AJ4376" s="5"/>
      <c r="AM4376" s="9"/>
      <c r="AN4376" s="9"/>
      <c r="AO4376" s="9"/>
      <c r="AP4376" s="9"/>
      <c r="AQ4376" s="9"/>
      <c r="AR4376" s="9"/>
      <c r="AS4376" s="9"/>
      <c r="AT4376" s="9"/>
      <c r="AU4376" s="5"/>
      <c r="AV4376" s="5"/>
      <c r="AW4376" s="5"/>
      <c r="AX4376" s="5"/>
      <c r="AY4376" s="5"/>
      <c r="AZ4376" s="5"/>
      <c r="BA4376" s="5"/>
      <c r="CX4376" s="5"/>
      <c r="CY4376" s="5"/>
      <c r="CZ4376" s="5"/>
    </row>
    <row r="4377" spans="4:104" x14ac:dyDescent="0.3">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E4377" s="5"/>
      <c r="AF4377" s="5"/>
      <c r="AG4377" s="5"/>
      <c r="AH4377" s="5"/>
      <c r="AI4377" s="5"/>
      <c r="AJ4377" s="5"/>
      <c r="AM4377" s="9"/>
      <c r="AN4377" s="9"/>
      <c r="AO4377" s="9"/>
      <c r="AP4377" s="9"/>
      <c r="AQ4377" s="9"/>
      <c r="AR4377" s="9"/>
      <c r="AS4377" s="9"/>
      <c r="AT4377" s="9"/>
      <c r="AU4377" s="5"/>
      <c r="AV4377" s="5"/>
      <c r="AW4377" s="5"/>
      <c r="AX4377" s="5"/>
      <c r="AY4377" s="5"/>
      <c r="AZ4377" s="5"/>
      <c r="BA4377" s="5"/>
      <c r="CX4377" s="5"/>
      <c r="CY4377" s="5"/>
      <c r="CZ4377" s="5"/>
    </row>
    <row r="4378" spans="4:104" x14ac:dyDescent="0.3">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E4378" s="5"/>
      <c r="AF4378" s="5"/>
      <c r="AG4378" s="5"/>
      <c r="AH4378" s="5"/>
      <c r="AI4378" s="5"/>
      <c r="AJ4378" s="5"/>
      <c r="AM4378" s="9"/>
      <c r="AN4378" s="9"/>
      <c r="AO4378" s="9"/>
      <c r="AP4378" s="9"/>
      <c r="AQ4378" s="9"/>
      <c r="AR4378" s="9"/>
      <c r="AS4378" s="9"/>
      <c r="AT4378" s="9"/>
      <c r="AU4378" s="5"/>
      <c r="AV4378" s="5"/>
      <c r="AW4378" s="5"/>
      <c r="AX4378" s="5"/>
      <c r="AY4378" s="5"/>
      <c r="AZ4378" s="5"/>
      <c r="BA4378" s="5"/>
      <c r="CX4378" s="5"/>
      <c r="CY4378" s="5"/>
      <c r="CZ4378" s="5"/>
    </row>
    <row r="4379" spans="4:104" x14ac:dyDescent="0.3">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E4379" s="5"/>
      <c r="AF4379" s="5"/>
      <c r="AG4379" s="5"/>
      <c r="AH4379" s="5"/>
      <c r="AI4379" s="5"/>
      <c r="AJ4379" s="5"/>
      <c r="AM4379" s="9"/>
      <c r="AN4379" s="9"/>
      <c r="AO4379" s="9"/>
      <c r="AP4379" s="9"/>
      <c r="AQ4379" s="9"/>
      <c r="AR4379" s="9"/>
      <c r="AS4379" s="9"/>
      <c r="AT4379" s="9"/>
      <c r="AU4379" s="5"/>
      <c r="AV4379" s="5"/>
      <c r="AW4379" s="5"/>
      <c r="AX4379" s="5"/>
      <c r="AY4379" s="5"/>
      <c r="AZ4379" s="5"/>
      <c r="BA4379" s="5"/>
      <c r="CX4379" s="5"/>
      <c r="CY4379" s="5"/>
      <c r="CZ4379" s="5"/>
    </row>
    <row r="4380" spans="4:104" x14ac:dyDescent="0.3">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E4380" s="5"/>
      <c r="AF4380" s="5"/>
      <c r="AG4380" s="5"/>
      <c r="AH4380" s="5"/>
      <c r="AI4380" s="5"/>
      <c r="AJ4380" s="5"/>
      <c r="AM4380" s="9"/>
      <c r="AN4380" s="9"/>
      <c r="AO4380" s="9"/>
      <c r="AP4380" s="9"/>
      <c r="AQ4380" s="9"/>
      <c r="AR4380" s="9"/>
      <c r="AS4380" s="9"/>
      <c r="AT4380" s="9"/>
      <c r="AU4380" s="5"/>
      <c r="AV4380" s="5"/>
      <c r="AW4380" s="5"/>
      <c r="AX4380" s="5"/>
      <c r="AY4380" s="5"/>
      <c r="AZ4380" s="5"/>
      <c r="BA4380" s="5"/>
      <c r="CX4380" s="5"/>
      <c r="CY4380" s="5"/>
      <c r="CZ4380" s="5"/>
    </row>
    <row r="4381" spans="4:104" x14ac:dyDescent="0.3">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E4381" s="5"/>
      <c r="AF4381" s="5"/>
      <c r="AG4381" s="5"/>
      <c r="AH4381" s="5"/>
      <c r="AI4381" s="5"/>
      <c r="AJ4381" s="5"/>
      <c r="AM4381" s="9"/>
      <c r="AN4381" s="9"/>
      <c r="AO4381" s="9"/>
      <c r="AP4381" s="9"/>
      <c r="AQ4381" s="9"/>
      <c r="AR4381" s="9"/>
      <c r="AS4381" s="9"/>
      <c r="AT4381" s="9"/>
      <c r="AU4381" s="5"/>
      <c r="AV4381" s="5"/>
      <c r="AW4381" s="5"/>
      <c r="AX4381" s="5"/>
      <c r="AY4381" s="5"/>
      <c r="AZ4381" s="5"/>
      <c r="BA4381" s="5"/>
      <c r="CX4381" s="5"/>
      <c r="CY4381" s="5"/>
      <c r="CZ4381" s="5"/>
    </row>
    <row r="4382" spans="4:104" x14ac:dyDescent="0.3">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E4382" s="5"/>
      <c r="AF4382" s="5"/>
      <c r="AG4382" s="5"/>
      <c r="AH4382" s="5"/>
      <c r="AI4382" s="5"/>
      <c r="AJ4382" s="5"/>
      <c r="AM4382" s="9"/>
      <c r="AN4382" s="9"/>
      <c r="AO4382" s="9"/>
      <c r="AP4382" s="9"/>
      <c r="AQ4382" s="9"/>
      <c r="AR4382" s="9"/>
      <c r="AS4382" s="9"/>
      <c r="AT4382" s="9"/>
      <c r="AU4382" s="5"/>
      <c r="AV4382" s="5"/>
      <c r="AW4382" s="5"/>
      <c r="AX4382" s="5"/>
      <c r="AY4382" s="5"/>
      <c r="AZ4382" s="5"/>
      <c r="BA4382" s="5"/>
      <c r="CX4382" s="5"/>
      <c r="CY4382" s="5"/>
      <c r="CZ4382" s="5"/>
    </row>
    <row r="4383" spans="4:104" x14ac:dyDescent="0.3">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E4383" s="5"/>
      <c r="AF4383" s="5"/>
      <c r="AG4383" s="5"/>
      <c r="AH4383" s="5"/>
      <c r="AI4383" s="5"/>
      <c r="AJ4383" s="5"/>
      <c r="AM4383" s="9"/>
      <c r="AN4383" s="9"/>
      <c r="AO4383" s="9"/>
      <c r="AP4383" s="9"/>
      <c r="AQ4383" s="9"/>
      <c r="AR4383" s="9"/>
      <c r="AS4383" s="9"/>
      <c r="AT4383" s="9"/>
      <c r="AU4383" s="5"/>
      <c r="AV4383" s="5"/>
      <c r="AW4383" s="5"/>
      <c r="AX4383" s="5"/>
      <c r="AY4383" s="5"/>
      <c r="AZ4383" s="5"/>
      <c r="BA4383" s="5"/>
      <c r="CX4383" s="5"/>
      <c r="CY4383" s="5"/>
      <c r="CZ4383" s="5"/>
    </row>
    <row r="4384" spans="4:104" x14ac:dyDescent="0.3">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E4384" s="5"/>
      <c r="AF4384" s="5"/>
      <c r="AG4384" s="5"/>
      <c r="AH4384" s="5"/>
      <c r="AI4384" s="5"/>
      <c r="AJ4384" s="5"/>
      <c r="AM4384" s="9"/>
      <c r="AN4384" s="9"/>
      <c r="AO4384" s="9"/>
      <c r="AP4384" s="9"/>
      <c r="AQ4384" s="9"/>
      <c r="AR4384" s="9"/>
      <c r="AS4384" s="9"/>
      <c r="AT4384" s="9"/>
      <c r="AU4384" s="5"/>
      <c r="AV4384" s="5"/>
      <c r="AW4384" s="5"/>
      <c r="AX4384" s="5"/>
      <c r="AY4384" s="5"/>
      <c r="AZ4384" s="5"/>
      <c r="BA4384" s="5"/>
      <c r="CX4384" s="5"/>
      <c r="CY4384" s="5"/>
      <c r="CZ4384" s="5"/>
    </row>
    <row r="4385" spans="4:104" x14ac:dyDescent="0.3">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E4385" s="5"/>
      <c r="AF4385" s="5"/>
      <c r="AG4385" s="5"/>
      <c r="AH4385" s="5"/>
      <c r="AI4385" s="5"/>
      <c r="AJ4385" s="5"/>
      <c r="AM4385" s="9"/>
      <c r="AN4385" s="9"/>
      <c r="AO4385" s="9"/>
      <c r="AP4385" s="9"/>
      <c r="AQ4385" s="9"/>
      <c r="AR4385" s="9"/>
      <c r="AS4385" s="9"/>
      <c r="AT4385" s="9"/>
      <c r="AU4385" s="5"/>
      <c r="AV4385" s="5"/>
      <c r="AW4385" s="5"/>
      <c r="AX4385" s="5"/>
      <c r="AY4385" s="5"/>
      <c r="AZ4385" s="5"/>
      <c r="BA4385" s="5"/>
      <c r="CX4385" s="5"/>
      <c r="CY4385" s="5"/>
      <c r="CZ4385" s="5"/>
    </row>
    <row r="4386" spans="4:104" x14ac:dyDescent="0.3">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E4386" s="5"/>
      <c r="AF4386" s="5"/>
      <c r="AG4386" s="5"/>
      <c r="AH4386" s="5"/>
      <c r="AI4386" s="5"/>
      <c r="AJ4386" s="5"/>
      <c r="AM4386" s="9"/>
      <c r="AN4386" s="9"/>
      <c r="AO4386" s="9"/>
      <c r="AP4386" s="9"/>
      <c r="AQ4386" s="9"/>
      <c r="AR4386" s="9"/>
      <c r="AS4386" s="9"/>
      <c r="AT4386" s="9"/>
      <c r="AU4386" s="5"/>
      <c r="AV4386" s="5"/>
      <c r="AW4386" s="5"/>
      <c r="AX4386" s="5"/>
      <c r="AY4386" s="5"/>
      <c r="AZ4386" s="5"/>
      <c r="BA4386" s="5"/>
      <c r="CX4386" s="5"/>
      <c r="CY4386" s="5"/>
      <c r="CZ4386" s="5"/>
    </row>
    <row r="4387" spans="4:104" x14ac:dyDescent="0.3">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E4387" s="5"/>
      <c r="AF4387" s="5"/>
      <c r="AG4387" s="5"/>
      <c r="AH4387" s="5"/>
      <c r="AI4387" s="5"/>
      <c r="AJ4387" s="5"/>
      <c r="AM4387" s="9"/>
      <c r="AN4387" s="9"/>
      <c r="AO4387" s="9"/>
      <c r="AP4387" s="9"/>
      <c r="AQ4387" s="9"/>
      <c r="AR4387" s="9"/>
      <c r="AS4387" s="9"/>
      <c r="AT4387" s="9"/>
      <c r="AU4387" s="5"/>
      <c r="AV4387" s="5"/>
      <c r="AW4387" s="5"/>
      <c r="AX4387" s="5"/>
      <c r="AY4387" s="5"/>
      <c r="AZ4387" s="5"/>
      <c r="BA4387" s="5"/>
      <c r="CX4387" s="5"/>
      <c r="CY4387" s="5"/>
      <c r="CZ4387" s="5"/>
    </row>
    <row r="4388" spans="4:104" x14ac:dyDescent="0.3">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E4388" s="5"/>
      <c r="AF4388" s="5"/>
      <c r="AG4388" s="5"/>
      <c r="AH4388" s="5"/>
      <c r="AI4388" s="5"/>
      <c r="AJ4388" s="5"/>
      <c r="AM4388" s="9"/>
      <c r="AN4388" s="9"/>
      <c r="AO4388" s="9"/>
      <c r="AP4388" s="9"/>
      <c r="AQ4388" s="9"/>
      <c r="AR4388" s="9"/>
      <c r="AS4388" s="9"/>
      <c r="AT4388" s="9"/>
      <c r="AU4388" s="5"/>
      <c r="AV4388" s="5"/>
      <c r="AW4388" s="5"/>
      <c r="AX4388" s="5"/>
      <c r="AY4388" s="5"/>
      <c r="AZ4388" s="5"/>
      <c r="BA4388" s="5"/>
      <c r="CX4388" s="5"/>
      <c r="CY4388" s="5"/>
      <c r="CZ4388" s="5"/>
    </row>
    <row r="4389" spans="4:104" x14ac:dyDescent="0.3">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E4389" s="5"/>
      <c r="AF4389" s="5"/>
      <c r="AG4389" s="5"/>
      <c r="AH4389" s="5"/>
      <c r="AI4389" s="5"/>
      <c r="AJ4389" s="5"/>
      <c r="AM4389" s="9"/>
      <c r="AN4389" s="9"/>
      <c r="AO4389" s="9"/>
      <c r="AP4389" s="9"/>
      <c r="AQ4389" s="9"/>
      <c r="AR4389" s="9"/>
      <c r="AS4389" s="9"/>
      <c r="AT4389" s="9"/>
      <c r="AU4389" s="5"/>
      <c r="AV4389" s="5"/>
      <c r="AW4389" s="5"/>
      <c r="AX4389" s="5"/>
      <c r="AY4389" s="5"/>
      <c r="AZ4389" s="5"/>
      <c r="BA4389" s="5"/>
      <c r="CX4389" s="5"/>
      <c r="CY4389" s="5"/>
      <c r="CZ4389" s="5"/>
    </row>
    <row r="4390" spans="4:104" x14ac:dyDescent="0.3">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E4390" s="5"/>
      <c r="AF4390" s="5"/>
      <c r="AG4390" s="5"/>
      <c r="AH4390" s="5"/>
      <c r="AI4390" s="5"/>
      <c r="AJ4390" s="5"/>
      <c r="AM4390" s="9"/>
      <c r="AN4390" s="9"/>
      <c r="AO4390" s="9"/>
      <c r="AP4390" s="9"/>
      <c r="AQ4390" s="9"/>
      <c r="AR4390" s="9"/>
      <c r="AS4390" s="9"/>
      <c r="AT4390" s="9"/>
      <c r="AU4390" s="5"/>
      <c r="AV4390" s="5"/>
      <c r="AW4390" s="5"/>
      <c r="AX4390" s="5"/>
      <c r="AY4390" s="5"/>
      <c r="AZ4390" s="5"/>
      <c r="BA4390" s="5"/>
      <c r="CX4390" s="5"/>
      <c r="CY4390" s="5"/>
      <c r="CZ4390" s="5"/>
    </row>
    <row r="4391" spans="4:104" x14ac:dyDescent="0.3">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E4391" s="5"/>
      <c r="AF4391" s="5"/>
      <c r="AG4391" s="5"/>
      <c r="AH4391" s="5"/>
      <c r="AI4391" s="5"/>
      <c r="AJ4391" s="5"/>
      <c r="AM4391" s="9"/>
      <c r="AN4391" s="9"/>
      <c r="AO4391" s="9"/>
      <c r="AP4391" s="9"/>
      <c r="AQ4391" s="9"/>
      <c r="AR4391" s="9"/>
      <c r="AS4391" s="9"/>
      <c r="AT4391" s="9"/>
      <c r="AU4391" s="5"/>
      <c r="AV4391" s="5"/>
      <c r="AW4391" s="5"/>
      <c r="AX4391" s="5"/>
      <c r="AY4391" s="5"/>
      <c r="AZ4391" s="5"/>
      <c r="BA4391" s="5"/>
      <c r="CX4391" s="5"/>
      <c r="CY4391" s="5"/>
      <c r="CZ4391" s="5"/>
    </row>
    <row r="4392" spans="4:104" x14ac:dyDescent="0.3">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E4392" s="5"/>
      <c r="AF4392" s="5"/>
      <c r="AG4392" s="5"/>
      <c r="AH4392" s="5"/>
      <c r="AI4392" s="5"/>
      <c r="AJ4392" s="5"/>
      <c r="AM4392" s="9"/>
      <c r="AN4392" s="9"/>
      <c r="AO4392" s="9"/>
      <c r="AP4392" s="9"/>
      <c r="AQ4392" s="9"/>
      <c r="AR4392" s="9"/>
      <c r="AS4392" s="9"/>
      <c r="AT4392" s="9"/>
      <c r="AU4392" s="5"/>
      <c r="AV4392" s="5"/>
      <c r="AW4392" s="5"/>
      <c r="AX4392" s="5"/>
      <c r="AY4392" s="5"/>
      <c r="AZ4392" s="5"/>
      <c r="BA4392" s="5"/>
      <c r="CX4392" s="5"/>
      <c r="CY4392" s="5"/>
      <c r="CZ4392" s="5"/>
    </row>
    <row r="4393" spans="4:104" x14ac:dyDescent="0.3">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E4393" s="5"/>
      <c r="AF4393" s="5"/>
      <c r="AG4393" s="5"/>
      <c r="AH4393" s="5"/>
      <c r="AI4393" s="5"/>
      <c r="AJ4393" s="5"/>
      <c r="AM4393" s="9"/>
      <c r="AN4393" s="9"/>
      <c r="AO4393" s="9"/>
      <c r="AP4393" s="9"/>
      <c r="AQ4393" s="9"/>
      <c r="AR4393" s="9"/>
      <c r="AS4393" s="9"/>
      <c r="AT4393" s="9"/>
      <c r="AU4393" s="5"/>
      <c r="AV4393" s="5"/>
      <c r="AW4393" s="5"/>
      <c r="AX4393" s="5"/>
      <c r="AY4393" s="5"/>
      <c r="AZ4393" s="5"/>
      <c r="BA4393" s="5"/>
      <c r="CX4393" s="5"/>
      <c r="CY4393" s="5"/>
      <c r="CZ4393" s="5"/>
    </row>
    <row r="4394" spans="4:104" x14ac:dyDescent="0.3">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E4394" s="5"/>
      <c r="AF4394" s="5"/>
      <c r="AG4394" s="5"/>
      <c r="AH4394" s="5"/>
      <c r="AI4394" s="5"/>
      <c r="AJ4394" s="5"/>
      <c r="AM4394" s="9"/>
      <c r="AN4394" s="9"/>
      <c r="AO4394" s="9"/>
      <c r="AP4394" s="9"/>
      <c r="AQ4394" s="9"/>
      <c r="AR4394" s="9"/>
      <c r="AS4394" s="9"/>
      <c r="AT4394" s="9"/>
      <c r="AU4394" s="5"/>
      <c r="AV4394" s="5"/>
      <c r="AW4394" s="5"/>
      <c r="AX4394" s="5"/>
      <c r="AY4394" s="5"/>
      <c r="AZ4394" s="5"/>
      <c r="BA4394" s="5"/>
      <c r="CX4394" s="5"/>
      <c r="CY4394" s="5"/>
      <c r="CZ4394" s="5"/>
    </row>
    <row r="4395" spans="4:104" x14ac:dyDescent="0.3">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E4395" s="5"/>
      <c r="AF4395" s="5"/>
      <c r="AG4395" s="5"/>
      <c r="AH4395" s="5"/>
      <c r="AI4395" s="5"/>
      <c r="AJ4395" s="5"/>
      <c r="AM4395" s="9"/>
      <c r="AN4395" s="9"/>
      <c r="AO4395" s="9"/>
      <c r="AP4395" s="9"/>
      <c r="AQ4395" s="9"/>
      <c r="AR4395" s="9"/>
      <c r="AS4395" s="9"/>
      <c r="AT4395" s="9"/>
      <c r="AU4395" s="5"/>
      <c r="AV4395" s="5"/>
      <c r="AW4395" s="5"/>
      <c r="AX4395" s="5"/>
      <c r="AY4395" s="5"/>
      <c r="AZ4395" s="5"/>
      <c r="BA4395" s="5"/>
      <c r="CX4395" s="5"/>
      <c r="CY4395" s="5"/>
      <c r="CZ4395" s="5"/>
    </row>
    <row r="4396" spans="4:104" x14ac:dyDescent="0.3">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E4396" s="5"/>
      <c r="AF4396" s="5"/>
      <c r="AG4396" s="5"/>
      <c r="AH4396" s="5"/>
      <c r="AI4396" s="5"/>
      <c r="AJ4396" s="5"/>
      <c r="AM4396" s="9"/>
      <c r="AN4396" s="9"/>
      <c r="AO4396" s="9"/>
      <c r="AP4396" s="9"/>
      <c r="AQ4396" s="9"/>
      <c r="AR4396" s="9"/>
      <c r="AS4396" s="9"/>
      <c r="AT4396" s="9"/>
      <c r="AU4396" s="5"/>
      <c r="AV4396" s="5"/>
      <c r="AW4396" s="5"/>
      <c r="AX4396" s="5"/>
      <c r="AY4396" s="5"/>
      <c r="AZ4396" s="5"/>
      <c r="BA4396" s="5"/>
      <c r="CX4396" s="5"/>
      <c r="CY4396" s="5"/>
      <c r="CZ4396" s="5"/>
    </row>
    <row r="4397" spans="4:104" x14ac:dyDescent="0.3">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E4397" s="5"/>
      <c r="AF4397" s="5"/>
      <c r="AG4397" s="5"/>
      <c r="AH4397" s="5"/>
      <c r="AI4397" s="5"/>
      <c r="AJ4397" s="5"/>
      <c r="AM4397" s="9"/>
      <c r="AN4397" s="9"/>
      <c r="AO4397" s="9"/>
      <c r="AP4397" s="9"/>
      <c r="AQ4397" s="9"/>
      <c r="AR4397" s="9"/>
      <c r="AS4397" s="9"/>
      <c r="AT4397" s="9"/>
      <c r="AU4397" s="5"/>
      <c r="AV4397" s="5"/>
      <c r="AW4397" s="5"/>
      <c r="AX4397" s="5"/>
      <c r="AY4397" s="5"/>
      <c r="AZ4397" s="5"/>
      <c r="BA4397" s="5"/>
      <c r="CX4397" s="5"/>
      <c r="CY4397" s="5"/>
      <c r="CZ4397" s="5"/>
    </row>
    <row r="4398" spans="4:104" x14ac:dyDescent="0.3">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E4398" s="5"/>
      <c r="AF4398" s="5"/>
      <c r="AG4398" s="5"/>
      <c r="AH4398" s="5"/>
      <c r="AI4398" s="5"/>
      <c r="AJ4398" s="5"/>
      <c r="AM4398" s="9"/>
      <c r="AN4398" s="9"/>
      <c r="AO4398" s="9"/>
      <c r="AP4398" s="9"/>
      <c r="AQ4398" s="9"/>
      <c r="AR4398" s="9"/>
      <c r="AS4398" s="9"/>
      <c r="AT4398" s="9"/>
      <c r="AU4398" s="5"/>
      <c r="AV4398" s="5"/>
      <c r="AW4398" s="5"/>
      <c r="AX4398" s="5"/>
      <c r="AY4398" s="5"/>
      <c r="AZ4398" s="5"/>
      <c r="BA4398" s="5"/>
      <c r="CX4398" s="5"/>
      <c r="CY4398" s="5"/>
      <c r="CZ4398" s="5"/>
    </row>
    <row r="4399" spans="4:104" x14ac:dyDescent="0.3">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E4399" s="5"/>
      <c r="AF4399" s="5"/>
      <c r="AG4399" s="5"/>
      <c r="AH4399" s="5"/>
      <c r="AI4399" s="5"/>
      <c r="AJ4399" s="5"/>
      <c r="AM4399" s="9"/>
      <c r="AN4399" s="9"/>
      <c r="AO4399" s="9"/>
      <c r="AP4399" s="9"/>
      <c r="AQ4399" s="9"/>
      <c r="AR4399" s="9"/>
      <c r="AS4399" s="9"/>
      <c r="AT4399" s="9"/>
      <c r="AU4399" s="5"/>
      <c r="AV4399" s="5"/>
      <c r="AW4399" s="5"/>
      <c r="AX4399" s="5"/>
      <c r="AY4399" s="5"/>
      <c r="AZ4399" s="5"/>
      <c r="BA4399" s="5"/>
      <c r="CX4399" s="5"/>
      <c r="CY4399" s="5"/>
      <c r="CZ4399" s="5"/>
    </row>
    <row r="4400" spans="4:104" x14ac:dyDescent="0.3">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E4400" s="5"/>
      <c r="AF4400" s="5"/>
      <c r="AG4400" s="5"/>
      <c r="AH4400" s="5"/>
      <c r="AI4400" s="5"/>
      <c r="AJ4400" s="5"/>
      <c r="AM4400" s="9"/>
      <c r="AN4400" s="9"/>
      <c r="AO4400" s="9"/>
      <c r="AP4400" s="9"/>
      <c r="AQ4400" s="9"/>
      <c r="AR4400" s="9"/>
      <c r="AS4400" s="9"/>
      <c r="AT4400" s="9"/>
      <c r="AU4400" s="5"/>
      <c r="AV4400" s="5"/>
      <c r="AW4400" s="5"/>
      <c r="AX4400" s="5"/>
      <c r="AY4400" s="5"/>
      <c r="AZ4400" s="5"/>
      <c r="BA4400" s="5"/>
      <c r="CX4400" s="5"/>
      <c r="CY4400" s="5"/>
      <c r="CZ4400" s="5"/>
    </row>
    <row r="4401" spans="4:104" x14ac:dyDescent="0.3">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E4401" s="5"/>
      <c r="AF4401" s="5"/>
      <c r="AG4401" s="5"/>
      <c r="AH4401" s="5"/>
      <c r="AI4401" s="5"/>
      <c r="AJ4401" s="5"/>
      <c r="AM4401" s="9"/>
      <c r="AN4401" s="9"/>
      <c r="AO4401" s="9"/>
      <c r="AP4401" s="9"/>
      <c r="AQ4401" s="9"/>
      <c r="AR4401" s="9"/>
      <c r="AS4401" s="9"/>
      <c r="AT4401" s="9"/>
      <c r="AU4401" s="5"/>
      <c r="AV4401" s="5"/>
      <c r="AW4401" s="5"/>
      <c r="AX4401" s="5"/>
      <c r="AY4401" s="5"/>
      <c r="AZ4401" s="5"/>
      <c r="BA4401" s="5"/>
      <c r="CX4401" s="5"/>
      <c r="CY4401" s="5"/>
      <c r="CZ4401" s="5"/>
    </row>
    <row r="4402" spans="4:104" x14ac:dyDescent="0.3">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E4402" s="5"/>
      <c r="AF4402" s="5"/>
      <c r="AG4402" s="5"/>
      <c r="AH4402" s="5"/>
      <c r="AI4402" s="5"/>
      <c r="AJ4402" s="5"/>
      <c r="AM4402" s="9"/>
      <c r="AN4402" s="9"/>
      <c r="AO4402" s="9"/>
      <c r="AP4402" s="9"/>
      <c r="AQ4402" s="9"/>
      <c r="AR4402" s="9"/>
      <c r="AS4402" s="9"/>
      <c r="AT4402" s="9"/>
      <c r="AU4402" s="5"/>
      <c r="AV4402" s="5"/>
      <c r="AW4402" s="5"/>
      <c r="AX4402" s="5"/>
      <c r="AY4402" s="5"/>
      <c r="AZ4402" s="5"/>
      <c r="BA4402" s="5"/>
      <c r="CX4402" s="5"/>
      <c r="CY4402" s="5"/>
      <c r="CZ4402" s="5"/>
    </row>
    <row r="4403" spans="4:104" x14ac:dyDescent="0.3">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E4403" s="5"/>
      <c r="AF4403" s="5"/>
      <c r="AG4403" s="5"/>
      <c r="AH4403" s="5"/>
      <c r="AI4403" s="5"/>
      <c r="AJ4403" s="5"/>
      <c r="AM4403" s="9"/>
      <c r="AN4403" s="9"/>
      <c r="AO4403" s="9"/>
      <c r="AP4403" s="9"/>
      <c r="AQ4403" s="9"/>
      <c r="AR4403" s="9"/>
      <c r="AS4403" s="9"/>
      <c r="AT4403" s="9"/>
      <c r="AU4403" s="5"/>
      <c r="AV4403" s="5"/>
      <c r="AW4403" s="5"/>
      <c r="AX4403" s="5"/>
      <c r="AY4403" s="5"/>
      <c r="AZ4403" s="5"/>
      <c r="BA4403" s="5"/>
      <c r="CX4403" s="5"/>
      <c r="CY4403" s="5"/>
      <c r="CZ4403" s="5"/>
    </row>
    <row r="4404" spans="4:104" x14ac:dyDescent="0.3">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E4404" s="5"/>
      <c r="AF4404" s="5"/>
      <c r="AG4404" s="5"/>
      <c r="AH4404" s="5"/>
      <c r="AI4404" s="5"/>
      <c r="AJ4404" s="5"/>
      <c r="AM4404" s="9"/>
      <c r="AN4404" s="9"/>
      <c r="AO4404" s="9"/>
      <c r="AP4404" s="9"/>
      <c r="AQ4404" s="9"/>
      <c r="AR4404" s="9"/>
      <c r="AS4404" s="9"/>
      <c r="AT4404" s="9"/>
      <c r="AU4404" s="5"/>
      <c r="AV4404" s="5"/>
      <c r="AW4404" s="5"/>
      <c r="AX4404" s="5"/>
      <c r="AY4404" s="5"/>
      <c r="AZ4404" s="5"/>
      <c r="BA4404" s="5"/>
      <c r="CX4404" s="5"/>
      <c r="CY4404" s="5"/>
      <c r="CZ4404" s="5"/>
    </row>
    <row r="4405" spans="4:104" x14ac:dyDescent="0.3">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E4405" s="5"/>
      <c r="AF4405" s="5"/>
      <c r="AG4405" s="5"/>
      <c r="AH4405" s="5"/>
      <c r="AI4405" s="5"/>
      <c r="AJ4405" s="5"/>
      <c r="AM4405" s="9"/>
      <c r="AN4405" s="9"/>
      <c r="AO4405" s="9"/>
      <c r="AP4405" s="9"/>
      <c r="AQ4405" s="9"/>
      <c r="AR4405" s="9"/>
      <c r="AS4405" s="9"/>
      <c r="AT4405" s="9"/>
      <c r="AU4405" s="5"/>
      <c r="AV4405" s="5"/>
      <c r="AW4405" s="5"/>
      <c r="AX4405" s="5"/>
      <c r="AY4405" s="5"/>
      <c r="AZ4405" s="5"/>
      <c r="BA4405" s="5"/>
      <c r="CX4405" s="5"/>
      <c r="CY4405" s="5"/>
      <c r="CZ4405" s="5"/>
    </row>
    <row r="4406" spans="4:104" x14ac:dyDescent="0.3">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E4406" s="5"/>
      <c r="AF4406" s="5"/>
      <c r="AG4406" s="5"/>
      <c r="AH4406" s="5"/>
      <c r="AI4406" s="5"/>
      <c r="AJ4406" s="5"/>
      <c r="AM4406" s="9"/>
      <c r="AN4406" s="9"/>
      <c r="AO4406" s="9"/>
      <c r="AP4406" s="9"/>
      <c r="AQ4406" s="9"/>
      <c r="AR4406" s="9"/>
      <c r="AS4406" s="9"/>
      <c r="AT4406" s="9"/>
      <c r="AU4406" s="5"/>
      <c r="AV4406" s="5"/>
      <c r="AW4406" s="5"/>
      <c r="AX4406" s="5"/>
      <c r="AY4406" s="5"/>
      <c r="AZ4406" s="5"/>
      <c r="BA4406" s="5"/>
      <c r="CX4406" s="5"/>
      <c r="CY4406" s="5"/>
      <c r="CZ4406" s="5"/>
    </row>
    <row r="4407" spans="4:104" x14ac:dyDescent="0.3">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E4407" s="5"/>
      <c r="AF4407" s="5"/>
      <c r="AG4407" s="5"/>
      <c r="AH4407" s="5"/>
      <c r="AI4407" s="5"/>
      <c r="AJ4407" s="5"/>
      <c r="AM4407" s="9"/>
      <c r="AN4407" s="9"/>
      <c r="AO4407" s="9"/>
      <c r="AP4407" s="9"/>
      <c r="AQ4407" s="9"/>
      <c r="AR4407" s="9"/>
      <c r="AS4407" s="9"/>
      <c r="AT4407" s="9"/>
      <c r="AU4407" s="5"/>
      <c r="AV4407" s="5"/>
      <c r="AW4407" s="5"/>
      <c r="AX4407" s="5"/>
      <c r="AY4407" s="5"/>
      <c r="AZ4407" s="5"/>
      <c r="BA4407" s="5"/>
      <c r="CX4407" s="5"/>
      <c r="CY4407" s="5"/>
      <c r="CZ4407" s="5"/>
    </row>
    <row r="4408" spans="4:104" x14ac:dyDescent="0.3">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E4408" s="5"/>
      <c r="AF4408" s="5"/>
      <c r="AG4408" s="5"/>
      <c r="AH4408" s="5"/>
      <c r="AI4408" s="5"/>
      <c r="AJ4408" s="5"/>
      <c r="AM4408" s="9"/>
      <c r="AN4408" s="9"/>
      <c r="AO4408" s="9"/>
      <c r="AP4408" s="9"/>
      <c r="AQ4408" s="9"/>
      <c r="AR4408" s="9"/>
      <c r="AS4408" s="9"/>
      <c r="AT4408" s="9"/>
      <c r="AU4408" s="5"/>
      <c r="AV4408" s="5"/>
      <c r="AW4408" s="5"/>
      <c r="AX4408" s="5"/>
      <c r="AY4408" s="5"/>
      <c r="AZ4408" s="5"/>
      <c r="BA4408" s="5"/>
      <c r="CX4408" s="5"/>
      <c r="CY4408" s="5"/>
      <c r="CZ4408" s="5"/>
    </row>
    <row r="4409" spans="4:104" x14ac:dyDescent="0.3">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E4409" s="5"/>
      <c r="AF4409" s="5"/>
      <c r="AG4409" s="5"/>
      <c r="AH4409" s="5"/>
      <c r="AI4409" s="5"/>
      <c r="AJ4409" s="5"/>
      <c r="AM4409" s="9"/>
      <c r="AN4409" s="9"/>
      <c r="AO4409" s="9"/>
      <c r="AP4409" s="9"/>
      <c r="AQ4409" s="9"/>
      <c r="AR4409" s="9"/>
      <c r="AS4409" s="9"/>
      <c r="AT4409" s="9"/>
      <c r="AU4409" s="5"/>
      <c r="AV4409" s="5"/>
      <c r="AW4409" s="5"/>
      <c r="AX4409" s="5"/>
      <c r="AY4409" s="5"/>
      <c r="AZ4409" s="5"/>
      <c r="BA4409" s="5"/>
      <c r="CX4409" s="5"/>
      <c r="CY4409" s="5"/>
      <c r="CZ4409" s="5"/>
    </row>
    <row r="4410" spans="4:104" x14ac:dyDescent="0.3">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E4410" s="5"/>
      <c r="AF4410" s="5"/>
      <c r="AG4410" s="5"/>
      <c r="AH4410" s="5"/>
      <c r="AI4410" s="5"/>
      <c r="AJ4410" s="5"/>
      <c r="AM4410" s="9"/>
      <c r="AN4410" s="9"/>
      <c r="AO4410" s="9"/>
      <c r="AP4410" s="9"/>
      <c r="AQ4410" s="9"/>
      <c r="AR4410" s="9"/>
      <c r="AS4410" s="9"/>
      <c r="AT4410" s="9"/>
      <c r="AU4410" s="5"/>
      <c r="AV4410" s="5"/>
      <c r="AW4410" s="5"/>
      <c r="AX4410" s="5"/>
      <c r="AY4410" s="5"/>
      <c r="AZ4410" s="5"/>
      <c r="BA4410" s="5"/>
      <c r="CX4410" s="5"/>
      <c r="CY4410" s="5"/>
      <c r="CZ4410" s="5"/>
    </row>
    <row r="4411" spans="4:104" x14ac:dyDescent="0.3">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E4411" s="5"/>
      <c r="AF4411" s="5"/>
      <c r="AG4411" s="5"/>
      <c r="AH4411" s="5"/>
      <c r="AI4411" s="5"/>
      <c r="AJ4411" s="5"/>
      <c r="AM4411" s="9"/>
      <c r="AN4411" s="9"/>
      <c r="AO4411" s="9"/>
      <c r="AP4411" s="9"/>
      <c r="AQ4411" s="9"/>
      <c r="AR4411" s="9"/>
      <c r="AS4411" s="9"/>
      <c r="AT4411" s="9"/>
      <c r="AU4411" s="5"/>
      <c r="AV4411" s="5"/>
      <c r="AW4411" s="5"/>
      <c r="AX4411" s="5"/>
      <c r="AY4411" s="5"/>
      <c r="AZ4411" s="5"/>
      <c r="BA4411" s="5"/>
      <c r="CX4411" s="5"/>
      <c r="CY4411" s="5"/>
      <c r="CZ4411" s="5"/>
    </row>
    <row r="4412" spans="4:104" x14ac:dyDescent="0.3">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E4412" s="5"/>
      <c r="AF4412" s="5"/>
      <c r="AG4412" s="5"/>
      <c r="AH4412" s="5"/>
      <c r="AI4412" s="5"/>
      <c r="AJ4412" s="5"/>
      <c r="AM4412" s="9"/>
      <c r="AN4412" s="9"/>
      <c r="AO4412" s="9"/>
      <c r="AP4412" s="9"/>
      <c r="AQ4412" s="9"/>
      <c r="AR4412" s="9"/>
      <c r="AS4412" s="9"/>
      <c r="AT4412" s="9"/>
      <c r="AU4412" s="5"/>
      <c r="AV4412" s="5"/>
      <c r="AW4412" s="5"/>
      <c r="AX4412" s="5"/>
      <c r="AY4412" s="5"/>
      <c r="AZ4412" s="5"/>
      <c r="BA4412" s="5"/>
      <c r="CX4412" s="5"/>
      <c r="CY4412" s="5"/>
      <c r="CZ4412" s="5"/>
    </row>
    <row r="4413" spans="4:104" x14ac:dyDescent="0.3">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E4413" s="5"/>
      <c r="AF4413" s="5"/>
      <c r="AG4413" s="5"/>
      <c r="AH4413" s="5"/>
      <c r="AI4413" s="5"/>
      <c r="AJ4413" s="5"/>
      <c r="AM4413" s="9"/>
      <c r="AN4413" s="9"/>
      <c r="AO4413" s="9"/>
      <c r="AP4413" s="9"/>
      <c r="AQ4413" s="9"/>
      <c r="AR4413" s="9"/>
      <c r="AS4413" s="9"/>
      <c r="AT4413" s="9"/>
      <c r="AU4413" s="5"/>
      <c r="AV4413" s="5"/>
      <c r="AW4413" s="5"/>
      <c r="AX4413" s="5"/>
      <c r="AY4413" s="5"/>
      <c r="AZ4413" s="5"/>
      <c r="BA4413" s="5"/>
      <c r="CX4413" s="5"/>
      <c r="CY4413" s="5"/>
      <c r="CZ4413" s="5"/>
    </row>
    <row r="4414" spans="4:104" x14ac:dyDescent="0.3">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E4414" s="5"/>
      <c r="AF4414" s="5"/>
      <c r="AG4414" s="5"/>
      <c r="AH4414" s="5"/>
      <c r="AI4414" s="5"/>
      <c r="AJ4414" s="5"/>
      <c r="AM4414" s="9"/>
      <c r="AN4414" s="9"/>
      <c r="AO4414" s="9"/>
      <c r="AP4414" s="9"/>
      <c r="AQ4414" s="9"/>
      <c r="AR4414" s="9"/>
      <c r="AS4414" s="9"/>
      <c r="AT4414" s="9"/>
      <c r="AU4414" s="5"/>
      <c r="AV4414" s="5"/>
      <c r="AW4414" s="5"/>
      <c r="AX4414" s="5"/>
      <c r="AY4414" s="5"/>
      <c r="AZ4414" s="5"/>
      <c r="BA4414" s="5"/>
      <c r="CX4414" s="5"/>
      <c r="CY4414" s="5"/>
      <c r="CZ4414" s="5"/>
    </row>
    <row r="4415" spans="4:104" x14ac:dyDescent="0.3">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E4415" s="5"/>
      <c r="AF4415" s="5"/>
      <c r="AG4415" s="5"/>
      <c r="AH4415" s="5"/>
      <c r="AI4415" s="5"/>
      <c r="AJ4415" s="5"/>
      <c r="AM4415" s="9"/>
      <c r="AN4415" s="9"/>
      <c r="AO4415" s="9"/>
      <c r="AP4415" s="9"/>
      <c r="AQ4415" s="9"/>
      <c r="AR4415" s="9"/>
      <c r="AS4415" s="9"/>
      <c r="AT4415" s="9"/>
      <c r="AU4415" s="5"/>
      <c r="AV4415" s="5"/>
      <c r="AW4415" s="5"/>
      <c r="AX4415" s="5"/>
      <c r="AY4415" s="5"/>
      <c r="AZ4415" s="5"/>
      <c r="BA4415" s="5"/>
      <c r="CX4415" s="5"/>
      <c r="CY4415" s="5"/>
      <c r="CZ4415" s="5"/>
    </row>
    <row r="4416" spans="4:104" x14ac:dyDescent="0.3">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E4416" s="5"/>
      <c r="AF4416" s="5"/>
      <c r="AG4416" s="5"/>
      <c r="AH4416" s="5"/>
      <c r="AI4416" s="5"/>
      <c r="AJ4416" s="5"/>
      <c r="AM4416" s="9"/>
      <c r="AN4416" s="9"/>
      <c r="AO4416" s="9"/>
      <c r="AP4416" s="9"/>
      <c r="AQ4416" s="9"/>
      <c r="AR4416" s="9"/>
      <c r="AS4416" s="9"/>
      <c r="AT4416" s="9"/>
      <c r="AU4416" s="5"/>
      <c r="AV4416" s="5"/>
      <c r="AW4416" s="5"/>
      <c r="AX4416" s="5"/>
      <c r="AY4416" s="5"/>
      <c r="AZ4416" s="5"/>
      <c r="BA4416" s="5"/>
      <c r="CX4416" s="5"/>
      <c r="CY4416" s="5"/>
      <c r="CZ4416" s="5"/>
    </row>
    <row r="4417" spans="4:104" x14ac:dyDescent="0.3">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E4417" s="5"/>
      <c r="AF4417" s="5"/>
      <c r="AG4417" s="5"/>
      <c r="AH4417" s="5"/>
      <c r="AI4417" s="5"/>
      <c r="AJ4417" s="5"/>
      <c r="AM4417" s="9"/>
      <c r="AN4417" s="9"/>
      <c r="AO4417" s="9"/>
      <c r="AP4417" s="9"/>
      <c r="AQ4417" s="9"/>
      <c r="AR4417" s="9"/>
      <c r="AS4417" s="9"/>
      <c r="AT4417" s="9"/>
      <c r="AU4417" s="5"/>
      <c r="AV4417" s="5"/>
      <c r="AW4417" s="5"/>
      <c r="AX4417" s="5"/>
      <c r="AY4417" s="5"/>
      <c r="AZ4417" s="5"/>
      <c r="BA4417" s="5"/>
      <c r="CX4417" s="5"/>
      <c r="CY4417" s="5"/>
      <c r="CZ4417" s="5"/>
    </row>
    <row r="4418" spans="4:104" x14ac:dyDescent="0.3">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E4418" s="5"/>
      <c r="AF4418" s="5"/>
      <c r="AG4418" s="5"/>
      <c r="AH4418" s="5"/>
      <c r="AI4418" s="5"/>
      <c r="AJ4418" s="5"/>
      <c r="AM4418" s="9"/>
      <c r="AN4418" s="9"/>
      <c r="AO4418" s="9"/>
      <c r="AP4418" s="9"/>
      <c r="AQ4418" s="9"/>
      <c r="AR4418" s="9"/>
      <c r="AS4418" s="9"/>
      <c r="AT4418" s="9"/>
      <c r="AU4418" s="5"/>
      <c r="AV4418" s="5"/>
      <c r="AW4418" s="5"/>
      <c r="AX4418" s="5"/>
      <c r="AY4418" s="5"/>
      <c r="AZ4418" s="5"/>
      <c r="BA4418" s="5"/>
      <c r="CX4418" s="5"/>
      <c r="CY4418" s="5"/>
      <c r="CZ4418" s="5"/>
    </row>
    <row r="4419" spans="4:104" x14ac:dyDescent="0.3">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E4419" s="5"/>
      <c r="AF4419" s="5"/>
      <c r="AG4419" s="5"/>
      <c r="AH4419" s="5"/>
      <c r="AI4419" s="5"/>
      <c r="AJ4419" s="5"/>
      <c r="AM4419" s="9"/>
      <c r="AN4419" s="9"/>
      <c r="AO4419" s="9"/>
      <c r="AP4419" s="9"/>
      <c r="AQ4419" s="9"/>
      <c r="AR4419" s="9"/>
      <c r="AS4419" s="9"/>
      <c r="AT4419" s="9"/>
      <c r="AU4419" s="5"/>
      <c r="AV4419" s="5"/>
      <c r="AW4419" s="5"/>
      <c r="AX4419" s="5"/>
      <c r="AY4419" s="5"/>
      <c r="AZ4419" s="5"/>
      <c r="BA4419" s="5"/>
      <c r="CX4419" s="5"/>
      <c r="CY4419" s="5"/>
      <c r="CZ4419" s="5"/>
    </row>
    <row r="4420" spans="4:104" x14ac:dyDescent="0.3">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E4420" s="5"/>
      <c r="AF4420" s="5"/>
      <c r="AG4420" s="5"/>
      <c r="AH4420" s="5"/>
      <c r="AI4420" s="5"/>
      <c r="AJ4420" s="5"/>
      <c r="AM4420" s="9"/>
      <c r="AN4420" s="9"/>
      <c r="AO4420" s="9"/>
      <c r="AP4420" s="9"/>
      <c r="AQ4420" s="9"/>
      <c r="AR4420" s="9"/>
      <c r="AS4420" s="9"/>
      <c r="AT4420" s="9"/>
      <c r="AU4420" s="5"/>
      <c r="AV4420" s="5"/>
      <c r="AW4420" s="5"/>
      <c r="AX4420" s="5"/>
      <c r="AY4420" s="5"/>
      <c r="AZ4420" s="5"/>
      <c r="BA4420" s="5"/>
      <c r="CX4420" s="5"/>
      <c r="CY4420" s="5"/>
      <c r="CZ4420" s="5"/>
    </row>
    <row r="4421" spans="4:104" x14ac:dyDescent="0.3">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E4421" s="5"/>
      <c r="AF4421" s="5"/>
      <c r="AG4421" s="5"/>
      <c r="AH4421" s="5"/>
      <c r="AI4421" s="5"/>
      <c r="AJ4421" s="5"/>
      <c r="AM4421" s="9"/>
      <c r="AN4421" s="9"/>
      <c r="AO4421" s="9"/>
      <c r="AP4421" s="9"/>
      <c r="AQ4421" s="9"/>
      <c r="AR4421" s="9"/>
      <c r="AS4421" s="9"/>
      <c r="AT4421" s="9"/>
      <c r="AU4421" s="5"/>
      <c r="AV4421" s="5"/>
      <c r="AW4421" s="5"/>
      <c r="AX4421" s="5"/>
      <c r="AY4421" s="5"/>
      <c r="AZ4421" s="5"/>
      <c r="BA4421" s="5"/>
      <c r="CX4421" s="5"/>
      <c r="CY4421" s="5"/>
      <c r="CZ4421" s="5"/>
    </row>
    <row r="4422" spans="4:104" x14ac:dyDescent="0.3">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E4422" s="5"/>
      <c r="AF4422" s="5"/>
      <c r="AG4422" s="5"/>
      <c r="AH4422" s="5"/>
      <c r="AI4422" s="5"/>
      <c r="AJ4422" s="5"/>
      <c r="AM4422" s="9"/>
      <c r="AN4422" s="9"/>
      <c r="AO4422" s="9"/>
      <c r="AP4422" s="9"/>
      <c r="AQ4422" s="9"/>
      <c r="AR4422" s="9"/>
      <c r="AS4422" s="9"/>
      <c r="AT4422" s="9"/>
      <c r="AU4422" s="5"/>
      <c r="AV4422" s="5"/>
      <c r="AW4422" s="5"/>
      <c r="AX4422" s="5"/>
      <c r="AY4422" s="5"/>
      <c r="AZ4422" s="5"/>
      <c r="BA4422" s="5"/>
      <c r="CX4422" s="5"/>
      <c r="CY4422" s="5"/>
      <c r="CZ4422" s="5"/>
    </row>
    <row r="4423" spans="4:104" x14ac:dyDescent="0.3">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E4423" s="5"/>
      <c r="AF4423" s="5"/>
      <c r="AG4423" s="5"/>
      <c r="AH4423" s="5"/>
      <c r="AI4423" s="5"/>
      <c r="AJ4423" s="5"/>
      <c r="AM4423" s="9"/>
      <c r="AN4423" s="9"/>
      <c r="AO4423" s="9"/>
      <c r="AP4423" s="9"/>
      <c r="AQ4423" s="9"/>
      <c r="AR4423" s="9"/>
      <c r="AS4423" s="9"/>
      <c r="AT4423" s="9"/>
      <c r="AU4423" s="5"/>
      <c r="AV4423" s="5"/>
      <c r="AW4423" s="5"/>
      <c r="AX4423" s="5"/>
      <c r="AY4423" s="5"/>
      <c r="AZ4423" s="5"/>
      <c r="BA4423" s="5"/>
      <c r="CX4423" s="5"/>
      <c r="CY4423" s="5"/>
      <c r="CZ4423" s="5"/>
    </row>
    <row r="4424" spans="4:104" x14ac:dyDescent="0.3">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E4424" s="5"/>
      <c r="AF4424" s="5"/>
      <c r="AG4424" s="5"/>
      <c r="AH4424" s="5"/>
      <c r="AI4424" s="5"/>
      <c r="AJ4424" s="5"/>
      <c r="AM4424" s="9"/>
      <c r="AN4424" s="9"/>
      <c r="AO4424" s="9"/>
      <c r="AP4424" s="9"/>
      <c r="AQ4424" s="9"/>
      <c r="AR4424" s="9"/>
      <c r="AS4424" s="9"/>
      <c r="AT4424" s="9"/>
      <c r="AU4424" s="5"/>
      <c r="AV4424" s="5"/>
      <c r="AW4424" s="5"/>
      <c r="AX4424" s="5"/>
      <c r="AY4424" s="5"/>
      <c r="AZ4424" s="5"/>
      <c r="BA4424" s="5"/>
      <c r="CX4424" s="5"/>
      <c r="CY4424" s="5"/>
      <c r="CZ4424" s="5"/>
    </row>
    <row r="4425" spans="4:104" x14ac:dyDescent="0.3">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E4425" s="5"/>
      <c r="AF4425" s="5"/>
      <c r="AG4425" s="5"/>
      <c r="AH4425" s="5"/>
      <c r="AI4425" s="5"/>
      <c r="AJ4425" s="5"/>
      <c r="AM4425" s="9"/>
      <c r="AN4425" s="9"/>
      <c r="AO4425" s="9"/>
      <c r="AP4425" s="9"/>
      <c r="AQ4425" s="9"/>
      <c r="AR4425" s="9"/>
      <c r="AS4425" s="9"/>
      <c r="AT4425" s="9"/>
      <c r="AU4425" s="5"/>
      <c r="AV4425" s="5"/>
      <c r="AW4425" s="5"/>
      <c r="AX4425" s="5"/>
      <c r="AY4425" s="5"/>
      <c r="AZ4425" s="5"/>
      <c r="BA4425" s="5"/>
      <c r="CX4425" s="5"/>
      <c r="CY4425" s="5"/>
      <c r="CZ4425" s="5"/>
    </row>
    <row r="4426" spans="4:104" x14ac:dyDescent="0.3">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E4426" s="5"/>
      <c r="AF4426" s="5"/>
      <c r="AG4426" s="5"/>
      <c r="AH4426" s="5"/>
      <c r="AI4426" s="5"/>
      <c r="AJ4426" s="5"/>
      <c r="AM4426" s="9"/>
      <c r="AN4426" s="9"/>
      <c r="AO4426" s="9"/>
      <c r="AP4426" s="9"/>
      <c r="AQ4426" s="9"/>
      <c r="AR4426" s="9"/>
      <c r="AS4426" s="9"/>
      <c r="AT4426" s="9"/>
      <c r="AU4426" s="5"/>
      <c r="AV4426" s="5"/>
      <c r="AW4426" s="5"/>
      <c r="AX4426" s="5"/>
      <c r="AY4426" s="5"/>
      <c r="AZ4426" s="5"/>
      <c r="BA4426" s="5"/>
      <c r="CX4426" s="5"/>
      <c r="CY4426" s="5"/>
      <c r="CZ4426" s="5"/>
    </row>
    <row r="4427" spans="4:104" x14ac:dyDescent="0.3">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E4427" s="5"/>
      <c r="AF4427" s="5"/>
      <c r="AG4427" s="5"/>
      <c r="AH4427" s="5"/>
      <c r="AI4427" s="5"/>
      <c r="AJ4427" s="5"/>
      <c r="AM4427" s="9"/>
      <c r="AN4427" s="9"/>
      <c r="AO4427" s="9"/>
      <c r="AP4427" s="9"/>
      <c r="AQ4427" s="9"/>
      <c r="AR4427" s="9"/>
      <c r="AS4427" s="9"/>
      <c r="AT4427" s="9"/>
      <c r="AU4427" s="5"/>
      <c r="AV4427" s="5"/>
      <c r="AW4427" s="5"/>
      <c r="AX4427" s="5"/>
      <c r="AY4427" s="5"/>
      <c r="AZ4427" s="5"/>
      <c r="BA4427" s="5"/>
      <c r="CX4427" s="5"/>
      <c r="CY4427" s="5"/>
      <c r="CZ4427" s="5"/>
    </row>
    <row r="4428" spans="4:104" x14ac:dyDescent="0.3">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E4428" s="5"/>
      <c r="AF4428" s="5"/>
      <c r="AG4428" s="5"/>
      <c r="AH4428" s="5"/>
      <c r="AI4428" s="5"/>
      <c r="AJ4428" s="5"/>
      <c r="AM4428" s="9"/>
      <c r="AN4428" s="9"/>
      <c r="AO4428" s="9"/>
      <c r="AP4428" s="9"/>
      <c r="AQ4428" s="9"/>
      <c r="AR4428" s="9"/>
      <c r="AS4428" s="9"/>
      <c r="AT4428" s="9"/>
      <c r="AU4428" s="5"/>
      <c r="AV4428" s="5"/>
      <c r="AW4428" s="5"/>
      <c r="AX4428" s="5"/>
      <c r="AY4428" s="5"/>
      <c r="AZ4428" s="5"/>
      <c r="BA4428" s="5"/>
      <c r="CX4428" s="5"/>
      <c r="CY4428" s="5"/>
      <c r="CZ4428" s="5"/>
    </row>
    <row r="4429" spans="4:104" x14ac:dyDescent="0.3">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E4429" s="5"/>
      <c r="AF4429" s="5"/>
      <c r="AG4429" s="5"/>
      <c r="AH4429" s="5"/>
      <c r="AI4429" s="5"/>
      <c r="AJ4429" s="5"/>
      <c r="AM4429" s="9"/>
      <c r="AN4429" s="9"/>
      <c r="AO4429" s="9"/>
      <c r="AP4429" s="9"/>
      <c r="AQ4429" s="9"/>
      <c r="AR4429" s="9"/>
      <c r="AS4429" s="9"/>
      <c r="AT4429" s="9"/>
      <c r="AU4429" s="5"/>
      <c r="AV4429" s="5"/>
      <c r="AW4429" s="5"/>
      <c r="AX4429" s="5"/>
      <c r="AY4429" s="5"/>
      <c r="AZ4429" s="5"/>
      <c r="BA4429" s="5"/>
      <c r="CX4429" s="5"/>
      <c r="CY4429" s="5"/>
      <c r="CZ4429" s="5"/>
    </row>
    <row r="4430" spans="4:104" x14ac:dyDescent="0.3">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E4430" s="5"/>
      <c r="AF4430" s="5"/>
      <c r="AG4430" s="5"/>
      <c r="AH4430" s="5"/>
      <c r="AI4430" s="5"/>
      <c r="AJ4430" s="5"/>
      <c r="AM4430" s="9"/>
      <c r="AN4430" s="9"/>
      <c r="AO4430" s="9"/>
      <c r="AP4430" s="9"/>
      <c r="AQ4430" s="9"/>
      <c r="AR4430" s="9"/>
      <c r="AS4430" s="9"/>
      <c r="AT4430" s="9"/>
      <c r="AU4430" s="5"/>
      <c r="AV4430" s="5"/>
      <c r="AW4430" s="5"/>
      <c r="AX4430" s="5"/>
      <c r="AY4430" s="5"/>
      <c r="AZ4430" s="5"/>
      <c r="BA4430" s="5"/>
      <c r="CX4430" s="5"/>
      <c r="CY4430" s="5"/>
      <c r="CZ4430" s="5"/>
    </row>
    <row r="4431" spans="4:104" x14ac:dyDescent="0.3">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E4431" s="5"/>
      <c r="AF4431" s="5"/>
      <c r="AG4431" s="5"/>
      <c r="AH4431" s="5"/>
      <c r="AI4431" s="5"/>
      <c r="AJ4431" s="5"/>
      <c r="AM4431" s="9"/>
      <c r="AN4431" s="9"/>
      <c r="AO4431" s="9"/>
      <c r="AP4431" s="9"/>
      <c r="AQ4431" s="9"/>
      <c r="AR4431" s="9"/>
      <c r="AS4431" s="9"/>
      <c r="AT4431" s="9"/>
      <c r="AU4431" s="5"/>
      <c r="AV4431" s="5"/>
      <c r="AW4431" s="5"/>
      <c r="AX4431" s="5"/>
      <c r="AY4431" s="5"/>
      <c r="AZ4431" s="5"/>
      <c r="BA4431" s="5"/>
      <c r="CX4431" s="5"/>
      <c r="CY4431" s="5"/>
      <c r="CZ4431" s="5"/>
    </row>
    <row r="4432" spans="4:104" x14ac:dyDescent="0.3">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E4432" s="5"/>
      <c r="AF4432" s="5"/>
      <c r="AG4432" s="5"/>
      <c r="AH4432" s="5"/>
      <c r="AI4432" s="5"/>
      <c r="AJ4432" s="5"/>
      <c r="AM4432" s="9"/>
      <c r="AN4432" s="9"/>
      <c r="AO4432" s="9"/>
      <c r="AP4432" s="9"/>
      <c r="AQ4432" s="9"/>
      <c r="AR4432" s="9"/>
      <c r="AS4432" s="9"/>
      <c r="AT4432" s="9"/>
      <c r="AU4432" s="5"/>
      <c r="AV4432" s="5"/>
      <c r="AW4432" s="5"/>
      <c r="AX4432" s="5"/>
      <c r="AY4432" s="5"/>
      <c r="AZ4432" s="5"/>
      <c r="BA4432" s="5"/>
      <c r="CX4432" s="5"/>
      <c r="CY4432" s="5"/>
      <c r="CZ4432" s="5"/>
    </row>
    <row r="4433" spans="4:104" x14ac:dyDescent="0.3">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E4433" s="5"/>
      <c r="AF4433" s="5"/>
      <c r="AG4433" s="5"/>
      <c r="AH4433" s="5"/>
      <c r="AI4433" s="5"/>
      <c r="AJ4433" s="5"/>
      <c r="AM4433" s="9"/>
      <c r="AN4433" s="9"/>
      <c r="AO4433" s="9"/>
      <c r="AP4433" s="9"/>
      <c r="AQ4433" s="9"/>
      <c r="AR4433" s="9"/>
      <c r="AS4433" s="9"/>
      <c r="AT4433" s="9"/>
      <c r="AU4433" s="5"/>
      <c r="AV4433" s="5"/>
      <c r="AW4433" s="5"/>
      <c r="AX4433" s="5"/>
      <c r="AY4433" s="5"/>
      <c r="AZ4433" s="5"/>
      <c r="BA4433" s="5"/>
      <c r="CX4433" s="5"/>
      <c r="CY4433" s="5"/>
      <c r="CZ4433" s="5"/>
    </row>
    <row r="4434" spans="4:104" x14ac:dyDescent="0.3">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E4434" s="5"/>
      <c r="AF4434" s="5"/>
      <c r="AG4434" s="5"/>
      <c r="AH4434" s="5"/>
      <c r="AI4434" s="5"/>
      <c r="AJ4434" s="5"/>
      <c r="AM4434" s="9"/>
      <c r="AN4434" s="9"/>
      <c r="AO4434" s="9"/>
      <c r="AP4434" s="9"/>
      <c r="AQ4434" s="9"/>
      <c r="AR4434" s="9"/>
      <c r="AS4434" s="9"/>
      <c r="AT4434" s="9"/>
      <c r="AU4434" s="5"/>
      <c r="AV4434" s="5"/>
      <c r="AW4434" s="5"/>
      <c r="AX4434" s="5"/>
      <c r="AY4434" s="5"/>
      <c r="AZ4434" s="5"/>
      <c r="BA4434" s="5"/>
      <c r="CX4434" s="5"/>
      <c r="CY4434" s="5"/>
      <c r="CZ4434" s="5"/>
    </row>
    <row r="4435" spans="4:104" x14ac:dyDescent="0.3">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E4435" s="5"/>
      <c r="AF4435" s="5"/>
      <c r="AG4435" s="5"/>
      <c r="AH4435" s="5"/>
      <c r="AI4435" s="5"/>
      <c r="AJ4435" s="5"/>
      <c r="AM4435" s="9"/>
      <c r="AN4435" s="9"/>
      <c r="AO4435" s="9"/>
      <c r="AP4435" s="9"/>
      <c r="AQ4435" s="9"/>
      <c r="AR4435" s="9"/>
      <c r="AS4435" s="9"/>
      <c r="AT4435" s="9"/>
      <c r="AU4435" s="5"/>
      <c r="AV4435" s="5"/>
      <c r="AW4435" s="5"/>
      <c r="AX4435" s="5"/>
      <c r="AY4435" s="5"/>
      <c r="AZ4435" s="5"/>
      <c r="BA4435" s="5"/>
      <c r="CX4435" s="5"/>
      <c r="CY4435" s="5"/>
      <c r="CZ4435" s="5"/>
    </row>
    <row r="4436" spans="4:104" x14ac:dyDescent="0.3">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E4436" s="5"/>
      <c r="AF4436" s="5"/>
      <c r="AG4436" s="5"/>
      <c r="AH4436" s="5"/>
      <c r="AI4436" s="5"/>
      <c r="AJ4436" s="5"/>
      <c r="AM4436" s="9"/>
      <c r="AN4436" s="9"/>
      <c r="AO4436" s="9"/>
      <c r="AP4436" s="9"/>
      <c r="AQ4436" s="9"/>
      <c r="AR4436" s="9"/>
      <c r="AS4436" s="9"/>
      <c r="AT4436" s="9"/>
      <c r="AU4436" s="5"/>
      <c r="AV4436" s="5"/>
      <c r="AW4436" s="5"/>
      <c r="AX4436" s="5"/>
      <c r="AY4436" s="5"/>
      <c r="AZ4436" s="5"/>
      <c r="BA4436" s="5"/>
      <c r="CX4436" s="5"/>
      <c r="CY4436" s="5"/>
      <c r="CZ4436" s="5"/>
    </row>
    <row r="4437" spans="4:104" x14ac:dyDescent="0.3">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E4437" s="5"/>
      <c r="AF4437" s="5"/>
      <c r="AG4437" s="5"/>
      <c r="AH4437" s="5"/>
      <c r="AI4437" s="5"/>
      <c r="AJ4437" s="5"/>
      <c r="AM4437" s="9"/>
      <c r="AN4437" s="9"/>
      <c r="AO4437" s="9"/>
      <c r="AP4437" s="9"/>
      <c r="AQ4437" s="9"/>
      <c r="AR4437" s="9"/>
      <c r="AS4437" s="9"/>
      <c r="AT4437" s="9"/>
      <c r="AU4437" s="5"/>
      <c r="AV4437" s="5"/>
      <c r="AW4437" s="5"/>
      <c r="AX4437" s="5"/>
      <c r="AY4437" s="5"/>
      <c r="AZ4437" s="5"/>
      <c r="BA4437" s="5"/>
      <c r="CX4437" s="5"/>
      <c r="CY4437" s="5"/>
      <c r="CZ4437" s="5"/>
    </row>
    <row r="4438" spans="4:104" x14ac:dyDescent="0.3">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E4438" s="5"/>
      <c r="AF4438" s="5"/>
      <c r="AG4438" s="5"/>
      <c r="AH4438" s="5"/>
      <c r="AI4438" s="5"/>
      <c r="AJ4438" s="5"/>
      <c r="AM4438" s="9"/>
      <c r="AN4438" s="9"/>
      <c r="AO4438" s="9"/>
      <c r="AP4438" s="9"/>
      <c r="AQ4438" s="9"/>
      <c r="AR4438" s="9"/>
      <c r="AS4438" s="9"/>
      <c r="AT4438" s="9"/>
      <c r="AU4438" s="5"/>
      <c r="AV4438" s="5"/>
      <c r="AW4438" s="5"/>
      <c r="AX4438" s="5"/>
      <c r="AY4438" s="5"/>
      <c r="AZ4438" s="5"/>
      <c r="BA4438" s="5"/>
      <c r="CX4438" s="5"/>
      <c r="CY4438" s="5"/>
      <c r="CZ4438" s="5"/>
    </row>
    <row r="4439" spans="4:104" x14ac:dyDescent="0.3">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E4439" s="5"/>
      <c r="AF4439" s="5"/>
      <c r="AG4439" s="5"/>
      <c r="AH4439" s="5"/>
      <c r="AI4439" s="5"/>
      <c r="AJ4439" s="5"/>
      <c r="AM4439" s="9"/>
      <c r="AN4439" s="9"/>
      <c r="AO4439" s="9"/>
      <c r="AP4439" s="9"/>
      <c r="AQ4439" s="9"/>
      <c r="AR4439" s="9"/>
      <c r="AS4439" s="9"/>
      <c r="AT4439" s="9"/>
      <c r="AU4439" s="5"/>
      <c r="AV4439" s="5"/>
      <c r="AW4439" s="5"/>
      <c r="AX4439" s="5"/>
      <c r="AY4439" s="5"/>
      <c r="AZ4439" s="5"/>
      <c r="BA4439" s="5"/>
      <c r="CX4439" s="5"/>
      <c r="CY4439" s="5"/>
      <c r="CZ4439" s="5"/>
    </row>
    <row r="4440" spans="4:104" x14ac:dyDescent="0.3">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E4440" s="5"/>
      <c r="AF4440" s="5"/>
      <c r="AG4440" s="5"/>
      <c r="AH4440" s="5"/>
      <c r="AI4440" s="5"/>
      <c r="AJ4440" s="5"/>
      <c r="AM4440" s="9"/>
      <c r="AN4440" s="9"/>
      <c r="AO4440" s="9"/>
      <c r="AP4440" s="9"/>
      <c r="AQ4440" s="9"/>
      <c r="AR4440" s="9"/>
      <c r="AS4440" s="9"/>
      <c r="AT4440" s="9"/>
      <c r="AU4440" s="5"/>
      <c r="AV4440" s="5"/>
      <c r="AW4440" s="5"/>
      <c r="AX4440" s="5"/>
      <c r="AY4440" s="5"/>
      <c r="AZ4440" s="5"/>
      <c r="BA4440" s="5"/>
      <c r="CX4440" s="5"/>
      <c r="CY4440" s="5"/>
      <c r="CZ4440" s="5"/>
    </row>
    <row r="4441" spans="4:104" x14ac:dyDescent="0.3">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E4441" s="5"/>
      <c r="AF4441" s="5"/>
      <c r="AG4441" s="5"/>
      <c r="AH4441" s="5"/>
      <c r="AI4441" s="5"/>
      <c r="AJ4441" s="5"/>
      <c r="AM4441" s="9"/>
      <c r="AN4441" s="9"/>
      <c r="AO4441" s="9"/>
      <c r="AP4441" s="9"/>
      <c r="AQ4441" s="9"/>
      <c r="AR4441" s="9"/>
      <c r="AS4441" s="9"/>
      <c r="AT4441" s="9"/>
      <c r="AU4441" s="5"/>
      <c r="AV4441" s="5"/>
      <c r="AW4441" s="5"/>
      <c r="AX4441" s="5"/>
      <c r="AY4441" s="5"/>
      <c r="AZ4441" s="5"/>
      <c r="BA4441" s="5"/>
      <c r="CX4441" s="5"/>
      <c r="CY4441" s="5"/>
      <c r="CZ4441" s="5"/>
    </row>
    <row r="4442" spans="4:104" x14ac:dyDescent="0.3">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E4442" s="5"/>
      <c r="AF4442" s="5"/>
      <c r="AG4442" s="5"/>
      <c r="AH4442" s="5"/>
      <c r="AI4442" s="5"/>
      <c r="AJ4442" s="5"/>
      <c r="AM4442" s="9"/>
      <c r="AN4442" s="9"/>
      <c r="AO4442" s="9"/>
      <c r="AP4442" s="9"/>
      <c r="AQ4442" s="9"/>
      <c r="AR4442" s="9"/>
      <c r="AS4442" s="9"/>
      <c r="AT4442" s="9"/>
      <c r="AU4442" s="5"/>
      <c r="AV4442" s="5"/>
      <c r="AW4442" s="5"/>
      <c r="AX4442" s="5"/>
      <c r="AY4442" s="5"/>
      <c r="AZ4442" s="5"/>
      <c r="BA4442" s="5"/>
      <c r="CX4442" s="5"/>
      <c r="CY4442" s="5"/>
      <c r="CZ4442" s="5"/>
    </row>
    <row r="4443" spans="4:104" x14ac:dyDescent="0.3">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E4443" s="5"/>
      <c r="AF4443" s="5"/>
      <c r="AG4443" s="5"/>
      <c r="AH4443" s="5"/>
      <c r="AI4443" s="5"/>
      <c r="AJ4443" s="5"/>
      <c r="AM4443" s="9"/>
      <c r="AN4443" s="9"/>
      <c r="AO4443" s="9"/>
      <c r="AP4443" s="9"/>
      <c r="AQ4443" s="9"/>
      <c r="AR4443" s="9"/>
      <c r="AS4443" s="9"/>
      <c r="AT4443" s="9"/>
      <c r="AU4443" s="5"/>
      <c r="AV4443" s="5"/>
      <c r="AW4443" s="5"/>
      <c r="AX4443" s="5"/>
      <c r="AY4443" s="5"/>
      <c r="AZ4443" s="5"/>
      <c r="BA4443" s="5"/>
      <c r="CX4443" s="5"/>
      <c r="CY4443" s="5"/>
      <c r="CZ4443" s="5"/>
    </row>
    <row r="4444" spans="4:104" x14ac:dyDescent="0.3">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E4444" s="5"/>
      <c r="AF4444" s="5"/>
      <c r="AG4444" s="5"/>
      <c r="AH4444" s="5"/>
      <c r="AI4444" s="5"/>
      <c r="AJ4444" s="5"/>
      <c r="AM4444" s="9"/>
      <c r="AN4444" s="9"/>
      <c r="AO4444" s="9"/>
      <c r="AP4444" s="9"/>
      <c r="AQ4444" s="9"/>
      <c r="AR4444" s="9"/>
      <c r="AS4444" s="9"/>
      <c r="AT4444" s="9"/>
      <c r="AU4444" s="5"/>
      <c r="AV4444" s="5"/>
      <c r="AW4444" s="5"/>
      <c r="AX4444" s="5"/>
      <c r="AY4444" s="5"/>
      <c r="AZ4444" s="5"/>
      <c r="BA4444" s="5"/>
      <c r="CX4444" s="5"/>
      <c r="CY4444" s="5"/>
      <c r="CZ4444" s="5"/>
    </row>
    <row r="4445" spans="4:104" x14ac:dyDescent="0.3">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E4445" s="5"/>
      <c r="AF4445" s="5"/>
      <c r="AG4445" s="5"/>
      <c r="AH4445" s="5"/>
      <c r="AI4445" s="5"/>
      <c r="AJ4445" s="5"/>
      <c r="AM4445" s="9"/>
      <c r="AN4445" s="9"/>
      <c r="AO4445" s="9"/>
      <c r="AP4445" s="9"/>
      <c r="AQ4445" s="9"/>
      <c r="AR4445" s="9"/>
      <c r="AS4445" s="9"/>
      <c r="AT4445" s="9"/>
      <c r="AU4445" s="5"/>
      <c r="AV4445" s="5"/>
      <c r="AW4445" s="5"/>
      <c r="AX4445" s="5"/>
      <c r="AY4445" s="5"/>
      <c r="AZ4445" s="5"/>
      <c r="BA4445" s="5"/>
      <c r="CX4445" s="5"/>
      <c r="CY4445" s="5"/>
      <c r="CZ4445" s="5"/>
    </row>
    <row r="4446" spans="4:104" x14ac:dyDescent="0.3">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E4446" s="5"/>
      <c r="AF4446" s="5"/>
      <c r="AG4446" s="5"/>
      <c r="AH4446" s="5"/>
      <c r="AI4446" s="5"/>
      <c r="AJ4446" s="5"/>
      <c r="AM4446" s="9"/>
      <c r="AN4446" s="9"/>
      <c r="AO4446" s="9"/>
      <c r="AP4446" s="9"/>
      <c r="AQ4446" s="9"/>
      <c r="AR4446" s="9"/>
      <c r="AS4446" s="9"/>
      <c r="AT4446" s="9"/>
      <c r="AU4446" s="5"/>
      <c r="AV4446" s="5"/>
      <c r="AW4446" s="5"/>
      <c r="AX4446" s="5"/>
      <c r="AY4446" s="5"/>
      <c r="AZ4446" s="5"/>
      <c r="BA4446" s="5"/>
      <c r="CX4446" s="5"/>
      <c r="CY4446" s="5"/>
      <c r="CZ4446" s="5"/>
    </row>
    <row r="4447" spans="4:104" x14ac:dyDescent="0.3">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E4447" s="5"/>
      <c r="AF4447" s="5"/>
      <c r="AG4447" s="5"/>
      <c r="AH4447" s="5"/>
      <c r="AI4447" s="5"/>
      <c r="AJ4447" s="5"/>
      <c r="AM4447" s="9"/>
      <c r="AN4447" s="9"/>
      <c r="AO4447" s="9"/>
      <c r="AP4447" s="9"/>
      <c r="AQ4447" s="9"/>
      <c r="AR4447" s="9"/>
      <c r="AS4447" s="9"/>
      <c r="AT4447" s="9"/>
      <c r="AU4447" s="5"/>
      <c r="AV4447" s="5"/>
      <c r="AW4447" s="5"/>
      <c r="AX4447" s="5"/>
      <c r="AY4447" s="5"/>
      <c r="AZ4447" s="5"/>
      <c r="BA4447" s="5"/>
      <c r="CX4447" s="5"/>
      <c r="CY4447" s="5"/>
      <c r="CZ4447" s="5"/>
    </row>
    <row r="4448" spans="4:104" x14ac:dyDescent="0.3">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E4448" s="5"/>
      <c r="AF4448" s="5"/>
      <c r="AG4448" s="5"/>
      <c r="AH4448" s="5"/>
      <c r="AI4448" s="5"/>
      <c r="AJ4448" s="5"/>
      <c r="AM4448" s="9"/>
      <c r="AN4448" s="9"/>
      <c r="AO4448" s="9"/>
      <c r="AP4448" s="9"/>
      <c r="AQ4448" s="9"/>
      <c r="AR4448" s="9"/>
      <c r="AS4448" s="9"/>
      <c r="AT4448" s="9"/>
      <c r="AU4448" s="5"/>
      <c r="AV4448" s="5"/>
      <c r="AW4448" s="5"/>
      <c r="AX4448" s="5"/>
      <c r="AY4448" s="5"/>
      <c r="AZ4448" s="5"/>
      <c r="BA4448" s="5"/>
      <c r="CX4448" s="5"/>
      <c r="CY4448" s="5"/>
      <c r="CZ4448" s="5"/>
    </row>
    <row r="4449" spans="4:104" x14ac:dyDescent="0.3">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E4449" s="5"/>
      <c r="AF4449" s="5"/>
      <c r="AG4449" s="5"/>
      <c r="AH4449" s="5"/>
      <c r="AI4449" s="5"/>
      <c r="AJ4449" s="5"/>
      <c r="AM4449" s="9"/>
      <c r="AN4449" s="9"/>
      <c r="AO4449" s="9"/>
      <c r="AP4449" s="9"/>
      <c r="AQ4449" s="9"/>
      <c r="AR4449" s="9"/>
      <c r="AS4449" s="9"/>
      <c r="AT4449" s="9"/>
      <c r="AU4449" s="5"/>
      <c r="AV4449" s="5"/>
      <c r="AW4449" s="5"/>
      <c r="AX4449" s="5"/>
      <c r="AY4449" s="5"/>
      <c r="AZ4449" s="5"/>
      <c r="BA4449" s="5"/>
      <c r="CX4449" s="5"/>
      <c r="CY4449" s="5"/>
      <c r="CZ4449" s="5"/>
    </row>
    <row r="4450" spans="4:104" x14ac:dyDescent="0.3">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E4450" s="5"/>
      <c r="AF4450" s="5"/>
      <c r="AG4450" s="5"/>
      <c r="AH4450" s="5"/>
      <c r="AI4450" s="5"/>
      <c r="AJ4450" s="5"/>
      <c r="AM4450" s="9"/>
      <c r="AN4450" s="9"/>
      <c r="AO4450" s="9"/>
      <c r="AP4450" s="9"/>
      <c r="AQ4450" s="9"/>
      <c r="AR4450" s="9"/>
      <c r="AS4450" s="9"/>
      <c r="AT4450" s="9"/>
      <c r="AU4450" s="5"/>
      <c r="AV4450" s="5"/>
      <c r="AW4450" s="5"/>
      <c r="AX4450" s="5"/>
      <c r="AY4450" s="5"/>
      <c r="AZ4450" s="5"/>
      <c r="BA4450" s="5"/>
      <c r="CX4450" s="5"/>
      <c r="CY4450" s="5"/>
      <c r="CZ4450" s="5"/>
    </row>
    <row r="4451" spans="4:104" x14ac:dyDescent="0.3">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E4451" s="5"/>
      <c r="AF4451" s="5"/>
      <c r="AG4451" s="5"/>
      <c r="AH4451" s="5"/>
      <c r="AI4451" s="5"/>
      <c r="AJ4451" s="5"/>
      <c r="AM4451" s="9"/>
      <c r="AN4451" s="9"/>
      <c r="AO4451" s="9"/>
      <c r="AP4451" s="9"/>
      <c r="AQ4451" s="9"/>
      <c r="AR4451" s="9"/>
      <c r="AS4451" s="9"/>
      <c r="AT4451" s="9"/>
      <c r="AU4451" s="5"/>
      <c r="AV4451" s="5"/>
      <c r="AW4451" s="5"/>
      <c r="AX4451" s="5"/>
      <c r="AY4451" s="5"/>
      <c r="AZ4451" s="5"/>
      <c r="BA4451" s="5"/>
      <c r="CX4451" s="5"/>
      <c r="CY4451" s="5"/>
      <c r="CZ4451" s="5"/>
    </row>
    <row r="4452" spans="4:104" x14ac:dyDescent="0.3">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E4452" s="5"/>
      <c r="AF4452" s="5"/>
      <c r="AG4452" s="5"/>
      <c r="AH4452" s="5"/>
      <c r="AI4452" s="5"/>
      <c r="AJ4452" s="5"/>
      <c r="AM4452" s="9"/>
      <c r="AN4452" s="9"/>
      <c r="AO4452" s="9"/>
      <c r="AP4452" s="9"/>
      <c r="AQ4452" s="9"/>
      <c r="AR4452" s="9"/>
      <c r="AS4452" s="9"/>
      <c r="AT4452" s="9"/>
      <c r="AU4452" s="5"/>
      <c r="AV4452" s="5"/>
      <c r="AW4452" s="5"/>
      <c r="AX4452" s="5"/>
      <c r="AY4452" s="5"/>
      <c r="AZ4452" s="5"/>
      <c r="BA4452" s="5"/>
      <c r="CX4452" s="5"/>
      <c r="CY4452" s="5"/>
      <c r="CZ4452" s="5"/>
    </row>
    <row r="4453" spans="4:104" x14ac:dyDescent="0.3">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E4453" s="5"/>
      <c r="AF4453" s="5"/>
      <c r="AG4453" s="5"/>
      <c r="AH4453" s="5"/>
      <c r="AI4453" s="5"/>
      <c r="AJ4453" s="5"/>
      <c r="AM4453" s="9"/>
      <c r="AN4453" s="9"/>
      <c r="AO4453" s="9"/>
      <c r="AP4453" s="9"/>
      <c r="AQ4453" s="9"/>
      <c r="AR4453" s="9"/>
      <c r="AS4453" s="9"/>
      <c r="AT4453" s="9"/>
      <c r="AU4453" s="5"/>
      <c r="AV4453" s="5"/>
      <c r="AW4453" s="5"/>
      <c r="AX4453" s="5"/>
      <c r="AY4453" s="5"/>
      <c r="AZ4453" s="5"/>
      <c r="BA4453" s="5"/>
      <c r="CX4453" s="5"/>
      <c r="CY4453" s="5"/>
      <c r="CZ4453" s="5"/>
    </row>
    <row r="4454" spans="4:104" x14ac:dyDescent="0.3">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E4454" s="5"/>
      <c r="AF4454" s="5"/>
      <c r="AG4454" s="5"/>
      <c r="AH4454" s="5"/>
      <c r="AI4454" s="5"/>
      <c r="AJ4454" s="5"/>
      <c r="AM4454" s="9"/>
      <c r="AN4454" s="9"/>
      <c r="AO4454" s="9"/>
      <c r="AP4454" s="9"/>
      <c r="AQ4454" s="9"/>
      <c r="AR4454" s="9"/>
      <c r="AS4454" s="9"/>
      <c r="AT4454" s="9"/>
      <c r="AU4454" s="5"/>
      <c r="AV4454" s="5"/>
      <c r="AW4454" s="5"/>
      <c r="AX4454" s="5"/>
      <c r="AY4454" s="5"/>
      <c r="AZ4454" s="5"/>
      <c r="BA4454" s="5"/>
      <c r="CX4454" s="5"/>
      <c r="CY4454" s="5"/>
      <c r="CZ4454" s="5"/>
    </row>
    <row r="4455" spans="4:104" x14ac:dyDescent="0.3">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E4455" s="5"/>
      <c r="AF4455" s="5"/>
      <c r="AG4455" s="5"/>
      <c r="AH4455" s="5"/>
      <c r="AI4455" s="5"/>
      <c r="AJ4455" s="5"/>
      <c r="AM4455" s="9"/>
      <c r="AN4455" s="9"/>
      <c r="AO4455" s="9"/>
      <c r="AP4455" s="9"/>
      <c r="AQ4455" s="9"/>
      <c r="AR4455" s="9"/>
      <c r="AS4455" s="9"/>
      <c r="AT4455" s="9"/>
      <c r="AU4455" s="5"/>
      <c r="AV4455" s="5"/>
      <c r="AW4455" s="5"/>
      <c r="AX4455" s="5"/>
      <c r="AY4455" s="5"/>
      <c r="AZ4455" s="5"/>
      <c r="BA4455" s="5"/>
      <c r="CX4455" s="5"/>
      <c r="CY4455" s="5"/>
      <c r="CZ4455" s="5"/>
    </row>
    <row r="4456" spans="4:104" x14ac:dyDescent="0.3">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E4456" s="5"/>
      <c r="AF4456" s="5"/>
      <c r="AG4456" s="5"/>
      <c r="AH4456" s="5"/>
      <c r="AI4456" s="5"/>
      <c r="AJ4456" s="5"/>
      <c r="AM4456" s="9"/>
      <c r="AN4456" s="9"/>
      <c r="AO4456" s="9"/>
      <c r="AP4456" s="9"/>
      <c r="AQ4456" s="9"/>
      <c r="AR4456" s="9"/>
      <c r="AS4456" s="9"/>
      <c r="AT4456" s="9"/>
      <c r="AU4456" s="5"/>
      <c r="AV4456" s="5"/>
      <c r="AW4456" s="5"/>
      <c r="AX4456" s="5"/>
      <c r="AY4456" s="5"/>
      <c r="AZ4456" s="5"/>
      <c r="BA4456" s="5"/>
      <c r="CX4456" s="5"/>
      <c r="CY4456" s="5"/>
      <c r="CZ4456" s="5"/>
    </row>
    <row r="4457" spans="4:104" x14ac:dyDescent="0.3">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E4457" s="5"/>
      <c r="AF4457" s="5"/>
      <c r="AG4457" s="5"/>
      <c r="AH4457" s="5"/>
      <c r="AI4457" s="5"/>
      <c r="AJ4457" s="5"/>
      <c r="AM4457" s="9"/>
      <c r="AN4457" s="9"/>
      <c r="AO4457" s="9"/>
      <c r="AP4457" s="9"/>
      <c r="AQ4457" s="9"/>
      <c r="AR4457" s="9"/>
      <c r="AS4457" s="9"/>
      <c r="AT4457" s="9"/>
      <c r="AU4457" s="5"/>
      <c r="AV4457" s="5"/>
      <c r="AW4457" s="5"/>
      <c r="AX4457" s="5"/>
      <c r="AY4457" s="5"/>
      <c r="AZ4457" s="5"/>
      <c r="BA4457" s="5"/>
      <c r="CX4457" s="5"/>
      <c r="CY4457" s="5"/>
      <c r="CZ4457" s="5"/>
    </row>
    <row r="4458" spans="4:104" x14ac:dyDescent="0.3">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E4458" s="5"/>
      <c r="AF4458" s="5"/>
      <c r="AG4458" s="5"/>
      <c r="AH4458" s="5"/>
      <c r="AI4458" s="5"/>
      <c r="AJ4458" s="5"/>
      <c r="AM4458" s="9"/>
      <c r="AN4458" s="9"/>
      <c r="AO4458" s="9"/>
      <c r="AP4458" s="9"/>
      <c r="AQ4458" s="9"/>
      <c r="AR4458" s="9"/>
      <c r="AS4458" s="9"/>
      <c r="AT4458" s="9"/>
      <c r="AU4458" s="5"/>
      <c r="AV4458" s="5"/>
      <c r="AW4458" s="5"/>
      <c r="AX4458" s="5"/>
      <c r="AY4458" s="5"/>
      <c r="AZ4458" s="5"/>
      <c r="BA4458" s="5"/>
      <c r="CX4458" s="5"/>
      <c r="CY4458" s="5"/>
      <c r="CZ4458" s="5"/>
    </row>
    <row r="4459" spans="4:104" x14ac:dyDescent="0.3">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E4459" s="5"/>
      <c r="AF4459" s="5"/>
      <c r="AG4459" s="5"/>
      <c r="AH4459" s="5"/>
      <c r="AI4459" s="5"/>
      <c r="AJ4459" s="5"/>
      <c r="AM4459" s="9"/>
      <c r="AN4459" s="9"/>
      <c r="AO4459" s="9"/>
      <c r="AP4459" s="9"/>
      <c r="AQ4459" s="9"/>
      <c r="AR4459" s="9"/>
      <c r="AS4459" s="9"/>
      <c r="AT4459" s="9"/>
      <c r="AU4459" s="5"/>
      <c r="AV4459" s="5"/>
      <c r="AW4459" s="5"/>
      <c r="AX4459" s="5"/>
      <c r="AY4459" s="5"/>
      <c r="AZ4459" s="5"/>
      <c r="BA4459" s="5"/>
      <c r="CX4459" s="5"/>
      <c r="CY4459" s="5"/>
      <c r="CZ4459" s="5"/>
    </row>
    <row r="4460" spans="4:104" x14ac:dyDescent="0.3">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E4460" s="5"/>
      <c r="AF4460" s="5"/>
      <c r="AG4460" s="5"/>
      <c r="AH4460" s="5"/>
      <c r="AI4460" s="5"/>
      <c r="AJ4460" s="5"/>
      <c r="AM4460" s="9"/>
      <c r="AN4460" s="9"/>
      <c r="AO4460" s="9"/>
      <c r="AP4460" s="9"/>
      <c r="AQ4460" s="9"/>
      <c r="AR4460" s="9"/>
      <c r="AS4460" s="9"/>
      <c r="AT4460" s="9"/>
      <c r="AU4460" s="5"/>
      <c r="AV4460" s="5"/>
      <c r="AW4460" s="5"/>
      <c r="AX4460" s="5"/>
      <c r="AY4460" s="5"/>
      <c r="AZ4460" s="5"/>
      <c r="BA4460" s="5"/>
      <c r="CX4460" s="5"/>
      <c r="CY4460" s="5"/>
      <c r="CZ4460" s="5"/>
    </row>
    <row r="4461" spans="4:104" x14ac:dyDescent="0.3">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E4461" s="5"/>
      <c r="AF4461" s="5"/>
      <c r="AG4461" s="5"/>
      <c r="AH4461" s="5"/>
      <c r="AI4461" s="5"/>
      <c r="AJ4461" s="5"/>
      <c r="AM4461" s="9"/>
      <c r="AN4461" s="9"/>
      <c r="AO4461" s="9"/>
      <c r="AP4461" s="9"/>
      <c r="AQ4461" s="9"/>
      <c r="AR4461" s="9"/>
      <c r="AS4461" s="9"/>
      <c r="AT4461" s="9"/>
      <c r="AU4461" s="5"/>
      <c r="AV4461" s="5"/>
      <c r="AW4461" s="5"/>
      <c r="AX4461" s="5"/>
      <c r="AY4461" s="5"/>
      <c r="AZ4461" s="5"/>
      <c r="BA4461" s="5"/>
      <c r="CX4461" s="5"/>
      <c r="CY4461" s="5"/>
      <c r="CZ4461" s="5"/>
    </row>
    <row r="4462" spans="4:104" x14ac:dyDescent="0.3">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E4462" s="5"/>
      <c r="AF4462" s="5"/>
      <c r="AG4462" s="5"/>
      <c r="AH4462" s="5"/>
      <c r="AI4462" s="5"/>
      <c r="AJ4462" s="5"/>
      <c r="AM4462" s="9"/>
      <c r="AN4462" s="9"/>
      <c r="AO4462" s="9"/>
      <c r="AP4462" s="9"/>
      <c r="AQ4462" s="9"/>
      <c r="AR4462" s="9"/>
      <c r="AS4462" s="9"/>
      <c r="AT4462" s="9"/>
      <c r="AU4462" s="5"/>
      <c r="AV4462" s="5"/>
      <c r="AW4462" s="5"/>
      <c r="AX4462" s="5"/>
      <c r="AY4462" s="5"/>
      <c r="AZ4462" s="5"/>
      <c r="BA4462" s="5"/>
      <c r="CX4462" s="5"/>
      <c r="CY4462" s="5"/>
      <c r="CZ4462" s="5"/>
    </row>
    <row r="4463" spans="4:104" x14ac:dyDescent="0.3">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E4463" s="5"/>
      <c r="AF4463" s="5"/>
      <c r="AG4463" s="5"/>
      <c r="AH4463" s="5"/>
      <c r="AI4463" s="5"/>
      <c r="AJ4463" s="5"/>
      <c r="AM4463" s="9"/>
      <c r="AN4463" s="9"/>
      <c r="AO4463" s="9"/>
      <c r="AP4463" s="9"/>
      <c r="AQ4463" s="9"/>
      <c r="AR4463" s="9"/>
      <c r="AS4463" s="9"/>
      <c r="AT4463" s="9"/>
      <c r="AU4463" s="5"/>
      <c r="AV4463" s="5"/>
      <c r="AW4463" s="5"/>
      <c r="AX4463" s="5"/>
      <c r="AY4463" s="5"/>
      <c r="AZ4463" s="5"/>
      <c r="BA4463" s="5"/>
      <c r="CX4463" s="5"/>
      <c r="CY4463" s="5"/>
      <c r="CZ4463" s="5"/>
    </row>
    <row r="4464" spans="4:104" x14ac:dyDescent="0.3">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E4464" s="5"/>
      <c r="AF4464" s="5"/>
      <c r="AG4464" s="5"/>
      <c r="AH4464" s="5"/>
      <c r="AI4464" s="5"/>
      <c r="AJ4464" s="5"/>
      <c r="AM4464" s="9"/>
      <c r="AN4464" s="9"/>
      <c r="AO4464" s="9"/>
      <c r="AP4464" s="9"/>
      <c r="AQ4464" s="9"/>
      <c r="AR4464" s="9"/>
      <c r="AS4464" s="9"/>
      <c r="AT4464" s="9"/>
      <c r="AU4464" s="5"/>
      <c r="AV4464" s="5"/>
      <c r="AW4464" s="5"/>
      <c r="AX4464" s="5"/>
      <c r="AY4464" s="5"/>
      <c r="AZ4464" s="5"/>
      <c r="BA4464" s="5"/>
      <c r="CX4464" s="5"/>
      <c r="CY4464" s="5"/>
      <c r="CZ4464" s="5"/>
    </row>
    <row r="4465" spans="4:104" x14ac:dyDescent="0.3">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E4465" s="5"/>
      <c r="AF4465" s="5"/>
      <c r="AG4465" s="5"/>
      <c r="AH4465" s="5"/>
      <c r="AI4465" s="5"/>
      <c r="AJ4465" s="5"/>
      <c r="AM4465" s="9"/>
      <c r="AN4465" s="9"/>
      <c r="AO4465" s="9"/>
      <c r="AP4465" s="9"/>
      <c r="AQ4465" s="9"/>
      <c r="AR4465" s="9"/>
      <c r="AS4465" s="9"/>
      <c r="AT4465" s="9"/>
      <c r="AU4465" s="5"/>
      <c r="AV4465" s="5"/>
      <c r="AW4465" s="5"/>
      <c r="AX4465" s="5"/>
      <c r="AY4465" s="5"/>
      <c r="AZ4465" s="5"/>
      <c r="BA4465" s="5"/>
      <c r="CX4465" s="5"/>
      <c r="CY4465" s="5"/>
      <c r="CZ4465" s="5"/>
    </row>
    <row r="4466" spans="4:104" x14ac:dyDescent="0.3">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E4466" s="5"/>
      <c r="AF4466" s="5"/>
      <c r="AG4466" s="5"/>
      <c r="AH4466" s="5"/>
      <c r="AI4466" s="5"/>
      <c r="AJ4466" s="5"/>
      <c r="AM4466" s="9"/>
      <c r="AN4466" s="9"/>
      <c r="AO4466" s="9"/>
      <c r="AP4466" s="9"/>
      <c r="AQ4466" s="9"/>
      <c r="AR4466" s="9"/>
      <c r="AS4466" s="9"/>
      <c r="AT4466" s="9"/>
      <c r="AU4466" s="5"/>
      <c r="AV4466" s="5"/>
      <c r="AW4466" s="5"/>
      <c r="AX4466" s="5"/>
      <c r="AY4466" s="5"/>
      <c r="AZ4466" s="5"/>
      <c r="BA4466" s="5"/>
      <c r="CX4466" s="5"/>
      <c r="CY4466" s="5"/>
      <c r="CZ4466" s="5"/>
    </row>
    <row r="4467" spans="4:104" x14ac:dyDescent="0.3">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E4467" s="5"/>
      <c r="AF4467" s="5"/>
      <c r="AG4467" s="5"/>
      <c r="AH4467" s="5"/>
      <c r="AI4467" s="5"/>
      <c r="AJ4467" s="5"/>
      <c r="AM4467" s="9"/>
      <c r="AN4467" s="9"/>
      <c r="AO4467" s="9"/>
      <c r="AP4467" s="9"/>
      <c r="AQ4467" s="9"/>
      <c r="AR4467" s="9"/>
      <c r="AS4467" s="9"/>
      <c r="AT4467" s="9"/>
      <c r="AU4467" s="5"/>
      <c r="AV4467" s="5"/>
      <c r="AW4467" s="5"/>
      <c r="AX4467" s="5"/>
      <c r="AY4467" s="5"/>
      <c r="AZ4467" s="5"/>
      <c r="BA4467" s="5"/>
      <c r="CX4467" s="5"/>
      <c r="CY4467" s="5"/>
      <c r="CZ4467" s="5"/>
    </row>
    <row r="4468" spans="4:104" x14ac:dyDescent="0.3">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E4468" s="5"/>
      <c r="AF4468" s="5"/>
      <c r="AG4468" s="5"/>
      <c r="AH4468" s="5"/>
      <c r="AI4468" s="5"/>
      <c r="AJ4468" s="5"/>
      <c r="AM4468" s="9"/>
      <c r="AN4468" s="9"/>
      <c r="AO4468" s="9"/>
      <c r="AP4468" s="9"/>
      <c r="AQ4468" s="9"/>
      <c r="AR4468" s="9"/>
      <c r="AS4468" s="9"/>
      <c r="AT4468" s="9"/>
      <c r="AU4468" s="5"/>
      <c r="AV4468" s="5"/>
      <c r="AW4468" s="5"/>
      <c r="AX4468" s="5"/>
      <c r="AY4468" s="5"/>
      <c r="AZ4468" s="5"/>
      <c r="BA4468" s="5"/>
      <c r="CX4468" s="5"/>
      <c r="CY4468" s="5"/>
      <c r="CZ4468" s="5"/>
    </row>
    <row r="4469" spans="4:104" x14ac:dyDescent="0.3">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E4469" s="5"/>
      <c r="AF4469" s="5"/>
      <c r="AG4469" s="5"/>
      <c r="AH4469" s="5"/>
      <c r="AI4469" s="5"/>
      <c r="AJ4469" s="5"/>
      <c r="AM4469" s="9"/>
      <c r="AN4469" s="9"/>
      <c r="AO4469" s="9"/>
      <c r="AP4469" s="9"/>
      <c r="AQ4469" s="9"/>
      <c r="AR4469" s="9"/>
      <c r="AS4469" s="9"/>
      <c r="AT4469" s="9"/>
      <c r="AU4469" s="5"/>
      <c r="AV4469" s="5"/>
      <c r="AW4469" s="5"/>
      <c r="AX4469" s="5"/>
      <c r="AY4469" s="5"/>
      <c r="AZ4469" s="5"/>
      <c r="BA4469" s="5"/>
      <c r="CX4469" s="5"/>
      <c r="CY4469" s="5"/>
      <c r="CZ4469" s="5"/>
    </row>
    <row r="4470" spans="4:104" x14ac:dyDescent="0.3">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E4470" s="5"/>
      <c r="AF4470" s="5"/>
      <c r="AG4470" s="5"/>
      <c r="AH4470" s="5"/>
      <c r="AI4470" s="5"/>
      <c r="AJ4470" s="5"/>
      <c r="AM4470" s="9"/>
      <c r="AN4470" s="9"/>
      <c r="AO4470" s="9"/>
      <c r="AP4470" s="9"/>
      <c r="AQ4470" s="9"/>
      <c r="AR4470" s="9"/>
      <c r="AS4470" s="9"/>
      <c r="AT4470" s="9"/>
      <c r="AU4470" s="5"/>
      <c r="AV4470" s="5"/>
      <c r="AW4470" s="5"/>
      <c r="AX4470" s="5"/>
      <c r="AY4470" s="5"/>
      <c r="AZ4470" s="5"/>
      <c r="BA4470" s="5"/>
      <c r="CX4470" s="5"/>
      <c r="CY4470" s="5"/>
      <c r="CZ4470" s="5"/>
    </row>
    <row r="4471" spans="4:104" x14ac:dyDescent="0.3">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E4471" s="5"/>
      <c r="AF4471" s="5"/>
      <c r="AG4471" s="5"/>
      <c r="AH4471" s="5"/>
      <c r="AI4471" s="5"/>
      <c r="AJ4471" s="5"/>
      <c r="AM4471" s="9"/>
      <c r="AN4471" s="9"/>
      <c r="AO4471" s="9"/>
      <c r="AP4471" s="9"/>
      <c r="AQ4471" s="9"/>
      <c r="AR4471" s="9"/>
      <c r="AS4471" s="9"/>
      <c r="AT4471" s="9"/>
      <c r="AU4471" s="5"/>
      <c r="AV4471" s="5"/>
      <c r="AW4471" s="5"/>
      <c r="AX4471" s="5"/>
      <c r="AY4471" s="5"/>
      <c r="AZ4471" s="5"/>
      <c r="BA4471" s="5"/>
      <c r="CX4471" s="5"/>
      <c r="CY4471" s="5"/>
      <c r="CZ4471" s="5"/>
    </row>
    <row r="4472" spans="4:104" x14ac:dyDescent="0.3">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E4472" s="5"/>
      <c r="AF4472" s="5"/>
      <c r="AG4472" s="5"/>
      <c r="AH4472" s="5"/>
      <c r="AI4472" s="5"/>
      <c r="AJ4472" s="5"/>
      <c r="AM4472" s="9"/>
      <c r="AN4472" s="9"/>
      <c r="AO4472" s="9"/>
      <c r="AP4472" s="9"/>
      <c r="AQ4472" s="9"/>
      <c r="AR4472" s="9"/>
      <c r="AS4472" s="9"/>
      <c r="AT4472" s="9"/>
      <c r="AU4472" s="5"/>
      <c r="AV4472" s="5"/>
      <c r="AW4472" s="5"/>
      <c r="AX4472" s="5"/>
      <c r="AY4472" s="5"/>
      <c r="AZ4472" s="5"/>
      <c r="BA4472" s="5"/>
      <c r="CX4472" s="5"/>
      <c r="CY4472" s="5"/>
      <c r="CZ4472" s="5"/>
    </row>
    <row r="4473" spans="4:104" x14ac:dyDescent="0.3">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E4473" s="5"/>
      <c r="AF4473" s="5"/>
      <c r="AG4473" s="5"/>
      <c r="AH4473" s="5"/>
      <c r="AI4473" s="5"/>
      <c r="AJ4473" s="5"/>
      <c r="AM4473" s="9"/>
      <c r="AN4473" s="9"/>
      <c r="AO4473" s="9"/>
      <c r="AP4473" s="9"/>
      <c r="AQ4473" s="9"/>
      <c r="AR4473" s="9"/>
      <c r="AS4473" s="9"/>
      <c r="AT4473" s="9"/>
      <c r="AU4473" s="5"/>
      <c r="AV4473" s="5"/>
      <c r="AW4473" s="5"/>
      <c r="AX4473" s="5"/>
      <c r="AY4473" s="5"/>
      <c r="AZ4473" s="5"/>
      <c r="BA4473" s="5"/>
      <c r="CX4473" s="5"/>
      <c r="CY4473" s="5"/>
      <c r="CZ4473" s="5"/>
    </row>
    <row r="4474" spans="4:104" x14ac:dyDescent="0.3">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E4474" s="5"/>
      <c r="AF4474" s="5"/>
      <c r="AG4474" s="5"/>
      <c r="AH4474" s="5"/>
      <c r="AI4474" s="5"/>
      <c r="AJ4474" s="5"/>
      <c r="AM4474" s="9"/>
      <c r="AN4474" s="9"/>
      <c r="AO4474" s="9"/>
      <c r="AP4474" s="9"/>
      <c r="AQ4474" s="9"/>
      <c r="AR4474" s="9"/>
      <c r="AS4474" s="9"/>
      <c r="AT4474" s="9"/>
      <c r="AU4474" s="5"/>
      <c r="AV4474" s="5"/>
      <c r="AW4474" s="5"/>
      <c r="AX4474" s="5"/>
      <c r="AY4474" s="5"/>
      <c r="AZ4474" s="5"/>
      <c r="BA4474" s="5"/>
      <c r="CX4474" s="5"/>
      <c r="CY4474" s="5"/>
      <c r="CZ4474" s="5"/>
    </row>
    <row r="4475" spans="4:104" x14ac:dyDescent="0.3">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E4475" s="5"/>
      <c r="AF4475" s="5"/>
      <c r="AG4475" s="5"/>
      <c r="AH4475" s="5"/>
      <c r="AI4475" s="5"/>
      <c r="AJ4475" s="5"/>
      <c r="AM4475" s="9"/>
      <c r="AN4475" s="9"/>
      <c r="AO4475" s="9"/>
      <c r="AP4475" s="9"/>
      <c r="AQ4475" s="9"/>
      <c r="AR4475" s="9"/>
      <c r="AS4475" s="9"/>
      <c r="AT4475" s="9"/>
      <c r="AU4475" s="5"/>
      <c r="AV4475" s="5"/>
      <c r="AW4475" s="5"/>
      <c r="AX4475" s="5"/>
      <c r="AY4475" s="5"/>
      <c r="AZ4475" s="5"/>
      <c r="BA4475" s="5"/>
      <c r="CX4475" s="5"/>
      <c r="CY4475" s="5"/>
      <c r="CZ4475" s="5"/>
    </row>
    <row r="4476" spans="4:104" x14ac:dyDescent="0.3">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E4476" s="5"/>
      <c r="AF4476" s="5"/>
      <c r="AG4476" s="5"/>
      <c r="AH4476" s="5"/>
      <c r="AI4476" s="5"/>
      <c r="AJ4476" s="5"/>
      <c r="AM4476" s="9"/>
      <c r="AN4476" s="9"/>
      <c r="AO4476" s="9"/>
      <c r="AP4476" s="9"/>
      <c r="AQ4476" s="9"/>
      <c r="AR4476" s="9"/>
      <c r="AS4476" s="9"/>
      <c r="AT4476" s="9"/>
      <c r="AU4476" s="5"/>
      <c r="AV4476" s="5"/>
      <c r="AW4476" s="5"/>
      <c r="AX4476" s="5"/>
      <c r="AY4476" s="5"/>
      <c r="AZ4476" s="5"/>
      <c r="BA4476" s="5"/>
      <c r="CX4476" s="5"/>
      <c r="CY4476" s="5"/>
      <c r="CZ4476" s="5"/>
    </row>
    <row r="4477" spans="4:104" x14ac:dyDescent="0.3">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E4477" s="5"/>
      <c r="AF4477" s="5"/>
      <c r="AG4477" s="5"/>
      <c r="AH4477" s="5"/>
      <c r="AI4477" s="5"/>
      <c r="AJ4477" s="5"/>
      <c r="AM4477" s="9"/>
      <c r="AN4477" s="9"/>
      <c r="AO4477" s="9"/>
      <c r="AP4477" s="9"/>
      <c r="AQ4477" s="9"/>
      <c r="AR4477" s="9"/>
      <c r="AS4477" s="9"/>
      <c r="AT4477" s="9"/>
      <c r="AU4477" s="5"/>
      <c r="AV4477" s="5"/>
      <c r="AW4477" s="5"/>
      <c r="AX4477" s="5"/>
      <c r="AY4477" s="5"/>
      <c r="AZ4477" s="5"/>
      <c r="BA4477" s="5"/>
      <c r="CX4477" s="5"/>
      <c r="CY4477" s="5"/>
      <c r="CZ4477" s="5"/>
    </row>
    <row r="4478" spans="4:104" x14ac:dyDescent="0.3">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E4478" s="5"/>
      <c r="AF4478" s="5"/>
      <c r="AG4478" s="5"/>
      <c r="AH4478" s="5"/>
      <c r="AI4478" s="5"/>
      <c r="AJ4478" s="5"/>
      <c r="AM4478" s="9"/>
      <c r="AN4478" s="9"/>
      <c r="AO4478" s="9"/>
      <c r="AP4478" s="9"/>
      <c r="AQ4478" s="9"/>
      <c r="AR4478" s="9"/>
      <c r="AS4478" s="9"/>
      <c r="AT4478" s="9"/>
      <c r="AU4478" s="5"/>
      <c r="AV4478" s="5"/>
      <c r="AW4478" s="5"/>
      <c r="AX4478" s="5"/>
      <c r="AY4478" s="5"/>
      <c r="AZ4478" s="5"/>
      <c r="BA4478" s="5"/>
      <c r="CX4478" s="5"/>
      <c r="CY4478" s="5"/>
      <c r="CZ4478" s="5"/>
    </row>
    <row r="4479" spans="4:104" x14ac:dyDescent="0.3">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E4479" s="5"/>
      <c r="AF4479" s="5"/>
      <c r="AG4479" s="5"/>
      <c r="AH4479" s="5"/>
      <c r="AI4479" s="5"/>
      <c r="AJ4479" s="5"/>
      <c r="AM4479" s="9"/>
      <c r="AN4479" s="9"/>
      <c r="AO4479" s="9"/>
      <c r="AP4479" s="9"/>
      <c r="AQ4479" s="9"/>
      <c r="AR4479" s="9"/>
      <c r="AS4479" s="9"/>
      <c r="AT4479" s="9"/>
      <c r="AU4479" s="5"/>
      <c r="AV4479" s="5"/>
      <c r="AW4479" s="5"/>
      <c r="AX4479" s="5"/>
      <c r="AY4479" s="5"/>
      <c r="AZ4479" s="5"/>
      <c r="BA4479" s="5"/>
      <c r="CX4479" s="5"/>
      <c r="CY4479" s="5"/>
      <c r="CZ4479" s="5"/>
    </row>
    <row r="4480" spans="4:104" x14ac:dyDescent="0.3">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E4480" s="5"/>
      <c r="AF4480" s="5"/>
      <c r="AG4480" s="5"/>
      <c r="AH4480" s="5"/>
      <c r="AI4480" s="5"/>
      <c r="AJ4480" s="5"/>
      <c r="AM4480" s="9"/>
      <c r="AN4480" s="9"/>
      <c r="AO4480" s="9"/>
      <c r="AP4480" s="9"/>
      <c r="AQ4480" s="9"/>
      <c r="AR4480" s="9"/>
      <c r="AS4480" s="9"/>
      <c r="AT4480" s="9"/>
      <c r="AU4480" s="5"/>
      <c r="AV4480" s="5"/>
      <c r="AW4480" s="5"/>
      <c r="AX4480" s="5"/>
      <c r="AY4480" s="5"/>
      <c r="AZ4480" s="5"/>
      <c r="BA4480" s="5"/>
      <c r="CX4480" s="5"/>
      <c r="CY4480" s="5"/>
      <c r="CZ4480" s="5"/>
    </row>
    <row r="4481" spans="4:104" x14ac:dyDescent="0.3">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E4481" s="5"/>
      <c r="AF4481" s="5"/>
      <c r="AG4481" s="5"/>
      <c r="AH4481" s="5"/>
      <c r="AI4481" s="5"/>
      <c r="AJ4481" s="5"/>
      <c r="AM4481" s="9"/>
      <c r="AN4481" s="9"/>
      <c r="AO4481" s="9"/>
      <c r="AP4481" s="9"/>
      <c r="AQ4481" s="9"/>
      <c r="AR4481" s="9"/>
      <c r="AS4481" s="9"/>
      <c r="AT4481" s="9"/>
      <c r="AU4481" s="5"/>
      <c r="AV4481" s="5"/>
      <c r="AW4481" s="5"/>
      <c r="AX4481" s="5"/>
      <c r="AY4481" s="5"/>
      <c r="AZ4481" s="5"/>
      <c r="BA4481" s="5"/>
      <c r="CX4481" s="5"/>
      <c r="CY4481" s="5"/>
      <c r="CZ4481" s="5"/>
    </row>
    <row r="4482" spans="4:104" x14ac:dyDescent="0.3">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E4482" s="5"/>
      <c r="AF4482" s="5"/>
      <c r="AG4482" s="5"/>
      <c r="AH4482" s="5"/>
      <c r="AI4482" s="5"/>
      <c r="AJ4482" s="5"/>
      <c r="AM4482" s="9"/>
      <c r="AN4482" s="9"/>
      <c r="AO4482" s="9"/>
      <c r="AP4482" s="9"/>
      <c r="AQ4482" s="9"/>
      <c r="AR4482" s="9"/>
      <c r="AS4482" s="9"/>
      <c r="AT4482" s="9"/>
      <c r="AU4482" s="5"/>
      <c r="AV4482" s="5"/>
      <c r="AW4482" s="5"/>
      <c r="AX4482" s="5"/>
      <c r="AY4482" s="5"/>
      <c r="AZ4482" s="5"/>
      <c r="BA4482" s="5"/>
      <c r="CX4482" s="5"/>
      <c r="CY4482" s="5"/>
      <c r="CZ4482" s="5"/>
    </row>
    <row r="4483" spans="4:104" x14ac:dyDescent="0.3">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E4483" s="5"/>
      <c r="AF4483" s="5"/>
      <c r="AG4483" s="5"/>
      <c r="AH4483" s="5"/>
      <c r="AI4483" s="5"/>
      <c r="AJ4483" s="5"/>
      <c r="AM4483" s="9"/>
      <c r="AN4483" s="9"/>
      <c r="AO4483" s="9"/>
      <c r="AP4483" s="9"/>
      <c r="AQ4483" s="9"/>
      <c r="AR4483" s="9"/>
      <c r="AS4483" s="9"/>
      <c r="AT4483" s="9"/>
      <c r="AU4483" s="5"/>
      <c r="AV4483" s="5"/>
      <c r="AW4483" s="5"/>
      <c r="AX4483" s="5"/>
      <c r="AY4483" s="5"/>
      <c r="AZ4483" s="5"/>
      <c r="BA4483" s="5"/>
      <c r="CX4483" s="5"/>
      <c r="CY4483" s="5"/>
      <c r="CZ4483" s="5"/>
    </row>
    <row r="4484" spans="4:104" x14ac:dyDescent="0.3">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E4484" s="5"/>
      <c r="AF4484" s="5"/>
      <c r="AG4484" s="5"/>
      <c r="AH4484" s="5"/>
      <c r="AI4484" s="5"/>
      <c r="AJ4484" s="5"/>
      <c r="AM4484" s="9"/>
      <c r="AN4484" s="9"/>
      <c r="AO4484" s="9"/>
      <c r="AP4484" s="9"/>
      <c r="AQ4484" s="9"/>
      <c r="AR4484" s="9"/>
      <c r="AS4484" s="9"/>
      <c r="AT4484" s="9"/>
      <c r="AU4484" s="5"/>
      <c r="AV4484" s="5"/>
      <c r="AW4484" s="5"/>
      <c r="AX4484" s="5"/>
      <c r="AY4484" s="5"/>
      <c r="AZ4484" s="5"/>
      <c r="BA4484" s="5"/>
      <c r="CX4484" s="5"/>
      <c r="CY4484" s="5"/>
      <c r="CZ4484" s="5"/>
    </row>
    <row r="4485" spans="4:104" x14ac:dyDescent="0.3">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E4485" s="5"/>
      <c r="AF4485" s="5"/>
      <c r="AG4485" s="5"/>
      <c r="AH4485" s="5"/>
      <c r="AI4485" s="5"/>
      <c r="AJ4485" s="5"/>
      <c r="AM4485" s="9"/>
      <c r="AN4485" s="9"/>
      <c r="AO4485" s="9"/>
      <c r="AP4485" s="9"/>
      <c r="AQ4485" s="9"/>
      <c r="AR4485" s="9"/>
      <c r="AS4485" s="9"/>
      <c r="AT4485" s="9"/>
      <c r="AU4485" s="5"/>
      <c r="AV4485" s="5"/>
      <c r="AW4485" s="5"/>
      <c r="AX4485" s="5"/>
      <c r="AY4485" s="5"/>
      <c r="AZ4485" s="5"/>
      <c r="BA4485" s="5"/>
      <c r="CX4485" s="5"/>
      <c r="CY4485" s="5"/>
      <c r="CZ4485" s="5"/>
    </row>
    <row r="4486" spans="4:104" x14ac:dyDescent="0.3">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E4486" s="5"/>
      <c r="AF4486" s="5"/>
      <c r="AG4486" s="5"/>
      <c r="AH4486" s="5"/>
      <c r="AI4486" s="5"/>
      <c r="AJ4486" s="5"/>
      <c r="AM4486" s="9"/>
      <c r="AN4486" s="9"/>
      <c r="AO4486" s="9"/>
      <c r="AP4486" s="9"/>
      <c r="AQ4486" s="9"/>
      <c r="AR4486" s="9"/>
      <c r="AS4486" s="9"/>
      <c r="AT4486" s="9"/>
      <c r="AU4486" s="5"/>
      <c r="AV4486" s="5"/>
      <c r="AW4486" s="5"/>
      <c r="AX4486" s="5"/>
      <c r="AY4486" s="5"/>
      <c r="AZ4486" s="5"/>
      <c r="BA4486" s="5"/>
      <c r="CX4486" s="5"/>
      <c r="CY4486" s="5"/>
      <c r="CZ4486" s="5"/>
    </row>
    <row r="4487" spans="4:104" x14ac:dyDescent="0.3">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E4487" s="5"/>
      <c r="AF4487" s="5"/>
      <c r="AG4487" s="5"/>
      <c r="AH4487" s="5"/>
      <c r="AI4487" s="5"/>
      <c r="AJ4487" s="5"/>
      <c r="AM4487" s="9"/>
      <c r="AN4487" s="9"/>
      <c r="AO4487" s="9"/>
      <c r="AP4487" s="9"/>
      <c r="AQ4487" s="9"/>
      <c r="AR4487" s="9"/>
      <c r="AS4487" s="9"/>
      <c r="AT4487" s="9"/>
      <c r="AU4487" s="5"/>
      <c r="AV4487" s="5"/>
      <c r="AW4487" s="5"/>
      <c r="AX4487" s="5"/>
      <c r="AY4487" s="5"/>
      <c r="AZ4487" s="5"/>
      <c r="BA4487" s="5"/>
      <c r="CX4487" s="5"/>
      <c r="CY4487" s="5"/>
      <c r="CZ4487" s="5"/>
    </row>
    <row r="4488" spans="4:104" x14ac:dyDescent="0.3">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E4488" s="5"/>
      <c r="AF4488" s="5"/>
      <c r="AG4488" s="5"/>
      <c r="AH4488" s="5"/>
      <c r="AI4488" s="5"/>
      <c r="AJ4488" s="5"/>
      <c r="AM4488" s="9"/>
      <c r="AN4488" s="9"/>
      <c r="AO4488" s="9"/>
      <c r="AP4488" s="9"/>
      <c r="AQ4488" s="9"/>
      <c r="AR4488" s="9"/>
      <c r="AS4488" s="9"/>
      <c r="AT4488" s="9"/>
      <c r="AU4488" s="5"/>
      <c r="AV4488" s="5"/>
      <c r="AW4488" s="5"/>
      <c r="AX4488" s="5"/>
      <c r="AY4488" s="5"/>
      <c r="AZ4488" s="5"/>
      <c r="BA4488" s="5"/>
      <c r="CX4488" s="5"/>
      <c r="CY4488" s="5"/>
      <c r="CZ4488" s="5"/>
    </row>
    <row r="4489" spans="4:104" x14ac:dyDescent="0.3">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E4489" s="5"/>
      <c r="AF4489" s="5"/>
      <c r="AG4489" s="5"/>
      <c r="AH4489" s="5"/>
      <c r="AI4489" s="5"/>
      <c r="AJ4489" s="5"/>
      <c r="AM4489" s="9"/>
      <c r="AN4489" s="9"/>
      <c r="AO4489" s="9"/>
      <c r="AP4489" s="9"/>
      <c r="AQ4489" s="9"/>
      <c r="AR4489" s="9"/>
      <c r="AS4489" s="9"/>
      <c r="AT4489" s="9"/>
      <c r="AU4489" s="5"/>
      <c r="AV4489" s="5"/>
      <c r="AW4489" s="5"/>
      <c r="AX4489" s="5"/>
      <c r="AY4489" s="5"/>
      <c r="AZ4489" s="5"/>
      <c r="BA4489" s="5"/>
      <c r="CX4489" s="5"/>
      <c r="CY4489" s="5"/>
      <c r="CZ4489" s="5"/>
    </row>
    <row r="4490" spans="4:104" x14ac:dyDescent="0.3">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E4490" s="5"/>
      <c r="AF4490" s="5"/>
      <c r="AG4490" s="5"/>
      <c r="AH4490" s="5"/>
      <c r="AI4490" s="5"/>
      <c r="AJ4490" s="5"/>
      <c r="AM4490" s="9"/>
      <c r="AN4490" s="9"/>
      <c r="AO4490" s="9"/>
      <c r="AP4490" s="9"/>
      <c r="AQ4490" s="9"/>
      <c r="AR4490" s="9"/>
      <c r="AS4490" s="9"/>
      <c r="AT4490" s="9"/>
      <c r="AU4490" s="5"/>
      <c r="AV4490" s="5"/>
      <c r="AW4490" s="5"/>
      <c r="AX4490" s="5"/>
      <c r="AY4490" s="5"/>
      <c r="AZ4490" s="5"/>
      <c r="BA4490" s="5"/>
      <c r="CX4490" s="5"/>
      <c r="CY4490" s="5"/>
      <c r="CZ4490" s="5"/>
    </row>
    <row r="4491" spans="4:104" x14ac:dyDescent="0.3">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E4491" s="5"/>
      <c r="AF4491" s="5"/>
      <c r="AG4491" s="5"/>
      <c r="AH4491" s="5"/>
      <c r="AI4491" s="5"/>
      <c r="AJ4491" s="5"/>
      <c r="AM4491" s="9"/>
      <c r="AN4491" s="9"/>
      <c r="AO4491" s="9"/>
      <c r="AP4491" s="9"/>
      <c r="AQ4491" s="9"/>
      <c r="AR4491" s="9"/>
      <c r="AS4491" s="9"/>
      <c r="AT4491" s="9"/>
      <c r="AU4491" s="5"/>
      <c r="AV4491" s="5"/>
      <c r="AW4491" s="5"/>
      <c r="AX4491" s="5"/>
      <c r="AY4491" s="5"/>
      <c r="AZ4491" s="5"/>
      <c r="BA4491" s="5"/>
      <c r="CX4491" s="5"/>
      <c r="CY4491" s="5"/>
      <c r="CZ4491" s="5"/>
    </row>
    <row r="4492" spans="4:104" x14ac:dyDescent="0.3">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E4492" s="5"/>
      <c r="AF4492" s="5"/>
      <c r="AG4492" s="5"/>
      <c r="AH4492" s="5"/>
      <c r="AI4492" s="5"/>
      <c r="AJ4492" s="5"/>
      <c r="AM4492" s="9"/>
      <c r="AN4492" s="9"/>
      <c r="AO4492" s="9"/>
      <c r="AP4492" s="9"/>
      <c r="AQ4492" s="9"/>
      <c r="AR4492" s="9"/>
      <c r="AS4492" s="9"/>
      <c r="AT4492" s="9"/>
      <c r="AU4492" s="5"/>
      <c r="AV4492" s="5"/>
      <c r="AW4492" s="5"/>
      <c r="AX4492" s="5"/>
      <c r="AY4492" s="5"/>
      <c r="AZ4492" s="5"/>
      <c r="BA4492" s="5"/>
      <c r="CX4492" s="5"/>
      <c r="CY4492" s="5"/>
      <c r="CZ4492" s="5"/>
    </row>
    <row r="4493" spans="4:104" x14ac:dyDescent="0.3">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E4493" s="5"/>
      <c r="AF4493" s="5"/>
      <c r="AG4493" s="5"/>
      <c r="AH4493" s="5"/>
      <c r="AI4493" s="5"/>
      <c r="AJ4493" s="5"/>
      <c r="AM4493" s="9"/>
      <c r="AN4493" s="9"/>
      <c r="AO4493" s="9"/>
      <c r="AP4493" s="9"/>
      <c r="AQ4493" s="9"/>
      <c r="AR4493" s="9"/>
      <c r="AS4493" s="9"/>
      <c r="AT4493" s="9"/>
      <c r="AU4493" s="5"/>
      <c r="AV4493" s="5"/>
      <c r="AW4493" s="5"/>
      <c r="AX4493" s="5"/>
      <c r="AY4493" s="5"/>
      <c r="AZ4493" s="5"/>
      <c r="BA4493" s="5"/>
      <c r="CX4493" s="5"/>
      <c r="CY4493" s="5"/>
      <c r="CZ4493" s="5"/>
    </row>
    <row r="4494" spans="4:104" x14ac:dyDescent="0.3">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E4494" s="5"/>
      <c r="AF4494" s="5"/>
      <c r="AG4494" s="5"/>
      <c r="AH4494" s="5"/>
      <c r="AI4494" s="5"/>
      <c r="AJ4494" s="5"/>
      <c r="AM4494" s="9"/>
      <c r="AN4494" s="9"/>
      <c r="AO4494" s="9"/>
      <c r="AP4494" s="9"/>
      <c r="AQ4494" s="9"/>
      <c r="AR4494" s="9"/>
      <c r="AS4494" s="9"/>
      <c r="AT4494" s="9"/>
      <c r="AU4494" s="5"/>
      <c r="AV4494" s="5"/>
      <c r="AW4494" s="5"/>
      <c r="AX4494" s="5"/>
      <c r="AY4494" s="5"/>
      <c r="AZ4494" s="5"/>
      <c r="BA4494" s="5"/>
      <c r="CX4494" s="5"/>
      <c r="CY4494" s="5"/>
      <c r="CZ4494" s="5"/>
    </row>
    <row r="4495" spans="4:104" x14ac:dyDescent="0.3">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E4495" s="5"/>
      <c r="AF4495" s="5"/>
      <c r="AG4495" s="5"/>
      <c r="AH4495" s="5"/>
      <c r="AI4495" s="5"/>
      <c r="AJ4495" s="5"/>
      <c r="AM4495" s="9"/>
      <c r="AN4495" s="9"/>
      <c r="AO4495" s="9"/>
      <c r="AP4495" s="9"/>
      <c r="AQ4495" s="9"/>
      <c r="AR4495" s="9"/>
      <c r="AS4495" s="9"/>
      <c r="AT4495" s="9"/>
      <c r="AU4495" s="5"/>
      <c r="AV4495" s="5"/>
      <c r="AW4495" s="5"/>
      <c r="AX4495" s="5"/>
      <c r="AY4495" s="5"/>
      <c r="AZ4495" s="5"/>
      <c r="BA4495" s="5"/>
      <c r="CX4495" s="5"/>
      <c r="CY4495" s="5"/>
      <c r="CZ4495" s="5"/>
    </row>
    <row r="4496" spans="4:104" x14ac:dyDescent="0.3">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E4496" s="5"/>
      <c r="AF4496" s="5"/>
      <c r="AG4496" s="5"/>
      <c r="AH4496" s="5"/>
      <c r="AI4496" s="5"/>
      <c r="AJ4496" s="5"/>
      <c r="AM4496" s="9"/>
      <c r="AN4496" s="9"/>
      <c r="AO4496" s="9"/>
      <c r="AP4496" s="9"/>
      <c r="AQ4496" s="9"/>
      <c r="AR4496" s="9"/>
      <c r="AS4496" s="9"/>
      <c r="AT4496" s="9"/>
      <c r="AU4496" s="5"/>
      <c r="AV4496" s="5"/>
      <c r="AW4496" s="5"/>
      <c r="AX4496" s="5"/>
      <c r="AY4496" s="5"/>
      <c r="AZ4496" s="5"/>
      <c r="BA4496" s="5"/>
      <c r="CX4496" s="5"/>
      <c r="CY4496" s="5"/>
      <c r="CZ4496" s="5"/>
    </row>
    <row r="4497" spans="4:104" x14ac:dyDescent="0.3">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E4497" s="5"/>
      <c r="AF4497" s="5"/>
      <c r="AG4497" s="5"/>
      <c r="AH4497" s="5"/>
      <c r="AI4497" s="5"/>
      <c r="AJ4497" s="5"/>
      <c r="AM4497" s="9"/>
      <c r="AN4497" s="9"/>
      <c r="AO4497" s="9"/>
      <c r="AP4497" s="9"/>
      <c r="AQ4497" s="9"/>
      <c r="AR4497" s="9"/>
      <c r="AS4497" s="9"/>
      <c r="AT4497" s="9"/>
      <c r="AU4497" s="5"/>
      <c r="AV4497" s="5"/>
      <c r="AW4497" s="5"/>
      <c r="AX4497" s="5"/>
      <c r="AY4497" s="5"/>
      <c r="AZ4497" s="5"/>
      <c r="BA4497" s="5"/>
      <c r="CX4497" s="5"/>
      <c r="CY4497" s="5"/>
      <c r="CZ4497" s="5"/>
    </row>
    <row r="4498" spans="4:104" x14ac:dyDescent="0.3">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E4498" s="5"/>
      <c r="AF4498" s="5"/>
      <c r="AG4498" s="5"/>
      <c r="AH4498" s="5"/>
      <c r="AI4498" s="5"/>
      <c r="AJ4498" s="5"/>
      <c r="AM4498" s="9"/>
      <c r="AN4498" s="9"/>
      <c r="AO4498" s="9"/>
      <c r="AP4498" s="9"/>
      <c r="AQ4498" s="9"/>
      <c r="AR4498" s="9"/>
      <c r="AS4498" s="9"/>
      <c r="AT4498" s="9"/>
      <c r="AU4498" s="5"/>
      <c r="AV4498" s="5"/>
      <c r="AW4498" s="5"/>
      <c r="AX4498" s="5"/>
      <c r="AY4498" s="5"/>
      <c r="AZ4498" s="5"/>
      <c r="BA4498" s="5"/>
      <c r="CX4498" s="5"/>
      <c r="CY4498" s="5"/>
      <c r="CZ4498" s="5"/>
    </row>
    <row r="4499" spans="4:104" x14ac:dyDescent="0.3">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E4499" s="5"/>
      <c r="AF4499" s="5"/>
      <c r="AG4499" s="5"/>
      <c r="AH4499" s="5"/>
      <c r="AI4499" s="5"/>
      <c r="AJ4499" s="5"/>
      <c r="AM4499" s="9"/>
      <c r="AN4499" s="9"/>
      <c r="AO4499" s="9"/>
      <c r="AP4499" s="9"/>
      <c r="AQ4499" s="9"/>
      <c r="AR4499" s="9"/>
      <c r="AS4499" s="9"/>
      <c r="AT4499" s="9"/>
      <c r="AU4499" s="5"/>
      <c r="AV4499" s="5"/>
      <c r="AW4499" s="5"/>
      <c r="AX4499" s="5"/>
      <c r="AY4499" s="5"/>
      <c r="AZ4499" s="5"/>
      <c r="BA4499" s="5"/>
      <c r="CX4499" s="5"/>
      <c r="CY4499" s="5"/>
      <c r="CZ4499" s="5"/>
    </row>
    <row r="4500" spans="4:104" x14ac:dyDescent="0.3">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E4500" s="5"/>
      <c r="AF4500" s="5"/>
      <c r="AG4500" s="5"/>
      <c r="AH4500" s="5"/>
      <c r="AI4500" s="5"/>
      <c r="AJ4500" s="5"/>
      <c r="AM4500" s="9"/>
      <c r="AN4500" s="9"/>
      <c r="AO4500" s="9"/>
      <c r="AP4500" s="9"/>
      <c r="AQ4500" s="9"/>
      <c r="AR4500" s="9"/>
      <c r="AS4500" s="9"/>
      <c r="AT4500" s="9"/>
      <c r="AU4500" s="5"/>
      <c r="AV4500" s="5"/>
      <c r="AW4500" s="5"/>
      <c r="AX4500" s="5"/>
      <c r="AY4500" s="5"/>
      <c r="AZ4500" s="5"/>
      <c r="BA4500" s="5"/>
      <c r="CX4500" s="5"/>
      <c r="CY4500" s="5"/>
      <c r="CZ4500" s="5"/>
    </row>
    <row r="4501" spans="4:104" x14ac:dyDescent="0.3">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E4501" s="5"/>
      <c r="AF4501" s="5"/>
      <c r="AG4501" s="5"/>
      <c r="AH4501" s="5"/>
      <c r="AI4501" s="5"/>
      <c r="AJ4501" s="5"/>
      <c r="AM4501" s="9"/>
      <c r="AN4501" s="9"/>
      <c r="AO4501" s="9"/>
      <c r="AP4501" s="9"/>
      <c r="AQ4501" s="9"/>
      <c r="AR4501" s="9"/>
      <c r="AS4501" s="9"/>
      <c r="AT4501" s="9"/>
      <c r="AU4501" s="5"/>
      <c r="AV4501" s="5"/>
      <c r="AW4501" s="5"/>
      <c r="AX4501" s="5"/>
      <c r="AY4501" s="5"/>
      <c r="AZ4501" s="5"/>
      <c r="BA4501" s="5"/>
      <c r="CX4501" s="5"/>
      <c r="CY4501" s="5"/>
      <c r="CZ4501" s="5"/>
    </row>
    <row r="4502" spans="4:104" x14ac:dyDescent="0.3">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E4502" s="5"/>
      <c r="AF4502" s="5"/>
      <c r="AG4502" s="5"/>
      <c r="AH4502" s="5"/>
      <c r="AI4502" s="5"/>
      <c r="AJ4502" s="5"/>
      <c r="AM4502" s="9"/>
      <c r="AN4502" s="9"/>
      <c r="AO4502" s="9"/>
      <c r="AP4502" s="9"/>
      <c r="AQ4502" s="9"/>
      <c r="AR4502" s="9"/>
      <c r="AS4502" s="9"/>
      <c r="AT4502" s="9"/>
      <c r="AU4502" s="5"/>
      <c r="AV4502" s="5"/>
      <c r="AW4502" s="5"/>
      <c r="AX4502" s="5"/>
      <c r="AY4502" s="5"/>
      <c r="AZ4502" s="5"/>
      <c r="BA4502" s="5"/>
      <c r="CX4502" s="5"/>
      <c r="CY4502" s="5"/>
      <c r="CZ4502" s="5"/>
    </row>
    <row r="4503" spans="4:104" x14ac:dyDescent="0.3">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E4503" s="5"/>
      <c r="AF4503" s="5"/>
      <c r="AG4503" s="5"/>
      <c r="AH4503" s="5"/>
      <c r="AI4503" s="5"/>
      <c r="AJ4503" s="5"/>
      <c r="AM4503" s="9"/>
      <c r="AN4503" s="9"/>
      <c r="AO4503" s="9"/>
      <c r="AP4503" s="9"/>
      <c r="AQ4503" s="9"/>
      <c r="AR4503" s="9"/>
      <c r="AS4503" s="9"/>
      <c r="AT4503" s="9"/>
      <c r="AU4503" s="5"/>
      <c r="AV4503" s="5"/>
      <c r="AW4503" s="5"/>
      <c r="AX4503" s="5"/>
      <c r="AY4503" s="5"/>
      <c r="AZ4503" s="5"/>
      <c r="BA4503" s="5"/>
      <c r="CX4503" s="5"/>
      <c r="CY4503" s="5"/>
      <c r="CZ4503" s="5"/>
    </row>
    <row r="4504" spans="4:104" x14ac:dyDescent="0.3">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E4504" s="5"/>
      <c r="AF4504" s="5"/>
      <c r="AG4504" s="5"/>
      <c r="AH4504" s="5"/>
      <c r="AI4504" s="5"/>
      <c r="AJ4504" s="5"/>
      <c r="AM4504" s="9"/>
      <c r="AN4504" s="9"/>
      <c r="AO4504" s="9"/>
      <c r="AP4504" s="9"/>
      <c r="AQ4504" s="9"/>
      <c r="AR4504" s="9"/>
      <c r="AS4504" s="9"/>
      <c r="AT4504" s="9"/>
      <c r="AU4504" s="5"/>
      <c r="AV4504" s="5"/>
      <c r="AW4504" s="5"/>
      <c r="AX4504" s="5"/>
      <c r="AY4504" s="5"/>
      <c r="AZ4504" s="5"/>
      <c r="BA4504" s="5"/>
      <c r="CX4504" s="5"/>
      <c r="CY4504" s="5"/>
      <c r="CZ4504" s="5"/>
    </row>
    <row r="4505" spans="4:104" x14ac:dyDescent="0.3">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E4505" s="5"/>
      <c r="AF4505" s="5"/>
      <c r="AG4505" s="5"/>
      <c r="AH4505" s="5"/>
      <c r="AI4505" s="5"/>
      <c r="AJ4505" s="5"/>
      <c r="AM4505" s="9"/>
      <c r="AN4505" s="9"/>
      <c r="AO4505" s="9"/>
      <c r="AP4505" s="9"/>
      <c r="AQ4505" s="9"/>
      <c r="AR4505" s="9"/>
      <c r="AS4505" s="9"/>
      <c r="AT4505" s="9"/>
      <c r="AU4505" s="5"/>
      <c r="AV4505" s="5"/>
      <c r="AW4505" s="5"/>
      <c r="AX4505" s="5"/>
      <c r="AY4505" s="5"/>
      <c r="AZ4505" s="5"/>
      <c r="BA4505" s="5"/>
      <c r="CX4505" s="5"/>
      <c r="CY4505" s="5"/>
      <c r="CZ4505" s="5"/>
    </row>
    <row r="4506" spans="4:104" x14ac:dyDescent="0.3">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E4506" s="5"/>
      <c r="AF4506" s="5"/>
      <c r="AG4506" s="5"/>
      <c r="AH4506" s="5"/>
      <c r="AI4506" s="5"/>
      <c r="AJ4506" s="5"/>
      <c r="AM4506" s="9"/>
      <c r="AN4506" s="9"/>
      <c r="AO4506" s="9"/>
      <c r="AP4506" s="9"/>
      <c r="AQ4506" s="9"/>
      <c r="AR4506" s="9"/>
      <c r="AS4506" s="9"/>
      <c r="AT4506" s="9"/>
      <c r="AU4506" s="5"/>
      <c r="AV4506" s="5"/>
      <c r="AW4506" s="5"/>
      <c r="AX4506" s="5"/>
      <c r="AY4506" s="5"/>
      <c r="AZ4506" s="5"/>
      <c r="BA4506" s="5"/>
      <c r="CX4506" s="5"/>
      <c r="CY4506" s="5"/>
      <c r="CZ4506" s="5"/>
    </row>
    <row r="4507" spans="4:104" x14ac:dyDescent="0.3">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E4507" s="5"/>
      <c r="AF4507" s="5"/>
      <c r="AG4507" s="5"/>
      <c r="AH4507" s="5"/>
      <c r="AI4507" s="5"/>
      <c r="AJ4507" s="5"/>
      <c r="AM4507" s="9"/>
      <c r="AN4507" s="9"/>
      <c r="AO4507" s="9"/>
      <c r="AP4507" s="9"/>
      <c r="AQ4507" s="9"/>
      <c r="AR4507" s="9"/>
      <c r="AS4507" s="9"/>
      <c r="AT4507" s="9"/>
      <c r="AU4507" s="5"/>
      <c r="AV4507" s="5"/>
      <c r="AW4507" s="5"/>
      <c r="AX4507" s="5"/>
      <c r="AY4507" s="5"/>
      <c r="AZ4507" s="5"/>
      <c r="BA4507" s="5"/>
      <c r="CX4507" s="5"/>
      <c r="CY4507" s="5"/>
      <c r="CZ4507" s="5"/>
    </row>
    <row r="4508" spans="4:104" x14ac:dyDescent="0.3">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E4508" s="5"/>
      <c r="AF4508" s="5"/>
      <c r="AG4508" s="5"/>
      <c r="AH4508" s="5"/>
      <c r="AI4508" s="5"/>
      <c r="AJ4508" s="5"/>
      <c r="AM4508" s="9"/>
      <c r="AN4508" s="9"/>
      <c r="AO4508" s="9"/>
      <c r="AP4508" s="9"/>
      <c r="AQ4508" s="9"/>
      <c r="AR4508" s="9"/>
      <c r="AS4508" s="9"/>
      <c r="AT4508" s="9"/>
      <c r="AU4508" s="5"/>
      <c r="AV4508" s="5"/>
      <c r="AW4508" s="5"/>
      <c r="AX4508" s="5"/>
      <c r="AY4508" s="5"/>
      <c r="AZ4508" s="5"/>
      <c r="BA4508" s="5"/>
      <c r="CX4508" s="5"/>
      <c r="CY4508" s="5"/>
      <c r="CZ4508" s="5"/>
    </row>
    <row r="4509" spans="4:104" x14ac:dyDescent="0.3">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E4509" s="5"/>
      <c r="AF4509" s="5"/>
      <c r="AG4509" s="5"/>
      <c r="AH4509" s="5"/>
      <c r="AI4509" s="5"/>
      <c r="AJ4509" s="5"/>
      <c r="AM4509" s="9"/>
      <c r="AN4509" s="9"/>
      <c r="AO4509" s="9"/>
      <c r="AP4509" s="9"/>
      <c r="AQ4509" s="9"/>
      <c r="AR4509" s="9"/>
      <c r="AS4509" s="9"/>
      <c r="AT4509" s="9"/>
      <c r="AU4509" s="5"/>
      <c r="AV4509" s="5"/>
      <c r="AW4509" s="5"/>
      <c r="AX4509" s="5"/>
      <c r="AY4509" s="5"/>
      <c r="AZ4509" s="5"/>
      <c r="BA4509" s="5"/>
      <c r="CX4509" s="5"/>
      <c r="CY4509" s="5"/>
      <c r="CZ4509" s="5"/>
    </row>
    <row r="4510" spans="4:104" x14ac:dyDescent="0.3">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E4510" s="5"/>
      <c r="AF4510" s="5"/>
      <c r="AG4510" s="5"/>
      <c r="AH4510" s="5"/>
      <c r="AI4510" s="5"/>
      <c r="AJ4510" s="5"/>
      <c r="AM4510" s="9"/>
      <c r="AN4510" s="9"/>
      <c r="AO4510" s="9"/>
      <c r="AP4510" s="9"/>
      <c r="AQ4510" s="9"/>
      <c r="AR4510" s="9"/>
      <c r="AS4510" s="9"/>
      <c r="AT4510" s="9"/>
      <c r="AU4510" s="5"/>
      <c r="AV4510" s="5"/>
      <c r="AW4510" s="5"/>
      <c r="AX4510" s="5"/>
      <c r="AY4510" s="5"/>
      <c r="AZ4510" s="5"/>
      <c r="BA4510" s="5"/>
      <c r="CX4510" s="5"/>
      <c r="CY4510" s="5"/>
      <c r="CZ4510" s="5"/>
    </row>
    <row r="4511" spans="4:104" x14ac:dyDescent="0.3">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E4511" s="5"/>
      <c r="AF4511" s="5"/>
      <c r="AG4511" s="5"/>
      <c r="AH4511" s="5"/>
      <c r="AI4511" s="5"/>
      <c r="AJ4511" s="5"/>
      <c r="AM4511" s="9"/>
      <c r="AN4511" s="9"/>
      <c r="AO4511" s="9"/>
      <c r="AP4511" s="9"/>
      <c r="AQ4511" s="9"/>
      <c r="AR4511" s="9"/>
      <c r="AS4511" s="9"/>
      <c r="AT4511" s="9"/>
      <c r="AU4511" s="5"/>
      <c r="AV4511" s="5"/>
      <c r="AW4511" s="5"/>
      <c r="AX4511" s="5"/>
      <c r="AY4511" s="5"/>
      <c r="AZ4511" s="5"/>
      <c r="BA4511" s="5"/>
      <c r="CX4511" s="5"/>
      <c r="CY4511" s="5"/>
      <c r="CZ4511" s="5"/>
    </row>
    <row r="4512" spans="4:104" x14ac:dyDescent="0.3">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E4512" s="5"/>
      <c r="AF4512" s="5"/>
      <c r="AG4512" s="5"/>
      <c r="AH4512" s="5"/>
      <c r="AI4512" s="5"/>
      <c r="AJ4512" s="5"/>
      <c r="AM4512" s="9"/>
      <c r="AN4512" s="9"/>
      <c r="AO4512" s="9"/>
      <c r="AP4512" s="9"/>
      <c r="AQ4512" s="9"/>
      <c r="AR4512" s="9"/>
      <c r="AS4512" s="9"/>
      <c r="AT4512" s="9"/>
      <c r="AU4512" s="5"/>
      <c r="AV4512" s="5"/>
      <c r="AW4512" s="5"/>
      <c r="AX4512" s="5"/>
      <c r="AY4512" s="5"/>
      <c r="AZ4512" s="5"/>
      <c r="BA4512" s="5"/>
      <c r="CX4512" s="5"/>
      <c r="CY4512" s="5"/>
      <c r="CZ4512" s="5"/>
    </row>
    <row r="4513" spans="4:104" x14ac:dyDescent="0.3">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E4513" s="5"/>
      <c r="AF4513" s="5"/>
      <c r="AG4513" s="5"/>
      <c r="AH4513" s="5"/>
      <c r="AI4513" s="5"/>
      <c r="AJ4513" s="5"/>
      <c r="AM4513" s="9"/>
      <c r="AN4513" s="9"/>
      <c r="AO4513" s="9"/>
      <c r="AP4513" s="9"/>
      <c r="AQ4513" s="9"/>
      <c r="AR4513" s="9"/>
      <c r="AS4513" s="9"/>
      <c r="AT4513" s="9"/>
      <c r="AU4513" s="5"/>
      <c r="AV4513" s="5"/>
      <c r="AW4513" s="5"/>
      <c r="AX4513" s="5"/>
      <c r="AY4513" s="5"/>
      <c r="AZ4513" s="5"/>
      <c r="BA4513" s="5"/>
      <c r="CX4513" s="5"/>
      <c r="CY4513" s="5"/>
      <c r="CZ4513" s="5"/>
    </row>
    <row r="4514" spans="4:104" x14ac:dyDescent="0.3">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E4514" s="5"/>
      <c r="AF4514" s="5"/>
      <c r="AG4514" s="5"/>
      <c r="AH4514" s="5"/>
      <c r="AI4514" s="5"/>
      <c r="AJ4514" s="5"/>
      <c r="AM4514" s="9"/>
      <c r="AN4514" s="9"/>
      <c r="AO4514" s="9"/>
      <c r="AP4514" s="9"/>
      <c r="AQ4514" s="9"/>
      <c r="AR4514" s="9"/>
      <c r="AS4514" s="9"/>
      <c r="AT4514" s="9"/>
      <c r="AU4514" s="5"/>
      <c r="AV4514" s="5"/>
      <c r="AW4514" s="5"/>
      <c r="AX4514" s="5"/>
      <c r="AY4514" s="5"/>
      <c r="AZ4514" s="5"/>
      <c r="BA4514" s="5"/>
      <c r="CX4514" s="5"/>
      <c r="CY4514" s="5"/>
      <c r="CZ4514" s="5"/>
    </row>
    <row r="4515" spans="4:104" x14ac:dyDescent="0.3">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E4515" s="5"/>
      <c r="AF4515" s="5"/>
      <c r="AG4515" s="5"/>
      <c r="AH4515" s="5"/>
      <c r="AI4515" s="5"/>
      <c r="AJ4515" s="5"/>
      <c r="AM4515" s="9"/>
      <c r="AN4515" s="9"/>
      <c r="AO4515" s="9"/>
      <c r="AP4515" s="9"/>
      <c r="AQ4515" s="9"/>
      <c r="AR4515" s="9"/>
      <c r="AS4515" s="9"/>
      <c r="AT4515" s="9"/>
      <c r="AU4515" s="5"/>
      <c r="AV4515" s="5"/>
      <c r="AW4515" s="5"/>
      <c r="AX4515" s="5"/>
      <c r="AY4515" s="5"/>
      <c r="AZ4515" s="5"/>
      <c r="BA4515" s="5"/>
      <c r="CX4515" s="5"/>
      <c r="CY4515" s="5"/>
      <c r="CZ4515" s="5"/>
    </row>
    <row r="4516" spans="4:104" x14ac:dyDescent="0.3">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E4516" s="5"/>
      <c r="AF4516" s="5"/>
      <c r="AG4516" s="5"/>
      <c r="AH4516" s="5"/>
      <c r="AI4516" s="5"/>
      <c r="AJ4516" s="5"/>
      <c r="AM4516" s="9"/>
      <c r="AN4516" s="9"/>
      <c r="AO4516" s="9"/>
      <c r="AP4516" s="9"/>
      <c r="AQ4516" s="9"/>
      <c r="AR4516" s="9"/>
      <c r="AS4516" s="9"/>
      <c r="AT4516" s="9"/>
      <c r="AU4516" s="5"/>
      <c r="AV4516" s="5"/>
      <c r="AW4516" s="5"/>
      <c r="AX4516" s="5"/>
      <c r="AY4516" s="5"/>
      <c r="AZ4516" s="5"/>
      <c r="BA4516" s="5"/>
      <c r="CX4516" s="5"/>
      <c r="CY4516" s="5"/>
      <c r="CZ4516" s="5"/>
    </row>
    <row r="4517" spans="4:104" x14ac:dyDescent="0.3">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E4517" s="5"/>
      <c r="AF4517" s="5"/>
      <c r="AG4517" s="5"/>
      <c r="AH4517" s="5"/>
      <c r="AI4517" s="5"/>
      <c r="AJ4517" s="5"/>
      <c r="AM4517" s="9"/>
      <c r="AN4517" s="9"/>
      <c r="AO4517" s="9"/>
      <c r="AP4517" s="9"/>
      <c r="AQ4517" s="9"/>
      <c r="AR4517" s="9"/>
      <c r="AS4517" s="9"/>
      <c r="AT4517" s="9"/>
      <c r="AU4517" s="5"/>
      <c r="AV4517" s="5"/>
      <c r="AW4517" s="5"/>
      <c r="AX4517" s="5"/>
      <c r="AY4517" s="5"/>
      <c r="AZ4517" s="5"/>
      <c r="BA4517" s="5"/>
      <c r="CX4517" s="5"/>
      <c r="CY4517" s="5"/>
      <c r="CZ4517" s="5"/>
    </row>
    <row r="4518" spans="4:104" x14ac:dyDescent="0.3">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E4518" s="5"/>
      <c r="AF4518" s="5"/>
      <c r="AG4518" s="5"/>
      <c r="AH4518" s="5"/>
      <c r="AI4518" s="5"/>
      <c r="AJ4518" s="5"/>
      <c r="AM4518" s="9"/>
      <c r="AN4518" s="9"/>
      <c r="AO4518" s="9"/>
      <c r="AP4518" s="9"/>
      <c r="AQ4518" s="9"/>
      <c r="AR4518" s="9"/>
      <c r="AS4518" s="9"/>
      <c r="AT4518" s="9"/>
      <c r="AU4518" s="5"/>
      <c r="AV4518" s="5"/>
      <c r="AW4518" s="5"/>
      <c r="AX4518" s="5"/>
      <c r="AY4518" s="5"/>
      <c r="AZ4518" s="5"/>
      <c r="BA4518" s="5"/>
      <c r="CX4518" s="5"/>
      <c r="CY4518" s="5"/>
      <c r="CZ4518" s="5"/>
    </row>
    <row r="4519" spans="4:104" x14ac:dyDescent="0.3">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E4519" s="5"/>
      <c r="AF4519" s="5"/>
      <c r="AG4519" s="5"/>
      <c r="AH4519" s="5"/>
      <c r="AI4519" s="5"/>
      <c r="AJ4519" s="5"/>
      <c r="AM4519" s="9"/>
      <c r="AN4519" s="9"/>
      <c r="AO4519" s="9"/>
      <c r="AP4519" s="9"/>
      <c r="AQ4519" s="9"/>
      <c r="AR4519" s="9"/>
      <c r="AS4519" s="9"/>
      <c r="AT4519" s="9"/>
      <c r="AU4519" s="5"/>
      <c r="AV4519" s="5"/>
      <c r="AW4519" s="5"/>
      <c r="AX4519" s="5"/>
      <c r="AY4519" s="5"/>
      <c r="AZ4519" s="5"/>
      <c r="BA4519" s="5"/>
      <c r="CX4519" s="5"/>
      <c r="CY4519" s="5"/>
      <c r="CZ4519" s="5"/>
    </row>
    <row r="4520" spans="4:104" x14ac:dyDescent="0.3">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E4520" s="5"/>
      <c r="AF4520" s="5"/>
      <c r="AG4520" s="5"/>
      <c r="AH4520" s="5"/>
      <c r="AI4520" s="5"/>
      <c r="AJ4520" s="5"/>
      <c r="AM4520" s="9"/>
      <c r="AN4520" s="9"/>
      <c r="AO4520" s="9"/>
      <c r="AP4520" s="9"/>
      <c r="AQ4520" s="9"/>
      <c r="AR4520" s="9"/>
      <c r="AS4520" s="9"/>
      <c r="AT4520" s="9"/>
      <c r="AU4520" s="5"/>
      <c r="AV4520" s="5"/>
      <c r="AW4520" s="5"/>
      <c r="AX4520" s="5"/>
      <c r="AY4520" s="5"/>
      <c r="AZ4520" s="5"/>
      <c r="BA4520" s="5"/>
      <c r="CX4520" s="5"/>
      <c r="CY4520" s="5"/>
      <c r="CZ4520" s="5"/>
    </row>
    <row r="4521" spans="4:104" x14ac:dyDescent="0.3">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E4521" s="5"/>
      <c r="AF4521" s="5"/>
      <c r="AG4521" s="5"/>
      <c r="AH4521" s="5"/>
      <c r="AI4521" s="5"/>
      <c r="AJ4521" s="5"/>
      <c r="AM4521" s="9"/>
      <c r="AN4521" s="9"/>
      <c r="AO4521" s="9"/>
      <c r="AP4521" s="9"/>
      <c r="AQ4521" s="9"/>
      <c r="AR4521" s="9"/>
      <c r="AS4521" s="9"/>
      <c r="AT4521" s="9"/>
      <c r="AU4521" s="5"/>
      <c r="AV4521" s="5"/>
      <c r="AW4521" s="5"/>
      <c r="AX4521" s="5"/>
      <c r="AY4521" s="5"/>
      <c r="AZ4521" s="5"/>
      <c r="BA4521" s="5"/>
      <c r="CX4521" s="5"/>
      <c r="CY4521" s="5"/>
      <c r="CZ4521" s="5"/>
    </row>
    <row r="4522" spans="4:104" x14ac:dyDescent="0.3">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E4522" s="5"/>
      <c r="AF4522" s="5"/>
      <c r="AG4522" s="5"/>
      <c r="AH4522" s="5"/>
      <c r="AI4522" s="5"/>
      <c r="AJ4522" s="5"/>
      <c r="AM4522" s="9"/>
      <c r="AN4522" s="9"/>
      <c r="AO4522" s="9"/>
      <c r="AP4522" s="9"/>
      <c r="AQ4522" s="9"/>
      <c r="AR4522" s="9"/>
      <c r="AS4522" s="9"/>
      <c r="AT4522" s="9"/>
      <c r="AU4522" s="5"/>
      <c r="AV4522" s="5"/>
      <c r="AW4522" s="5"/>
      <c r="AX4522" s="5"/>
      <c r="AY4522" s="5"/>
      <c r="AZ4522" s="5"/>
      <c r="BA4522" s="5"/>
      <c r="CX4522" s="5"/>
      <c r="CY4522" s="5"/>
      <c r="CZ4522" s="5"/>
    </row>
    <row r="4523" spans="4:104" x14ac:dyDescent="0.3">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E4523" s="5"/>
      <c r="AF4523" s="5"/>
      <c r="AG4523" s="5"/>
      <c r="AH4523" s="5"/>
      <c r="AI4523" s="5"/>
      <c r="AJ4523" s="5"/>
      <c r="AM4523" s="9"/>
      <c r="AN4523" s="9"/>
      <c r="AO4523" s="9"/>
      <c r="AP4523" s="9"/>
      <c r="AQ4523" s="9"/>
      <c r="AR4523" s="9"/>
      <c r="AS4523" s="9"/>
      <c r="AT4523" s="9"/>
      <c r="AU4523" s="5"/>
      <c r="AV4523" s="5"/>
      <c r="AW4523" s="5"/>
      <c r="AX4523" s="5"/>
      <c r="AY4523" s="5"/>
      <c r="AZ4523" s="5"/>
      <c r="BA4523" s="5"/>
      <c r="CX4523" s="5"/>
      <c r="CY4523" s="5"/>
      <c r="CZ4523" s="5"/>
    </row>
    <row r="4524" spans="4:104" x14ac:dyDescent="0.3">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E4524" s="5"/>
      <c r="AF4524" s="5"/>
      <c r="AG4524" s="5"/>
      <c r="AH4524" s="5"/>
      <c r="AI4524" s="5"/>
      <c r="AJ4524" s="5"/>
      <c r="AM4524" s="9"/>
      <c r="AN4524" s="9"/>
      <c r="AO4524" s="9"/>
      <c r="AP4524" s="9"/>
      <c r="AQ4524" s="9"/>
      <c r="AR4524" s="9"/>
      <c r="AS4524" s="9"/>
      <c r="AT4524" s="9"/>
      <c r="AU4524" s="5"/>
      <c r="AV4524" s="5"/>
      <c r="AW4524" s="5"/>
      <c r="AX4524" s="5"/>
      <c r="AY4524" s="5"/>
      <c r="AZ4524" s="5"/>
      <c r="BA4524" s="5"/>
      <c r="CX4524" s="5"/>
      <c r="CY4524" s="5"/>
      <c r="CZ4524" s="5"/>
    </row>
    <row r="4525" spans="4:104" x14ac:dyDescent="0.3">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E4525" s="5"/>
      <c r="AF4525" s="5"/>
      <c r="AG4525" s="5"/>
      <c r="AH4525" s="5"/>
      <c r="AI4525" s="5"/>
      <c r="AJ4525" s="5"/>
      <c r="AM4525" s="9"/>
      <c r="AN4525" s="9"/>
      <c r="AO4525" s="9"/>
      <c r="AP4525" s="9"/>
      <c r="AQ4525" s="9"/>
      <c r="AR4525" s="9"/>
      <c r="AS4525" s="9"/>
      <c r="AT4525" s="9"/>
      <c r="AU4525" s="5"/>
      <c r="AV4525" s="5"/>
      <c r="AW4525" s="5"/>
      <c r="AX4525" s="5"/>
      <c r="AY4525" s="5"/>
      <c r="AZ4525" s="5"/>
      <c r="BA4525" s="5"/>
      <c r="CX4525" s="5"/>
      <c r="CY4525" s="5"/>
      <c r="CZ4525" s="5"/>
    </row>
    <row r="4526" spans="4:104" x14ac:dyDescent="0.3">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E4526" s="5"/>
      <c r="AF4526" s="5"/>
      <c r="AG4526" s="5"/>
      <c r="AH4526" s="5"/>
      <c r="AI4526" s="5"/>
      <c r="AJ4526" s="5"/>
      <c r="AM4526" s="9"/>
      <c r="AN4526" s="9"/>
      <c r="AO4526" s="9"/>
      <c r="AP4526" s="9"/>
      <c r="AQ4526" s="9"/>
      <c r="AR4526" s="9"/>
      <c r="AS4526" s="9"/>
      <c r="AT4526" s="9"/>
      <c r="AU4526" s="5"/>
      <c r="AV4526" s="5"/>
      <c r="AW4526" s="5"/>
      <c r="AX4526" s="5"/>
      <c r="AY4526" s="5"/>
      <c r="AZ4526" s="5"/>
      <c r="BA4526" s="5"/>
      <c r="CX4526" s="5"/>
      <c r="CY4526" s="5"/>
      <c r="CZ4526" s="5"/>
    </row>
    <row r="4527" spans="4:104" x14ac:dyDescent="0.3">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E4527" s="5"/>
      <c r="AF4527" s="5"/>
      <c r="AG4527" s="5"/>
      <c r="AH4527" s="5"/>
      <c r="AI4527" s="5"/>
      <c r="AJ4527" s="5"/>
      <c r="AM4527" s="9"/>
      <c r="AN4527" s="9"/>
      <c r="AO4527" s="9"/>
      <c r="AP4527" s="9"/>
      <c r="AQ4527" s="9"/>
      <c r="AR4527" s="9"/>
      <c r="AS4527" s="9"/>
      <c r="AT4527" s="9"/>
      <c r="AU4527" s="5"/>
      <c r="AV4527" s="5"/>
      <c r="AW4527" s="5"/>
      <c r="AX4527" s="5"/>
      <c r="AY4527" s="5"/>
      <c r="AZ4527" s="5"/>
      <c r="BA4527" s="5"/>
      <c r="CX4527" s="5"/>
      <c r="CY4527" s="5"/>
      <c r="CZ4527" s="5"/>
    </row>
    <row r="4528" spans="4:104" x14ac:dyDescent="0.3">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E4528" s="5"/>
      <c r="AF4528" s="5"/>
      <c r="AG4528" s="5"/>
      <c r="AH4528" s="5"/>
      <c r="AI4528" s="5"/>
      <c r="AJ4528" s="5"/>
      <c r="AM4528" s="9"/>
      <c r="AN4528" s="9"/>
      <c r="AO4528" s="9"/>
      <c r="AP4528" s="9"/>
      <c r="AQ4528" s="9"/>
      <c r="AR4528" s="9"/>
      <c r="AS4528" s="9"/>
      <c r="AT4528" s="9"/>
      <c r="AU4528" s="5"/>
      <c r="AV4528" s="5"/>
      <c r="AW4528" s="5"/>
      <c r="AX4528" s="5"/>
      <c r="AY4528" s="5"/>
      <c r="AZ4528" s="5"/>
      <c r="BA4528" s="5"/>
      <c r="CX4528" s="5"/>
      <c r="CY4528" s="5"/>
      <c r="CZ4528" s="5"/>
    </row>
    <row r="4529" spans="4:104" x14ac:dyDescent="0.3">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E4529" s="5"/>
      <c r="AF4529" s="5"/>
      <c r="AG4529" s="5"/>
      <c r="AH4529" s="5"/>
      <c r="AI4529" s="5"/>
      <c r="AJ4529" s="5"/>
      <c r="AM4529" s="9"/>
      <c r="AN4529" s="9"/>
      <c r="AO4529" s="9"/>
      <c r="AP4529" s="9"/>
      <c r="AQ4529" s="9"/>
      <c r="AR4529" s="9"/>
      <c r="AS4529" s="9"/>
      <c r="AT4529" s="9"/>
      <c r="AU4529" s="5"/>
      <c r="AV4529" s="5"/>
      <c r="AW4529" s="5"/>
      <c r="AX4529" s="5"/>
      <c r="AY4529" s="5"/>
      <c r="AZ4529" s="5"/>
      <c r="BA4529" s="5"/>
      <c r="CX4529" s="5"/>
      <c r="CY4529" s="5"/>
      <c r="CZ4529" s="5"/>
    </row>
    <row r="4530" spans="4:104" x14ac:dyDescent="0.3">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E4530" s="5"/>
      <c r="AF4530" s="5"/>
      <c r="AG4530" s="5"/>
      <c r="AH4530" s="5"/>
      <c r="AI4530" s="5"/>
      <c r="AJ4530" s="5"/>
      <c r="AM4530" s="9"/>
      <c r="AN4530" s="9"/>
      <c r="AO4530" s="9"/>
      <c r="AP4530" s="9"/>
      <c r="AQ4530" s="9"/>
      <c r="AR4530" s="9"/>
      <c r="AS4530" s="9"/>
      <c r="AT4530" s="9"/>
      <c r="AU4530" s="5"/>
      <c r="AV4530" s="5"/>
      <c r="AW4530" s="5"/>
      <c r="AX4530" s="5"/>
      <c r="AY4530" s="5"/>
      <c r="AZ4530" s="5"/>
      <c r="BA4530" s="5"/>
      <c r="CX4530" s="5"/>
      <c r="CY4530" s="5"/>
      <c r="CZ4530" s="5"/>
    </row>
    <row r="4531" spans="4:104" x14ac:dyDescent="0.3">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E4531" s="5"/>
      <c r="AF4531" s="5"/>
      <c r="AG4531" s="5"/>
      <c r="AH4531" s="5"/>
      <c r="AI4531" s="5"/>
      <c r="AJ4531" s="5"/>
      <c r="AM4531" s="9"/>
      <c r="AN4531" s="9"/>
      <c r="AO4531" s="9"/>
      <c r="AP4531" s="9"/>
      <c r="AQ4531" s="9"/>
      <c r="AR4531" s="9"/>
      <c r="AS4531" s="9"/>
      <c r="AT4531" s="9"/>
      <c r="AU4531" s="5"/>
      <c r="AV4531" s="5"/>
      <c r="AW4531" s="5"/>
      <c r="AX4531" s="5"/>
      <c r="AY4531" s="5"/>
      <c r="AZ4531" s="5"/>
      <c r="BA4531" s="5"/>
      <c r="CX4531" s="5"/>
      <c r="CY4531" s="5"/>
      <c r="CZ4531" s="5"/>
    </row>
    <row r="4532" spans="4:104" x14ac:dyDescent="0.3">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E4532" s="5"/>
      <c r="AF4532" s="5"/>
      <c r="AG4532" s="5"/>
      <c r="AH4532" s="5"/>
      <c r="AI4532" s="5"/>
      <c r="AJ4532" s="5"/>
      <c r="AM4532" s="9"/>
      <c r="AN4532" s="9"/>
      <c r="AO4532" s="9"/>
      <c r="AP4532" s="9"/>
      <c r="AQ4532" s="9"/>
      <c r="AR4532" s="9"/>
      <c r="AS4532" s="9"/>
      <c r="AT4532" s="9"/>
      <c r="AU4532" s="5"/>
      <c r="AV4532" s="5"/>
      <c r="AW4532" s="5"/>
      <c r="AX4532" s="5"/>
      <c r="AY4532" s="5"/>
      <c r="AZ4532" s="5"/>
      <c r="BA4532" s="5"/>
      <c r="CX4532" s="5"/>
      <c r="CY4532" s="5"/>
      <c r="CZ4532" s="5"/>
    </row>
    <row r="4533" spans="4:104" x14ac:dyDescent="0.3">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E4533" s="5"/>
      <c r="AF4533" s="5"/>
      <c r="AG4533" s="5"/>
      <c r="AH4533" s="5"/>
      <c r="AI4533" s="5"/>
      <c r="AJ4533" s="5"/>
      <c r="AM4533" s="9"/>
      <c r="AN4533" s="9"/>
      <c r="AO4533" s="9"/>
      <c r="AP4533" s="9"/>
      <c r="AQ4533" s="9"/>
      <c r="AR4533" s="9"/>
      <c r="AS4533" s="9"/>
      <c r="AT4533" s="9"/>
      <c r="AU4533" s="5"/>
      <c r="AV4533" s="5"/>
      <c r="AW4533" s="5"/>
      <c r="AX4533" s="5"/>
      <c r="AY4533" s="5"/>
      <c r="AZ4533" s="5"/>
      <c r="BA4533" s="5"/>
      <c r="CX4533" s="5"/>
      <c r="CY4533" s="5"/>
      <c r="CZ4533" s="5"/>
    </row>
    <row r="4534" spans="4:104" x14ac:dyDescent="0.3">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E4534" s="5"/>
      <c r="AF4534" s="5"/>
      <c r="AG4534" s="5"/>
      <c r="AH4534" s="5"/>
      <c r="AI4534" s="5"/>
      <c r="AJ4534" s="5"/>
      <c r="AM4534" s="9"/>
      <c r="AN4534" s="9"/>
      <c r="AO4534" s="9"/>
      <c r="AP4534" s="9"/>
      <c r="AQ4534" s="9"/>
      <c r="AR4534" s="9"/>
      <c r="AS4534" s="9"/>
      <c r="AT4534" s="9"/>
      <c r="AU4534" s="5"/>
      <c r="AV4534" s="5"/>
      <c r="AW4534" s="5"/>
      <c r="AX4534" s="5"/>
      <c r="AY4534" s="5"/>
      <c r="AZ4534" s="5"/>
      <c r="BA4534" s="5"/>
      <c r="CX4534" s="5"/>
      <c r="CY4534" s="5"/>
      <c r="CZ4534" s="5"/>
    </row>
    <row r="4535" spans="4:104" x14ac:dyDescent="0.3">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E4535" s="5"/>
      <c r="AF4535" s="5"/>
      <c r="AG4535" s="5"/>
      <c r="AH4535" s="5"/>
      <c r="AI4535" s="5"/>
      <c r="AJ4535" s="5"/>
      <c r="AM4535" s="9"/>
      <c r="AN4535" s="9"/>
      <c r="AO4535" s="9"/>
      <c r="AP4535" s="9"/>
      <c r="AQ4535" s="9"/>
      <c r="AR4535" s="9"/>
      <c r="AS4535" s="9"/>
      <c r="AT4535" s="9"/>
      <c r="AU4535" s="5"/>
      <c r="AV4535" s="5"/>
      <c r="AW4535" s="5"/>
      <c r="AX4535" s="5"/>
      <c r="AY4535" s="5"/>
      <c r="AZ4535" s="5"/>
      <c r="BA4535" s="5"/>
      <c r="CX4535" s="5"/>
      <c r="CY4535" s="5"/>
      <c r="CZ4535" s="5"/>
    </row>
    <row r="4536" spans="4:104" x14ac:dyDescent="0.3">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E4536" s="5"/>
      <c r="AF4536" s="5"/>
      <c r="AG4536" s="5"/>
      <c r="AH4536" s="5"/>
      <c r="AI4536" s="5"/>
      <c r="AJ4536" s="5"/>
      <c r="AM4536" s="9"/>
      <c r="AN4536" s="9"/>
      <c r="AO4536" s="9"/>
      <c r="AP4536" s="9"/>
      <c r="AQ4536" s="9"/>
      <c r="AR4536" s="9"/>
      <c r="AS4536" s="9"/>
      <c r="AT4536" s="9"/>
      <c r="AU4536" s="5"/>
      <c r="AV4536" s="5"/>
      <c r="AW4536" s="5"/>
      <c r="AX4536" s="5"/>
      <c r="AY4536" s="5"/>
      <c r="AZ4536" s="5"/>
      <c r="BA4536" s="5"/>
      <c r="CX4536" s="5"/>
      <c r="CY4536" s="5"/>
      <c r="CZ4536" s="5"/>
    </row>
    <row r="4537" spans="4:104" x14ac:dyDescent="0.3">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E4537" s="5"/>
      <c r="AF4537" s="5"/>
      <c r="AG4537" s="5"/>
      <c r="AH4537" s="5"/>
      <c r="AI4537" s="5"/>
      <c r="AJ4537" s="5"/>
      <c r="AM4537" s="9"/>
      <c r="AN4537" s="9"/>
      <c r="AO4537" s="9"/>
      <c r="AP4537" s="9"/>
      <c r="AQ4537" s="9"/>
      <c r="AR4537" s="9"/>
      <c r="AS4537" s="9"/>
      <c r="AT4537" s="9"/>
      <c r="AU4537" s="5"/>
      <c r="AV4537" s="5"/>
      <c r="AW4537" s="5"/>
      <c r="AX4537" s="5"/>
      <c r="AY4537" s="5"/>
      <c r="AZ4537" s="5"/>
      <c r="BA4537" s="5"/>
      <c r="CX4537" s="5"/>
      <c r="CY4537" s="5"/>
      <c r="CZ4537" s="5"/>
    </row>
    <row r="4538" spans="4:104" x14ac:dyDescent="0.3">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E4538" s="5"/>
      <c r="AF4538" s="5"/>
      <c r="AG4538" s="5"/>
      <c r="AH4538" s="5"/>
      <c r="AI4538" s="5"/>
      <c r="AJ4538" s="5"/>
      <c r="AM4538" s="9"/>
      <c r="AN4538" s="9"/>
      <c r="AO4538" s="9"/>
      <c r="AP4538" s="9"/>
      <c r="AQ4538" s="9"/>
      <c r="AR4538" s="9"/>
      <c r="AS4538" s="9"/>
      <c r="AT4538" s="9"/>
      <c r="AU4538" s="5"/>
      <c r="AV4538" s="5"/>
      <c r="AW4538" s="5"/>
      <c r="AX4538" s="5"/>
      <c r="AY4538" s="5"/>
      <c r="AZ4538" s="5"/>
      <c r="BA4538" s="5"/>
      <c r="CX4538" s="5"/>
      <c r="CY4538" s="5"/>
      <c r="CZ4538" s="5"/>
    </row>
    <row r="4539" spans="4:104" x14ac:dyDescent="0.3">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E4539" s="5"/>
      <c r="AF4539" s="5"/>
      <c r="AG4539" s="5"/>
      <c r="AH4539" s="5"/>
      <c r="AI4539" s="5"/>
      <c r="AJ4539" s="5"/>
      <c r="AM4539" s="9"/>
      <c r="AN4539" s="9"/>
      <c r="AO4539" s="9"/>
      <c r="AP4539" s="9"/>
      <c r="AQ4539" s="9"/>
      <c r="AR4539" s="9"/>
      <c r="AS4539" s="9"/>
      <c r="AT4539" s="9"/>
      <c r="AU4539" s="5"/>
      <c r="AV4539" s="5"/>
      <c r="AW4539" s="5"/>
      <c r="AX4539" s="5"/>
      <c r="AY4539" s="5"/>
      <c r="AZ4539" s="5"/>
      <c r="BA4539" s="5"/>
      <c r="CX4539" s="5"/>
      <c r="CY4539" s="5"/>
      <c r="CZ4539" s="5"/>
    </row>
    <row r="4540" spans="4:104" x14ac:dyDescent="0.3">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E4540" s="5"/>
      <c r="AF4540" s="5"/>
      <c r="AG4540" s="5"/>
      <c r="AH4540" s="5"/>
      <c r="AI4540" s="5"/>
      <c r="AJ4540" s="5"/>
      <c r="AM4540" s="9"/>
      <c r="AN4540" s="9"/>
      <c r="AO4540" s="9"/>
      <c r="AP4540" s="9"/>
      <c r="AQ4540" s="9"/>
      <c r="AR4540" s="9"/>
      <c r="AS4540" s="9"/>
      <c r="AT4540" s="9"/>
      <c r="AU4540" s="5"/>
      <c r="AV4540" s="5"/>
      <c r="AW4540" s="5"/>
      <c r="AX4540" s="5"/>
      <c r="AY4540" s="5"/>
      <c r="AZ4540" s="5"/>
      <c r="BA4540" s="5"/>
      <c r="CX4540" s="5"/>
      <c r="CY4540" s="5"/>
      <c r="CZ4540" s="5"/>
    </row>
    <row r="4541" spans="4:104" x14ac:dyDescent="0.3">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E4541" s="5"/>
      <c r="AF4541" s="5"/>
      <c r="AG4541" s="5"/>
      <c r="AH4541" s="5"/>
      <c r="AI4541" s="5"/>
      <c r="AJ4541" s="5"/>
      <c r="AM4541" s="9"/>
      <c r="AN4541" s="9"/>
      <c r="AO4541" s="9"/>
      <c r="AP4541" s="9"/>
      <c r="AQ4541" s="9"/>
      <c r="AR4541" s="9"/>
      <c r="AS4541" s="9"/>
      <c r="AT4541" s="9"/>
      <c r="AU4541" s="5"/>
      <c r="AV4541" s="5"/>
      <c r="AW4541" s="5"/>
      <c r="AX4541" s="5"/>
      <c r="AY4541" s="5"/>
      <c r="AZ4541" s="5"/>
      <c r="BA4541" s="5"/>
      <c r="CX4541" s="5"/>
      <c r="CY4541" s="5"/>
      <c r="CZ4541" s="5"/>
    </row>
    <row r="4542" spans="4:104" x14ac:dyDescent="0.3">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E4542" s="5"/>
      <c r="AF4542" s="5"/>
      <c r="AG4542" s="5"/>
      <c r="AH4542" s="5"/>
      <c r="AI4542" s="5"/>
      <c r="AJ4542" s="5"/>
      <c r="AM4542" s="9"/>
      <c r="AN4542" s="9"/>
      <c r="AO4542" s="9"/>
      <c r="AP4542" s="9"/>
      <c r="AQ4542" s="9"/>
      <c r="AR4542" s="9"/>
      <c r="AS4542" s="9"/>
      <c r="AT4542" s="9"/>
      <c r="AU4542" s="5"/>
      <c r="AV4542" s="5"/>
      <c r="AW4542" s="5"/>
      <c r="AX4542" s="5"/>
      <c r="AY4542" s="5"/>
      <c r="AZ4542" s="5"/>
      <c r="BA4542" s="5"/>
      <c r="CX4542" s="5"/>
      <c r="CY4542" s="5"/>
      <c r="CZ4542" s="5"/>
    </row>
    <row r="4543" spans="4:104" x14ac:dyDescent="0.3">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E4543" s="5"/>
      <c r="AF4543" s="5"/>
      <c r="AG4543" s="5"/>
      <c r="AH4543" s="5"/>
      <c r="AI4543" s="5"/>
      <c r="AJ4543" s="5"/>
      <c r="AM4543" s="9"/>
      <c r="AN4543" s="9"/>
      <c r="AO4543" s="9"/>
      <c r="AP4543" s="9"/>
      <c r="AQ4543" s="9"/>
      <c r="AR4543" s="9"/>
      <c r="AS4543" s="9"/>
      <c r="AT4543" s="9"/>
      <c r="AU4543" s="5"/>
      <c r="AV4543" s="5"/>
      <c r="AW4543" s="5"/>
      <c r="AX4543" s="5"/>
      <c r="AY4543" s="5"/>
      <c r="AZ4543" s="5"/>
      <c r="BA4543" s="5"/>
      <c r="CX4543" s="5"/>
      <c r="CY4543" s="5"/>
      <c r="CZ4543" s="5"/>
    </row>
    <row r="4544" spans="4:104" x14ac:dyDescent="0.3">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E4544" s="5"/>
      <c r="AF4544" s="5"/>
      <c r="AG4544" s="5"/>
      <c r="AH4544" s="5"/>
      <c r="AI4544" s="5"/>
      <c r="AJ4544" s="5"/>
      <c r="AM4544" s="9"/>
      <c r="AN4544" s="9"/>
      <c r="AO4544" s="9"/>
      <c r="AP4544" s="9"/>
      <c r="AQ4544" s="9"/>
      <c r="AR4544" s="9"/>
      <c r="AS4544" s="9"/>
      <c r="AT4544" s="9"/>
      <c r="AU4544" s="5"/>
      <c r="AV4544" s="5"/>
      <c r="AW4544" s="5"/>
      <c r="AX4544" s="5"/>
      <c r="AY4544" s="5"/>
      <c r="AZ4544" s="5"/>
      <c r="BA4544" s="5"/>
      <c r="CX4544" s="5"/>
      <c r="CY4544" s="5"/>
      <c r="CZ4544" s="5"/>
    </row>
    <row r="4545" spans="4:104" x14ac:dyDescent="0.3">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E4545" s="5"/>
      <c r="AF4545" s="5"/>
      <c r="AG4545" s="5"/>
      <c r="AH4545" s="5"/>
      <c r="AI4545" s="5"/>
      <c r="AJ4545" s="5"/>
      <c r="AM4545" s="9"/>
      <c r="AN4545" s="9"/>
      <c r="AO4545" s="9"/>
      <c r="AP4545" s="9"/>
      <c r="AQ4545" s="9"/>
      <c r="AR4545" s="9"/>
      <c r="AS4545" s="9"/>
      <c r="AT4545" s="9"/>
      <c r="AU4545" s="5"/>
      <c r="AV4545" s="5"/>
      <c r="AW4545" s="5"/>
      <c r="AX4545" s="5"/>
      <c r="AY4545" s="5"/>
      <c r="AZ4545" s="5"/>
      <c r="BA4545" s="5"/>
      <c r="CX4545" s="5"/>
      <c r="CY4545" s="5"/>
      <c r="CZ4545" s="5"/>
    </row>
    <row r="4546" spans="4:104" x14ac:dyDescent="0.3">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E4546" s="5"/>
      <c r="AF4546" s="5"/>
      <c r="AG4546" s="5"/>
      <c r="AH4546" s="5"/>
      <c r="AI4546" s="5"/>
      <c r="AJ4546" s="5"/>
      <c r="AM4546" s="9"/>
      <c r="AN4546" s="9"/>
      <c r="AO4546" s="9"/>
      <c r="AP4546" s="9"/>
      <c r="AQ4546" s="9"/>
      <c r="AR4546" s="9"/>
      <c r="AS4546" s="9"/>
      <c r="AT4546" s="9"/>
      <c r="AU4546" s="5"/>
      <c r="AV4546" s="5"/>
      <c r="AW4546" s="5"/>
      <c r="AX4546" s="5"/>
      <c r="AY4546" s="5"/>
      <c r="AZ4546" s="5"/>
      <c r="BA4546" s="5"/>
      <c r="CX4546" s="5"/>
      <c r="CY4546" s="5"/>
      <c r="CZ4546" s="5"/>
    </row>
    <row r="4547" spans="4:104" x14ac:dyDescent="0.3">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E4547" s="5"/>
      <c r="AF4547" s="5"/>
      <c r="AG4547" s="5"/>
      <c r="AH4547" s="5"/>
      <c r="AI4547" s="5"/>
      <c r="AJ4547" s="5"/>
      <c r="AM4547" s="9"/>
      <c r="AN4547" s="9"/>
      <c r="AO4547" s="9"/>
      <c r="AP4547" s="9"/>
      <c r="AQ4547" s="9"/>
      <c r="AR4547" s="9"/>
      <c r="AS4547" s="9"/>
      <c r="AT4547" s="9"/>
      <c r="AU4547" s="5"/>
      <c r="AV4547" s="5"/>
      <c r="AW4547" s="5"/>
      <c r="AX4547" s="5"/>
      <c r="AY4547" s="5"/>
      <c r="AZ4547" s="5"/>
      <c r="BA4547" s="5"/>
      <c r="CX4547" s="5"/>
      <c r="CY4547" s="5"/>
      <c r="CZ4547" s="5"/>
    </row>
    <row r="4548" spans="4:104" x14ac:dyDescent="0.3">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E4548" s="5"/>
      <c r="AF4548" s="5"/>
      <c r="AG4548" s="5"/>
      <c r="AH4548" s="5"/>
      <c r="AI4548" s="5"/>
      <c r="AJ4548" s="5"/>
      <c r="AM4548" s="9"/>
      <c r="AN4548" s="9"/>
      <c r="AO4548" s="9"/>
      <c r="AP4548" s="9"/>
      <c r="AQ4548" s="9"/>
      <c r="AR4548" s="9"/>
      <c r="AS4548" s="9"/>
      <c r="AT4548" s="9"/>
      <c r="AU4548" s="5"/>
      <c r="AV4548" s="5"/>
      <c r="AW4548" s="5"/>
      <c r="AX4548" s="5"/>
      <c r="AY4548" s="5"/>
      <c r="AZ4548" s="5"/>
      <c r="BA4548" s="5"/>
      <c r="CX4548" s="5"/>
      <c r="CY4548" s="5"/>
      <c r="CZ4548" s="5"/>
    </row>
    <row r="4549" spans="4:104" x14ac:dyDescent="0.3">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E4549" s="5"/>
      <c r="AF4549" s="5"/>
      <c r="AG4549" s="5"/>
      <c r="AH4549" s="5"/>
      <c r="AI4549" s="5"/>
      <c r="AJ4549" s="5"/>
      <c r="AM4549" s="9"/>
      <c r="AN4549" s="9"/>
      <c r="AO4549" s="9"/>
      <c r="AP4549" s="9"/>
      <c r="AQ4549" s="9"/>
      <c r="AR4549" s="9"/>
      <c r="AS4549" s="9"/>
      <c r="AT4549" s="9"/>
      <c r="AU4549" s="5"/>
      <c r="AV4549" s="5"/>
      <c r="AW4549" s="5"/>
      <c r="AX4549" s="5"/>
      <c r="AY4549" s="5"/>
      <c r="AZ4549" s="5"/>
      <c r="BA4549" s="5"/>
      <c r="CX4549" s="5"/>
      <c r="CY4549" s="5"/>
      <c r="CZ4549" s="5"/>
    </row>
    <row r="4550" spans="4:104" x14ac:dyDescent="0.3">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E4550" s="5"/>
      <c r="AF4550" s="5"/>
      <c r="AG4550" s="5"/>
      <c r="AH4550" s="5"/>
      <c r="AI4550" s="5"/>
      <c r="AJ4550" s="5"/>
      <c r="AM4550" s="9"/>
      <c r="AN4550" s="9"/>
      <c r="AO4550" s="9"/>
      <c r="AP4550" s="9"/>
      <c r="AQ4550" s="9"/>
      <c r="AR4550" s="9"/>
      <c r="AS4550" s="9"/>
      <c r="AT4550" s="9"/>
      <c r="AU4550" s="5"/>
      <c r="AV4550" s="5"/>
      <c r="AW4550" s="5"/>
      <c r="AX4550" s="5"/>
      <c r="AY4550" s="5"/>
      <c r="AZ4550" s="5"/>
      <c r="BA4550" s="5"/>
      <c r="CX4550" s="5"/>
      <c r="CY4550" s="5"/>
      <c r="CZ4550" s="5"/>
    </row>
    <row r="4551" spans="4:104" x14ac:dyDescent="0.3">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E4551" s="5"/>
      <c r="AF4551" s="5"/>
      <c r="AG4551" s="5"/>
      <c r="AH4551" s="5"/>
      <c r="AI4551" s="5"/>
      <c r="AJ4551" s="5"/>
      <c r="AM4551" s="9"/>
      <c r="AN4551" s="9"/>
      <c r="AO4551" s="9"/>
      <c r="AP4551" s="9"/>
      <c r="AQ4551" s="9"/>
      <c r="AR4551" s="9"/>
      <c r="AS4551" s="9"/>
      <c r="AT4551" s="9"/>
      <c r="AU4551" s="5"/>
      <c r="AV4551" s="5"/>
      <c r="AW4551" s="5"/>
      <c r="AX4551" s="5"/>
      <c r="AY4551" s="5"/>
      <c r="AZ4551" s="5"/>
      <c r="BA4551" s="5"/>
      <c r="CX4551" s="5"/>
      <c r="CY4551" s="5"/>
      <c r="CZ4551" s="5"/>
    </row>
    <row r="4552" spans="4:104" x14ac:dyDescent="0.3">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E4552" s="5"/>
      <c r="AF4552" s="5"/>
      <c r="AG4552" s="5"/>
      <c r="AH4552" s="5"/>
      <c r="AI4552" s="5"/>
      <c r="AJ4552" s="5"/>
      <c r="AM4552" s="9"/>
      <c r="AN4552" s="9"/>
      <c r="AO4552" s="9"/>
      <c r="AP4552" s="9"/>
      <c r="AQ4552" s="9"/>
      <c r="AR4552" s="9"/>
      <c r="AS4552" s="9"/>
      <c r="AT4552" s="9"/>
      <c r="AU4552" s="5"/>
      <c r="AV4552" s="5"/>
      <c r="AW4552" s="5"/>
      <c r="AX4552" s="5"/>
      <c r="AY4552" s="5"/>
      <c r="AZ4552" s="5"/>
      <c r="BA4552" s="5"/>
      <c r="CX4552" s="5"/>
      <c r="CY4552" s="5"/>
      <c r="CZ4552" s="5"/>
    </row>
    <row r="4553" spans="4:104" x14ac:dyDescent="0.3">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E4553" s="5"/>
      <c r="AF4553" s="5"/>
      <c r="AG4553" s="5"/>
      <c r="AH4553" s="5"/>
      <c r="AI4553" s="5"/>
      <c r="AJ4553" s="5"/>
      <c r="AM4553" s="9"/>
      <c r="AN4553" s="9"/>
      <c r="AO4553" s="9"/>
      <c r="AP4553" s="9"/>
      <c r="AQ4553" s="9"/>
      <c r="AR4553" s="9"/>
      <c r="AS4553" s="9"/>
      <c r="AT4553" s="9"/>
      <c r="AU4553" s="5"/>
      <c r="AV4553" s="5"/>
      <c r="AW4553" s="5"/>
      <c r="AX4553" s="5"/>
      <c r="AY4553" s="5"/>
      <c r="AZ4553" s="5"/>
      <c r="BA4553" s="5"/>
      <c r="CX4553" s="5"/>
      <c r="CY4553" s="5"/>
      <c r="CZ4553" s="5"/>
    </row>
    <row r="4554" spans="4:104" x14ac:dyDescent="0.3">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E4554" s="5"/>
      <c r="AF4554" s="5"/>
      <c r="AG4554" s="5"/>
      <c r="AH4554" s="5"/>
      <c r="AI4554" s="5"/>
      <c r="AJ4554" s="5"/>
      <c r="AM4554" s="9"/>
      <c r="AN4554" s="9"/>
      <c r="AO4554" s="9"/>
      <c r="AP4554" s="9"/>
      <c r="AQ4554" s="9"/>
      <c r="AR4554" s="9"/>
      <c r="AS4554" s="9"/>
      <c r="AT4554" s="9"/>
      <c r="AU4554" s="5"/>
      <c r="AV4554" s="5"/>
      <c r="AW4554" s="5"/>
      <c r="AX4554" s="5"/>
      <c r="AY4554" s="5"/>
      <c r="AZ4554" s="5"/>
      <c r="BA4554" s="5"/>
      <c r="CX4554" s="5"/>
      <c r="CY4554" s="5"/>
      <c r="CZ4554" s="5"/>
    </row>
    <row r="4555" spans="4:104" x14ac:dyDescent="0.3">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E4555" s="5"/>
      <c r="AF4555" s="5"/>
      <c r="AG4555" s="5"/>
      <c r="AH4555" s="5"/>
      <c r="AI4555" s="5"/>
      <c r="AJ4555" s="5"/>
      <c r="AM4555" s="9"/>
      <c r="AN4555" s="9"/>
      <c r="AO4555" s="9"/>
      <c r="AP4555" s="9"/>
      <c r="AQ4555" s="9"/>
      <c r="AR4555" s="9"/>
      <c r="AS4555" s="9"/>
      <c r="AT4555" s="9"/>
      <c r="AU4555" s="5"/>
      <c r="AV4555" s="5"/>
      <c r="AW4555" s="5"/>
      <c r="AX4555" s="5"/>
      <c r="AY4555" s="5"/>
      <c r="AZ4555" s="5"/>
      <c r="BA4555" s="5"/>
      <c r="CX4555" s="5"/>
      <c r="CY4555" s="5"/>
      <c r="CZ4555" s="5"/>
    </row>
    <row r="4556" spans="4:104" x14ac:dyDescent="0.3">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E4556" s="5"/>
      <c r="AF4556" s="5"/>
      <c r="AG4556" s="5"/>
      <c r="AH4556" s="5"/>
      <c r="AI4556" s="5"/>
      <c r="AJ4556" s="5"/>
      <c r="AM4556" s="9"/>
      <c r="AN4556" s="9"/>
      <c r="AO4556" s="9"/>
      <c r="AP4556" s="9"/>
      <c r="AQ4556" s="9"/>
      <c r="AR4556" s="9"/>
      <c r="AS4556" s="9"/>
      <c r="AT4556" s="9"/>
      <c r="AU4556" s="5"/>
      <c r="AV4556" s="5"/>
      <c r="AW4556" s="5"/>
      <c r="AX4556" s="5"/>
      <c r="AY4556" s="5"/>
      <c r="AZ4556" s="5"/>
      <c r="BA4556" s="5"/>
      <c r="CX4556" s="5"/>
      <c r="CY4556" s="5"/>
      <c r="CZ4556" s="5"/>
    </row>
    <row r="4557" spans="4:104" x14ac:dyDescent="0.3">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E4557" s="5"/>
      <c r="AF4557" s="5"/>
      <c r="AG4557" s="5"/>
      <c r="AH4557" s="5"/>
      <c r="AI4557" s="5"/>
      <c r="AJ4557" s="5"/>
      <c r="AM4557" s="9"/>
      <c r="AN4557" s="9"/>
      <c r="AO4557" s="9"/>
      <c r="AP4557" s="9"/>
      <c r="AQ4557" s="9"/>
      <c r="AR4557" s="9"/>
      <c r="AS4557" s="9"/>
      <c r="AT4557" s="9"/>
      <c r="AU4557" s="5"/>
      <c r="AV4557" s="5"/>
      <c r="AW4557" s="5"/>
      <c r="AX4557" s="5"/>
      <c r="AY4557" s="5"/>
      <c r="AZ4557" s="5"/>
      <c r="BA4557" s="5"/>
      <c r="CX4557" s="5"/>
      <c r="CY4557" s="5"/>
      <c r="CZ4557" s="5"/>
    </row>
    <row r="4558" spans="4:104" x14ac:dyDescent="0.3">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E4558" s="5"/>
      <c r="AF4558" s="5"/>
      <c r="AG4558" s="5"/>
      <c r="AH4558" s="5"/>
      <c r="AI4558" s="5"/>
      <c r="AJ4558" s="5"/>
      <c r="AM4558" s="9"/>
      <c r="AN4558" s="9"/>
      <c r="AO4558" s="9"/>
      <c r="AP4558" s="9"/>
      <c r="AQ4558" s="9"/>
      <c r="AR4558" s="9"/>
      <c r="AS4558" s="9"/>
      <c r="AT4558" s="9"/>
      <c r="AU4558" s="5"/>
      <c r="AV4558" s="5"/>
      <c r="AW4558" s="5"/>
      <c r="AX4558" s="5"/>
      <c r="AY4558" s="5"/>
      <c r="AZ4558" s="5"/>
      <c r="BA4558" s="5"/>
      <c r="CX4558" s="5"/>
      <c r="CY4558" s="5"/>
      <c r="CZ4558" s="5"/>
    </row>
    <row r="4559" spans="4:104" x14ac:dyDescent="0.3">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E4559" s="5"/>
      <c r="AF4559" s="5"/>
      <c r="AG4559" s="5"/>
      <c r="AH4559" s="5"/>
      <c r="AI4559" s="5"/>
      <c r="AJ4559" s="5"/>
      <c r="AM4559" s="9"/>
      <c r="AN4559" s="9"/>
      <c r="AO4559" s="9"/>
      <c r="AP4559" s="9"/>
      <c r="AQ4559" s="9"/>
      <c r="AR4559" s="9"/>
      <c r="AS4559" s="9"/>
      <c r="AT4559" s="9"/>
      <c r="AU4559" s="5"/>
      <c r="AV4559" s="5"/>
      <c r="AW4559" s="5"/>
      <c r="AX4559" s="5"/>
      <c r="AY4559" s="5"/>
      <c r="AZ4559" s="5"/>
      <c r="BA4559" s="5"/>
      <c r="CX4559" s="5"/>
      <c r="CY4559" s="5"/>
      <c r="CZ4559" s="5"/>
    </row>
    <row r="4560" spans="4:104" x14ac:dyDescent="0.3">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E4560" s="5"/>
      <c r="AF4560" s="5"/>
      <c r="AG4560" s="5"/>
      <c r="AH4560" s="5"/>
      <c r="AI4560" s="5"/>
      <c r="AJ4560" s="5"/>
      <c r="AM4560" s="9"/>
      <c r="AN4560" s="9"/>
      <c r="AO4560" s="9"/>
      <c r="AP4560" s="9"/>
      <c r="AQ4560" s="9"/>
      <c r="AR4560" s="9"/>
      <c r="AS4560" s="9"/>
      <c r="AT4560" s="9"/>
      <c r="AU4560" s="5"/>
      <c r="AV4560" s="5"/>
      <c r="AW4560" s="5"/>
      <c r="AX4560" s="5"/>
      <c r="AY4560" s="5"/>
      <c r="AZ4560" s="5"/>
      <c r="BA4560" s="5"/>
      <c r="CX4560" s="5"/>
      <c r="CY4560" s="5"/>
      <c r="CZ4560" s="5"/>
    </row>
    <row r="4561" spans="4:104" x14ac:dyDescent="0.3">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E4561" s="5"/>
      <c r="AF4561" s="5"/>
      <c r="AG4561" s="5"/>
      <c r="AH4561" s="5"/>
      <c r="AI4561" s="5"/>
      <c r="AJ4561" s="5"/>
      <c r="AM4561" s="9"/>
      <c r="AN4561" s="9"/>
      <c r="AO4561" s="9"/>
      <c r="AP4561" s="9"/>
      <c r="AQ4561" s="9"/>
      <c r="AR4561" s="9"/>
      <c r="AS4561" s="9"/>
      <c r="AT4561" s="9"/>
      <c r="AU4561" s="5"/>
      <c r="AV4561" s="5"/>
      <c r="AW4561" s="5"/>
      <c r="AX4561" s="5"/>
      <c r="AY4561" s="5"/>
      <c r="AZ4561" s="5"/>
      <c r="BA4561" s="5"/>
      <c r="CX4561" s="5"/>
      <c r="CY4561" s="5"/>
      <c r="CZ4561" s="5"/>
    </row>
    <row r="4562" spans="4:104" x14ac:dyDescent="0.3">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E4562" s="5"/>
      <c r="AF4562" s="5"/>
      <c r="AG4562" s="5"/>
      <c r="AH4562" s="5"/>
      <c r="AI4562" s="5"/>
      <c r="AJ4562" s="5"/>
      <c r="AM4562" s="9"/>
      <c r="AN4562" s="9"/>
      <c r="AO4562" s="9"/>
      <c r="AP4562" s="9"/>
      <c r="AQ4562" s="9"/>
      <c r="AR4562" s="9"/>
      <c r="AS4562" s="9"/>
      <c r="AT4562" s="9"/>
      <c r="AU4562" s="5"/>
      <c r="AV4562" s="5"/>
      <c r="AW4562" s="5"/>
      <c r="AX4562" s="5"/>
      <c r="AY4562" s="5"/>
      <c r="AZ4562" s="5"/>
      <c r="BA4562" s="5"/>
      <c r="CX4562" s="5"/>
      <c r="CY4562" s="5"/>
      <c r="CZ4562" s="5"/>
    </row>
    <row r="4563" spans="4:104" x14ac:dyDescent="0.3">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E4563" s="5"/>
      <c r="AF4563" s="5"/>
      <c r="AG4563" s="5"/>
      <c r="AH4563" s="5"/>
      <c r="AI4563" s="5"/>
      <c r="AJ4563" s="5"/>
      <c r="AM4563" s="9"/>
      <c r="AN4563" s="9"/>
      <c r="AO4563" s="9"/>
      <c r="AP4563" s="9"/>
      <c r="AQ4563" s="9"/>
      <c r="AR4563" s="9"/>
      <c r="AS4563" s="9"/>
      <c r="AT4563" s="9"/>
      <c r="AU4563" s="5"/>
      <c r="AV4563" s="5"/>
      <c r="AW4563" s="5"/>
      <c r="AX4563" s="5"/>
      <c r="AY4563" s="5"/>
      <c r="AZ4563" s="5"/>
      <c r="BA4563" s="5"/>
      <c r="CX4563" s="5"/>
      <c r="CY4563" s="5"/>
      <c r="CZ4563" s="5"/>
    </row>
    <row r="4564" spans="4:104" x14ac:dyDescent="0.3">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E4564" s="5"/>
      <c r="AF4564" s="5"/>
      <c r="AG4564" s="5"/>
      <c r="AH4564" s="5"/>
      <c r="AI4564" s="5"/>
      <c r="AJ4564" s="5"/>
      <c r="AM4564" s="9"/>
      <c r="AN4564" s="9"/>
      <c r="AO4564" s="9"/>
      <c r="AP4564" s="9"/>
      <c r="AQ4564" s="9"/>
      <c r="AR4564" s="9"/>
      <c r="AS4564" s="9"/>
      <c r="AT4564" s="9"/>
      <c r="AU4564" s="5"/>
      <c r="AV4564" s="5"/>
      <c r="AW4564" s="5"/>
      <c r="AX4564" s="5"/>
      <c r="AY4564" s="5"/>
      <c r="AZ4564" s="5"/>
      <c r="BA4564" s="5"/>
      <c r="CX4564" s="5"/>
      <c r="CY4564" s="5"/>
      <c r="CZ4564" s="5"/>
    </row>
    <row r="4565" spans="4:104" x14ac:dyDescent="0.3">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E4565" s="5"/>
      <c r="AF4565" s="5"/>
      <c r="AG4565" s="5"/>
      <c r="AH4565" s="5"/>
      <c r="AI4565" s="5"/>
      <c r="AJ4565" s="5"/>
      <c r="AM4565" s="9"/>
      <c r="AN4565" s="9"/>
      <c r="AO4565" s="9"/>
      <c r="AP4565" s="9"/>
      <c r="AQ4565" s="9"/>
      <c r="AR4565" s="9"/>
      <c r="AS4565" s="9"/>
      <c r="AT4565" s="9"/>
      <c r="AU4565" s="5"/>
      <c r="AV4565" s="5"/>
      <c r="AW4565" s="5"/>
      <c r="AX4565" s="5"/>
      <c r="AY4565" s="5"/>
      <c r="AZ4565" s="5"/>
      <c r="BA4565" s="5"/>
      <c r="CX4565" s="5"/>
      <c r="CY4565" s="5"/>
      <c r="CZ4565" s="5"/>
    </row>
    <row r="4566" spans="4:104" x14ac:dyDescent="0.3">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E4566" s="5"/>
      <c r="AF4566" s="5"/>
      <c r="AG4566" s="5"/>
      <c r="AH4566" s="5"/>
      <c r="AI4566" s="5"/>
      <c r="AJ4566" s="5"/>
      <c r="AM4566" s="9"/>
      <c r="AN4566" s="9"/>
      <c r="AO4566" s="9"/>
      <c r="AP4566" s="9"/>
      <c r="AQ4566" s="9"/>
      <c r="AR4566" s="9"/>
      <c r="AS4566" s="9"/>
      <c r="AT4566" s="9"/>
      <c r="AU4566" s="5"/>
      <c r="AV4566" s="5"/>
      <c r="AW4566" s="5"/>
      <c r="AX4566" s="5"/>
      <c r="AY4566" s="5"/>
      <c r="AZ4566" s="5"/>
      <c r="BA4566" s="5"/>
      <c r="CX4566" s="5"/>
      <c r="CY4566" s="5"/>
      <c r="CZ4566" s="5"/>
    </row>
    <row r="4567" spans="4:104" x14ac:dyDescent="0.3">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E4567" s="5"/>
      <c r="AF4567" s="5"/>
      <c r="AG4567" s="5"/>
      <c r="AH4567" s="5"/>
      <c r="AI4567" s="5"/>
      <c r="AJ4567" s="5"/>
      <c r="AM4567" s="9"/>
      <c r="AN4567" s="9"/>
      <c r="AO4567" s="9"/>
      <c r="AP4567" s="9"/>
      <c r="AQ4567" s="9"/>
      <c r="AR4567" s="9"/>
      <c r="AS4567" s="9"/>
      <c r="AT4567" s="9"/>
      <c r="AU4567" s="5"/>
      <c r="AV4567" s="5"/>
      <c r="AW4567" s="5"/>
      <c r="AX4567" s="5"/>
      <c r="AY4567" s="5"/>
      <c r="AZ4567" s="5"/>
      <c r="BA4567" s="5"/>
      <c r="CX4567" s="5"/>
      <c r="CY4567" s="5"/>
      <c r="CZ4567" s="5"/>
    </row>
    <row r="4568" spans="4:104" x14ac:dyDescent="0.3">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E4568" s="5"/>
      <c r="AF4568" s="5"/>
      <c r="AG4568" s="5"/>
      <c r="AH4568" s="5"/>
      <c r="AI4568" s="5"/>
      <c r="AJ4568" s="5"/>
      <c r="AM4568" s="9"/>
      <c r="AN4568" s="9"/>
      <c r="AO4568" s="9"/>
      <c r="AP4568" s="9"/>
      <c r="AQ4568" s="9"/>
      <c r="AR4568" s="9"/>
      <c r="AS4568" s="9"/>
      <c r="AT4568" s="9"/>
      <c r="AU4568" s="5"/>
      <c r="AV4568" s="5"/>
      <c r="AW4568" s="5"/>
      <c r="AX4568" s="5"/>
      <c r="AY4568" s="5"/>
      <c r="AZ4568" s="5"/>
      <c r="BA4568" s="5"/>
      <c r="CX4568" s="5"/>
      <c r="CY4568" s="5"/>
      <c r="CZ4568" s="5"/>
    </row>
    <row r="4569" spans="4:104" x14ac:dyDescent="0.3">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E4569" s="5"/>
      <c r="AF4569" s="5"/>
      <c r="AG4569" s="5"/>
      <c r="AH4569" s="5"/>
      <c r="AI4569" s="5"/>
      <c r="AJ4569" s="5"/>
      <c r="AM4569" s="9"/>
      <c r="AN4569" s="9"/>
      <c r="AO4569" s="9"/>
      <c r="AP4569" s="9"/>
      <c r="AQ4569" s="9"/>
      <c r="AR4569" s="9"/>
      <c r="AS4569" s="9"/>
      <c r="AT4569" s="9"/>
      <c r="AU4569" s="5"/>
      <c r="AV4569" s="5"/>
      <c r="AW4569" s="5"/>
      <c r="AX4569" s="5"/>
      <c r="AY4569" s="5"/>
      <c r="AZ4569" s="5"/>
      <c r="BA4569" s="5"/>
      <c r="CX4569" s="5"/>
      <c r="CY4569" s="5"/>
      <c r="CZ4569" s="5"/>
    </row>
    <row r="4570" spans="4:104" x14ac:dyDescent="0.3">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E4570" s="5"/>
      <c r="AF4570" s="5"/>
      <c r="AG4570" s="5"/>
      <c r="AH4570" s="5"/>
      <c r="AI4570" s="5"/>
      <c r="AJ4570" s="5"/>
      <c r="AM4570" s="9"/>
      <c r="AN4570" s="9"/>
      <c r="AO4570" s="9"/>
      <c r="AP4570" s="9"/>
      <c r="AQ4570" s="9"/>
      <c r="AR4570" s="9"/>
      <c r="AS4570" s="9"/>
      <c r="AT4570" s="9"/>
      <c r="AU4570" s="5"/>
      <c r="AV4570" s="5"/>
      <c r="AW4570" s="5"/>
      <c r="AX4570" s="5"/>
      <c r="AY4570" s="5"/>
      <c r="AZ4570" s="5"/>
      <c r="BA4570" s="5"/>
      <c r="CX4570" s="5"/>
      <c r="CY4570" s="5"/>
      <c r="CZ4570" s="5"/>
    </row>
    <row r="4571" spans="4:104" x14ac:dyDescent="0.3">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E4571" s="5"/>
      <c r="AF4571" s="5"/>
      <c r="AG4571" s="5"/>
      <c r="AH4571" s="5"/>
      <c r="AI4571" s="5"/>
      <c r="AJ4571" s="5"/>
      <c r="AM4571" s="9"/>
      <c r="AN4571" s="9"/>
      <c r="AO4571" s="9"/>
      <c r="AP4571" s="9"/>
      <c r="AQ4571" s="9"/>
      <c r="AR4571" s="9"/>
      <c r="AS4571" s="9"/>
      <c r="AT4571" s="9"/>
      <c r="AU4571" s="5"/>
      <c r="AV4571" s="5"/>
      <c r="AW4571" s="5"/>
      <c r="AX4571" s="5"/>
      <c r="AY4571" s="5"/>
      <c r="AZ4571" s="5"/>
      <c r="BA4571" s="5"/>
      <c r="CX4571" s="5"/>
      <c r="CY4571" s="5"/>
      <c r="CZ4571" s="5"/>
    </row>
    <row r="4572" spans="4:104" x14ac:dyDescent="0.3">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E4572" s="5"/>
      <c r="AF4572" s="5"/>
      <c r="AG4572" s="5"/>
      <c r="AH4572" s="5"/>
      <c r="AI4572" s="5"/>
      <c r="AJ4572" s="5"/>
      <c r="AM4572" s="9"/>
      <c r="AN4572" s="9"/>
      <c r="AO4572" s="9"/>
      <c r="AP4572" s="9"/>
      <c r="AQ4572" s="9"/>
      <c r="AR4572" s="9"/>
      <c r="AS4572" s="9"/>
      <c r="AT4572" s="9"/>
      <c r="AU4572" s="5"/>
      <c r="AV4572" s="5"/>
      <c r="AW4572" s="5"/>
      <c r="AX4572" s="5"/>
      <c r="AY4572" s="5"/>
      <c r="AZ4572" s="5"/>
      <c r="BA4572" s="5"/>
      <c r="CX4572" s="5"/>
      <c r="CY4572" s="5"/>
      <c r="CZ4572" s="5"/>
    </row>
    <row r="4573" spans="4:104" x14ac:dyDescent="0.3">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E4573" s="5"/>
      <c r="AF4573" s="5"/>
      <c r="AG4573" s="5"/>
      <c r="AH4573" s="5"/>
      <c r="AI4573" s="5"/>
      <c r="AJ4573" s="5"/>
      <c r="AM4573" s="9"/>
      <c r="AN4573" s="9"/>
      <c r="AO4573" s="9"/>
      <c r="AP4573" s="9"/>
      <c r="AQ4573" s="9"/>
      <c r="AR4573" s="9"/>
      <c r="AS4573" s="9"/>
      <c r="AT4573" s="9"/>
      <c r="AU4573" s="5"/>
      <c r="AV4573" s="5"/>
      <c r="AW4573" s="5"/>
      <c r="AX4573" s="5"/>
      <c r="AY4573" s="5"/>
      <c r="AZ4573" s="5"/>
      <c r="BA4573" s="5"/>
      <c r="CX4573" s="5"/>
      <c r="CY4573" s="5"/>
      <c r="CZ4573" s="5"/>
    </row>
    <row r="4574" spans="4:104" x14ac:dyDescent="0.3">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E4574" s="5"/>
      <c r="AF4574" s="5"/>
      <c r="AG4574" s="5"/>
      <c r="AH4574" s="5"/>
      <c r="AI4574" s="5"/>
      <c r="AJ4574" s="5"/>
      <c r="AM4574" s="9"/>
      <c r="AN4574" s="9"/>
      <c r="AO4574" s="9"/>
      <c r="AP4574" s="9"/>
      <c r="AQ4574" s="9"/>
      <c r="AR4574" s="9"/>
      <c r="AS4574" s="9"/>
      <c r="AT4574" s="9"/>
      <c r="AU4574" s="5"/>
      <c r="AV4574" s="5"/>
      <c r="AW4574" s="5"/>
      <c r="AX4574" s="5"/>
      <c r="AY4574" s="5"/>
      <c r="AZ4574" s="5"/>
      <c r="BA4574" s="5"/>
      <c r="CX4574" s="5"/>
      <c r="CY4574" s="5"/>
      <c r="CZ4574" s="5"/>
    </row>
    <row r="4575" spans="4:104" x14ac:dyDescent="0.3">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E4575" s="5"/>
      <c r="AF4575" s="5"/>
      <c r="AG4575" s="5"/>
      <c r="AH4575" s="5"/>
      <c r="AI4575" s="5"/>
      <c r="AJ4575" s="5"/>
      <c r="AM4575" s="9"/>
      <c r="AN4575" s="9"/>
      <c r="AO4575" s="9"/>
      <c r="AP4575" s="9"/>
      <c r="AQ4575" s="9"/>
      <c r="AR4575" s="9"/>
      <c r="AS4575" s="9"/>
      <c r="AT4575" s="9"/>
      <c r="AU4575" s="5"/>
      <c r="AV4575" s="5"/>
      <c r="AW4575" s="5"/>
      <c r="AX4575" s="5"/>
      <c r="AY4575" s="5"/>
      <c r="AZ4575" s="5"/>
      <c r="BA4575" s="5"/>
      <c r="CX4575" s="5"/>
      <c r="CY4575" s="5"/>
      <c r="CZ4575" s="5"/>
    </row>
    <row r="4576" spans="4:104" x14ac:dyDescent="0.3">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E4576" s="5"/>
      <c r="AF4576" s="5"/>
      <c r="AG4576" s="5"/>
      <c r="AH4576" s="5"/>
      <c r="AI4576" s="5"/>
      <c r="AJ4576" s="5"/>
      <c r="AM4576" s="9"/>
      <c r="AN4576" s="9"/>
      <c r="AO4576" s="9"/>
      <c r="AP4576" s="9"/>
      <c r="AQ4576" s="9"/>
      <c r="AR4576" s="9"/>
      <c r="AS4576" s="9"/>
      <c r="AT4576" s="9"/>
      <c r="AU4576" s="5"/>
      <c r="AV4576" s="5"/>
      <c r="AW4576" s="5"/>
      <c r="AX4576" s="5"/>
      <c r="AY4576" s="5"/>
      <c r="AZ4576" s="5"/>
      <c r="BA4576" s="5"/>
      <c r="CX4576" s="5"/>
      <c r="CY4576" s="5"/>
      <c r="CZ4576" s="5"/>
    </row>
    <row r="4577" spans="4:104" x14ac:dyDescent="0.3">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E4577" s="5"/>
      <c r="AF4577" s="5"/>
      <c r="AG4577" s="5"/>
      <c r="AH4577" s="5"/>
      <c r="AI4577" s="5"/>
      <c r="AJ4577" s="5"/>
      <c r="AM4577" s="9"/>
      <c r="AN4577" s="9"/>
      <c r="AO4577" s="9"/>
      <c r="AP4577" s="9"/>
      <c r="AQ4577" s="9"/>
      <c r="AR4577" s="9"/>
      <c r="AS4577" s="9"/>
      <c r="AT4577" s="9"/>
      <c r="AU4577" s="5"/>
      <c r="AV4577" s="5"/>
      <c r="AW4577" s="5"/>
      <c r="AX4577" s="5"/>
      <c r="AY4577" s="5"/>
      <c r="AZ4577" s="5"/>
      <c r="BA4577" s="5"/>
      <c r="CX4577" s="5"/>
      <c r="CY4577" s="5"/>
      <c r="CZ4577" s="5"/>
    </row>
    <row r="4578" spans="4:104" x14ac:dyDescent="0.3">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E4578" s="5"/>
      <c r="AF4578" s="5"/>
      <c r="AG4578" s="5"/>
      <c r="AH4578" s="5"/>
      <c r="AI4578" s="5"/>
      <c r="AJ4578" s="5"/>
      <c r="AM4578" s="9"/>
      <c r="AN4578" s="9"/>
      <c r="AO4578" s="9"/>
      <c r="AP4578" s="9"/>
      <c r="AQ4578" s="9"/>
      <c r="AR4578" s="9"/>
      <c r="AS4578" s="9"/>
      <c r="AT4578" s="9"/>
      <c r="AU4578" s="5"/>
      <c r="AV4578" s="5"/>
      <c r="AW4578" s="5"/>
      <c r="AX4578" s="5"/>
      <c r="AY4578" s="5"/>
      <c r="AZ4578" s="5"/>
      <c r="BA4578" s="5"/>
      <c r="CX4578" s="5"/>
      <c r="CY4578" s="5"/>
      <c r="CZ4578" s="5"/>
    </row>
    <row r="4579" spans="4:104" x14ac:dyDescent="0.3">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E4579" s="5"/>
      <c r="AF4579" s="5"/>
      <c r="AG4579" s="5"/>
      <c r="AH4579" s="5"/>
      <c r="AI4579" s="5"/>
      <c r="AJ4579" s="5"/>
      <c r="AM4579" s="9"/>
      <c r="AN4579" s="9"/>
      <c r="AO4579" s="9"/>
      <c r="AP4579" s="9"/>
      <c r="AQ4579" s="9"/>
      <c r="AR4579" s="9"/>
      <c r="AS4579" s="9"/>
      <c r="AT4579" s="9"/>
      <c r="AU4579" s="5"/>
      <c r="AV4579" s="5"/>
      <c r="AW4579" s="5"/>
      <c r="AX4579" s="5"/>
      <c r="AY4579" s="5"/>
      <c r="AZ4579" s="5"/>
      <c r="BA4579" s="5"/>
      <c r="CX4579" s="5"/>
      <c r="CY4579" s="5"/>
      <c r="CZ4579" s="5"/>
    </row>
    <row r="4580" spans="4:104" x14ac:dyDescent="0.3">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E4580" s="5"/>
      <c r="AF4580" s="5"/>
      <c r="AG4580" s="5"/>
      <c r="AH4580" s="5"/>
      <c r="AI4580" s="5"/>
      <c r="AJ4580" s="5"/>
      <c r="AM4580" s="9"/>
      <c r="AN4580" s="9"/>
      <c r="AO4580" s="9"/>
      <c r="AP4580" s="9"/>
      <c r="AQ4580" s="9"/>
      <c r="AR4580" s="9"/>
      <c r="AS4580" s="9"/>
      <c r="AT4580" s="9"/>
      <c r="AU4580" s="5"/>
      <c r="AV4580" s="5"/>
      <c r="AW4580" s="5"/>
      <c r="AX4580" s="5"/>
      <c r="AY4580" s="5"/>
      <c r="AZ4580" s="5"/>
      <c r="BA4580" s="5"/>
      <c r="CX4580" s="5"/>
      <c r="CY4580" s="5"/>
      <c r="CZ4580" s="5"/>
    </row>
    <row r="4581" spans="4:104" x14ac:dyDescent="0.3">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E4581" s="5"/>
      <c r="AF4581" s="5"/>
      <c r="AG4581" s="5"/>
      <c r="AH4581" s="5"/>
      <c r="AI4581" s="5"/>
      <c r="AJ4581" s="5"/>
      <c r="AM4581" s="9"/>
      <c r="AN4581" s="9"/>
      <c r="AO4581" s="9"/>
      <c r="AP4581" s="9"/>
      <c r="AQ4581" s="9"/>
      <c r="AR4581" s="9"/>
      <c r="AS4581" s="9"/>
      <c r="AT4581" s="9"/>
      <c r="AU4581" s="5"/>
      <c r="AV4581" s="5"/>
      <c r="AW4581" s="5"/>
      <c r="AX4581" s="5"/>
      <c r="AY4581" s="5"/>
      <c r="AZ4581" s="5"/>
      <c r="BA4581" s="5"/>
      <c r="CX4581" s="5"/>
      <c r="CY4581" s="5"/>
      <c r="CZ4581" s="5"/>
    </row>
    <row r="4582" spans="4:104" x14ac:dyDescent="0.3">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E4582" s="5"/>
      <c r="AF4582" s="5"/>
      <c r="AG4582" s="5"/>
      <c r="AH4582" s="5"/>
      <c r="AI4582" s="5"/>
      <c r="AJ4582" s="5"/>
      <c r="AM4582" s="9"/>
      <c r="AN4582" s="9"/>
      <c r="AO4582" s="9"/>
      <c r="AP4582" s="9"/>
      <c r="AQ4582" s="9"/>
      <c r="AR4582" s="9"/>
      <c r="AS4582" s="9"/>
      <c r="AT4582" s="9"/>
      <c r="AU4582" s="5"/>
      <c r="AV4582" s="5"/>
      <c r="AW4582" s="5"/>
      <c r="AX4582" s="5"/>
      <c r="AY4582" s="5"/>
      <c r="AZ4582" s="5"/>
      <c r="BA4582" s="5"/>
      <c r="CX4582" s="5"/>
      <c r="CY4582" s="5"/>
      <c r="CZ4582" s="5"/>
    </row>
    <row r="4583" spans="4:104" x14ac:dyDescent="0.3">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E4583" s="5"/>
      <c r="AF4583" s="5"/>
      <c r="AG4583" s="5"/>
      <c r="AH4583" s="5"/>
      <c r="AI4583" s="5"/>
      <c r="AJ4583" s="5"/>
      <c r="AM4583" s="9"/>
      <c r="AN4583" s="9"/>
      <c r="AO4583" s="9"/>
      <c r="AP4583" s="9"/>
      <c r="AQ4583" s="9"/>
      <c r="AR4583" s="9"/>
      <c r="AS4583" s="9"/>
      <c r="AT4583" s="9"/>
      <c r="AU4583" s="5"/>
      <c r="AV4583" s="5"/>
      <c r="AW4583" s="5"/>
      <c r="AX4583" s="5"/>
      <c r="AY4583" s="5"/>
      <c r="AZ4583" s="5"/>
      <c r="BA4583" s="5"/>
      <c r="CX4583" s="5"/>
      <c r="CY4583" s="5"/>
      <c r="CZ4583" s="5"/>
    </row>
    <row r="4584" spans="4:104" x14ac:dyDescent="0.3">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E4584" s="5"/>
      <c r="AF4584" s="5"/>
      <c r="AG4584" s="5"/>
      <c r="AH4584" s="5"/>
      <c r="AI4584" s="5"/>
      <c r="AJ4584" s="5"/>
      <c r="AM4584" s="9"/>
      <c r="AN4584" s="9"/>
      <c r="AO4584" s="9"/>
      <c r="AP4584" s="9"/>
      <c r="AQ4584" s="9"/>
      <c r="AR4584" s="9"/>
      <c r="AS4584" s="9"/>
      <c r="AT4584" s="9"/>
      <c r="AU4584" s="5"/>
      <c r="AV4584" s="5"/>
      <c r="AW4584" s="5"/>
      <c r="AX4584" s="5"/>
      <c r="AY4584" s="5"/>
      <c r="AZ4584" s="5"/>
      <c r="BA4584" s="5"/>
      <c r="CX4584" s="5"/>
      <c r="CY4584" s="5"/>
      <c r="CZ4584" s="5"/>
    </row>
    <row r="4585" spans="4:104" x14ac:dyDescent="0.3">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E4585" s="5"/>
      <c r="AF4585" s="5"/>
      <c r="AG4585" s="5"/>
      <c r="AH4585" s="5"/>
      <c r="AI4585" s="5"/>
      <c r="AJ4585" s="5"/>
      <c r="AM4585" s="9"/>
      <c r="AN4585" s="9"/>
      <c r="AO4585" s="9"/>
      <c r="AP4585" s="9"/>
      <c r="AQ4585" s="9"/>
      <c r="AR4585" s="9"/>
      <c r="AS4585" s="9"/>
      <c r="AT4585" s="9"/>
      <c r="AU4585" s="5"/>
      <c r="AV4585" s="5"/>
      <c r="AW4585" s="5"/>
      <c r="AX4585" s="5"/>
      <c r="AY4585" s="5"/>
      <c r="AZ4585" s="5"/>
      <c r="BA4585" s="5"/>
      <c r="CX4585" s="5"/>
      <c r="CY4585" s="5"/>
      <c r="CZ4585" s="5"/>
    </row>
    <row r="4586" spans="4:104" x14ac:dyDescent="0.3">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E4586" s="5"/>
      <c r="AF4586" s="5"/>
      <c r="AG4586" s="5"/>
      <c r="AH4586" s="5"/>
      <c r="AI4586" s="5"/>
      <c r="AJ4586" s="5"/>
      <c r="AM4586" s="9"/>
      <c r="AN4586" s="9"/>
      <c r="AO4586" s="9"/>
      <c r="AP4586" s="9"/>
      <c r="AQ4586" s="9"/>
      <c r="AR4586" s="9"/>
      <c r="AS4586" s="9"/>
      <c r="AT4586" s="9"/>
      <c r="AU4586" s="5"/>
      <c r="AV4586" s="5"/>
      <c r="AW4586" s="5"/>
      <c r="AX4586" s="5"/>
      <c r="AY4586" s="5"/>
      <c r="AZ4586" s="5"/>
      <c r="BA4586" s="5"/>
      <c r="CX4586" s="5"/>
      <c r="CY4586" s="5"/>
      <c r="CZ4586" s="5"/>
    </row>
    <row r="4587" spans="4:104" x14ac:dyDescent="0.3">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E4587" s="5"/>
      <c r="AF4587" s="5"/>
      <c r="AG4587" s="5"/>
      <c r="AH4587" s="5"/>
      <c r="AI4587" s="5"/>
      <c r="AJ4587" s="5"/>
      <c r="AM4587" s="9"/>
      <c r="AN4587" s="9"/>
      <c r="AO4587" s="9"/>
      <c r="AP4587" s="9"/>
      <c r="AQ4587" s="9"/>
      <c r="AR4587" s="9"/>
      <c r="AS4587" s="9"/>
      <c r="AT4587" s="9"/>
      <c r="AU4587" s="5"/>
      <c r="AV4587" s="5"/>
      <c r="AW4587" s="5"/>
      <c r="AX4587" s="5"/>
      <c r="AY4587" s="5"/>
      <c r="AZ4587" s="5"/>
      <c r="BA4587" s="5"/>
      <c r="CX4587" s="5"/>
      <c r="CY4587" s="5"/>
      <c r="CZ4587" s="5"/>
    </row>
    <row r="4588" spans="4:104" x14ac:dyDescent="0.3">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E4588" s="5"/>
      <c r="AF4588" s="5"/>
      <c r="AG4588" s="5"/>
      <c r="AH4588" s="5"/>
      <c r="AI4588" s="5"/>
      <c r="AJ4588" s="5"/>
      <c r="AM4588" s="9"/>
      <c r="AN4588" s="9"/>
      <c r="AO4588" s="9"/>
      <c r="AP4588" s="9"/>
      <c r="AQ4588" s="9"/>
      <c r="AR4588" s="9"/>
      <c r="AS4588" s="9"/>
      <c r="AT4588" s="9"/>
      <c r="AU4588" s="5"/>
      <c r="AV4588" s="5"/>
      <c r="AW4588" s="5"/>
      <c r="AX4588" s="5"/>
      <c r="AY4588" s="5"/>
      <c r="AZ4588" s="5"/>
      <c r="BA4588" s="5"/>
      <c r="CX4588" s="5"/>
      <c r="CY4588" s="5"/>
      <c r="CZ4588" s="5"/>
    </row>
    <row r="4589" spans="4:104" x14ac:dyDescent="0.3">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E4589" s="5"/>
      <c r="AF4589" s="5"/>
      <c r="AG4589" s="5"/>
      <c r="AH4589" s="5"/>
      <c r="AI4589" s="5"/>
      <c r="AJ4589" s="5"/>
      <c r="AM4589" s="9"/>
      <c r="AN4589" s="9"/>
      <c r="AO4589" s="9"/>
      <c r="AP4589" s="9"/>
      <c r="AQ4589" s="9"/>
      <c r="AR4589" s="9"/>
      <c r="AS4589" s="9"/>
      <c r="AT4589" s="9"/>
      <c r="AU4589" s="5"/>
      <c r="AV4589" s="5"/>
      <c r="AW4589" s="5"/>
      <c r="AX4589" s="5"/>
      <c r="AY4589" s="5"/>
      <c r="AZ4589" s="5"/>
      <c r="BA4589" s="5"/>
      <c r="CX4589" s="5"/>
      <c r="CY4589" s="5"/>
      <c r="CZ4589" s="5"/>
    </row>
    <row r="4590" spans="4:104" x14ac:dyDescent="0.3">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E4590" s="5"/>
      <c r="AF4590" s="5"/>
      <c r="AG4590" s="5"/>
      <c r="AH4590" s="5"/>
      <c r="AI4590" s="5"/>
      <c r="AJ4590" s="5"/>
      <c r="AM4590" s="9"/>
      <c r="AN4590" s="9"/>
      <c r="AO4590" s="9"/>
      <c r="AP4590" s="9"/>
      <c r="AQ4590" s="9"/>
      <c r="AR4590" s="9"/>
      <c r="AS4590" s="9"/>
      <c r="AT4590" s="9"/>
      <c r="AU4590" s="5"/>
      <c r="AV4590" s="5"/>
      <c r="AW4590" s="5"/>
      <c r="AX4590" s="5"/>
      <c r="AY4590" s="5"/>
      <c r="AZ4590" s="5"/>
      <c r="BA4590" s="5"/>
      <c r="CX4590" s="5"/>
      <c r="CY4590" s="5"/>
      <c r="CZ4590" s="5"/>
    </row>
    <row r="4591" spans="4:104" x14ac:dyDescent="0.3">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E4591" s="5"/>
      <c r="AF4591" s="5"/>
      <c r="AG4591" s="5"/>
      <c r="AH4591" s="5"/>
      <c r="AI4591" s="5"/>
      <c r="AJ4591" s="5"/>
      <c r="AM4591" s="9"/>
      <c r="AN4591" s="9"/>
      <c r="AO4591" s="9"/>
      <c r="AP4591" s="9"/>
      <c r="AQ4591" s="9"/>
      <c r="AR4591" s="9"/>
      <c r="AS4591" s="9"/>
      <c r="AT4591" s="9"/>
      <c r="AU4591" s="5"/>
      <c r="AV4591" s="5"/>
      <c r="AW4591" s="5"/>
      <c r="AX4591" s="5"/>
      <c r="AY4591" s="5"/>
      <c r="AZ4591" s="5"/>
      <c r="BA4591" s="5"/>
      <c r="CX4591" s="5"/>
      <c r="CY4591" s="5"/>
      <c r="CZ4591" s="5"/>
    </row>
    <row r="4592" spans="4:104" x14ac:dyDescent="0.3">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E4592" s="5"/>
      <c r="AF4592" s="5"/>
      <c r="AG4592" s="5"/>
      <c r="AH4592" s="5"/>
      <c r="AI4592" s="5"/>
      <c r="AJ4592" s="5"/>
      <c r="AM4592" s="9"/>
      <c r="AN4592" s="9"/>
      <c r="AO4592" s="9"/>
      <c r="AP4592" s="9"/>
      <c r="AQ4592" s="9"/>
      <c r="AR4592" s="9"/>
      <c r="AS4592" s="9"/>
      <c r="AT4592" s="9"/>
      <c r="AU4592" s="5"/>
      <c r="AV4592" s="5"/>
      <c r="AW4592" s="5"/>
      <c r="AX4592" s="5"/>
      <c r="AY4592" s="5"/>
      <c r="AZ4592" s="5"/>
      <c r="BA4592" s="5"/>
      <c r="CX4592" s="5"/>
      <c r="CY4592" s="5"/>
      <c r="CZ4592" s="5"/>
    </row>
    <row r="4593" spans="4:104" x14ac:dyDescent="0.3">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E4593" s="5"/>
      <c r="AF4593" s="5"/>
      <c r="AG4593" s="5"/>
      <c r="AH4593" s="5"/>
      <c r="AI4593" s="5"/>
      <c r="AJ4593" s="5"/>
      <c r="AM4593" s="9"/>
      <c r="AN4593" s="9"/>
      <c r="AO4593" s="9"/>
      <c r="AP4593" s="9"/>
      <c r="AQ4593" s="9"/>
      <c r="AR4593" s="9"/>
      <c r="AS4593" s="9"/>
      <c r="AT4593" s="9"/>
      <c r="AU4593" s="5"/>
      <c r="AV4593" s="5"/>
      <c r="AW4593" s="5"/>
      <c r="AX4593" s="5"/>
      <c r="AY4593" s="5"/>
      <c r="AZ4593" s="5"/>
      <c r="BA4593" s="5"/>
      <c r="CX4593" s="5"/>
      <c r="CY4593" s="5"/>
      <c r="CZ4593" s="5"/>
    </row>
    <row r="4594" spans="4:104" x14ac:dyDescent="0.3">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E4594" s="5"/>
      <c r="AF4594" s="5"/>
      <c r="AG4594" s="5"/>
      <c r="AH4594" s="5"/>
      <c r="AI4594" s="5"/>
      <c r="AJ4594" s="5"/>
      <c r="AM4594" s="9"/>
      <c r="AN4594" s="9"/>
      <c r="AO4594" s="9"/>
      <c r="AP4594" s="9"/>
      <c r="AQ4594" s="9"/>
      <c r="AR4594" s="9"/>
      <c r="AS4594" s="9"/>
      <c r="AT4594" s="9"/>
      <c r="AU4594" s="5"/>
      <c r="AV4594" s="5"/>
      <c r="AW4594" s="5"/>
      <c r="AX4594" s="5"/>
      <c r="AY4594" s="5"/>
      <c r="AZ4594" s="5"/>
      <c r="BA4594" s="5"/>
      <c r="CX4594" s="5"/>
      <c r="CY4594" s="5"/>
      <c r="CZ4594" s="5"/>
    </row>
    <row r="4595" spans="4:104" x14ac:dyDescent="0.3">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E4595" s="5"/>
      <c r="AF4595" s="5"/>
      <c r="AG4595" s="5"/>
      <c r="AH4595" s="5"/>
      <c r="AI4595" s="5"/>
      <c r="AJ4595" s="5"/>
      <c r="AM4595" s="9"/>
      <c r="AN4595" s="9"/>
      <c r="AO4595" s="9"/>
      <c r="AP4595" s="9"/>
      <c r="AQ4595" s="9"/>
      <c r="AR4595" s="9"/>
      <c r="AS4595" s="9"/>
      <c r="AT4595" s="9"/>
      <c r="AU4595" s="5"/>
      <c r="AV4595" s="5"/>
      <c r="AW4595" s="5"/>
      <c r="AX4595" s="5"/>
      <c r="AY4595" s="5"/>
      <c r="AZ4595" s="5"/>
      <c r="BA4595" s="5"/>
      <c r="CX4595" s="5"/>
      <c r="CY4595" s="5"/>
      <c r="CZ4595" s="5"/>
    </row>
    <row r="4596" spans="4:104" x14ac:dyDescent="0.3">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E4596" s="5"/>
      <c r="AF4596" s="5"/>
      <c r="AG4596" s="5"/>
      <c r="AH4596" s="5"/>
      <c r="AI4596" s="5"/>
      <c r="AJ4596" s="5"/>
      <c r="AM4596" s="9"/>
      <c r="AN4596" s="9"/>
      <c r="AO4596" s="9"/>
      <c r="AP4596" s="9"/>
      <c r="AQ4596" s="9"/>
      <c r="AR4596" s="9"/>
      <c r="AS4596" s="9"/>
      <c r="AT4596" s="9"/>
      <c r="AU4596" s="5"/>
      <c r="AV4596" s="5"/>
      <c r="AW4596" s="5"/>
      <c r="AX4596" s="5"/>
      <c r="AY4596" s="5"/>
      <c r="AZ4596" s="5"/>
      <c r="BA4596" s="5"/>
      <c r="CX4596" s="5"/>
      <c r="CY4596" s="5"/>
      <c r="CZ4596" s="5"/>
    </row>
    <row r="4597" spans="4:104" x14ac:dyDescent="0.3">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E4597" s="5"/>
      <c r="AF4597" s="5"/>
      <c r="AG4597" s="5"/>
      <c r="AH4597" s="5"/>
      <c r="AI4597" s="5"/>
      <c r="AJ4597" s="5"/>
      <c r="AM4597" s="9"/>
      <c r="AN4597" s="9"/>
      <c r="AO4597" s="9"/>
      <c r="AP4597" s="9"/>
      <c r="AQ4597" s="9"/>
      <c r="AR4597" s="9"/>
      <c r="AS4597" s="9"/>
      <c r="AT4597" s="9"/>
      <c r="AU4597" s="5"/>
      <c r="AV4597" s="5"/>
      <c r="AW4597" s="5"/>
      <c r="AX4597" s="5"/>
      <c r="AY4597" s="5"/>
      <c r="AZ4597" s="5"/>
      <c r="BA4597" s="5"/>
      <c r="CX4597" s="5"/>
      <c r="CY4597" s="5"/>
      <c r="CZ4597" s="5"/>
    </row>
    <row r="4598" spans="4:104" x14ac:dyDescent="0.3">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E4598" s="5"/>
      <c r="AF4598" s="5"/>
      <c r="AG4598" s="5"/>
      <c r="AH4598" s="5"/>
      <c r="AI4598" s="5"/>
      <c r="AJ4598" s="5"/>
      <c r="AM4598" s="9"/>
      <c r="AN4598" s="9"/>
      <c r="AO4598" s="9"/>
      <c r="AP4598" s="9"/>
      <c r="AQ4598" s="9"/>
      <c r="AR4598" s="9"/>
      <c r="AS4598" s="9"/>
      <c r="AT4598" s="9"/>
      <c r="AU4598" s="5"/>
      <c r="AV4598" s="5"/>
      <c r="AW4598" s="5"/>
      <c r="AX4598" s="5"/>
      <c r="AY4598" s="5"/>
      <c r="AZ4598" s="5"/>
      <c r="BA4598" s="5"/>
      <c r="CX4598" s="5"/>
      <c r="CY4598" s="5"/>
      <c r="CZ4598" s="5"/>
    </row>
    <row r="4599" spans="4:104" x14ac:dyDescent="0.3">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E4599" s="5"/>
      <c r="AF4599" s="5"/>
      <c r="AG4599" s="5"/>
      <c r="AH4599" s="5"/>
      <c r="AI4599" s="5"/>
      <c r="AJ4599" s="5"/>
      <c r="AM4599" s="9"/>
      <c r="AN4599" s="9"/>
      <c r="AO4599" s="9"/>
      <c r="AP4599" s="9"/>
      <c r="AQ4599" s="9"/>
      <c r="AR4599" s="9"/>
      <c r="AS4599" s="9"/>
      <c r="AT4599" s="9"/>
      <c r="AU4599" s="5"/>
      <c r="AV4599" s="5"/>
      <c r="AW4599" s="5"/>
      <c r="AX4599" s="5"/>
      <c r="AY4599" s="5"/>
      <c r="AZ4599" s="5"/>
      <c r="BA4599" s="5"/>
      <c r="CX4599" s="5"/>
      <c r="CY4599" s="5"/>
      <c r="CZ4599" s="5"/>
    </row>
    <row r="4600" spans="4:104" x14ac:dyDescent="0.3">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E4600" s="5"/>
      <c r="AF4600" s="5"/>
      <c r="AG4600" s="5"/>
      <c r="AH4600" s="5"/>
      <c r="AI4600" s="5"/>
      <c r="AJ4600" s="5"/>
      <c r="AM4600" s="9"/>
      <c r="AN4600" s="9"/>
      <c r="AO4600" s="9"/>
      <c r="AP4600" s="9"/>
      <c r="AQ4600" s="9"/>
      <c r="AR4600" s="9"/>
      <c r="AS4600" s="9"/>
      <c r="AT4600" s="9"/>
      <c r="AU4600" s="5"/>
      <c r="AV4600" s="5"/>
      <c r="AW4600" s="5"/>
      <c r="AX4600" s="5"/>
      <c r="AY4600" s="5"/>
      <c r="AZ4600" s="5"/>
      <c r="BA4600" s="5"/>
      <c r="CX4600" s="5"/>
      <c r="CY4600" s="5"/>
      <c r="CZ4600" s="5"/>
    </row>
    <row r="4601" spans="4:104" x14ac:dyDescent="0.3">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E4601" s="5"/>
      <c r="AF4601" s="5"/>
      <c r="AG4601" s="5"/>
      <c r="AH4601" s="5"/>
      <c r="AI4601" s="5"/>
      <c r="AJ4601" s="5"/>
      <c r="AM4601" s="9"/>
      <c r="AN4601" s="9"/>
      <c r="AO4601" s="9"/>
      <c r="AP4601" s="9"/>
      <c r="AQ4601" s="9"/>
      <c r="AR4601" s="9"/>
      <c r="AS4601" s="9"/>
      <c r="AT4601" s="9"/>
      <c r="AU4601" s="5"/>
      <c r="AV4601" s="5"/>
      <c r="AW4601" s="5"/>
      <c r="AX4601" s="5"/>
      <c r="AY4601" s="5"/>
      <c r="AZ4601" s="5"/>
      <c r="BA4601" s="5"/>
      <c r="CX4601" s="5"/>
      <c r="CY4601" s="5"/>
      <c r="CZ4601" s="5"/>
    </row>
    <row r="4602" spans="4:104" x14ac:dyDescent="0.3">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E4602" s="5"/>
      <c r="AF4602" s="5"/>
      <c r="AG4602" s="5"/>
      <c r="AH4602" s="5"/>
      <c r="AI4602" s="5"/>
      <c r="AJ4602" s="5"/>
      <c r="AM4602" s="9"/>
      <c r="AN4602" s="9"/>
      <c r="AO4602" s="9"/>
      <c r="AP4602" s="9"/>
      <c r="AQ4602" s="9"/>
      <c r="AR4602" s="9"/>
      <c r="AS4602" s="9"/>
      <c r="AT4602" s="9"/>
      <c r="AU4602" s="5"/>
      <c r="AV4602" s="5"/>
      <c r="AW4602" s="5"/>
      <c r="AX4602" s="5"/>
      <c r="AY4602" s="5"/>
      <c r="AZ4602" s="5"/>
      <c r="BA4602" s="5"/>
      <c r="CX4602" s="5"/>
      <c r="CY4602" s="5"/>
      <c r="CZ4602" s="5"/>
    </row>
    <row r="4603" spans="4:104" x14ac:dyDescent="0.3">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E4603" s="5"/>
      <c r="AF4603" s="5"/>
      <c r="AG4603" s="5"/>
      <c r="AH4603" s="5"/>
      <c r="AI4603" s="5"/>
      <c r="AJ4603" s="5"/>
      <c r="AM4603" s="9"/>
      <c r="AN4603" s="9"/>
      <c r="AO4603" s="9"/>
      <c r="AP4603" s="9"/>
      <c r="AQ4603" s="9"/>
      <c r="AR4603" s="9"/>
      <c r="AS4603" s="9"/>
      <c r="AT4603" s="9"/>
      <c r="AU4603" s="5"/>
      <c r="AV4603" s="5"/>
      <c r="AW4603" s="5"/>
      <c r="AX4603" s="5"/>
      <c r="AY4603" s="5"/>
      <c r="AZ4603" s="5"/>
      <c r="BA4603" s="5"/>
      <c r="CX4603" s="5"/>
      <c r="CY4603" s="5"/>
      <c r="CZ4603" s="5"/>
    </row>
    <row r="4604" spans="4:104" x14ac:dyDescent="0.3">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E4604" s="5"/>
      <c r="AF4604" s="5"/>
      <c r="AG4604" s="5"/>
      <c r="AH4604" s="5"/>
      <c r="AI4604" s="5"/>
      <c r="AJ4604" s="5"/>
      <c r="AM4604" s="9"/>
      <c r="AN4604" s="9"/>
      <c r="AO4604" s="9"/>
      <c r="AP4604" s="9"/>
      <c r="AQ4604" s="9"/>
      <c r="AR4604" s="9"/>
      <c r="AS4604" s="9"/>
      <c r="AT4604" s="9"/>
      <c r="AU4604" s="5"/>
      <c r="AV4604" s="5"/>
      <c r="AW4604" s="5"/>
      <c r="AX4604" s="5"/>
      <c r="AY4604" s="5"/>
      <c r="AZ4604" s="5"/>
      <c r="BA4604" s="5"/>
      <c r="CX4604" s="5"/>
      <c r="CY4604" s="5"/>
      <c r="CZ4604" s="5"/>
    </row>
    <row r="4605" spans="4:104" x14ac:dyDescent="0.3">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E4605" s="5"/>
      <c r="AF4605" s="5"/>
      <c r="AG4605" s="5"/>
      <c r="AH4605" s="5"/>
      <c r="AI4605" s="5"/>
      <c r="AJ4605" s="5"/>
      <c r="AM4605" s="9"/>
      <c r="AN4605" s="9"/>
      <c r="AO4605" s="9"/>
      <c r="AP4605" s="9"/>
      <c r="AQ4605" s="9"/>
      <c r="AR4605" s="9"/>
      <c r="AS4605" s="9"/>
      <c r="AT4605" s="9"/>
      <c r="AU4605" s="5"/>
      <c r="AV4605" s="5"/>
      <c r="AW4605" s="5"/>
      <c r="AX4605" s="5"/>
      <c r="AY4605" s="5"/>
      <c r="AZ4605" s="5"/>
      <c r="BA4605" s="5"/>
      <c r="CX4605" s="5"/>
      <c r="CY4605" s="5"/>
      <c r="CZ4605" s="5"/>
    </row>
    <row r="4606" spans="4:104" x14ac:dyDescent="0.3">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E4606" s="5"/>
      <c r="AF4606" s="5"/>
      <c r="AG4606" s="5"/>
      <c r="AH4606" s="5"/>
      <c r="AI4606" s="5"/>
      <c r="AJ4606" s="5"/>
      <c r="AM4606" s="9"/>
      <c r="AN4606" s="9"/>
      <c r="AO4606" s="9"/>
      <c r="AP4606" s="9"/>
      <c r="AQ4606" s="9"/>
      <c r="AR4606" s="9"/>
      <c r="AS4606" s="9"/>
      <c r="AT4606" s="9"/>
      <c r="AU4606" s="5"/>
      <c r="AV4606" s="5"/>
      <c r="AW4606" s="5"/>
      <c r="AX4606" s="5"/>
      <c r="AY4606" s="5"/>
      <c r="AZ4606" s="5"/>
      <c r="BA4606" s="5"/>
      <c r="CX4606" s="5"/>
      <c r="CY4606" s="5"/>
      <c r="CZ4606" s="5"/>
    </row>
    <row r="4607" spans="4:104" x14ac:dyDescent="0.3">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E4607" s="5"/>
      <c r="AF4607" s="5"/>
      <c r="AG4607" s="5"/>
      <c r="AH4607" s="5"/>
      <c r="AI4607" s="5"/>
      <c r="AJ4607" s="5"/>
      <c r="AM4607" s="9"/>
      <c r="AN4607" s="9"/>
      <c r="AO4607" s="9"/>
      <c r="AP4607" s="9"/>
      <c r="AQ4607" s="9"/>
      <c r="AR4607" s="9"/>
      <c r="AS4607" s="9"/>
      <c r="AT4607" s="9"/>
      <c r="AU4607" s="5"/>
      <c r="AV4607" s="5"/>
      <c r="AW4607" s="5"/>
      <c r="AX4607" s="5"/>
      <c r="AY4607" s="5"/>
      <c r="AZ4607" s="5"/>
      <c r="BA4607" s="5"/>
      <c r="CX4607" s="5"/>
      <c r="CY4607" s="5"/>
      <c r="CZ4607" s="5"/>
    </row>
    <row r="4608" spans="4:104" x14ac:dyDescent="0.3">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E4608" s="5"/>
      <c r="AF4608" s="5"/>
      <c r="AG4608" s="5"/>
      <c r="AH4608" s="5"/>
      <c r="AI4608" s="5"/>
      <c r="AJ4608" s="5"/>
      <c r="AM4608" s="9"/>
      <c r="AN4608" s="9"/>
      <c r="AO4608" s="9"/>
      <c r="AP4608" s="9"/>
      <c r="AQ4608" s="9"/>
      <c r="AR4608" s="9"/>
      <c r="AS4608" s="9"/>
      <c r="AT4608" s="9"/>
      <c r="AU4608" s="5"/>
      <c r="AV4608" s="5"/>
      <c r="AW4608" s="5"/>
      <c r="AX4608" s="5"/>
      <c r="AY4608" s="5"/>
      <c r="AZ4608" s="5"/>
      <c r="BA4608" s="5"/>
      <c r="CX4608" s="5"/>
      <c r="CY4608" s="5"/>
      <c r="CZ4608" s="5"/>
    </row>
    <row r="4609" spans="4:104" x14ac:dyDescent="0.3">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E4609" s="5"/>
      <c r="AF4609" s="5"/>
      <c r="AG4609" s="5"/>
      <c r="AH4609" s="5"/>
      <c r="AI4609" s="5"/>
      <c r="AJ4609" s="5"/>
      <c r="AM4609" s="9"/>
      <c r="AN4609" s="9"/>
      <c r="AO4609" s="9"/>
      <c r="AP4609" s="9"/>
      <c r="AQ4609" s="9"/>
      <c r="AR4609" s="9"/>
      <c r="AS4609" s="9"/>
      <c r="AT4609" s="9"/>
      <c r="AU4609" s="5"/>
      <c r="AV4609" s="5"/>
      <c r="AW4609" s="5"/>
      <c r="AX4609" s="5"/>
      <c r="AY4609" s="5"/>
      <c r="AZ4609" s="5"/>
      <c r="BA4609" s="5"/>
      <c r="CX4609" s="5"/>
      <c r="CY4609" s="5"/>
      <c r="CZ4609" s="5"/>
    </row>
    <row r="4610" spans="4:104" x14ac:dyDescent="0.3">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E4610" s="5"/>
      <c r="AF4610" s="5"/>
      <c r="AG4610" s="5"/>
      <c r="AH4610" s="5"/>
      <c r="AI4610" s="5"/>
      <c r="AJ4610" s="5"/>
      <c r="AM4610" s="9"/>
      <c r="AN4610" s="9"/>
      <c r="AO4610" s="9"/>
      <c r="AP4610" s="9"/>
      <c r="AQ4610" s="9"/>
      <c r="AR4610" s="9"/>
      <c r="AS4610" s="9"/>
      <c r="AT4610" s="9"/>
      <c r="AU4610" s="5"/>
      <c r="AV4610" s="5"/>
      <c r="AW4610" s="5"/>
      <c r="AX4610" s="5"/>
      <c r="AY4610" s="5"/>
      <c r="AZ4610" s="5"/>
      <c r="BA4610" s="5"/>
      <c r="CX4610" s="5"/>
      <c r="CY4610" s="5"/>
      <c r="CZ4610" s="5"/>
    </row>
    <row r="4611" spans="4:104" x14ac:dyDescent="0.3">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E4611" s="5"/>
      <c r="AF4611" s="5"/>
      <c r="AG4611" s="5"/>
      <c r="AH4611" s="5"/>
      <c r="AI4611" s="5"/>
      <c r="AJ4611" s="5"/>
      <c r="AM4611" s="9"/>
      <c r="AN4611" s="9"/>
      <c r="AO4611" s="9"/>
      <c r="AP4611" s="9"/>
      <c r="AQ4611" s="9"/>
      <c r="AR4611" s="9"/>
      <c r="AS4611" s="9"/>
      <c r="AT4611" s="9"/>
      <c r="AU4611" s="5"/>
      <c r="AV4611" s="5"/>
      <c r="AW4611" s="5"/>
      <c r="AX4611" s="5"/>
      <c r="AY4611" s="5"/>
      <c r="AZ4611" s="5"/>
      <c r="BA4611" s="5"/>
      <c r="CX4611" s="5"/>
      <c r="CY4611" s="5"/>
      <c r="CZ4611" s="5"/>
    </row>
    <row r="4612" spans="4:104" x14ac:dyDescent="0.3">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E4612" s="5"/>
      <c r="AF4612" s="5"/>
      <c r="AG4612" s="5"/>
      <c r="AH4612" s="5"/>
      <c r="AI4612" s="5"/>
      <c r="AJ4612" s="5"/>
      <c r="AM4612" s="9"/>
      <c r="AN4612" s="9"/>
      <c r="AO4612" s="9"/>
      <c r="AP4612" s="9"/>
      <c r="AQ4612" s="9"/>
      <c r="AR4612" s="9"/>
      <c r="AS4612" s="9"/>
      <c r="AT4612" s="9"/>
      <c r="AU4612" s="5"/>
      <c r="AV4612" s="5"/>
      <c r="AW4612" s="5"/>
      <c r="AX4612" s="5"/>
      <c r="AY4612" s="5"/>
      <c r="AZ4612" s="5"/>
      <c r="BA4612" s="5"/>
      <c r="CX4612" s="5"/>
      <c r="CY4612" s="5"/>
      <c r="CZ4612" s="5"/>
    </row>
    <row r="4613" spans="4:104" x14ac:dyDescent="0.3">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E4613" s="5"/>
      <c r="AF4613" s="5"/>
      <c r="AG4613" s="5"/>
      <c r="AH4613" s="5"/>
      <c r="AI4613" s="5"/>
      <c r="AJ4613" s="5"/>
      <c r="AM4613" s="9"/>
      <c r="AN4613" s="9"/>
      <c r="AO4613" s="9"/>
      <c r="AP4613" s="9"/>
      <c r="AQ4613" s="9"/>
      <c r="AR4613" s="9"/>
      <c r="AS4613" s="9"/>
      <c r="AT4613" s="9"/>
      <c r="AU4613" s="5"/>
      <c r="AV4613" s="5"/>
      <c r="AW4613" s="5"/>
      <c r="AX4613" s="5"/>
      <c r="AY4613" s="5"/>
      <c r="AZ4613" s="5"/>
      <c r="BA4613" s="5"/>
      <c r="CX4613" s="5"/>
      <c r="CY4613" s="5"/>
      <c r="CZ4613" s="5"/>
    </row>
    <row r="4614" spans="4:104" x14ac:dyDescent="0.3">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E4614" s="5"/>
      <c r="AF4614" s="5"/>
      <c r="AG4614" s="5"/>
      <c r="AH4614" s="5"/>
      <c r="AI4614" s="5"/>
      <c r="AJ4614" s="5"/>
      <c r="AM4614" s="9"/>
      <c r="AN4614" s="9"/>
      <c r="AO4614" s="9"/>
      <c r="AP4614" s="9"/>
      <c r="AQ4614" s="9"/>
      <c r="AR4614" s="9"/>
      <c r="AS4614" s="9"/>
      <c r="AT4614" s="9"/>
      <c r="AU4614" s="5"/>
      <c r="AV4614" s="5"/>
      <c r="AW4614" s="5"/>
      <c r="AX4614" s="5"/>
      <c r="AY4614" s="5"/>
      <c r="AZ4614" s="5"/>
      <c r="BA4614" s="5"/>
      <c r="CX4614" s="5"/>
      <c r="CY4614" s="5"/>
      <c r="CZ4614" s="5"/>
    </row>
    <row r="4615" spans="4:104" x14ac:dyDescent="0.3">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E4615" s="5"/>
      <c r="AF4615" s="5"/>
      <c r="AG4615" s="5"/>
      <c r="AH4615" s="5"/>
      <c r="AI4615" s="5"/>
      <c r="AJ4615" s="5"/>
      <c r="AM4615" s="9"/>
      <c r="AN4615" s="9"/>
      <c r="AO4615" s="9"/>
      <c r="AP4615" s="9"/>
      <c r="AQ4615" s="9"/>
      <c r="AR4615" s="9"/>
      <c r="AS4615" s="9"/>
      <c r="AT4615" s="9"/>
      <c r="AU4615" s="5"/>
      <c r="AV4615" s="5"/>
      <c r="AW4615" s="5"/>
      <c r="AX4615" s="5"/>
      <c r="AY4615" s="5"/>
      <c r="AZ4615" s="5"/>
      <c r="BA4615" s="5"/>
      <c r="CX4615" s="5"/>
      <c r="CY4615" s="5"/>
      <c r="CZ4615" s="5"/>
    </row>
    <row r="4616" spans="4:104" x14ac:dyDescent="0.3">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E4616" s="5"/>
      <c r="AF4616" s="5"/>
      <c r="AG4616" s="5"/>
      <c r="AH4616" s="5"/>
      <c r="AI4616" s="5"/>
      <c r="AJ4616" s="5"/>
      <c r="AM4616" s="9"/>
      <c r="AN4616" s="9"/>
      <c r="AO4616" s="9"/>
      <c r="AP4616" s="9"/>
      <c r="AQ4616" s="9"/>
      <c r="AR4616" s="9"/>
      <c r="AS4616" s="9"/>
      <c r="AT4616" s="9"/>
      <c r="AU4616" s="5"/>
      <c r="AV4616" s="5"/>
      <c r="AW4616" s="5"/>
      <c r="AX4616" s="5"/>
      <c r="AY4616" s="5"/>
      <c r="AZ4616" s="5"/>
      <c r="BA4616" s="5"/>
      <c r="CX4616" s="5"/>
      <c r="CY4616" s="5"/>
      <c r="CZ4616" s="5"/>
    </row>
    <row r="4617" spans="4:104" x14ac:dyDescent="0.3">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E4617" s="5"/>
      <c r="AF4617" s="5"/>
      <c r="AG4617" s="5"/>
      <c r="AH4617" s="5"/>
      <c r="AI4617" s="5"/>
      <c r="AJ4617" s="5"/>
      <c r="AM4617" s="9"/>
      <c r="AN4617" s="9"/>
      <c r="AO4617" s="9"/>
      <c r="AP4617" s="9"/>
      <c r="AQ4617" s="9"/>
      <c r="AR4617" s="9"/>
      <c r="AS4617" s="9"/>
      <c r="AT4617" s="9"/>
      <c r="AU4617" s="5"/>
      <c r="AV4617" s="5"/>
      <c r="AW4617" s="5"/>
      <c r="AX4617" s="5"/>
      <c r="AY4617" s="5"/>
      <c r="AZ4617" s="5"/>
      <c r="BA4617" s="5"/>
      <c r="CX4617" s="5"/>
      <c r="CY4617" s="5"/>
      <c r="CZ4617" s="5"/>
    </row>
    <row r="4618" spans="4:104" x14ac:dyDescent="0.3">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E4618" s="5"/>
      <c r="AF4618" s="5"/>
      <c r="AG4618" s="5"/>
      <c r="AH4618" s="5"/>
      <c r="AI4618" s="5"/>
      <c r="AJ4618" s="5"/>
      <c r="AM4618" s="9"/>
      <c r="AN4618" s="9"/>
      <c r="AO4618" s="9"/>
      <c r="AP4618" s="9"/>
      <c r="AQ4618" s="9"/>
      <c r="AR4618" s="9"/>
      <c r="AS4618" s="9"/>
      <c r="AT4618" s="9"/>
      <c r="AU4618" s="5"/>
      <c r="AV4618" s="5"/>
      <c r="AW4618" s="5"/>
      <c r="AX4618" s="5"/>
      <c r="AY4618" s="5"/>
      <c r="AZ4618" s="5"/>
      <c r="BA4618" s="5"/>
      <c r="CX4618" s="5"/>
      <c r="CY4618" s="5"/>
      <c r="CZ4618" s="5"/>
    </row>
    <row r="4619" spans="4:104" x14ac:dyDescent="0.3">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E4619" s="5"/>
      <c r="AF4619" s="5"/>
      <c r="AG4619" s="5"/>
      <c r="AH4619" s="5"/>
      <c r="AI4619" s="5"/>
      <c r="AJ4619" s="5"/>
      <c r="AM4619" s="9"/>
      <c r="AN4619" s="9"/>
      <c r="AO4619" s="9"/>
      <c r="AP4619" s="9"/>
      <c r="AQ4619" s="9"/>
      <c r="AR4619" s="9"/>
      <c r="AS4619" s="9"/>
      <c r="AT4619" s="9"/>
      <c r="AU4619" s="5"/>
      <c r="AV4619" s="5"/>
      <c r="AW4619" s="5"/>
      <c r="AX4619" s="5"/>
      <c r="AY4619" s="5"/>
      <c r="AZ4619" s="5"/>
      <c r="BA4619" s="5"/>
      <c r="CX4619" s="5"/>
      <c r="CY4619" s="5"/>
      <c r="CZ4619" s="5"/>
    </row>
    <row r="4620" spans="4:104" x14ac:dyDescent="0.3">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E4620" s="5"/>
      <c r="AF4620" s="5"/>
      <c r="AG4620" s="5"/>
      <c r="AH4620" s="5"/>
      <c r="AI4620" s="5"/>
      <c r="AJ4620" s="5"/>
      <c r="AM4620" s="9"/>
      <c r="AN4620" s="9"/>
      <c r="AO4620" s="9"/>
      <c r="AP4620" s="9"/>
      <c r="AQ4620" s="9"/>
      <c r="AR4620" s="9"/>
      <c r="AS4620" s="9"/>
      <c r="AT4620" s="9"/>
      <c r="AU4620" s="5"/>
      <c r="AV4620" s="5"/>
      <c r="AW4620" s="5"/>
      <c r="AX4620" s="5"/>
      <c r="AY4620" s="5"/>
      <c r="AZ4620" s="5"/>
      <c r="BA4620" s="5"/>
      <c r="CX4620" s="5"/>
      <c r="CY4620" s="5"/>
      <c r="CZ4620" s="5"/>
    </row>
    <row r="4621" spans="4:104" x14ac:dyDescent="0.3">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E4621" s="5"/>
      <c r="AF4621" s="5"/>
      <c r="AG4621" s="5"/>
      <c r="AH4621" s="5"/>
      <c r="AI4621" s="5"/>
      <c r="AJ4621" s="5"/>
      <c r="AM4621" s="9"/>
      <c r="AN4621" s="9"/>
      <c r="AO4621" s="9"/>
      <c r="AP4621" s="9"/>
      <c r="AQ4621" s="9"/>
      <c r="AR4621" s="9"/>
      <c r="AS4621" s="9"/>
      <c r="AT4621" s="9"/>
      <c r="AU4621" s="5"/>
      <c r="AV4621" s="5"/>
      <c r="AW4621" s="5"/>
      <c r="AX4621" s="5"/>
      <c r="AY4621" s="5"/>
      <c r="AZ4621" s="5"/>
      <c r="BA4621" s="5"/>
      <c r="CX4621" s="5"/>
      <c r="CY4621" s="5"/>
      <c r="CZ4621" s="5"/>
    </row>
    <row r="4622" spans="4:104" x14ac:dyDescent="0.3">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E4622" s="5"/>
      <c r="AF4622" s="5"/>
      <c r="AG4622" s="5"/>
      <c r="AH4622" s="5"/>
      <c r="AI4622" s="5"/>
      <c r="AJ4622" s="5"/>
      <c r="AM4622" s="9"/>
      <c r="AN4622" s="9"/>
      <c r="AO4622" s="9"/>
      <c r="AP4622" s="9"/>
      <c r="AQ4622" s="9"/>
      <c r="AR4622" s="9"/>
      <c r="AS4622" s="9"/>
      <c r="AT4622" s="9"/>
      <c r="AU4622" s="5"/>
      <c r="AV4622" s="5"/>
      <c r="AW4622" s="5"/>
      <c r="AX4622" s="5"/>
      <c r="AY4622" s="5"/>
      <c r="AZ4622" s="5"/>
      <c r="BA4622" s="5"/>
      <c r="CX4622" s="5"/>
      <c r="CY4622" s="5"/>
      <c r="CZ4622" s="5"/>
    </row>
    <row r="4623" spans="4:104" x14ac:dyDescent="0.3">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E4623" s="5"/>
      <c r="AF4623" s="5"/>
      <c r="AG4623" s="5"/>
      <c r="AH4623" s="5"/>
      <c r="AI4623" s="5"/>
      <c r="AJ4623" s="5"/>
      <c r="AM4623" s="9"/>
      <c r="AN4623" s="9"/>
      <c r="AO4623" s="9"/>
      <c r="AP4623" s="9"/>
      <c r="AQ4623" s="9"/>
      <c r="AR4623" s="9"/>
      <c r="AS4623" s="9"/>
      <c r="AT4623" s="9"/>
      <c r="AU4623" s="5"/>
      <c r="AV4623" s="5"/>
      <c r="AW4623" s="5"/>
      <c r="AX4623" s="5"/>
      <c r="AY4623" s="5"/>
      <c r="AZ4623" s="5"/>
      <c r="BA4623" s="5"/>
      <c r="CX4623" s="5"/>
      <c r="CY4623" s="5"/>
      <c r="CZ4623" s="5"/>
    </row>
    <row r="4624" spans="4:104" x14ac:dyDescent="0.3">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E4624" s="5"/>
      <c r="AF4624" s="5"/>
      <c r="AG4624" s="5"/>
      <c r="AH4624" s="5"/>
      <c r="AI4624" s="5"/>
      <c r="AJ4624" s="5"/>
      <c r="AM4624" s="9"/>
      <c r="AN4624" s="9"/>
      <c r="AO4624" s="9"/>
      <c r="AP4624" s="9"/>
      <c r="AQ4624" s="9"/>
      <c r="AR4624" s="9"/>
      <c r="AS4624" s="9"/>
      <c r="AT4624" s="9"/>
      <c r="AU4624" s="5"/>
      <c r="AV4624" s="5"/>
      <c r="AW4624" s="5"/>
      <c r="AX4624" s="5"/>
      <c r="AY4624" s="5"/>
      <c r="AZ4624" s="5"/>
      <c r="BA4624" s="5"/>
      <c r="CX4624" s="5"/>
      <c r="CY4624" s="5"/>
      <c r="CZ4624" s="5"/>
    </row>
    <row r="4625" spans="4:104" x14ac:dyDescent="0.3">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E4625" s="5"/>
      <c r="AF4625" s="5"/>
      <c r="AG4625" s="5"/>
      <c r="AH4625" s="5"/>
      <c r="AI4625" s="5"/>
      <c r="AJ4625" s="5"/>
      <c r="AM4625" s="9"/>
      <c r="AN4625" s="9"/>
      <c r="AO4625" s="9"/>
      <c r="AP4625" s="9"/>
      <c r="AQ4625" s="9"/>
      <c r="AR4625" s="9"/>
      <c r="AS4625" s="9"/>
      <c r="AT4625" s="9"/>
      <c r="AU4625" s="5"/>
      <c r="AV4625" s="5"/>
      <c r="AW4625" s="5"/>
      <c r="AX4625" s="5"/>
      <c r="AY4625" s="5"/>
      <c r="AZ4625" s="5"/>
      <c r="BA4625" s="5"/>
      <c r="CX4625" s="5"/>
      <c r="CY4625" s="5"/>
      <c r="CZ4625" s="5"/>
    </row>
    <row r="4626" spans="4:104" x14ac:dyDescent="0.3">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E4626" s="5"/>
      <c r="AF4626" s="5"/>
      <c r="AG4626" s="5"/>
      <c r="AH4626" s="5"/>
      <c r="AI4626" s="5"/>
      <c r="AJ4626" s="5"/>
      <c r="AM4626" s="9"/>
      <c r="AN4626" s="9"/>
      <c r="AO4626" s="9"/>
      <c r="AP4626" s="9"/>
      <c r="AQ4626" s="9"/>
      <c r="AR4626" s="9"/>
      <c r="AS4626" s="9"/>
      <c r="AT4626" s="9"/>
      <c r="AU4626" s="5"/>
      <c r="AV4626" s="5"/>
      <c r="AW4626" s="5"/>
      <c r="AX4626" s="5"/>
      <c r="AY4626" s="5"/>
      <c r="AZ4626" s="5"/>
      <c r="BA4626" s="5"/>
      <c r="CX4626" s="5"/>
      <c r="CY4626" s="5"/>
      <c r="CZ4626" s="5"/>
    </row>
    <row r="4627" spans="4:104" x14ac:dyDescent="0.3">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E4627" s="5"/>
      <c r="AF4627" s="5"/>
      <c r="AG4627" s="5"/>
      <c r="AH4627" s="5"/>
      <c r="AI4627" s="5"/>
      <c r="AJ4627" s="5"/>
      <c r="AM4627" s="9"/>
      <c r="AN4627" s="9"/>
      <c r="AO4627" s="9"/>
      <c r="AP4627" s="9"/>
      <c r="AQ4627" s="9"/>
      <c r="AR4627" s="9"/>
      <c r="AS4627" s="9"/>
      <c r="AT4627" s="9"/>
      <c r="AU4627" s="5"/>
      <c r="AV4627" s="5"/>
      <c r="AW4627" s="5"/>
      <c r="AX4627" s="5"/>
      <c r="AY4627" s="5"/>
      <c r="AZ4627" s="5"/>
      <c r="BA4627" s="5"/>
      <c r="CX4627" s="5"/>
      <c r="CY4627" s="5"/>
      <c r="CZ4627" s="5"/>
    </row>
    <row r="4628" spans="4:104" x14ac:dyDescent="0.3">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E4628" s="5"/>
      <c r="AF4628" s="5"/>
      <c r="AG4628" s="5"/>
      <c r="AH4628" s="5"/>
      <c r="AI4628" s="5"/>
      <c r="AJ4628" s="5"/>
      <c r="AM4628" s="9"/>
      <c r="AN4628" s="9"/>
      <c r="AO4628" s="9"/>
      <c r="AP4628" s="9"/>
      <c r="AQ4628" s="9"/>
      <c r="AR4628" s="9"/>
      <c r="AS4628" s="9"/>
      <c r="AT4628" s="9"/>
      <c r="AU4628" s="5"/>
      <c r="AV4628" s="5"/>
      <c r="AW4628" s="5"/>
      <c r="AX4628" s="5"/>
      <c r="AY4628" s="5"/>
      <c r="AZ4628" s="5"/>
      <c r="BA4628" s="5"/>
      <c r="CX4628" s="5"/>
      <c r="CY4628" s="5"/>
      <c r="CZ4628" s="5"/>
    </row>
    <row r="4629" spans="4:104" x14ac:dyDescent="0.3">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E4629" s="5"/>
      <c r="AF4629" s="5"/>
      <c r="AG4629" s="5"/>
      <c r="AH4629" s="5"/>
      <c r="AI4629" s="5"/>
      <c r="AJ4629" s="5"/>
      <c r="AM4629" s="9"/>
      <c r="AN4629" s="9"/>
      <c r="AO4629" s="9"/>
      <c r="AP4629" s="9"/>
      <c r="AQ4629" s="9"/>
      <c r="AR4629" s="9"/>
      <c r="AS4629" s="9"/>
      <c r="AT4629" s="9"/>
      <c r="AU4629" s="5"/>
      <c r="AV4629" s="5"/>
      <c r="AW4629" s="5"/>
      <c r="AX4629" s="5"/>
      <c r="AY4629" s="5"/>
      <c r="AZ4629" s="5"/>
      <c r="BA4629" s="5"/>
      <c r="CX4629" s="5"/>
      <c r="CY4629" s="5"/>
      <c r="CZ4629" s="5"/>
    </row>
    <row r="4630" spans="4:104" x14ac:dyDescent="0.3">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E4630" s="5"/>
      <c r="AF4630" s="5"/>
      <c r="AG4630" s="5"/>
      <c r="AH4630" s="5"/>
      <c r="AI4630" s="5"/>
      <c r="AJ4630" s="5"/>
      <c r="AM4630" s="9"/>
      <c r="AN4630" s="9"/>
      <c r="AO4630" s="9"/>
      <c r="AP4630" s="9"/>
      <c r="AQ4630" s="9"/>
      <c r="AR4630" s="9"/>
      <c r="AS4630" s="9"/>
      <c r="AT4630" s="9"/>
      <c r="AU4630" s="5"/>
      <c r="AV4630" s="5"/>
      <c r="AW4630" s="5"/>
      <c r="AX4630" s="5"/>
      <c r="AY4630" s="5"/>
      <c r="AZ4630" s="5"/>
      <c r="BA4630" s="5"/>
      <c r="CX4630" s="5"/>
      <c r="CY4630" s="5"/>
      <c r="CZ4630" s="5"/>
    </row>
    <row r="4631" spans="4:104" x14ac:dyDescent="0.3">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E4631" s="5"/>
      <c r="AF4631" s="5"/>
      <c r="AG4631" s="5"/>
      <c r="AH4631" s="5"/>
      <c r="AI4631" s="5"/>
      <c r="AJ4631" s="5"/>
      <c r="AM4631" s="9"/>
      <c r="AN4631" s="9"/>
      <c r="AO4631" s="9"/>
      <c r="AP4631" s="9"/>
      <c r="AQ4631" s="9"/>
      <c r="AR4631" s="9"/>
      <c r="AS4631" s="9"/>
      <c r="AT4631" s="9"/>
      <c r="AU4631" s="5"/>
      <c r="AV4631" s="5"/>
      <c r="AW4631" s="5"/>
      <c r="AX4631" s="5"/>
      <c r="AY4631" s="5"/>
      <c r="AZ4631" s="5"/>
      <c r="BA4631" s="5"/>
      <c r="CX4631" s="5"/>
      <c r="CY4631" s="5"/>
      <c r="CZ4631" s="5"/>
    </row>
    <row r="4632" spans="4:104" x14ac:dyDescent="0.3">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E4632" s="5"/>
      <c r="AF4632" s="5"/>
      <c r="AG4632" s="5"/>
      <c r="AH4632" s="5"/>
      <c r="AI4632" s="5"/>
      <c r="AJ4632" s="5"/>
      <c r="AM4632" s="9"/>
      <c r="AN4632" s="9"/>
      <c r="AO4632" s="9"/>
      <c r="AP4632" s="9"/>
      <c r="AQ4632" s="9"/>
      <c r="AR4632" s="9"/>
      <c r="AS4632" s="9"/>
      <c r="AT4632" s="9"/>
      <c r="AU4632" s="5"/>
      <c r="AV4632" s="5"/>
      <c r="AW4632" s="5"/>
      <c r="AX4632" s="5"/>
      <c r="AY4632" s="5"/>
      <c r="AZ4632" s="5"/>
      <c r="BA4632" s="5"/>
      <c r="CX4632" s="5"/>
      <c r="CY4632" s="5"/>
      <c r="CZ4632" s="5"/>
    </row>
    <row r="4633" spans="4:104" x14ac:dyDescent="0.3">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E4633" s="5"/>
      <c r="AF4633" s="5"/>
      <c r="AG4633" s="5"/>
      <c r="AH4633" s="5"/>
      <c r="AI4633" s="5"/>
      <c r="AJ4633" s="5"/>
      <c r="AM4633" s="9"/>
      <c r="AN4633" s="9"/>
      <c r="AO4633" s="9"/>
      <c r="AP4633" s="9"/>
      <c r="AQ4633" s="9"/>
      <c r="AR4633" s="9"/>
      <c r="AS4633" s="9"/>
      <c r="AT4633" s="9"/>
      <c r="AU4633" s="5"/>
      <c r="AV4633" s="5"/>
      <c r="AW4633" s="5"/>
      <c r="AX4633" s="5"/>
      <c r="AY4633" s="5"/>
      <c r="AZ4633" s="5"/>
      <c r="BA4633" s="5"/>
      <c r="CX4633" s="5"/>
      <c r="CY4633" s="5"/>
      <c r="CZ4633" s="5"/>
    </row>
    <row r="4634" spans="4:104" x14ac:dyDescent="0.3">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E4634" s="5"/>
      <c r="AF4634" s="5"/>
      <c r="AG4634" s="5"/>
      <c r="AH4634" s="5"/>
      <c r="AI4634" s="5"/>
      <c r="AJ4634" s="5"/>
      <c r="AM4634" s="9"/>
      <c r="AN4634" s="9"/>
      <c r="AO4634" s="9"/>
      <c r="AP4634" s="9"/>
      <c r="AQ4634" s="9"/>
      <c r="AR4634" s="9"/>
      <c r="AS4634" s="9"/>
      <c r="AT4634" s="9"/>
      <c r="AU4634" s="5"/>
      <c r="AV4634" s="5"/>
      <c r="AW4634" s="5"/>
      <c r="AX4634" s="5"/>
      <c r="AY4634" s="5"/>
      <c r="AZ4634" s="5"/>
      <c r="BA4634" s="5"/>
      <c r="CX4634" s="5"/>
      <c r="CY4634" s="5"/>
      <c r="CZ4634" s="5"/>
    </row>
    <row r="4635" spans="4:104" x14ac:dyDescent="0.3">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E4635" s="5"/>
      <c r="AF4635" s="5"/>
      <c r="AG4635" s="5"/>
      <c r="AH4635" s="5"/>
      <c r="AI4635" s="5"/>
      <c r="AJ4635" s="5"/>
      <c r="AM4635" s="9"/>
      <c r="AN4635" s="9"/>
      <c r="AO4635" s="9"/>
      <c r="AP4635" s="9"/>
      <c r="AQ4635" s="9"/>
      <c r="AR4635" s="9"/>
      <c r="AS4635" s="9"/>
      <c r="AT4635" s="9"/>
      <c r="AU4635" s="5"/>
      <c r="AV4635" s="5"/>
      <c r="AW4635" s="5"/>
      <c r="AX4635" s="5"/>
      <c r="AY4635" s="5"/>
      <c r="AZ4635" s="5"/>
      <c r="BA4635" s="5"/>
      <c r="CX4635" s="5"/>
      <c r="CY4635" s="5"/>
      <c r="CZ4635" s="5"/>
    </row>
    <row r="4636" spans="4:104" x14ac:dyDescent="0.3">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E4636" s="5"/>
      <c r="AF4636" s="5"/>
      <c r="AG4636" s="5"/>
      <c r="AH4636" s="5"/>
      <c r="AI4636" s="5"/>
      <c r="AJ4636" s="5"/>
      <c r="AM4636" s="9"/>
      <c r="AN4636" s="9"/>
      <c r="AO4636" s="9"/>
      <c r="AP4636" s="9"/>
      <c r="AQ4636" s="9"/>
      <c r="AR4636" s="9"/>
      <c r="AS4636" s="9"/>
      <c r="AT4636" s="9"/>
      <c r="AU4636" s="5"/>
      <c r="AV4636" s="5"/>
      <c r="AW4636" s="5"/>
      <c r="AX4636" s="5"/>
      <c r="AY4636" s="5"/>
      <c r="AZ4636" s="5"/>
      <c r="BA4636" s="5"/>
      <c r="CX4636" s="5"/>
      <c r="CY4636" s="5"/>
      <c r="CZ4636" s="5"/>
    </row>
    <row r="4637" spans="4:104" x14ac:dyDescent="0.3">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E4637" s="5"/>
      <c r="AF4637" s="5"/>
      <c r="AG4637" s="5"/>
      <c r="AH4637" s="5"/>
      <c r="AI4637" s="5"/>
      <c r="AJ4637" s="5"/>
      <c r="AM4637" s="9"/>
      <c r="AN4637" s="9"/>
      <c r="AO4637" s="9"/>
      <c r="AP4637" s="9"/>
      <c r="AQ4637" s="9"/>
      <c r="AR4637" s="9"/>
      <c r="AS4637" s="9"/>
      <c r="AT4637" s="9"/>
      <c r="AU4637" s="5"/>
      <c r="AV4637" s="5"/>
      <c r="AW4637" s="5"/>
      <c r="AX4637" s="5"/>
      <c r="AY4637" s="5"/>
      <c r="AZ4637" s="5"/>
      <c r="BA4637" s="5"/>
      <c r="CX4637" s="5"/>
      <c r="CY4637" s="5"/>
      <c r="CZ4637" s="5"/>
    </row>
    <row r="4638" spans="4:104" x14ac:dyDescent="0.3">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E4638" s="5"/>
      <c r="AF4638" s="5"/>
      <c r="AG4638" s="5"/>
      <c r="AH4638" s="5"/>
      <c r="AI4638" s="5"/>
      <c r="AJ4638" s="5"/>
      <c r="AM4638" s="9"/>
      <c r="AN4638" s="9"/>
      <c r="AO4638" s="9"/>
      <c r="AP4638" s="9"/>
      <c r="AQ4638" s="9"/>
      <c r="AR4638" s="9"/>
      <c r="AS4638" s="9"/>
      <c r="AT4638" s="9"/>
      <c r="AU4638" s="5"/>
      <c r="AV4638" s="5"/>
      <c r="AW4638" s="5"/>
      <c r="AX4638" s="5"/>
      <c r="AY4638" s="5"/>
      <c r="AZ4638" s="5"/>
      <c r="BA4638" s="5"/>
      <c r="CX4638" s="5"/>
      <c r="CY4638" s="5"/>
      <c r="CZ4638" s="5"/>
    </row>
    <row r="4639" spans="4:104" x14ac:dyDescent="0.3">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E4639" s="5"/>
      <c r="AF4639" s="5"/>
      <c r="AG4639" s="5"/>
      <c r="AH4639" s="5"/>
      <c r="AI4639" s="5"/>
      <c r="AJ4639" s="5"/>
      <c r="AM4639" s="9"/>
      <c r="AN4639" s="9"/>
      <c r="AO4639" s="9"/>
      <c r="AP4639" s="9"/>
      <c r="AQ4639" s="9"/>
      <c r="AR4639" s="9"/>
      <c r="AS4639" s="9"/>
      <c r="AT4639" s="9"/>
      <c r="AU4639" s="5"/>
      <c r="AV4639" s="5"/>
      <c r="AW4639" s="5"/>
      <c r="AX4639" s="5"/>
      <c r="AY4639" s="5"/>
      <c r="AZ4639" s="5"/>
      <c r="BA4639" s="5"/>
      <c r="CX4639" s="5"/>
      <c r="CY4639" s="5"/>
      <c r="CZ4639" s="5"/>
    </row>
    <row r="4640" spans="4:104" x14ac:dyDescent="0.3">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E4640" s="5"/>
      <c r="AF4640" s="5"/>
      <c r="AG4640" s="5"/>
      <c r="AH4640" s="5"/>
      <c r="AI4640" s="5"/>
      <c r="AJ4640" s="5"/>
      <c r="AM4640" s="9"/>
      <c r="AN4640" s="9"/>
      <c r="AO4640" s="9"/>
      <c r="AP4640" s="9"/>
      <c r="AQ4640" s="9"/>
      <c r="AR4640" s="9"/>
      <c r="AS4640" s="9"/>
      <c r="AT4640" s="9"/>
      <c r="AU4640" s="5"/>
      <c r="AV4640" s="5"/>
      <c r="AW4640" s="5"/>
      <c r="AX4640" s="5"/>
      <c r="AY4640" s="5"/>
      <c r="AZ4640" s="5"/>
      <c r="BA4640" s="5"/>
      <c r="CX4640" s="5"/>
      <c r="CY4640" s="5"/>
      <c r="CZ4640" s="5"/>
    </row>
    <row r="4641" spans="4:104" x14ac:dyDescent="0.3">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E4641" s="5"/>
      <c r="AF4641" s="5"/>
      <c r="AG4641" s="5"/>
      <c r="AH4641" s="5"/>
      <c r="AI4641" s="5"/>
      <c r="AJ4641" s="5"/>
      <c r="AM4641" s="9"/>
      <c r="AN4641" s="9"/>
      <c r="AO4641" s="9"/>
      <c r="AP4641" s="9"/>
      <c r="AQ4641" s="9"/>
      <c r="AR4641" s="9"/>
      <c r="AS4641" s="9"/>
      <c r="AT4641" s="9"/>
      <c r="AU4641" s="5"/>
      <c r="AV4641" s="5"/>
      <c r="AW4641" s="5"/>
      <c r="AX4641" s="5"/>
      <c r="AY4641" s="5"/>
      <c r="AZ4641" s="5"/>
      <c r="BA4641" s="5"/>
      <c r="CX4641" s="5"/>
      <c r="CY4641" s="5"/>
      <c r="CZ4641" s="5"/>
    </row>
    <row r="4642" spans="4:104" x14ac:dyDescent="0.3">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E4642" s="5"/>
      <c r="AF4642" s="5"/>
      <c r="AG4642" s="5"/>
      <c r="AH4642" s="5"/>
      <c r="AI4642" s="5"/>
      <c r="AJ4642" s="5"/>
      <c r="AM4642" s="9"/>
      <c r="AN4642" s="9"/>
      <c r="AO4642" s="9"/>
      <c r="AP4642" s="9"/>
      <c r="AQ4642" s="9"/>
      <c r="AR4642" s="9"/>
      <c r="AS4642" s="9"/>
      <c r="AT4642" s="9"/>
      <c r="AU4642" s="5"/>
      <c r="AV4642" s="5"/>
      <c r="AW4642" s="5"/>
      <c r="AX4642" s="5"/>
      <c r="AY4642" s="5"/>
      <c r="AZ4642" s="5"/>
      <c r="BA4642" s="5"/>
      <c r="CX4642" s="5"/>
      <c r="CY4642" s="5"/>
      <c r="CZ4642" s="5"/>
    </row>
    <row r="4643" spans="4:104" x14ac:dyDescent="0.3">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E4643" s="5"/>
      <c r="AF4643" s="5"/>
      <c r="AG4643" s="5"/>
      <c r="AH4643" s="5"/>
      <c r="AI4643" s="5"/>
      <c r="AJ4643" s="5"/>
      <c r="AM4643" s="9"/>
      <c r="AN4643" s="9"/>
      <c r="AO4643" s="9"/>
      <c r="AP4643" s="9"/>
      <c r="AQ4643" s="9"/>
      <c r="AR4643" s="9"/>
      <c r="AS4643" s="9"/>
      <c r="AT4643" s="9"/>
      <c r="AU4643" s="5"/>
      <c r="AV4643" s="5"/>
      <c r="AW4643" s="5"/>
      <c r="AX4643" s="5"/>
      <c r="AY4643" s="5"/>
      <c r="AZ4643" s="5"/>
      <c r="BA4643" s="5"/>
      <c r="CX4643" s="5"/>
      <c r="CY4643" s="5"/>
      <c r="CZ4643" s="5"/>
    </row>
    <row r="4644" spans="4:104" x14ac:dyDescent="0.3">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E4644" s="5"/>
      <c r="AF4644" s="5"/>
      <c r="AG4644" s="5"/>
      <c r="AH4644" s="5"/>
      <c r="AI4644" s="5"/>
      <c r="AJ4644" s="5"/>
      <c r="AM4644" s="9"/>
      <c r="AN4644" s="9"/>
      <c r="AO4644" s="9"/>
      <c r="AP4644" s="9"/>
      <c r="AQ4644" s="9"/>
      <c r="AR4644" s="9"/>
      <c r="AS4644" s="9"/>
      <c r="AT4644" s="9"/>
      <c r="AU4644" s="5"/>
      <c r="AV4644" s="5"/>
      <c r="AW4644" s="5"/>
      <c r="AX4644" s="5"/>
      <c r="AY4644" s="5"/>
      <c r="AZ4644" s="5"/>
      <c r="BA4644" s="5"/>
      <c r="CX4644" s="5"/>
      <c r="CY4644" s="5"/>
      <c r="CZ4644" s="5"/>
    </row>
    <row r="4645" spans="4:104" x14ac:dyDescent="0.3">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E4645" s="5"/>
      <c r="AF4645" s="5"/>
      <c r="AG4645" s="5"/>
      <c r="AH4645" s="5"/>
      <c r="AI4645" s="5"/>
      <c r="AJ4645" s="5"/>
      <c r="AM4645" s="9"/>
      <c r="AN4645" s="9"/>
      <c r="AO4645" s="9"/>
      <c r="AP4645" s="9"/>
      <c r="AQ4645" s="9"/>
      <c r="AR4645" s="9"/>
      <c r="AS4645" s="9"/>
      <c r="AT4645" s="9"/>
      <c r="AU4645" s="5"/>
      <c r="AV4645" s="5"/>
      <c r="AW4645" s="5"/>
      <c r="AX4645" s="5"/>
      <c r="AY4645" s="5"/>
      <c r="AZ4645" s="5"/>
      <c r="BA4645" s="5"/>
      <c r="CX4645" s="5"/>
      <c r="CY4645" s="5"/>
      <c r="CZ4645" s="5"/>
    </row>
    <row r="4646" spans="4:104" x14ac:dyDescent="0.3">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E4646" s="5"/>
      <c r="AF4646" s="5"/>
      <c r="AG4646" s="5"/>
      <c r="AH4646" s="5"/>
      <c r="AI4646" s="5"/>
      <c r="AJ4646" s="5"/>
      <c r="AM4646" s="9"/>
      <c r="AN4646" s="9"/>
      <c r="AO4646" s="9"/>
      <c r="AP4646" s="9"/>
      <c r="AQ4646" s="9"/>
      <c r="AR4646" s="9"/>
      <c r="AS4646" s="9"/>
      <c r="AT4646" s="9"/>
      <c r="AU4646" s="5"/>
      <c r="AV4646" s="5"/>
      <c r="AW4646" s="5"/>
      <c r="AX4646" s="5"/>
      <c r="AY4646" s="5"/>
      <c r="AZ4646" s="5"/>
      <c r="BA4646" s="5"/>
      <c r="CX4646" s="5"/>
      <c r="CY4646" s="5"/>
      <c r="CZ4646" s="5"/>
    </row>
    <row r="4647" spans="4:104" x14ac:dyDescent="0.3">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E4647" s="5"/>
      <c r="AF4647" s="5"/>
      <c r="AG4647" s="5"/>
      <c r="AH4647" s="5"/>
      <c r="AI4647" s="5"/>
      <c r="AJ4647" s="5"/>
      <c r="AM4647" s="9"/>
      <c r="AN4647" s="9"/>
      <c r="AO4647" s="9"/>
      <c r="AP4647" s="9"/>
      <c r="AQ4647" s="9"/>
      <c r="AR4647" s="9"/>
      <c r="AS4647" s="9"/>
      <c r="AT4647" s="9"/>
      <c r="AU4647" s="5"/>
      <c r="AV4647" s="5"/>
      <c r="AW4647" s="5"/>
      <c r="AX4647" s="5"/>
      <c r="AY4647" s="5"/>
      <c r="AZ4647" s="5"/>
      <c r="BA4647" s="5"/>
      <c r="CX4647" s="5"/>
      <c r="CY4647" s="5"/>
      <c r="CZ4647" s="5"/>
    </row>
    <row r="4648" spans="4:104" x14ac:dyDescent="0.3">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E4648" s="5"/>
      <c r="AF4648" s="5"/>
      <c r="AG4648" s="5"/>
      <c r="AH4648" s="5"/>
      <c r="AI4648" s="5"/>
      <c r="AJ4648" s="5"/>
      <c r="AM4648" s="9"/>
      <c r="AN4648" s="9"/>
      <c r="AO4648" s="9"/>
      <c r="AP4648" s="9"/>
      <c r="AQ4648" s="9"/>
      <c r="AR4648" s="9"/>
      <c r="AS4648" s="9"/>
      <c r="AT4648" s="9"/>
      <c r="AU4648" s="5"/>
      <c r="AV4648" s="5"/>
      <c r="AW4648" s="5"/>
      <c r="AX4648" s="5"/>
      <c r="AY4648" s="5"/>
      <c r="AZ4648" s="5"/>
      <c r="BA4648" s="5"/>
      <c r="CX4648" s="5"/>
      <c r="CY4648" s="5"/>
      <c r="CZ4648" s="5"/>
    </row>
    <row r="4649" spans="4:104" x14ac:dyDescent="0.3">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E4649" s="5"/>
      <c r="AF4649" s="5"/>
      <c r="AG4649" s="5"/>
      <c r="AH4649" s="5"/>
      <c r="AI4649" s="5"/>
      <c r="AJ4649" s="5"/>
      <c r="AM4649" s="9"/>
      <c r="AN4649" s="9"/>
      <c r="AO4649" s="9"/>
      <c r="AP4649" s="9"/>
      <c r="AQ4649" s="9"/>
      <c r="AR4649" s="9"/>
      <c r="AS4649" s="9"/>
      <c r="AT4649" s="9"/>
      <c r="AU4649" s="5"/>
      <c r="AV4649" s="5"/>
      <c r="AW4649" s="5"/>
      <c r="AX4649" s="5"/>
      <c r="AY4649" s="5"/>
      <c r="AZ4649" s="5"/>
      <c r="BA4649" s="5"/>
      <c r="CX4649" s="5"/>
      <c r="CY4649" s="5"/>
      <c r="CZ4649" s="5"/>
    </row>
    <row r="4650" spans="4:104" x14ac:dyDescent="0.3">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E4650" s="5"/>
      <c r="AF4650" s="5"/>
      <c r="AG4650" s="5"/>
      <c r="AH4650" s="5"/>
      <c r="AI4650" s="5"/>
      <c r="AJ4650" s="5"/>
      <c r="AM4650" s="9"/>
      <c r="AN4650" s="9"/>
      <c r="AO4650" s="9"/>
      <c r="AP4650" s="9"/>
      <c r="AQ4650" s="9"/>
      <c r="AR4650" s="9"/>
      <c r="AS4650" s="9"/>
      <c r="AT4650" s="9"/>
      <c r="AU4650" s="5"/>
      <c r="AV4650" s="5"/>
      <c r="AW4650" s="5"/>
      <c r="AX4650" s="5"/>
      <c r="AY4650" s="5"/>
      <c r="AZ4650" s="5"/>
      <c r="BA4650" s="5"/>
      <c r="CX4650" s="5"/>
      <c r="CY4650" s="5"/>
      <c r="CZ4650" s="5"/>
    </row>
    <row r="4651" spans="4:104" x14ac:dyDescent="0.3">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E4651" s="5"/>
      <c r="AF4651" s="5"/>
      <c r="AG4651" s="5"/>
      <c r="AH4651" s="5"/>
      <c r="AI4651" s="5"/>
      <c r="AJ4651" s="5"/>
      <c r="AM4651" s="9"/>
      <c r="AN4651" s="9"/>
      <c r="AO4651" s="9"/>
      <c r="AP4651" s="9"/>
      <c r="AQ4651" s="9"/>
      <c r="AR4651" s="9"/>
      <c r="AS4651" s="9"/>
      <c r="AT4651" s="9"/>
      <c r="AU4651" s="5"/>
      <c r="AV4651" s="5"/>
      <c r="AW4651" s="5"/>
      <c r="AX4651" s="5"/>
      <c r="AY4651" s="5"/>
      <c r="AZ4651" s="5"/>
      <c r="BA4651" s="5"/>
      <c r="CX4651" s="5"/>
      <c r="CY4651" s="5"/>
      <c r="CZ4651" s="5"/>
    </row>
    <row r="4652" spans="4:104" x14ac:dyDescent="0.3">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E4652" s="5"/>
      <c r="AF4652" s="5"/>
      <c r="AG4652" s="5"/>
      <c r="AH4652" s="5"/>
      <c r="AI4652" s="5"/>
      <c r="AJ4652" s="5"/>
      <c r="AM4652" s="9"/>
      <c r="AN4652" s="9"/>
      <c r="AO4652" s="9"/>
      <c r="AP4652" s="9"/>
      <c r="AQ4652" s="9"/>
      <c r="AR4652" s="9"/>
      <c r="AS4652" s="9"/>
      <c r="AT4652" s="9"/>
      <c r="AU4652" s="5"/>
      <c r="AV4652" s="5"/>
      <c r="AW4652" s="5"/>
      <c r="AX4652" s="5"/>
      <c r="AY4652" s="5"/>
      <c r="AZ4652" s="5"/>
      <c r="BA4652" s="5"/>
      <c r="CX4652" s="5"/>
      <c r="CY4652" s="5"/>
      <c r="CZ4652" s="5"/>
    </row>
    <row r="4653" spans="4:104" x14ac:dyDescent="0.3">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E4653" s="5"/>
      <c r="AF4653" s="5"/>
      <c r="AG4653" s="5"/>
      <c r="AH4653" s="5"/>
      <c r="AI4653" s="5"/>
      <c r="AJ4653" s="5"/>
      <c r="AM4653" s="9"/>
      <c r="AN4653" s="9"/>
      <c r="AO4653" s="9"/>
      <c r="AP4653" s="9"/>
      <c r="AQ4653" s="9"/>
      <c r="AR4653" s="9"/>
      <c r="AS4653" s="9"/>
      <c r="AT4653" s="9"/>
      <c r="AU4653" s="5"/>
      <c r="AV4653" s="5"/>
      <c r="AW4653" s="5"/>
      <c r="AX4653" s="5"/>
      <c r="AY4653" s="5"/>
      <c r="AZ4653" s="5"/>
      <c r="BA4653" s="5"/>
      <c r="CX4653" s="5"/>
      <c r="CY4653" s="5"/>
      <c r="CZ4653" s="5"/>
    </row>
    <row r="4654" spans="4:104" x14ac:dyDescent="0.3">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E4654" s="5"/>
      <c r="AF4654" s="5"/>
      <c r="AG4654" s="5"/>
      <c r="AH4654" s="5"/>
      <c r="AI4654" s="5"/>
      <c r="AJ4654" s="5"/>
      <c r="AM4654" s="9"/>
      <c r="AN4654" s="9"/>
      <c r="AO4654" s="9"/>
      <c r="AP4654" s="9"/>
      <c r="AQ4654" s="9"/>
      <c r="AR4654" s="9"/>
      <c r="AS4654" s="9"/>
      <c r="AT4654" s="9"/>
      <c r="AU4654" s="5"/>
      <c r="AV4654" s="5"/>
      <c r="AW4654" s="5"/>
      <c r="AX4654" s="5"/>
      <c r="AY4654" s="5"/>
      <c r="AZ4654" s="5"/>
      <c r="BA4654" s="5"/>
      <c r="CX4654" s="5"/>
      <c r="CY4654" s="5"/>
      <c r="CZ4654" s="5"/>
    </row>
    <row r="4655" spans="4:104" x14ac:dyDescent="0.3">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E4655" s="5"/>
      <c r="AF4655" s="5"/>
      <c r="AG4655" s="5"/>
      <c r="AH4655" s="5"/>
      <c r="AI4655" s="5"/>
      <c r="AJ4655" s="5"/>
      <c r="AM4655" s="9"/>
      <c r="AN4655" s="9"/>
      <c r="AO4655" s="9"/>
      <c r="AP4655" s="9"/>
      <c r="AQ4655" s="9"/>
      <c r="AR4655" s="9"/>
      <c r="AS4655" s="9"/>
      <c r="AT4655" s="9"/>
      <c r="AU4655" s="5"/>
      <c r="AV4655" s="5"/>
      <c r="AW4655" s="5"/>
      <c r="AX4655" s="5"/>
      <c r="AY4655" s="5"/>
      <c r="AZ4655" s="5"/>
      <c r="BA4655" s="5"/>
      <c r="CX4655" s="5"/>
      <c r="CY4655" s="5"/>
      <c r="CZ4655" s="5"/>
    </row>
    <row r="4656" spans="4:104" x14ac:dyDescent="0.3">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E4656" s="5"/>
      <c r="AF4656" s="5"/>
      <c r="AG4656" s="5"/>
      <c r="AH4656" s="5"/>
      <c r="AI4656" s="5"/>
      <c r="AJ4656" s="5"/>
      <c r="AM4656" s="9"/>
      <c r="AN4656" s="9"/>
      <c r="AO4656" s="9"/>
      <c r="AP4656" s="9"/>
      <c r="AQ4656" s="9"/>
      <c r="AR4656" s="9"/>
      <c r="AS4656" s="9"/>
      <c r="AT4656" s="9"/>
      <c r="AU4656" s="5"/>
      <c r="AV4656" s="5"/>
      <c r="AW4656" s="5"/>
      <c r="AX4656" s="5"/>
      <c r="AY4656" s="5"/>
      <c r="AZ4656" s="5"/>
      <c r="BA4656" s="5"/>
      <c r="CX4656" s="5"/>
      <c r="CY4656" s="5"/>
      <c r="CZ4656" s="5"/>
    </row>
    <row r="4657" spans="4:104" x14ac:dyDescent="0.3">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E4657" s="5"/>
      <c r="AF4657" s="5"/>
      <c r="AG4657" s="5"/>
      <c r="AH4657" s="5"/>
      <c r="AI4657" s="5"/>
      <c r="AJ4657" s="5"/>
      <c r="AM4657" s="9"/>
      <c r="AN4657" s="9"/>
      <c r="AO4657" s="9"/>
      <c r="AP4657" s="9"/>
      <c r="AQ4657" s="9"/>
      <c r="AR4657" s="9"/>
      <c r="AS4657" s="9"/>
      <c r="AT4657" s="9"/>
      <c r="AU4657" s="5"/>
      <c r="AV4657" s="5"/>
      <c r="AW4657" s="5"/>
      <c r="AX4657" s="5"/>
      <c r="AY4657" s="5"/>
      <c r="AZ4657" s="5"/>
      <c r="BA4657" s="5"/>
      <c r="CX4657" s="5"/>
      <c r="CY4657" s="5"/>
      <c r="CZ4657" s="5"/>
    </row>
    <row r="4658" spans="4:104" x14ac:dyDescent="0.3">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E4658" s="5"/>
      <c r="AF4658" s="5"/>
      <c r="AG4658" s="5"/>
      <c r="AH4658" s="5"/>
      <c r="AI4658" s="5"/>
      <c r="AJ4658" s="5"/>
      <c r="AM4658" s="9"/>
      <c r="AN4658" s="9"/>
      <c r="AO4658" s="9"/>
      <c r="AP4658" s="9"/>
      <c r="AQ4658" s="9"/>
      <c r="AR4658" s="9"/>
      <c r="AS4658" s="9"/>
      <c r="AT4658" s="9"/>
      <c r="AU4658" s="5"/>
      <c r="AV4658" s="5"/>
      <c r="AW4658" s="5"/>
      <c r="AX4658" s="5"/>
      <c r="AY4658" s="5"/>
      <c r="AZ4658" s="5"/>
      <c r="BA4658" s="5"/>
      <c r="CX4658" s="5"/>
      <c r="CY4658" s="5"/>
      <c r="CZ4658" s="5"/>
    </row>
    <row r="4659" spans="4:104" x14ac:dyDescent="0.3">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E4659" s="5"/>
      <c r="AF4659" s="5"/>
      <c r="AG4659" s="5"/>
      <c r="AH4659" s="5"/>
      <c r="AI4659" s="5"/>
      <c r="AJ4659" s="5"/>
      <c r="AM4659" s="9"/>
      <c r="AN4659" s="9"/>
      <c r="AO4659" s="9"/>
      <c r="AP4659" s="9"/>
      <c r="AQ4659" s="9"/>
      <c r="AR4659" s="9"/>
      <c r="AS4659" s="9"/>
      <c r="AT4659" s="9"/>
      <c r="AU4659" s="5"/>
      <c r="AV4659" s="5"/>
      <c r="AW4659" s="5"/>
      <c r="AX4659" s="5"/>
      <c r="AY4659" s="5"/>
      <c r="AZ4659" s="5"/>
      <c r="BA4659" s="5"/>
      <c r="CX4659" s="5"/>
      <c r="CY4659" s="5"/>
      <c r="CZ4659" s="5"/>
    </row>
    <row r="4660" spans="4:104" x14ac:dyDescent="0.3">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E4660" s="5"/>
      <c r="AF4660" s="5"/>
      <c r="AG4660" s="5"/>
      <c r="AH4660" s="5"/>
      <c r="AI4660" s="5"/>
      <c r="AJ4660" s="5"/>
      <c r="AM4660" s="9"/>
      <c r="AN4660" s="9"/>
      <c r="AO4660" s="9"/>
      <c r="AP4660" s="9"/>
      <c r="AQ4660" s="9"/>
      <c r="AR4660" s="9"/>
      <c r="AS4660" s="9"/>
      <c r="AT4660" s="9"/>
      <c r="AU4660" s="5"/>
      <c r="AV4660" s="5"/>
      <c r="AW4660" s="5"/>
      <c r="AX4660" s="5"/>
      <c r="AY4660" s="5"/>
      <c r="AZ4660" s="5"/>
      <c r="BA4660" s="5"/>
      <c r="CX4660" s="5"/>
      <c r="CY4660" s="5"/>
      <c r="CZ4660" s="5"/>
    </row>
    <row r="4661" spans="4:104" x14ac:dyDescent="0.3">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E4661" s="5"/>
      <c r="AF4661" s="5"/>
      <c r="AG4661" s="5"/>
      <c r="AH4661" s="5"/>
      <c r="AI4661" s="5"/>
      <c r="AJ4661" s="5"/>
      <c r="AM4661" s="9"/>
      <c r="AN4661" s="9"/>
      <c r="AO4661" s="9"/>
      <c r="AP4661" s="9"/>
      <c r="AQ4661" s="9"/>
      <c r="AR4661" s="9"/>
      <c r="AS4661" s="9"/>
      <c r="AT4661" s="9"/>
      <c r="AU4661" s="5"/>
      <c r="AV4661" s="5"/>
      <c r="AW4661" s="5"/>
      <c r="AX4661" s="5"/>
      <c r="AY4661" s="5"/>
      <c r="AZ4661" s="5"/>
      <c r="BA4661" s="5"/>
      <c r="CX4661" s="5"/>
      <c r="CY4661" s="5"/>
      <c r="CZ4661" s="5"/>
    </row>
    <row r="4662" spans="4:104" x14ac:dyDescent="0.3">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E4662" s="5"/>
      <c r="AF4662" s="5"/>
      <c r="AG4662" s="5"/>
      <c r="AH4662" s="5"/>
      <c r="AI4662" s="5"/>
      <c r="AJ4662" s="5"/>
      <c r="AM4662" s="9"/>
      <c r="AN4662" s="9"/>
      <c r="AO4662" s="9"/>
      <c r="AP4662" s="9"/>
      <c r="AQ4662" s="9"/>
      <c r="AR4662" s="9"/>
      <c r="AS4662" s="9"/>
      <c r="AT4662" s="9"/>
      <c r="AU4662" s="5"/>
      <c r="AV4662" s="5"/>
      <c r="AW4662" s="5"/>
      <c r="AX4662" s="5"/>
      <c r="AY4662" s="5"/>
      <c r="AZ4662" s="5"/>
      <c r="BA4662" s="5"/>
      <c r="CX4662" s="5"/>
      <c r="CY4662" s="5"/>
      <c r="CZ4662" s="5"/>
    </row>
    <row r="4663" spans="4:104" x14ac:dyDescent="0.3">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E4663" s="5"/>
      <c r="AF4663" s="5"/>
      <c r="AG4663" s="5"/>
      <c r="AH4663" s="5"/>
      <c r="AI4663" s="5"/>
      <c r="AJ4663" s="5"/>
      <c r="AM4663" s="9"/>
      <c r="AN4663" s="9"/>
      <c r="AO4663" s="9"/>
      <c r="AP4663" s="9"/>
      <c r="AQ4663" s="9"/>
      <c r="AR4663" s="9"/>
      <c r="AS4663" s="9"/>
      <c r="AT4663" s="9"/>
      <c r="AU4663" s="5"/>
      <c r="AV4663" s="5"/>
      <c r="AW4663" s="5"/>
      <c r="AX4663" s="5"/>
      <c r="AY4663" s="5"/>
      <c r="AZ4663" s="5"/>
      <c r="BA4663" s="5"/>
      <c r="CX4663" s="5"/>
      <c r="CY4663" s="5"/>
      <c r="CZ4663" s="5"/>
    </row>
    <row r="4664" spans="4:104" x14ac:dyDescent="0.3">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E4664" s="5"/>
      <c r="AF4664" s="5"/>
      <c r="AG4664" s="5"/>
      <c r="AH4664" s="5"/>
      <c r="AI4664" s="5"/>
      <c r="AJ4664" s="5"/>
      <c r="AM4664" s="9"/>
      <c r="AN4664" s="9"/>
      <c r="AO4664" s="9"/>
      <c r="AP4664" s="9"/>
      <c r="AQ4664" s="9"/>
      <c r="AR4664" s="9"/>
      <c r="AS4664" s="9"/>
      <c r="AT4664" s="9"/>
      <c r="AU4664" s="5"/>
      <c r="AV4664" s="5"/>
      <c r="AW4664" s="5"/>
      <c r="AX4664" s="5"/>
      <c r="AY4664" s="5"/>
      <c r="AZ4664" s="5"/>
      <c r="BA4664" s="5"/>
      <c r="CX4664" s="5"/>
      <c r="CY4664" s="5"/>
      <c r="CZ4664" s="5"/>
    </row>
    <row r="4665" spans="4:104" x14ac:dyDescent="0.3">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E4665" s="5"/>
      <c r="AF4665" s="5"/>
      <c r="AG4665" s="5"/>
      <c r="AH4665" s="5"/>
      <c r="AI4665" s="5"/>
      <c r="AJ4665" s="5"/>
      <c r="AM4665" s="9"/>
      <c r="AN4665" s="9"/>
      <c r="AO4665" s="9"/>
      <c r="AP4665" s="9"/>
      <c r="AQ4665" s="9"/>
      <c r="AR4665" s="9"/>
      <c r="AS4665" s="9"/>
      <c r="AT4665" s="9"/>
      <c r="AU4665" s="5"/>
      <c r="AV4665" s="5"/>
      <c r="AW4665" s="5"/>
      <c r="AX4665" s="5"/>
      <c r="AY4665" s="5"/>
      <c r="AZ4665" s="5"/>
      <c r="BA4665" s="5"/>
      <c r="CX4665" s="5"/>
      <c r="CY4665" s="5"/>
      <c r="CZ4665" s="5"/>
    </row>
    <row r="4666" spans="4:104" x14ac:dyDescent="0.3">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E4666" s="5"/>
      <c r="AF4666" s="5"/>
      <c r="AG4666" s="5"/>
      <c r="AH4666" s="5"/>
      <c r="AI4666" s="5"/>
      <c r="AJ4666" s="5"/>
      <c r="AM4666" s="9"/>
      <c r="AN4666" s="9"/>
      <c r="AO4666" s="9"/>
      <c r="AP4666" s="9"/>
      <c r="AQ4666" s="9"/>
      <c r="AR4666" s="9"/>
      <c r="AS4666" s="9"/>
      <c r="AT4666" s="9"/>
      <c r="AU4666" s="5"/>
      <c r="AV4666" s="5"/>
      <c r="AW4666" s="5"/>
      <c r="AX4666" s="5"/>
      <c r="AY4666" s="5"/>
      <c r="AZ4666" s="5"/>
      <c r="BA4666" s="5"/>
      <c r="CX4666" s="5"/>
      <c r="CY4666" s="5"/>
      <c r="CZ4666" s="5"/>
    </row>
    <row r="4667" spans="4:104" x14ac:dyDescent="0.3">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E4667" s="5"/>
      <c r="AF4667" s="5"/>
      <c r="AG4667" s="5"/>
      <c r="AH4667" s="5"/>
      <c r="AI4667" s="5"/>
      <c r="AJ4667" s="5"/>
      <c r="AM4667" s="9"/>
      <c r="AN4667" s="9"/>
      <c r="AO4667" s="9"/>
      <c r="AP4667" s="9"/>
      <c r="AQ4667" s="9"/>
      <c r="AR4667" s="9"/>
      <c r="AS4667" s="9"/>
      <c r="AT4667" s="9"/>
      <c r="AU4667" s="5"/>
      <c r="AV4667" s="5"/>
      <c r="AW4667" s="5"/>
      <c r="AX4667" s="5"/>
      <c r="AY4667" s="5"/>
      <c r="AZ4667" s="5"/>
      <c r="BA4667" s="5"/>
      <c r="CX4667" s="5"/>
      <c r="CY4667" s="5"/>
      <c r="CZ4667" s="5"/>
    </row>
    <row r="4668" spans="4:104" x14ac:dyDescent="0.3">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E4668" s="5"/>
      <c r="AF4668" s="5"/>
      <c r="AG4668" s="5"/>
      <c r="AH4668" s="5"/>
      <c r="AI4668" s="5"/>
      <c r="AJ4668" s="5"/>
      <c r="AM4668" s="9"/>
      <c r="AN4668" s="9"/>
      <c r="AO4668" s="9"/>
      <c r="AP4668" s="9"/>
      <c r="AQ4668" s="9"/>
      <c r="AR4668" s="9"/>
      <c r="AS4668" s="9"/>
      <c r="AT4668" s="9"/>
      <c r="AU4668" s="5"/>
      <c r="AV4668" s="5"/>
      <c r="AW4668" s="5"/>
      <c r="AX4668" s="5"/>
      <c r="AY4668" s="5"/>
      <c r="AZ4668" s="5"/>
      <c r="BA4668" s="5"/>
      <c r="CX4668" s="5"/>
      <c r="CY4668" s="5"/>
      <c r="CZ4668" s="5"/>
    </row>
    <row r="4669" spans="4:104" x14ac:dyDescent="0.3">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E4669" s="5"/>
      <c r="AF4669" s="5"/>
      <c r="AG4669" s="5"/>
      <c r="AH4669" s="5"/>
      <c r="AI4669" s="5"/>
      <c r="AJ4669" s="5"/>
      <c r="AM4669" s="9"/>
      <c r="AN4669" s="9"/>
      <c r="AO4669" s="9"/>
      <c r="AP4669" s="9"/>
      <c r="AQ4669" s="9"/>
      <c r="AR4669" s="9"/>
      <c r="AS4669" s="9"/>
      <c r="AT4669" s="9"/>
      <c r="AU4669" s="5"/>
      <c r="AV4669" s="5"/>
      <c r="AW4669" s="5"/>
      <c r="AX4669" s="5"/>
      <c r="AY4669" s="5"/>
      <c r="AZ4669" s="5"/>
      <c r="BA4669" s="5"/>
      <c r="CX4669" s="5"/>
      <c r="CY4669" s="5"/>
      <c r="CZ4669" s="5"/>
    </row>
    <row r="4670" spans="4:104" x14ac:dyDescent="0.3">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E4670" s="5"/>
      <c r="AF4670" s="5"/>
      <c r="AG4670" s="5"/>
      <c r="AH4670" s="5"/>
      <c r="AI4670" s="5"/>
      <c r="AJ4670" s="5"/>
      <c r="AM4670" s="9"/>
      <c r="AN4670" s="9"/>
      <c r="AO4670" s="9"/>
      <c r="AP4670" s="9"/>
      <c r="AQ4670" s="9"/>
      <c r="AR4670" s="9"/>
      <c r="AS4670" s="9"/>
      <c r="AT4670" s="9"/>
      <c r="AU4670" s="5"/>
      <c r="AV4670" s="5"/>
      <c r="AW4670" s="5"/>
      <c r="AX4670" s="5"/>
      <c r="AY4670" s="5"/>
      <c r="AZ4670" s="5"/>
      <c r="BA4670" s="5"/>
      <c r="CX4670" s="5"/>
      <c r="CY4670" s="5"/>
      <c r="CZ4670" s="5"/>
    </row>
    <row r="4671" spans="4:104" x14ac:dyDescent="0.3">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E4671" s="5"/>
      <c r="AF4671" s="5"/>
      <c r="AG4671" s="5"/>
      <c r="AH4671" s="5"/>
      <c r="AI4671" s="5"/>
      <c r="AJ4671" s="5"/>
      <c r="AM4671" s="9"/>
      <c r="AN4671" s="9"/>
      <c r="AO4671" s="9"/>
      <c r="AP4671" s="9"/>
      <c r="AQ4671" s="9"/>
      <c r="AR4671" s="9"/>
      <c r="AS4671" s="9"/>
      <c r="AT4671" s="9"/>
      <c r="AU4671" s="5"/>
      <c r="AV4671" s="5"/>
      <c r="AW4671" s="5"/>
      <c r="AX4671" s="5"/>
      <c r="AY4671" s="5"/>
      <c r="AZ4671" s="5"/>
      <c r="BA4671" s="5"/>
      <c r="CX4671" s="5"/>
      <c r="CY4671" s="5"/>
      <c r="CZ4671" s="5"/>
    </row>
    <row r="4672" spans="4:104" x14ac:dyDescent="0.3">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E4672" s="5"/>
      <c r="AF4672" s="5"/>
      <c r="AG4672" s="5"/>
      <c r="AH4672" s="5"/>
      <c r="AI4672" s="5"/>
      <c r="AJ4672" s="5"/>
      <c r="AM4672" s="9"/>
      <c r="AN4672" s="9"/>
      <c r="AO4672" s="9"/>
      <c r="AP4672" s="9"/>
      <c r="AQ4672" s="9"/>
      <c r="AR4672" s="9"/>
      <c r="AS4672" s="9"/>
      <c r="AT4672" s="9"/>
      <c r="AU4672" s="5"/>
      <c r="AV4672" s="5"/>
      <c r="AW4672" s="5"/>
      <c r="AX4672" s="5"/>
      <c r="AY4672" s="5"/>
      <c r="AZ4672" s="5"/>
      <c r="BA4672" s="5"/>
      <c r="CX4672" s="5"/>
      <c r="CY4672" s="5"/>
      <c r="CZ4672" s="5"/>
    </row>
    <row r="4673" spans="4:104" x14ac:dyDescent="0.3">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E4673" s="5"/>
      <c r="AF4673" s="5"/>
      <c r="AG4673" s="5"/>
      <c r="AH4673" s="5"/>
      <c r="AI4673" s="5"/>
      <c r="AJ4673" s="5"/>
      <c r="AM4673" s="9"/>
      <c r="AN4673" s="9"/>
      <c r="AO4673" s="9"/>
      <c r="AP4673" s="9"/>
      <c r="AQ4673" s="9"/>
      <c r="AR4673" s="9"/>
      <c r="AS4673" s="9"/>
      <c r="AT4673" s="9"/>
      <c r="AU4673" s="5"/>
      <c r="AV4673" s="5"/>
      <c r="AW4673" s="5"/>
      <c r="AX4673" s="5"/>
      <c r="AY4673" s="5"/>
      <c r="AZ4673" s="5"/>
      <c r="BA4673" s="5"/>
      <c r="CX4673" s="5"/>
      <c r="CY4673" s="5"/>
      <c r="CZ4673" s="5"/>
    </row>
    <row r="4674" spans="4:104" x14ac:dyDescent="0.3">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E4674" s="5"/>
      <c r="AF4674" s="5"/>
      <c r="AG4674" s="5"/>
      <c r="AH4674" s="5"/>
      <c r="AI4674" s="5"/>
      <c r="AJ4674" s="5"/>
      <c r="AM4674" s="9"/>
      <c r="AN4674" s="9"/>
      <c r="AO4674" s="9"/>
      <c r="AP4674" s="9"/>
      <c r="AQ4674" s="9"/>
      <c r="AR4674" s="9"/>
      <c r="AS4674" s="9"/>
      <c r="AT4674" s="9"/>
      <c r="AU4674" s="5"/>
      <c r="AV4674" s="5"/>
      <c r="AW4674" s="5"/>
      <c r="AX4674" s="5"/>
      <c r="AY4674" s="5"/>
      <c r="AZ4674" s="5"/>
      <c r="BA4674" s="5"/>
      <c r="CX4674" s="5"/>
      <c r="CY4674" s="5"/>
      <c r="CZ4674" s="5"/>
    </row>
    <row r="4675" spans="4:104" x14ac:dyDescent="0.3">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E4675" s="5"/>
      <c r="AF4675" s="5"/>
      <c r="AG4675" s="5"/>
      <c r="AH4675" s="5"/>
      <c r="AI4675" s="5"/>
      <c r="AJ4675" s="5"/>
      <c r="AM4675" s="9"/>
      <c r="AN4675" s="9"/>
      <c r="AO4675" s="9"/>
      <c r="AP4675" s="9"/>
      <c r="AQ4675" s="9"/>
      <c r="AR4675" s="9"/>
      <c r="AS4675" s="9"/>
      <c r="AT4675" s="9"/>
      <c r="AU4675" s="5"/>
      <c r="AV4675" s="5"/>
      <c r="AW4675" s="5"/>
      <c r="AX4675" s="5"/>
      <c r="AY4675" s="5"/>
      <c r="AZ4675" s="5"/>
      <c r="BA4675" s="5"/>
      <c r="CX4675" s="5"/>
      <c r="CY4675" s="5"/>
      <c r="CZ4675" s="5"/>
    </row>
    <row r="4676" spans="4:104" x14ac:dyDescent="0.3">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E4676" s="5"/>
      <c r="AF4676" s="5"/>
      <c r="AG4676" s="5"/>
      <c r="AH4676" s="5"/>
      <c r="AI4676" s="5"/>
      <c r="AJ4676" s="5"/>
      <c r="AM4676" s="9"/>
      <c r="AN4676" s="9"/>
      <c r="AO4676" s="9"/>
      <c r="AP4676" s="9"/>
      <c r="AQ4676" s="9"/>
      <c r="AR4676" s="9"/>
      <c r="AS4676" s="9"/>
      <c r="AT4676" s="9"/>
      <c r="AU4676" s="5"/>
      <c r="AV4676" s="5"/>
      <c r="AW4676" s="5"/>
      <c r="AX4676" s="5"/>
      <c r="AY4676" s="5"/>
      <c r="AZ4676" s="5"/>
      <c r="BA4676" s="5"/>
      <c r="CX4676" s="5"/>
      <c r="CY4676" s="5"/>
      <c r="CZ4676" s="5"/>
    </row>
    <row r="4677" spans="4:104" x14ac:dyDescent="0.3">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E4677" s="5"/>
      <c r="AF4677" s="5"/>
      <c r="AG4677" s="5"/>
      <c r="AH4677" s="5"/>
      <c r="AI4677" s="5"/>
      <c r="AJ4677" s="5"/>
      <c r="AM4677" s="9"/>
      <c r="AN4677" s="9"/>
      <c r="AO4677" s="9"/>
      <c r="AP4677" s="9"/>
      <c r="AQ4677" s="9"/>
      <c r="AR4677" s="9"/>
      <c r="AS4677" s="9"/>
      <c r="AT4677" s="9"/>
      <c r="AU4677" s="5"/>
      <c r="AV4677" s="5"/>
      <c r="AW4677" s="5"/>
      <c r="AX4677" s="5"/>
      <c r="AY4677" s="5"/>
      <c r="AZ4677" s="5"/>
      <c r="BA4677" s="5"/>
      <c r="CX4677" s="5"/>
      <c r="CY4677" s="5"/>
      <c r="CZ4677" s="5"/>
    </row>
    <row r="4678" spans="4:104" x14ac:dyDescent="0.3">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E4678" s="5"/>
      <c r="AF4678" s="5"/>
      <c r="AG4678" s="5"/>
      <c r="AH4678" s="5"/>
      <c r="AI4678" s="5"/>
      <c r="AJ4678" s="5"/>
      <c r="AM4678" s="9"/>
      <c r="AN4678" s="9"/>
      <c r="AO4678" s="9"/>
      <c r="AP4678" s="9"/>
      <c r="AQ4678" s="9"/>
      <c r="AR4678" s="9"/>
      <c r="AS4678" s="9"/>
      <c r="AT4678" s="9"/>
      <c r="AU4678" s="5"/>
      <c r="AV4678" s="5"/>
      <c r="AW4678" s="5"/>
      <c r="AX4678" s="5"/>
      <c r="AY4678" s="5"/>
      <c r="AZ4678" s="5"/>
      <c r="BA4678" s="5"/>
      <c r="CX4678" s="5"/>
      <c r="CY4678" s="5"/>
      <c r="CZ4678" s="5"/>
    </row>
    <row r="4679" spans="4:104" x14ac:dyDescent="0.3">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E4679" s="5"/>
      <c r="AF4679" s="5"/>
      <c r="AG4679" s="5"/>
      <c r="AH4679" s="5"/>
      <c r="AI4679" s="5"/>
      <c r="AJ4679" s="5"/>
      <c r="AM4679" s="9"/>
      <c r="AN4679" s="9"/>
      <c r="AO4679" s="9"/>
      <c r="AP4679" s="9"/>
      <c r="AQ4679" s="9"/>
      <c r="AR4679" s="9"/>
      <c r="AS4679" s="9"/>
      <c r="AT4679" s="9"/>
      <c r="AU4679" s="5"/>
      <c r="AV4679" s="5"/>
      <c r="AW4679" s="5"/>
      <c r="AX4679" s="5"/>
      <c r="AY4679" s="5"/>
      <c r="AZ4679" s="5"/>
      <c r="BA4679" s="5"/>
      <c r="CX4679" s="5"/>
      <c r="CY4679" s="5"/>
      <c r="CZ4679" s="5"/>
    </row>
    <row r="4680" spans="4:104" x14ac:dyDescent="0.3">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E4680" s="5"/>
      <c r="AF4680" s="5"/>
      <c r="AG4680" s="5"/>
      <c r="AH4680" s="5"/>
      <c r="AI4680" s="5"/>
      <c r="AJ4680" s="5"/>
      <c r="AM4680" s="9"/>
      <c r="AN4680" s="9"/>
      <c r="AO4680" s="9"/>
      <c r="AP4680" s="9"/>
      <c r="AQ4680" s="9"/>
      <c r="AR4680" s="9"/>
      <c r="AS4680" s="9"/>
      <c r="AT4680" s="9"/>
      <c r="AU4680" s="5"/>
      <c r="AV4680" s="5"/>
      <c r="AW4680" s="5"/>
      <c r="AX4680" s="5"/>
      <c r="AY4680" s="5"/>
      <c r="AZ4680" s="5"/>
      <c r="BA4680" s="5"/>
      <c r="CX4680" s="5"/>
      <c r="CY4680" s="5"/>
      <c r="CZ4680" s="5"/>
    </row>
    <row r="4681" spans="4:104" x14ac:dyDescent="0.3">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E4681" s="5"/>
      <c r="AF4681" s="5"/>
      <c r="AG4681" s="5"/>
      <c r="AH4681" s="5"/>
      <c r="AI4681" s="5"/>
      <c r="AJ4681" s="5"/>
      <c r="AM4681" s="9"/>
      <c r="AN4681" s="9"/>
      <c r="AO4681" s="9"/>
      <c r="AP4681" s="9"/>
      <c r="AQ4681" s="9"/>
      <c r="AR4681" s="9"/>
      <c r="AS4681" s="9"/>
      <c r="AT4681" s="9"/>
      <c r="AU4681" s="5"/>
      <c r="AV4681" s="5"/>
      <c r="AW4681" s="5"/>
      <c r="AX4681" s="5"/>
      <c r="AY4681" s="5"/>
      <c r="AZ4681" s="5"/>
      <c r="BA4681" s="5"/>
      <c r="CX4681" s="5"/>
      <c r="CY4681" s="5"/>
      <c r="CZ4681" s="5"/>
    </row>
    <row r="4682" spans="4:104" x14ac:dyDescent="0.3">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E4682" s="5"/>
      <c r="AF4682" s="5"/>
      <c r="AG4682" s="5"/>
      <c r="AH4682" s="5"/>
      <c r="AI4682" s="5"/>
      <c r="AJ4682" s="5"/>
      <c r="AM4682" s="9"/>
      <c r="AN4682" s="9"/>
      <c r="AO4682" s="9"/>
      <c r="AP4682" s="9"/>
      <c r="AQ4682" s="9"/>
      <c r="AR4682" s="9"/>
      <c r="AS4682" s="9"/>
      <c r="AT4682" s="9"/>
      <c r="AU4682" s="5"/>
      <c r="AV4682" s="5"/>
      <c r="AW4682" s="5"/>
      <c r="AX4682" s="5"/>
      <c r="AY4682" s="5"/>
      <c r="AZ4682" s="5"/>
      <c r="BA4682" s="5"/>
      <c r="CX4682" s="5"/>
      <c r="CY4682" s="5"/>
      <c r="CZ4682" s="5"/>
    </row>
    <row r="4683" spans="4:104" x14ac:dyDescent="0.3">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E4683" s="5"/>
      <c r="AF4683" s="5"/>
      <c r="AG4683" s="5"/>
      <c r="AH4683" s="5"/>
      <c r="AI4683" s="5"/>
      <c r="AJ4683" s="5"/>
      <c r="AM4683" s="9"/>
      <c r="AN4683" s="9"/>
      <c r="AO4683" s="9"/>
      <c r="AP4683" s="9"/>
      <c r="AQ4683" s="9"/>
      <c r="AR4683" s="9"/>
      <c r="AS4683" s="9"/>
      <c r="AT4683" s="9"/>
      <c r="AU4683" s="5"/>
      <c r="AV4683" s="5"/>
      <c r="AW4683" s="5"/>
      <c r="AX4683" s="5"/>
      <c r="AY4683" s="5"/>
      <c r="AZ4683" s="5"/>
      <c r="BA4683" s="5"/>
      <c r="CX4683" s="5"/>
      <c r="CY4683" s="5"/>
      <c r="CZ4683" s="5"/>
    </row>
    <row r="4684" spans="4:104" x14ac:dyDescent="0.3">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E4684" s="5"/>
      <c r="AF4684" s="5"/>
      <c r="AG4684" s="5"/>
      <c r="AH4684" s="5"/>
      <c r="AI4684" s="5"/>
      <c r="AJ4684" s="5"/>
      <c r="AM4684" s="9"/>
      <c r="AN4684" s="9"/>
      <c r="AO4684" s="9"/>
      <c r="AP4684" s="9"/>
      <c r="AQ4684" s="9"/>
      <c r="AR4684" s="9"/>
      <c r="AS4684" s="9"/>
      <c r="AT4684" s="9"/>
      <c r="AU4684" s="5"/>
      <c r="AV4684" s="5"/>
      <c r="AW4684" s="5"/>
      <c r="AX4684" s="5"/>
      <c r="AY4684" s="5"/>
      <c r="AZ4684" s="5"/>
      <c r="BA4684" s="5"/>
      <c r="CX4684" s="5"/>
      <c r="CY4684" s="5"/>
      <c r="CZ4684" s="5"/>
    </row>
    <row r="4685" spans="4:104" x14ac:dyDescent="0.3">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E4685" s="5"/>
      <c r="AF4685" s="5"/>
      <c r="AG4685" s="5"/>
      <c r="AH4685" s="5"/>
      <c r="AI4685" s="5"/>
      <c r="AJ4685" s="5"/>
      <c r="AM4685" s="9"/>
      <c r="AN4685" s="9"/>
      <c r="AO4685" s="9"/>
      <c r="AP4685" s="9"/>
      <c r="AQ4685" s="9"/>
      <c r="AR4685" s="9"/>
      <c r="AS4685" s="9"/>
      <c r="AT4685" s="9"/>
      <c r="AU4685" s="5"/>
      <c r="AV4685" s="5"/>
      <c r="AW4685" s="5"/>
      <c r="AX4685" s="5"/>
      <c r="AY4685" s="5"/>
      <c r="AZ4685" s="5"/>
      <c r="BA4685" s="5"/>
      <c r="CX4685" s="5"/>
      <c r="CY4685" s="5"/>
      <c r="CZ4685" s="5"/>
    </row>
    <row r="4686" spans="4:104" x14ac:dyDescent="0.3">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E4686" s="5"/>
      <c r="AF4686" s="5"/>
      <c r="AG4686" s="5"/>
      <c r="AH4686" s="5"/>
      <c r="AI4686" s="5"/>
      <c r="AJ4686" s="5"/>
      <c r="AM4686" s="9"/>
      <c r="AN4686" s="9"/>
      <c r="AO4686" s="9"/>
      <c r="AP4686" s="9"/>
      <c r="AQ4686" s="9"/>
      <c r="AR4686" s="9"/>
      <c r="AS4686" s="9"/>
      <c r="AT4686" s="9"/>
      <c r="AU4686" s="5"/>
      <c r="AV4686" s="5"/>
      <c r="AW4686" s="5"/>
      <c r="AX4686" s="5"/>
      <c r="AY4686" s="5"/>
      <c r="AZ4686" s="5"/>
      <c r="BA4686" s="5"/>
      <c r="CX4686" s="5"/>
      <c r="CY4686" s="5"/>
      <c r="CZ4686" s="5"/>
    </row>
    <row r="4687" spans="4:104" x14ac:dyDescent="0.3">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E4687" s="5"/>
      <c r="AF4687" s="5"/>
      <c r="AG4687" s="5"/>
      <c r="AH4687" s="5"/>
      <c r="AI4687" s="5"/>
      <c r="AJ4687" s="5"/>
      <c r="AM4687" s="9"/>
      <c r="AN4687" s="9"/>
      <c r="AO4687" s="9"/>
      <c r="AP4687" s="9"/>
      <c r="AQ4687" s="9"/>
      <c r="AR4687" s="9"/>
      <c r="AS4687" s="9"/>
      <c r="AT4687" s="9"/>
      <c r="AU4687" s="5"/>
      <c r="AV4687" s="5"/>
      <c r="AW4687" s="5"/>
      <c r="AX4687" s="5"/>
      <c r="AY4687" s="5"/>
      <c r="AZ4687" s="5"/>
      <c r="BA4687" s="5"/>
      <c r="CX4687" s="5"/>
      <c r="CY4687" s="5"/>
      <c r="CZ4687" s="5"/>
    </row>
    <row r="4688" spans="4:104" x14ac:dyDescent="0.3">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E4688" s="5"/>
      <c r="AF4688" s="5"/>
      <c r="AG4688" s="5"/>
      <c r="AH4688" s="5"/>
      <c r="AI4688" s="5"/>
      <c r="AJ4688" s="5"/>
      <c r="AM4688" s="9"/>
      <c r="AN4688" s="9"/>
      <c r="AO4688" s="9"/>
      <c r="AP4688" s="9"/>
      <c r="AQ4688" s="9"/>
      <c r="AR4688" s="9"/>
      <c r="AS4688" s="9"/>
      <c r="AT4688" s="9"/>
      <c r="AU4688" s="5"/>
      <c r="AV4688" s="5"/>
      <c r="AW4688" s="5"/>
      <c r="AX4688" s="5"/>
      <c r="AY4688" s="5"/>
      <c r="AZ4688" s="5"/>
      <c r="BA4688" s="5"/>
      <c r="CX4688" s="5"/>
      <c r="CY4688" s="5"/>
      <c r="CZ4688" s="5"/>
    </row>
    <row r="4689" spans="4:104" x14ac:dyDescent="0.3">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E4689" s="5"/>
      <c r="AF4689" s="5"/>
      <c r="AG4689" s="5"/>
      <c r="AH4689" s="5"/>
      <c r="AI4689" s="5"/>
      <c r="AJ4689" s="5"/>
      <c r="AM4689" s="9"/>
      <c r="AN4689" s="9"/>
      <c r="AO4689" s="9"/>
      <c r="AP4689" s="9"/>
      <c r="AQ4689" s="9"/>
      <c r="AR4689" s="9"/>
      <c r="AS4689" s="9"/>
      <c r="AT4689" s="9"/>
      <c r="AU4689" s="5"/>
      <c r="AV4689" s="5"/>
      <c r="AW4689" s="5"/>
      <c r="AX4689" s="5"/>
      <c r="AY4689" s="5"/>
      <c r="AZ4689" s="5"/>
      <c r="BA4689" s="5"/>
      <c r="CX4689" s="5"/>
      <c r="CY4689" s="5"/>
      <c r="CZ4689" s="5"/>
    </row>
    <row r="4690" spans="4:104" x14ac:dyDescent="0.3">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E4690" s="5"/>
      <c r="AF4690" s="5"/>
      <c r="AG4690" s="5"/>
      <c r="AH4690" s="5"/>
      <c r="AI4690" s="5"/>
      <c r="AJ4690" s="5"/>
      <c r="AM4690" s="9"/>
      <c r="AN4690" s="9"/>
      <c r="AO4690" s="9"/>
      <c r="AP4690" s="9"/>
      <c r="AQ4690" s="9"/>
      <c r="AR4690" s="9"/>
      <c r="AS4690" s="9"/>
      <c r="AT4690" s="9"/>
      <c r="AU4690" s="5"/>
      <c r="AV4690" s="5"/>
      <c r="AW4690" s="5"/>
      <c r="AX4690" s="5"/>
      <c r="AY4690" s="5"/>
      <c r="AZ4690" s="5"/>
      <c r="BA4690" s="5"/>
      <c r="CX4690" s="5"/>
      <c r="CY4690" s="5"/>
      <c r="CZ4690" s="5"/>
    </row>
    <row r="4691" spans="4:104" x14ac:dyDescent="0.3">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E4691" s="5"/>
      <c r="AF4691" s="5"/>
      <c r="AG4691" s="5"/>
      <c r="AH4691" s="5"/>
      <c r="AI4691" s="5"/>
      <c r="AJ4691" s="5"/>
      <c r="AM4691" s="9"/>
      <c r="AN4691" s="9"/>
      <c r="AO4691" s="9"/>
      <c r="AP4691" s="9"/>
      <c r="AQ4691" s="9"/>
      <c r="AR4691" s="9"/>
      <c r="AS4691" s="9"/>
      <c r="AT4691" s="9"/>
      <c r="AU4691" s="5"/>
      <c r="AV4691" s="5"/>
      <c r="AW4691" s="5"/>
      <c r="AX4691" s="5"/>
      <c r="AY4691" s="5"/>
      <c r="AZ4691" s="5"/>
      <c r="BA4691" s="5"/>
      <c r="CX4691" s="5"/>
      <c r="CY4691" s="5"/>
      <c r="CZ4691" s="5"/>
    </row>
    <row r="4692" spans="4:104" x14ac:dyDescent="0.3">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E4692" s="5"/>
      <c r="AF4692" s="5"/>
      <c r="AG4692" s="5"/>
      <c r="AH4692" s="5"/>
      <c r="AI4692" s="5"/>
      <c r="AJ4692" s="5"/>
      <c r="AM4692" s="9"/>
      <c r="AN4692" s="9"/>
      <c r="AO4692" s="9"/>
      <c r="AP4692" s="9"/>
      <c r="AQ4692" s="9"/>
      <c r="AR4692" s="9"/>
      <c r="AS4692" s="9"/>
      <c r="AT4692" s="9"/>
      <c r="AU4692" s="5"/>
      <c r="AV4692" s="5"/>
      <c r="AW4692" s="5"/>
      <c r="AX4692" s="5"/>
      <c r="AY4692" s="5"/>
      <c r="AZ4692" s="5"/>
      <c r="BA4692" s="5"/>
      <c r="CX4692" s="5"/>
      <c r="CY4692" s="5"/>
      <c r="CZ4692" s="5"/>
    </row>
    <row r="4693" spans="4:104" x14ac:dyDescent="0.3">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E4693" s="5"/>
      <c r="AF4693" s="5"/>
      <c r="AG4693" s="5"/>
      <c r="AH4693" s="5"/>
      <c r="AI4693" s="5"/>
      <c r="AJ4693" s="5"/>
      <c r="AM4693" s="9"/>
      <c r="AN4693" s="9"/>
      <c r="AO4693" s="9"/>
      <c r="AP4693" s="9"/>
      <c r="AQ4693" s="9"/>
      <c r="AR4693" s="9"/>
      <c r="AS4693" s="9"/>
      <c r="AT4693" s="9"/>
      <c r="AU4693" s="5"/>
      <c r="AV4693" s="5"/>
      <c r="AW4693" s="5"/>
      <c r="AX4693" s="5"/>
      <c r="AY4693" s="5"/>
      <c r="AZ4693" s="5"/>
      <c r="BA4693" s="5"/>
      <c r="CX4693" s="5"/>
      <c r="CY4693" s="5"/>
      <c r="CZ4693" s="5"/>
    </row>
    <row r="4694" spans="4:104" x14ac:dyDescent="0.3">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E4694" s="5"/>
      <c r="AF4694" s="5"/>
      <c r="AG4694" s="5"/>
      <c r="AH4694" s="5"/>
      <c r="AI4694" s="5"/>
      <c r="AJ4694" s="5"/>
      <c r="AM4694" s="9"/>
      <c r="AN4694" s="9"/>
      <c r="AO4694" s="9"/>
      <c r="AP4694" s="9"/>
      <c r="AQ4694" s="9"/>
      <c r="AR4694" s="9"/>
      <c r="AS4694" s="9"/>
      <c r="AT4694" s="9"/>
      <c r="AU4694" s="5"/>
      <c r="AV4694" s="5"/>
      <c r="AW4694" s="5"/>
      <c r="AX4694" s="5"/>
      <c r="AY4694" s="5"/>
      <c r="AZ4694" s="5"/>
      <c r="BA4694" s="5"/>
      <c r="CX4694" s="5"/>
      <c r="CY4694" s="5"/>
      <c r="CZ4694" s="5"/>
    </row>
    <row r="4695" spans="4:104" x14ac:dyDescent="0.3">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E4695" s="5"/>
      <c r="AF4695" s="5"/>
      <c r="AG4695" s="5"/>
      <c r="AH4695" s="5"/>
      <c r="AI4695" s="5"/>
      <c r="AJ4695" s="5"/>
      <c r="AM4695" s="9"/>
      <c r="AN4695" s="9"/>
      <c r="AO4695" s="9"/>
      <c r="AP4695" s="9"/>
      <c r="AQ4695" s="9"/>
      <c r="AR4695" s="9"/>
      <c r="AS4695" s="9"/>
      <c r="AT4695" s="9"/>
      <c r="AU4695" s="5"/>
      <c r="AV4695" s="5"/>
      <c r="AW4695" s="5"/>
      <c r="AX4695" s="5"/>
      <c r="AY4695" s="5"/>
      <c r="AZ4695" s="5"/>
      <c r="BA4695" s="5"/>
      <c r="CX4695" s="5"/>
      <c r="CY4695" s="5"/>
      <c r="CZ4695" s="5"/>
    </row>
    <row r="4696" spans="4:104" x14ac:dyDescent="0.3">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E4696" s="5"/>
      <c r="AF4696" s="5"/>
      <c r="AG4696" s="5"/>
      <c r="AH4696" s="5"/>
      <c r="AI4696" s="5"/>
      <c r="AJ4696" s="5"/>
      <c r="AM4696" s="9"/>
      <c r="AN4696" s="9"/>
      <c r="AO4696" s="9"/>
      <c r="AP4696" s="9"/>
      <c r="AQ4696" s="9"/>
      <c r="AR4696" s="9"/>
      <c r="AS4696" s="9"/>
      <c r="AT4696" s="9"/>
      <c r="AU4696" s="5"/>
      <c r="AV4696" s="5"/>
      <c r="AW4696" s="5"/>
      <c r="AX4696" s="5"/>
      <c r="AY4696" s="5"/>
      <c r="AZ4696" s="5"/>
      <c r="BA4696" s="5"/>
      <c r="CX4696" s="5"/>
      <c r="CY4696" s="5"/>
      <c r="CZ4696" s="5"/>
    </row>
    <row r="4697" spans="4:104" x14ac:dyDescent="0.3">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E4697" s="5"/>
      <c r="AF4697" s="5"/>
      <c r="AG4697" s="5"/>
      <c r="AH4697" s="5"/>
      <c r="AI4697" s="5"/>
      <c r="AJ4697" s="5"/>
      <c r="AM4697" s="9"/>
      <c r="AN4697" s="9"/>
      <c r="AO4697" s="9"/>
      <c r="AP4697" s="9"/>
      <c r="AQ4697" s="9"/>
      <c r="AR4697" s="9"/>
      <c r="AS4697" s="9"/>
      <c r="AT4697" s="9"/>
      <c r="AU4697" s="5"/>
      <c r="AV4697" s="5"/>
      <c r="AW4697" s="5"/>
      <c r="AX4697" s="5"/>
      <c r="AY4697" s="5"/>
      <c r="AZ4697" s="5"/>
      <c r="BA4697" s="5"/>
      <c r="CX4697" s="5"/>
      <c r="CY4697" s="5"/>
      <c r="CZ4697" s="5"/>
    </row>
    <row r="4698" spans="4:104" x14ac:dyDescent="0.3">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E4698" s="5"/>
      <c r="AF4698" s="5"/>
      <c r="AG4698" s="5"/>
      <c r="AH4698" s="5"/>
      <c r="AI4698" s="5"/>
      <c r="AJ4698" s="5"/>
      <c r="AM4698" s="9"/>
      <c r="AN4698" s="9"/>
      <c r="AO4698" s="9"/>
      <c r="AP4698" s="9"/>
      <c r="AQ4698" s="9"/>
      <c r="AR4698" s="9"/>
      <c r="AS4698" s="9"/>
      <c r="AT4698" s="9"/>
      <c r="AU4698" s="5"/>
      <c r="AV4698" s="5"/>
      <c r="AW4698" s="5"/>
      <c r="AX4698" s="5"/>
      <c r="AY4698" s="5"/>
      <c r="AZ4698" s="5"/>
      <c r="BA4698" s="5"/>
      <c r="CX4698" s="5"/>
      <c r="CY4698" s="5"/>
      <c r="CZ4698" s="5"/>
    </row>
    <row r="4699" spans="4:104" x14ac:dyDescent="0.3">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E4699" s="5"/>
      <c r="AF4699" s="5"/>
      <c r="AG4699" s="5"/>
      <c r="AH4699" s="5"/>
      <c r="AI4699" s="5"/>
      <c r="AJ4699" s="5"/>
      <c r="AM4699" s="9"/>
      <c r="AN4699" s="9"/>
      <c r="AO4699" s="9"/>
      <c r="AP4699" s="9"/>
      <c r="AQ4699" s="9"/>
      <c r="AR4699" s="9"/>
      <c r="AS4699" s="9"/>
      <c r="AT4699" s="9"/>
      <c r="AU4699" s="5"/>
      <c r="AV4699" s="5"/>
      <c r="AW4699" s="5"/>
      <c r="AX4699" s="5"/>
      <c r="AY4699" s="5"/>
      <c r="AZ4699" s="5"/>
      <c r="BA4699" s="5"/>
      <c r="CX4699" s="5"/>
      <c r="CY4699" s="5"/>
      <c r="CZ4699" s="5"/>
    </row>
    <row r="4700" spans="4:104" x14ac:dyDescent="0.3">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E4700" s="5"/>
      <c r="AF4700" s="5"/>
      <c r="AG4700" s="5"/>
      <c r="AH4700" s="5"/>
      <c r="AI4700" s="5"/>
      <c r="AJ4700" s="5"/>
      <c r="AM4700" s="9"/>
      <c r="AN4700" s="9"/>
      <c r="AO4700" s="9"/>
      <c r="AP4700" s="9"/>
      <c r="AQ4700" s="9"/>
      <c r="AR4700" s="9"/>
      <c r="AS4700" s="9"/>
      <c r="AT4700" s="9"/>
      <c r="AU4700" s="5"/>
      <c r="AV4700" s="5"/>
      <c r="AW4700" s="5"/>
      <c r="AX4700" s="5"/>
      <c r="AY4700" s="5"/>
      <c r="AZ4700" s="5"/>
      <c r="BA4700" s="5"/>
      <c r="CX4700" s="5"/>
      <c r="CY4700" s="5"/>
      <c r="CZ4700" s="5"/>
    </row>
    <row r="4701" spans="4:104" x14ac:dyDescent="0.3">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E4701" s="5"/>
      <c r="AF4701" s="5"/>
      <c r="AG4701" s="5"/>
      <c r="AH4701" s="5"/>
      <c r="AI4701" s="5"/>
      <c r="AJ4701" s="5"/>
      <c r="AM4701" s="9"/>
      <c r="AN4701" s="9"/>
      <c r="AO4701" s="9"/>
      <c r="AP4701" s="9"/>
      <c r="AQ4701" s="9"/>
      <c r="AR4701" s="9"/>
      <c r="AS4701" s="9"/>
      <c r="AT4701" s="9"/>
      <c r="AU4701" s="5"/>
      <c r="AV4701" s="5"/>
      <c r="AW4701" s="5"/>
      <c r="AX4701" s="5"/>
      <c r="AY4701" s="5"/>
      <c r="AZ4701" s="5"/>
      <c r="BA4701" s="5"/>
      <c r="CX4701" s="5"/>
      <c r="CY4701" s="5"/>
      <c r="CZ4701" s="5"/>
    </row>
    <row r="4702" spans="4:104" x14ac:dyDescent="0.3">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E4702" s="5"/>
      <c r="AF4702" s="5"/>
      <c r="AG4702" s="5"/>
      <c r="AH4702" s="5"/>
      <c r="AI4702" s="5"/>
      <c r="AJ4702" s="5"/>
      <c r="AM4702" s="9"/>
      <c r="AN4702" s="9"/>
      <c r="AO4702" s="9"/>
      <c r="AP4702" s="9"/>
      <c r="AQ4702" s="9"/>
      <c r="AR4702" s="9"/>
      <c r="AS4702" s="9"/>
      <c r="AT4702" s="9"/>
      <c r="AU4702" s="5"/>
      <c r="AV4702" s="5"/>
      <c r="AW4702" s="5"/>
      <c r="AX4702" s="5"/>
      <c r="AY4702" s="5"/>
      <c r="AZ4702" s="5"/>
      <c r="BA4702" s="5"/>
      <c r="CX4702" s="5"/>
      <c r="CY4702" s="5"/>
      <c r="CZ4702" s="5"/>
    </row>
    <row r="4703" spans="4:104" x14ac:dyDescent="0.3">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E4703" s="5"/>
      <c r="AF4703" s="5"/>
      <c r="AG4703" s="5"/>
      <c r="AH4703" s="5"/>
      <c r="AI4703" s="5"/>
      <c r="AJ4703" s="5"/>
      <c r="AM4703" s="9"/>
      <c r="AN4703" s="9"/>
      <c r="AO4703" s="9"/>
      <c r="AP4703" s="9"/>
      <c r="AQ4703" s="9"/>
      <c r="AR4703" s="9"/>
      <c r="AS4703" s="9"/>
      <c r="AT4703" s="9"/>
      <c r="AU4703" s="5"/>
      <c r="AV4703" s="5"/>
      <c r="AW4703" s="5"/>
      <c r="AX4703" s="5"/>
      <c r="AY4703" s="5"/>
      <c r="AZ4703" s="5"/>
      <c r="BA4703" s="5"/>
      <c r="CX4703" s="5"/>
      <c r="CY4703" s="5"/>
      <c r="CZ4703" s="5"/>
    </row>
    <row r="4704" spans="4:104" x14ac:dyDescent="0.3">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E4704" s="5"/>
      <c r="AF4704" s="5"/>
      <c r="AG4704" s="5"/>
      <c r="AH4704" s="5"/>
      <c r="AI4704" s="5"/>
      <c r="AJ4704" s="5"/>
      <c r="AM4704" s="9"/>
      <c r="AN4704" s="9"/>
      <c r="AO4704" s="9"/>
      <c r="AP4704" s="9"/>
      <c r="AQ4704" s="9"/>
      <c r="AR4704" s="9"/>
      <c r="AS4704" s="9"/>
      <c r="AT4704" s="9"/>
      <c r="AU4704" s="5"/>
      <c r="AV4704" s="5"/>
      <c r="AW4704" s="5"/>
      <c r="AX4704" s="5"/>
      <c r="AY4704" s="5"/>
      <c r="AZ4704" s="5"/>
      <c r="BA4704" s="5"/>
      <c r="CX4704" s="5"/>
      <c r="CY4704" s="5"/>
      <c r="CZ4704" s="5"/>
    </row>
    <row r="4705" spans="4:104" x14ac:dyDescent="0.3">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E4705" s="5"/>
      <c r="AF4705" s="5"/>
      <c r="AG4705" s="5"/>
      <c r="AH4705" s="5"/>
      <c r="AI4705" s="5"/>
      <c r="AJ4705" s="5"/>
      <c r="AM4705" s="9"/>
      <c r="AN4705" s="9"/>
      <c r="AO4705" s="9"/>
      <c r="AP4705" s="9"/>
      <c r="AQ4705" s="9"/>
      <c r="AR4705" s="9"/>
      <c r="AS4705" s="9"/>
      <c r="AT4705" s="9"/>
      <c r="AU4705" s="5"/>
      <c r="AV4705" s="5"/>
      <c r="AW4705" s="5"/>
      <c r="AX4705" s="5"/>
      <c r="AY4705" s="5"/>
      <c r="AZ4705" s="5"/>
      <c r="BA4705" s="5"/>
      <c r="CX4705" s="5"/>
      <c r="CY4705" s="5"/>
      <c r="CZ4705" s="5"/>
    </row>
    <row r="4706" spans="4:104" x14ac:dyDescent="0.3">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E4706" s="5"/>
      <c r="AF4706" s="5"/>
      <c r="AG4706" s="5"/>
      <c r="AH4706" s="5"/>
      <c r="AI4706" s="5"/>
      <c r="AJ4706" s="5"/>
      <c r="AM4706" s="9"/>
      <c r="AN4706" s="9"/>
      <c r="AO4706" s="9"/>
      <c r="AP4706" s="9"/>
      <c r="AQ4706" s="9"/>
      <c r="AR4706" s="9"/>
      <c r="AS4706" s="9"/>
      <c r="AT4706" s="9"/>
      <c r="AU4706" s="5"/>
      <c r="AV4706" s="5"/>
      <c r="AW4706" s="5"/>
      <c r="AX4706" s="5"/>
      <c r="AY4706" s="5"/>
      <c r="AZ4706" s="5"/>
      <c r="BA4706" s="5"/>
      <c r="CX4706" s="5"/>
      <c r="CY4706" s="5"/>
      <c r="CZ4706" s="5"/>
    </row>
    <row r="4707" spans="4:104" x14ac:dyDescent="0.3">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E4707" s="5"/>
      <c r="AF4707" s="5"/>
      <c r="AG4707" s="5"/>
      <c r="AH4707" s="5"/>
      <c r="AI4707" s="5"/>
      <c r="AJ4707" s="5"/>
      <c r="AM4707" s="9"/>
      <c r="AN4707" s="9"/>
      <c r="AO4707" s="9"/>
      <c r="AP4707" s="9"/>
      <c r="AQ4707" s="9"/>
      <c r="AR4707" s="9"/>
      <c r="AS4707" s="9"/>
      <c r="AT4707" s="9"/>
      <c r="AU4707" s="5"/>
      <c r="AV4707" s="5"/>
      <c r="AW4707" s="5"/>
      <c r="AX4707" s="5"/>
      <c r="AY4707" s="5"/>
      <c r="AZ4707" s="5"/>
      <c r="BA4707" s="5"/>
      <c r="CX4707" s="5"/>
      <c r="CY4707" s="5"/>
      <c r="CZ4707" s="5"/>
    </row>
    <row r="4708" spans="4:104" x14ac:dyDescent="0.3">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E4708" s="5"/>
      <c r="AF4708" s="5"/>
      <c r="AG4708" s="5"/>
      <c r="AH4708" s="5"/>
      <c r="AI4708" s="5"/>
      <c r="AJ4708" s="5"/>
      <c r="AM4708" s="9"/>
      <c r="AN4708" s="9"/>
      <c r="AO4708" s="9"/>
      <c r="AP4708" s="9"/>
      <c r="AQ4708" s="9"/>
      <c r="AR4708" s="9"/>
      <c r="AS4708" s="9"/>
      <c r="AT4708" s="9"/>
      <c r="AU4708" s="5"/>
      <c r="AV4708" s="5"/>
      <c r="AW4708" s="5"/>
      <c r="AX4708" s="5"/>
      <c r="AY4708" s="5"/>
      <c r="AZ4708" s="5"/>
      <c r="BA4708" s="5"/>
      <c r="CX4708" s="5"/>
      <c r="CY4708" s="5"/>
      <c r="CZ4708" s="5"/>
    </row>
    <row r="4709" spans="4:104" x14ac:dyDescent="0.3">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E4709" s="5"/>
      <c r="AF4709" s="5"/>
      <c r="AG4709" s="5"/>
      <c r="AH4709" s="5"/>
      <c r="AI4709" s="5"/>
      <c r="AJ4709" s="5"/>
      <c r="AM4709" s="9"/>
      <c r="AN4709" s="9"/>
      <c r="AO4709" s="9"/>
      <c r="AP4709" s="9"/>
      <c r="AQ4709" s="9"/>
      <c r="AR4709" s="9"/>
      <c r="AS4709" s="9"/>
      <c r="AT4709" s="9"/>
      <c r="AU4709" s="5"/>
      <c r="AV4709" s="5"/>
      <c r="AW4709" s="5"/>
      <c r="AX4709" s="5"/>
      <c r="AY4709" s="5"/>
      <c r="AZ4709" s="5"/>
      <c r="BA4709" s="5"/>
      <c r="CX4709" s="5"/>
      <c r="CY4709" s="5"/>
      <c r="CZ4709" s="5"/>
    </row>
    <row r="4710" spans="4:104" x14ac:dyDescent="0.3">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E4710" s="5"/>
      <c r="AF4710" s="5"/>
      <c r="AG4710" s="5"/>
      <c r="AH4710" s="5"/>
      <c r="AI4710" s="5"/>
      <c r="AJ4710" s="5"/>
      <c r="AM4710" s="9"/>
      <c r="AN4710" s="9"/>
      <c r="AO4710" s="9"/>
      <c r="AP4710" s="9"/>
      <c r="AQ4710" s="9"/>
      <c r="AR4710" s="9"/>
      <c r="AS4710" s="9"/>
      <c r="AT4710" s="9"/>
      <c r="AU4710" s="5"/>
      <c r="AV4710" s="5"/>
      <c r="AW4710" s="5"/>
      <c r="AX4710" s="5"/>
      <c r="AY4710" s="5"/>
      <c r="AZ4710" s="5"/>
      <c r="BA4710" s="5"/>
      <c r="CX4710" s="5"/>
      <c r="CY4710" s="5"/>
      <c r="CZ4710" s="5"/>
    </row>
    <row r="4711" spans="4:104" x14ac:dyDescent="0.3">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E4711" s="5"/>
      <c r="AF4711" s="5"/>
      <c r="AG4711" s="5"/>
      <c r="AH4711" s="5"/>
      <c r="AI4711" s="5"/>
      <c r="AJ4711" s="5"/>
      <c r="AM4711" s="9"/>
      <c r="AN4711" s="9"/>
      <c r="AO4711" s="9"/>
      <c r="AP4711" s="9"/>
      <c r="AQ4711" s="9"/>
      <c r="AR4711" s="9"/>
      <c r="AS4711" s="9"/>
      <c r="AT4711" s="9"/>
      <c r="AU4711" s="5"/>
      <c r="AV4711" s="5"/>
      <c r="AW4711" s="5"/>
      <c r="AX4711" s="5"/>
      <c r="AY4711" s="5"/>
      <c r="AZ4711" s="5"/>
      <c r="BA4711" s="5"/>
      <c r="CX4711" s="5"/>
      <c r="CY4711" s="5"/>
      <c r="CZ4711" s="5"/>
    </row>
    <row r="4712" spans="4:104" x14ac:dyDescent="0.3">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E4712" s="5"/>
      <c r="AF4712" s="5"/>
      <c r="AG4712" s="5"/>
      <c r="AH4712" s="5"/>
      <c r="AI4712" s="5"/>
      <c r="AJ4712" s="5"/>
      <c r="AM4712" s="9"/>
      <c r="AN4712" s="9"/>
      <c r="AO4712" s="9"/>
      <c r="AP4712" s="9"/>
      <c r="AQ4712" s="9"/>
      <c r="AR4712" s="9"/>
      <c r="AS4712" s="9"/>
      <c r="AT4712" s="9"/>
      <c r="AU4712" s="5"/>
      <c r="AV4712" s="5"/>
      <c r="AW4712" s="5"/>
      <c r="AX4712" s="5"/>
      <c r="AY4712" s="5"/>
      <c r="AZ4712" s="5"/>
      <c r="BA4712" s="5"/>
      <c r="CX4712" s="5"/>
      <c r="CY4712" s="5"/>
      <c r="CZ4712" s="5"/>
    </row>
    <row r="4713" spans="4:104" x14ac:dyDescent="0.3">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E4713" s="5"/>
      <c r="AF4713" s="5"/>
      <c r="AG4713" s="5"/>
      <c r="AH4713" s="5"/>
      <c r="AI4713" s="5"/>
      <c r="AJ4713" s="5"/>
      <c r="AM4713" s="9"/>
      <c r="AN4713" s="9"/>
      <c r="AO4713" s="9"/>
      <c r="AP4713" s="9"/>
      <c r="AQ4713" s="9"/>
      <c r="AR4713" s="9"/>
      <c r="AS4713" s="9"/>
      <c r="AT4713" s="9"/>
      <c r="AU4713" s="5"/>
      <c r="AV4713" s="5"/>
      <c r="AW4713" s="5"/>
      <c r="AX4713" s="5"/>
      <c r="AY4713" s="5"/>
      <c r="AZ4713" s="5"/>
      <c r="BA4713" s="5"/>
      <c r="CX4713" s="5"/>
      <c r="CY4713" s="5"/>
      <c r="CZ4713" s="5"/>
    </row>
    <row r="4714" spans="4:104" x14ac:dyDescent="0.3">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E4714" s="5"/>
      <c r="AF4714" s="5"/>
      <c r="AG4714" s="5"/>
      <c r="AH4714" s="5"/>
      <c r="AI4714" s="5"/>
      <c r="AJ4714" s="5"/>
      <c r="AM4714" s="9"/>
      <c r="AN4714" s="9"/>
      <c r="AO4714" s="9"/>
      <c r="AP4714" s="9"/>
      <c r="AQ4714" s="9"/>
      <c r="AR4714" s="9"/>
      <c r="AS4714" s="9"/>
      <c r="AT4714" s="9"/>
      <c r="AU4714" s="5"/>
      <c r="AV4714" s="5"/>
      <c r="AW4714" s="5"/>
      <c r="AX4714" s="5"/>
      <c r="AY4714" s="5"/>
      <c r="AZ4714" s="5"/>
      <c r="BA4714" s="5"/>
      <c r="CX4714" s="5"/>
      <c r="CY4714" s="5"/>
      <c r="CZ4714" s="5"/>
    </row>
    <row r="4715" spans="4:104" x14ac:dyDescent="0.3">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E4715" s="5"/>
      <c r="AF4715" s="5"/>
      <c r="AG4715" s="5"/>
      <c r="AH4715" s="5"/>
      <c r="AI4715" s="5"/>
      <c r="AJ4715" s="5"/>
      <c r="AM4715" s="9"/>
      <c r="AN4715" s="9"/>
      <c r="AO4715" s="9"/>
      <c r="AP4715" s="9"/>
      <c r="AQ4715" s="9"/>
      <c r="AR4715" s="9"/>
      <c r="AS4715" s="9"/>
      <c r="AT4715" s="9"/>
      <c r="AU4715" s="5"/>
      <c r="AV4715" s="5"/>
      <c r="AW4715" s="5"/>
      <c r="AX4715" s="5"/>
      <c r="AY4715" s="5"/>
      <c r="AZ4715" s="5"/>
      <c r="BA4715" s="5"/>
      <c r="CX4715" s="5"/>
      <c r="CY4715" s="5"/>
      <c r="CZ4715" s="5"/>
    </row>
    <row r="4716" spans="4:104" x14ac:dyDescent="0.3">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E4716" s="5"/>
      <c r="AF4716" s="5"/>
      <c r="AG4716" s="5"/>
      <c r="AH4716" s="5"/>
      <c r="AI4716" s="5"/>
      <c r="AJ4716" s="5"/>
      <c r="AM4716" s="9"/>
      <c r="AN4716" s="9"/>
      <c r="AO4716" s="9"/>
      <c r="AP4716" s="9"/>
      <c r="AQ4716" s="9"/>
      <c r="AR4716" s="9"/>
      <c r="AS4716" s="9"/>
      <c r="AT4716" s="9"/>
      <c r="AU4716" s="5"/>
      <c r="AV4716" s="5"/>
      <c r="AW4716" s="5"/>
      <c r="AX4716" s="5"/>
      <c r="AY4716" s="5"/>
      <c r="AZ4716" s="5"/>
      <c r="BA4716" s="5"/>
      <c r="CX4716" s="5"/>
      <c r="CY4716" s="5"/>
      <c r="CZ4716" s="5"/>
    </row>
    <row r="4717" spans="4:104" x14ac:dyDescent="0.3">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E4717" s="5"/>
      <c r="AF4717" s="5"/>
      <c r="AG4717" s="5"/>
      <c r="AH4717" s="5"/>
      <c r="AI4717" s="5"/>
      <c r="AJ4717" s="5"/>
      <c r="AM4717" s="9"/>
      <c r="AN4717" s="9"/>
      <c r="AO4717" s="9"/>
      <c r="AP4717" s="9"/>
      <c r="AQ4717" s="9"/>
      <c r="AR4717" s="9"/>
      <c r="AS4717" s="9"/>
      <c r="AT4717" s="9"/>
      <c r="AU4717" s="5"/>
      <c r="AV4717" s="5"/>
      <c r="AW4717" s="5"/>
      <c r="AX4717" s="5"/>
      <c r="AY4717" s="5"/>
      <c r="AZ4717" s="5"/>
      <c r="BA4717" s="5"/>
      <c r="CX4717" s="5"/>
      <c r="CY4717" s="5"/>
      <c r="CZ4717" s="5"/>
    </row>
    <row r="4718" spans="4:104" x14ac:dyDescent="0.3">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E4718" s="5"/>
      <c r="AF4718" s="5"/>
      <c r="AG4718" s="5"/>
      <c r="AH4718" s="5"/>
      <c r="AI4718" s="5"/>
      <c r="AJ4718" s="5"/>
      <c r="AM4718" s="9"/>
      <c r="AN4718" s="9"/>
      <c r="AO4718" s="9"/>
      <c r="AP4718" s="9"/>
      <c r="AQ4718" s="9"/>
      <c r="AR4718" s="9"/>
      <c r="AS4718" s="9"/>
      <c r="AT4718" s="9"/>
      <c r="AU4718" s="5"/>
      <c r="AV4718" s="5"/>
      <c r="AW4718" s="5"/>
      <c r="AX4718" s="5"/>
      <c r="AY4718" s="5"/>
      <c r="AZ4718" s="5"/>
      <c r="BA4718" s="5"/>
      <c r="CX4718" s="5"/>
      <c r="CY4718" s="5"/>
      <c r="CZ4718" s="5"/>
    </row>
    <row r="4719" spans="4:104" x14ac:dyDescent="0.3">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E4719" s="5"/>
      <c r="AF4719" s="5"/>
      <c r="AG4719" s="5"/>
      <c r="AH4719" s="5"/>
      <c r="AI4719" s="5"/>
      <c r="AJ4719" s="5"/>
      <c r="AM4719" s="9"/>
      <c r="AN4719" s="9"/>
      <c r="AO4719" s="9"/>
      <c r="AP4719" s="9"/>
      <c r="AQ4719" s="9"/>
      <c r="AR4719" s="9"/>
      <c r="AS4719" s="9"/>
      <c r="AT4719" s="9"/>
      <c r="AU4719" s="5"/>
      <c r="AV4719" s="5"/>
      <c r="AW4719" s="5"/>
      <c r="AX4719" s="5"/>
      <c r="AY4719" s="5"/>
      <c r="AZ4719" s="5"/>
      <c r="BA4719" s="5"/>
      <c r="CX4719" s="5"/>
      <c r="CY4719" s="5"/>
      <c r="CZ4719" s="5"/>
    </row>
    <row r="4720" spans="4:104" x14ac:dyDescent="0.3">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E4720" s="5"/>
      <c r="AF4720" s="5"/>
      <c r="AG4720" s="5"/>
      <c r="AH4720" s="5"/>
      <c r="AI4720" s="5"/>
      <c r="AJ4720" s="5"/>
      <c r="AM4720" s="9"/>
      <c r="AN4720" s="9"/>
      <c r="AO4720" s="9"/>
      <c r="AP4720" s="9"/>
      <c r="AQ4720" s="9"/>
      <c r="AR4720" s="9"/>
      <c r="AS4720" s="9"/>
      <c r="AT4720" s="9"/>
      <c r="AU4720" s="5"/>
      <c r="AV4720" s="5"/>
      <c r="AW4720" s="5"/>
      <c r="AX4720" s="5"/>
      <c r="AY4720" s="5"/>
      <c r="AZ4720" s="5"/>
      <c r="BA4720" s="5"/>
      <c r="CX4720" s="5"/>
      <c r="CY4720" s="5"/>
      <c r="CZ4720" s="5"/>
    </row>
    <row r="4721" spans="4:104" x14ac:dyDescent="0.3">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E4721" s="5"/>
      <c r="AF4721" s="5"/>
      <c r="AG4721" s="5"/>
      <c r="AH4721" s="5"/>
      <c r="AI4721" s="5"/>
      <c r="AJ4721" s="5"/>
      <c r="AM4721" s="9"/>
      <c r="AN4721" s="9"/>
      <c r="AO4721" s="9"/>
      <c r="AP4721" s="9"/>
      <c r="AQ4721" s="9"/>
      <c r="AR4721" s="9"/>
      <c r="AS4721" s="9"/>
      <c r="AT4721" s="9"/>
      <c r="AU4721" s="5"/>
      <c r="AV4721" s="5"/>
      <c r="AW4721" s="5"/>
      <c r="AX4721" s="5"/>
      <c r="AY4721" s="5"/>
      <c r="AZ4721" s="5"/>
      <c r="BA4721" s="5"/>
      <c r="CX4721" s="5"/>
      <c r="CY4721" s="5"/>
      <c r="CZ4721" s="5"/>
    </row>
    <row r="4722" spans="4:104" x14ac:dyDescent="0.3">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E4722" s="5"/>
      <c r="AF4722" s="5"/>
      <c r="AG4722" s="5"/>
      <c r="AH4722" s="5"/>
      <c r="AI4722" s="5"/>
      <c r="AJ4722" s="5"/>
      <c r="AM4722" s="9"/>
      <c r="AN4722" s="9"/>
      <c r="AO4722" s="9"/>
      <c r="AP4722" s="9"/>
      <c r="AQ4722" s="9"/>
      <c r="AR4722" s="9"/>
      <c r="AS4722" s="9"/>
      <c r="AT4722" s="9"/>
      <c r="AU4722" s="5"/>
      <c r="AV4722" s="5"/>
      <c r="AW4722" s="5"/>
      <c r="AX4722" s="5"/>
      <c r="AY4722" s="5"/>
      <c r="AZ4722" s="5"/>
      <c r="BA4722" s="5"/>
      <c r="CX4722" s="5"/>
      <c r="CY4722" s="5"/>
      <c r="CZ4722" s="5"/>
    </row>
    <row r="4723" spans="4:104" x14ac:dyDescent="0.3">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E4723" s="5"/>
      <c r="AF4723" s="5"/>
      <c r="AG4723" s="5"/>
      <c r="AH4723" s="5"/>
      <c r="AI4723" s="5"/>
      <c r="AJ4723" s="5"/>
      <c r="AM4723" s="9"/>
      <c r="AN4723" s="9"/>
      <c r="AO4723" s="9"/>
      <c r="AP4723" s="9"/>
      <c r="AQ4723" s="9"/>
      <c r="AR4723" s="9"/>
      <c r="AS4723" s="9"/>
      <c r="AT4723" s="9"/>
      <c r="AU4723" s="5"/>
      <c r="AV4723" s="5"/>
      <c r="AW4723" s="5"/>
      <c r="AX4723" s="5"/>
      <c r="AY4723" s="5"/>
      <c r="AZ4723" s="5"/>
      <c r="BA4723" s="5"/>
      <c r="CX4723" s="5"/>
      <c r="CY4723" s="5"/>
      <c r="CZ4723" s="5"/>
    </row>
    <row r="4724" spans="4:104" x14ac:dyDescent="0.3">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E4724" s="5"/>
      <c r="AF4724" s="5"/>
      <c r="AG4724" s="5"/>
      <c r="AH4724" s="5"/>
      <c r="AI4724" s="5"/>
      <c r="AJ4724" s="5"/>
      <c r="AM4724" s="9"/>
      <c r="AN4724" s="9"/>
      <c r="AO4724" s="9"/>
      <c r="AP4724" s="9"/>
      <c r="AQ4724" s="9"/>
      <c r="AR4724" s="9"/>
      <c r="AS4724" s="9"/>
      <c r="AT4724" s="9"/>
      <c r="AU4724" s="5"/>
      <c r="AV4724" s="5"/>
      <c r="AW4724" s="5"/>
      <c r="AX4724" s="5"/>
      <c r="AY4724" s="5"/>
      <c r="AZ4724" s="5"/>
      <c r="BA4724" s="5"/>
      <c r="CX4724" s="5"/>
      <c r="CY4724" s="5"/>
      <c r="CZ4724" s="5"/>
    </row>
    <row r="4725" spans="4:104" x14ac:dyDescent="0.3">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E4725" s="5"/>
      <c r="AF4725" s="5"/>
      <c r="AG4725" s="5"/>
      <c r="AH4725" s="5"/>
      <c r="AI4725" s="5"/>
      <c r="AJ4725" s="5"/>
      <c r="AM4725" s="9"/>
      <c r="AN4725" s="9"/>
      <c r="AO4725" s="9"/>
      <c r="AP4725" s="9"/>
      <c r="AQ4725" s="9"/>
      <c r="AR4725" s="9"/>
      <c r="AS4725" s="9"/>
      <c r="AT4725" s="9"/>
      <c r="AU4725" s="5"/>
      <c r="AV4725" s="5"/>
      <c r="AW4725" s="5"/>
      <c r="AX4725" s="5"/>
      <c r="AY4725" s="5"/>
      <c r="AZ4725" s="5"/>
      <c r="BA4725" s="5"/>
      <c r="CX4725" s="5"/>
      <c r="CY4725" s="5"/>
      <c r="CZ4725" s="5"/>
    </row>
    <row r="4726" spans="4:104" x14ac:dyDescent="0.3">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E4726" s="5"/>
      <c r="AF4726" s="5"/>
      <c r="AG4726" s="5"/>
      <c r="AH4726" s="5"/>
      <c r="AI4726" s="5"/>
      <c r="AJ4726" s="5"/>
      <c r="AM4726" s="9"/>
      <c r="AN4726" s="9"/>
      <c r="AO4726" s="9"/>
      <c r="AP4726" s="9"/>
      <c r="AQ4726" s="9"/>
      <c r="AR4726" s="9"/>
      <c r="AS4726" s="9"/>
      <c r="AT4726" s="9"/>
      <c r="AU4726" s="5"/>
      <c r="AV4726" s="5"/>
      <c r="AW4726" s="5"/>
      <c r="AX4726" s="5"/>
      <c r="AY4726" s="5"/>
      <c r="AZ4726" s="5"/>
      <c r="BA4726" s="5"/>
      <c r="CX4726" s="5"/>
      <c r="CY4726" s="5"/>
      <c r="CZ4726" s="5"/>
    </row>
    <row r="4727" spans="4:104" x14ac:dyDescent="0.3">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E4727" s="5"/>
      <c r="AF4727" s="5"/>
      <c r="AG4727" s="5"/>
      <c r="AH4727" s="5"/>
      <c r="AI4727" s="5"/>
      <c r="AJ4727" s="5"/>
      <c r="AM4727" s="9"/>
      <c r="AN4727" s="9"/>
      <c r="AO4727" s="9"/>
      <c r="AP4727" s="9"/>
      <c r="AQ4727" s="9"/>
      <c r="AR4727" s="9"/>
      <c r="AS4727" s="9"/>
      <c r="AT4727" s="9"/>
      <c r="AU4727" s="5"/>
      <c r="AV4727" s="5"/>
      <c r="AW4727" s="5"/>
      <c r="AX4727" s="5"/>
      <c r="AY4727" s="5"/>
      <c r="AZ4727" s="5"/>
      <c r="BA4727" s="5"/>
      <c r="CX4727" s="5"/>
      <c r="CY4727" s="5"/>
      <c r="CZ4727" s="5"/>
    </row>
    <row r="4728" spans="4:104" x14ac:dyDescent="0.3">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E4728" s="5"/>
      <c r="AF4728" s="5"/>
      <c r="AG4728" s="5"/>
      <c r="AH4728" s="5"/>
      <c r="AI4728" s="5"/>
      <c r="AJ4728" s="5"/>
      <c r="AM4728" s="9"/>
      <c r="AN4728" s="9"/>
      <c r="AO4728" s="9"/>
      <c r="AP4728" s="9"/>
      <c r="AQ4728" s="9"/>
      <c r="AR4728" s="9"/>
      <c r="AS4728" s="9"/>
      <c r="AT4728" s="9"/>
      <c r="AU4728" s="5"/>
      <c r="AV4728" s="5"/>
      <c r="AW4728" s="5"/>
      <c r="AX4728" s="5"/>
      <c r="AY4728" s="5"/>
      <c r="AZ4728" s="5"/>
      <c r="BA4728" s="5"/>
      <c r="CX4728" s="5"/>
      <c r="CY4728" s="5"/>
      <c r="CZ4728" s="5"/>
    </row>
    <row r="4729" spans="4:104" x14ac:dyDescent="0.3">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E4729" s="5"/>
      <c r="AF4729" s="5"/>
      <c r="AG4729" s="5"/>
      <c r="AH4729" s="5"/>
      <c r="AI4729" s="5"/>
      <c r="AJ4729" s="5"/>
      <c r="AM4729" s="9"/>
      <c r="AN4729" s="9"/>
      <c r="AO4729" s="9"/>
      <c r="AP4729" s="9"/>
      <c r="AQ4729" s="9"/>
      <c r="AR4729" s="9"/>
      <c r="AS4729" s="9"/>
      <c r="AT4729" s="9"/>
      <c r="AU4729" s="5"/>
      <c r="AV4729" s="5"/>
      <c r="AW4729" s="5"/>
      <c r="AX4729" s="5"/>
      <c r="AY4729" s="5"/>
      <c r="AZ4729" s="5"/>
      <c r="BA4729" s="5"/>
      <c r="CX4729" s="5"/>
      <c r="CY4729" s="5"/>
      <c r="CZ4729" s="5"/>
    </row>
    <row r="4730" spans="4:104" x14ac:dyDescent="0.3">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E4730" s="5"/>
      <c r="AF4730" s="5"/>
      <c r="AG4730" s="5"/>
      <c r="AH4730" s="5"/>
      <c r="AI4730" s="5"/>
      <c r="AJ4730" s="5"/>
      <c r="AM4730" s="9"/>
      <c r="AN4730" s="9"/>
      <c r="AO4730" s="9"/>
      <c r="AP4730" s="9"/>
      <c r="AQ4730" s="9"/>
      <c r="AR4730" s="9"/>
      <c r="AS4730" s="9"/>
      <c r="AT4730" s="9"/>
      <c r="AU4730" s="5"/>
      <c r="AV4730" s="5"/>
      <c r="AW4730" s="5"/>
      <c r="AX4730" s="5"/>
      <c r="AY4730" s="5"/>
      <c r="AZ4730" s="5"/>
      <c r="BA4730" s="5"/>
      <c r="CX4730" s="5"/>
      <c r="CY4730" s="5"/>
      <c r="CZ4730" s="5"/>
    </row>
    <row r="4731" spans="4:104" x14ac:dyDescent="0.3">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E4731" s="5"/>
      <c r="AF4731" s="5"/>
      <c r="AG4731" s="5"/>
      <c r="AH4731" s="5"/>
      <c r="AI4731" s="5"/>
      <c r="AJ4731" s="5"/>
      <c r="AM4731" s="9"/>
      <c r="AN4731" s="9"/>
      <c r="AO4731" s="9"/>
      <c r="AP4731" s="9"/>
      <c r="AQ4731" s="9"/>
      <c r="AR4731" s="9"/>
      <c r="AS4731" s="9"/>
      <c r="AT4731" s="9"/>
      <c r="AU4731" s="5"/>
      <c r="AV4731" s="5"/>
      <c r="AW4731" s="5"/>
      <c r="AX4731" s="5"/>
      <c r="AY4731" s="5"/>
      <c r="AZ4731" s="5"/>
      <c r="BA4731" s="5"/>
      <c r="CX4731" s="5"/>
      <c r="CY4731" s="5"/>
      <c r="CZ4731" s="5"/>
    </row>
    <row r="4732" spans="4:104" x14ac:dyDescent="0.3">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E4732" s="5"/>
      <c r="AF4732" s="5"/>
      <c r="AG4732" s="5"/>
      <c r="AH4732" s="5"/>
      <c r="AI4732" s="5"/>
      <c r="AJ4732" s="5"/>
      <c r="AM4732" s="9"/>
      <c r="AN4732" s="9"/>
      <c r="AO4732" s="9"/>
      <c r="AP4732" s="9"/>
      <c r="AQ4732" s="9"/>
      <c r="AR4732" s="9"/>
      <c r="AS4732" s="9"/>
      <c r="AT4732" s="9"/>
      <c r="AU4732" s="5"/>
      <c r="AV4732" s="5"/>
      <c r="AW4732" s="5"/>
      <c r="AX4732" s="5"/>
      <c r="AY4732" s="5"/>
      <c r="AZ4732" s="5"/>
      <c r="BA4732" s="5"/>
      <c r="CX4732" s="5"/>
      <c r="CY4732" s="5"/>
      <c r="CZ4732" s="5"/>
    </row>
    <row r="4733" spans="4:104" x14ac:dyDescent="0.3">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E4733" s="5"/>
      <c r="AF4733" s="5"/>
      <c r="AG4733" s="5"/>
      <c r="AH4733" s="5"/>
      <c r="AI4733" s="5"/>
      <c r="AJ4733" s="5"/>
      <c r="AM4733" s="9"/>
      <c r="AN4733" s="9"/>
      <c r="AO4733" s="9"/>
      <c r="AP4733" s="9"/>
      <c r="AQ4733" s="9"/>
      <c r="AR4733" s="9"/>
      <c r="AS4733" s="9"/>
      <c r="AT4733" s="9"/>
      <c r="AU4733" s="5"/>
      <c r="AV4733" s="5"/>
      <c r="AW4733" s="5"/>
      <c r="AX4733" s="5"/>
      <c r="AY4733" s="5"/>
      <c r="AZ4733" s="5"/>
      <c r="BA4733" s="5"/>
      <c r="CX4733" s="5"/>
      <c r="CY4733" s="5"/>
      <c r="CZ4733" s="5"/>
    </row>
    <row r="4734" spans="4:104" x14ac:dyDescent="0.3">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E4734" s="5"/>
      <c r="AF4734" s="5"/>
      <c r="AG4734" s="5"/>
      <c r="AH4734" s="5"/>
      <c r="AI4734" s="5"/>
      <c r="AJ4734" s="5"/>
      <c r="AM4734" s="9"/>
      <c r="AN4734" s="9"/>
      <c r="AO4734" s="9"/>
      <c r="AP4734" s="9"/>
      <c r="AQ4734" s="9"/>
      <c r="AR4734" s="9"/>
      <c r="AS4734" s="9"/>
      <c r="AT4734" s="9"/>
      <c r="AU4734" s="5"/>
      <c r="AV4734" s="5"/>
      <c r="AW4734" s="5"/>
      <c r="AX4734" s="5"/>
      <c r="AY4734" s="5"/>
      <c r="AZ4734" s="5"/>
      <c r="BA4734" s="5"/>
      <c r="CX4734" s="5"/>
      <c r="CY4734" s="5"/>
      <c r="CZ4734" s="5"/>
    </row>
    <row r="4735" spans="4:104" x14ac:dyDescent="0.3">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E4735" s="5"/>
      <c r="AF4735" s="5"/>
      <c r="AG4735" s="5"/>
      <c r="AH4735" s="5"/>
      <c r="AI4735" s="5"/>
      <c r="AJ4735" s="5"/>
      <c r="AM4735" s="9"/>
      <c r="AN4735" s="9"/>
      <c r="AO4735" s="9"/>
      <c r="AP4735" s="9"/>
      <c r="AQ4735" s="9"/>
      <c r="AR4735" s="9"/>
      <c r="AS4735" s="9"/>
      <c r="AT4735" s="9"/>
      <c r="AU4735" s="5"/>
      <c r="AV4735" s="5"/>
      <c r="AW4735" s="5"/>
      <c r="AX4735" s="5"/>
      <c r="AY4735" s="5"/>
      <c r="AZ4735" s="5"/>
      <c r="BA4735" s="5"/>
      <c r="CX4735" s="5"/>
      <c r="CY4735" s="5"/>
      <c r="CZ4735" s="5"/>
    </row>
    <row r="4736" spans="4:104" x14ac:dyDescent="0.3">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E4736" s="5"/>
      <c r="AF4736" s="5"/>
      <c r="AG4736" s="5"/>
      <c r="AH4736" s="5"/>
      <c r="AI4736" s="5"/>
      <c r="AJ4736" s="5"/>
      <c r="AM4736" s="9"/>
      <c r="AN4736" s="9"/>
      <c r="AO4736" s="9"/>
      <c r="AP4736" s="9"/>
      <c r="AQ4736" s="9"/>
      <c r="AR4736" s="9"/>
      <c r="AS4736" s="9"/>
      <c r="AT4736" s="9"/>
      <c r="AU4736" s="5"/>
      <c r="AV4736" s="5"/>
      <c r="AW4736" s="5"/>
      <c r="AX4736" s="5"/>
      <c r="AY4736" s="5"/>
      <c r="AZ4736" s="5"/>
      <c r="BA4736" s="5"/>
      <c r="CX4736" s="5"/>
      <c r="CY4736" s="5"/>
      <c r="CZ4736" s="5"/>
    </row>
    <row r="4737" spans="4:104" x14ac:dyDescent="0.3">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E4737" s="5"/>
      <c r="AF4737" s="5"/>
      <c r="AG4737" s="5"/>
      <c r="AH4737" s="5"/>
      <c r="AI4737" s="5"/>
      <c r="AJ4737" s="5"/>
      <c r="AM4737" s="9"/>
      <c r="AN4737" s="9"/>
      <c r="AO4737" s="9"/>
      <c r="AP4737" s="9"/>
      <c r="AQ4737" s="9"/>
      <c r="AR4737" s="9"/>
      <c r="AS4737" s="9"/>
      <c r="AT4737" s="9"/>
      <c r="AU4737" s="5"/>
      <c r="AV4737" s="5"/>
      <c r="AW4737" s="5"/>
      <c r="AX4737" s="5"/>
      <c r="AY4737" s="5"/>
      <c r="AZ4737" s="5"/>
      <c r="BA4737" s="5"/>
      <c r="CX4737" s="5"/>
      <c r="CY4737" s="5"/>
      <c r="CZ4737" s="5"/>
    </row>
    <row r="4738" spans="4:104" x14ac:dyDescent="0.3">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E4738" s="5"/>
      <c r="AF4738" s="5"/>
      <c r="AG4738" s="5"/>
      <c r="AH4738" s="5"/>
      <c r="AI4738" s="5"/>
      <c r="AJ4738" s="5"/>
      <c r="AM4738" s="9"/>
      <c r="AN4738" s="9"/>
      <c r="AO4738" s="9"/>
      <c r="AP4738" s="9"/>
      <c r="AQ4738" s="9"/>
      <c r="AR4738" s="9"/>
      <c r="AS4738" s="9"/>
      <c r="AT4738" s="9"/>
      <c r="AU4738" s="5"/>
      <c r="AV4738" s="5"/>
      <c r="AW4738" s="5"/>
      <c r="AX4738" s="5"/>
      <c r="AY4738" s="5"/>
      <c r="AZ4738" s="5"/>
      <c r="BA4738" s="5"/>
      <c r="CX4738" s="5"/>
      <c r="CY4738" s="5"/>
      <c r="CZ4738" s="5"/>
    </row>
    <row r="4739" spans="4:104" x14ac:dyDescent="0.3">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E4739" s="5"/>
      <c r="AF4739" s="5"/>
      <c r="AG4739" s="5"/>
      <c r="AH4739" s="5"/>
      <c r="AI4739" s="5"/>
      <c r="AJ4739" s="5"/>
      <c r="AM4739" s="9"/>
      <c r="AN4739" s="9"/>
      <c r="AO4739" s="9"/>
      <c r="AP4739" s="9"/>
      <c r="AQ4739" s="9"/>
      <c r="AR4739" s="9"/>
      <c r="AS4739" s="9"/>
      <c r="AT4739" s="9"/>
      <c r="AU4739" s="5"/>
      <c r="AV4739" s="5"/>
      <c r="AW4739" s="5"/>
      <c r="AX4739" s="5"/>
      <c r="AY4739" s="5"/>
      <c r="AZ4739" s="5"/>
      <c r="BA4739" s="5"/>
      <c r="CX4739" s="5"/>
      <c r="CY4739" s="5"/>
      <c r="CZ4739" s="5"/>
    </row>
    <row r="4740" spans="4:104" x14ac:dyDescent="0.3">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E4740" s="5"/>
      <c r="AF4740" s="5"/>
      <c r="AG4740" s="5"/>
      <c r="AH4740" s="5"/>
      <c r="AI4740" s="5"/>
      <c r="AJ4740" s="5"/>
      <c r="AM4740" s="9"/>
      <c r="AN4740" s="9"/>
      <c r="AO4740" s="9"/>
      <c r="AP4740" s="9"/>
      <c r="AQ4740" s="9"/>
      <c r="AR4740" s="9"/>
      <c r="AS4740" s="9"/>
      <c r="AT4740" s="9"/>
      <c r="AU4740" s="5"/>
      <c r="AV4740" s="5"/>
      <c r="AW4740" s="5"/>
      <c r="AX4740" s="5"/>
      <c r="AY4740" s="5"/>
      <c r="AZ4740" s="5"/>
      <c r="BA4740" s="5"/>
      <c r="CX4740" s="5"/>
      <c r="CY4740" s="5"/>
      <c r="CZ4740" s="5"/>
    </row>
    <row r="4741" spans="4:104" x14ac:dyDescent="0.3">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E4741" s="5"/>
      <c r="AF4741" s="5"/>
      <c r="AG4741" s="5"/>
      <c r="AH4741" s="5"/>
      <c r="AI4741" s="5"/>
      <c r="AJ4741" s="5"/>
      <c r="AM4741" s="9"/>
      <c r="AN4741" s="9"/>
      <c r="AO4741" s="9"/>
      <c r="AP4741" s="9"/>
      <c r="AQ4741" s="9"/>
      <c r="AR4741" s="9"/>
      <c r="AS4741" s="9"/>
      <c r="AT4741" s="9"/>
      <c r="AU4741" s="5"/>
      <c r="AV4741" s="5"/>
      <c r="AW4741" s="5"/>
      <c r="AX4741" s="5"/>
      <c r="AY4741" s="5"/>
      <c r="AZ4741" s="5"/>
      <c r="BA4741" s="5"/>
      <c r="CX4741" s="5"/>
      <c r="CY4741" s="5"/>
      <c r="CZ4741" s="5"/>
    </row>
    <row r="4742" spans="4:104" x14ac:dyDescent="0.3">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E4742" s="5"/>
      <c r="AF4742" s="5"/>
      <c r="AG4742" s="5"/>
      <c r="AH4742" s="5"/>
      <c r="AI4742" s="5"/>
      <c r="AJ4742" s="5"/>
      <c r="AM4742" s="9"/>
      <c r="AN4742" s="9"/>
      <c r="AO4742" s="9"/>
      <c r="AP4742" s="9"/>
      <c r="AQ4742" s="9"/>
      <c r="AR4742" s="9"/>
      <c r="AS4742" s="9"/>
      <c r="AT4742" s="9"/>
      <c r="AU4742" s="5"/>
      <c r="AV4742" s="5"/>
      <c r="AW4742" s="5"/>
      <c r="AX4742" s="5"/>
      <c r="AY4742" s="5"/>
      <c r="AZ4742" s="5"/>
      <c r="BA4742" s="5"/>
      <c r="CX4742" s="5"/>
      <c r="CY4742" s="5"/>
      <c r="CZ4742" s="5"/>
    </row>
    <row r="4743" spans="4:104" x14ac:dyDescent="0.3">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E4743" s="5"/>
      <c r="AF4743" s="5"/>
      <c r="AG4743" s="5"/>
      <c r="AH4743" s="5"/>
      <c r="AI4743" s="5"/>
      <c r="AJ4743" s="5"/>
      <c r="AM4743" s="9"/>
      <c r="AN4743" s="9"/>
      <c r="AO4743" s="9"/>
      <c r="AP4743" s="9"/>
      <c r="AQ4743" s="9"/>
      <c r="AR4743" s="9"/>
      <c r="AS4743" s="9"/>
      <c r="AT4743" s="9"/>
      <c r="AU4743" s="5"/>
      <c r="AV4743" s="5"/>
      <c r="AW4743" s="5"/>
      <c r="AX4743" s="5"/>
      <c r="AY4743" s="5"/>
      <c r="AZ4743" s="5"/>
      <c r="BA4743" s="5"/>
      <c r="CX4743" s="5"/>
      <c r="CY4743" s="5"/>
      <c r="CZ4743" s="5"/>
    </row>
    <row r="4744" spans="4:104" x14ac:dyDescent="0.3">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E4744" s="5"/>
      <c r="AF4744" s="5"/>
      <c r="AG4744" s="5"/>
      <c r="AH4744" s="5"/>
      <c r="AI4744" s="5"/>
      <c r="AJ4744" s="5"/>
      <c r="AM4744" s="9"/>
      <c r="AN4744" s="9"/>
      <c r="AO4744" s="9"/>
      <c r="AP4744" s="9"/>
      <c r="AQ4744" s="9"/>
      <c r="AR4744" s="9"/>
      <c r="AS4744" s="9"/>
      <c r="AT4744" s="9"/>
      <c r="AU4744" s="5"/>
      <c r="AV4744" s="5"/>
      <c r="AW4744" s="5"/>
      <c r="AX4744" s="5"/>
      <c r="AY4744" s="5"/>
      <c r="AZ4744" s="5"/>
      <c r="BA4744" s="5"/>
      <c r="CX4744" s="5"/>
      <c r="CY4744" s="5"/>
      <c r="CZ4744" s="5"/>
    </row>
    <row r="4745" spans="4:104" x14ac:dyDescent="0.3">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E4745" s="5"/>
      <c r="AF4745" s="5"/>
      <c r="AG4745" s="5"/>
      <c r="AH4745" s="5"/>
      <c r="AI4745" s="5"/>
      <c r="AJ4745" s="5"/>
      <c r="AM4745" s="9"/>
      <c r="AN4745" s="9"/>
      <c r="AO4745" s="9"/>
      <c r="AP4745" s="9"/>
      <c r="AQ4745" s="9"/>
      <c r="AR4745" s="9"/>
      <c r="AS4745" s="9"/>
      <c r="AT4745" s="9"/>
      <c r="AU4745" s="5"/>
      <c r="AV4745" s="5"/>
      <c r="AW4745" s="5"/>
      <c r="AX4745" s="5"/>
      <c r="AY4745" s="5"/>
      <c r="AZ4745" s="5"/>
      <c r="BA4745" s="5"/>
      <c r="CX4745" s="5"/>
      <c r="CY4745" s="5"/>
      <c r="CZ4745" s="5"/>
    </row>
    <row r="4746" spans="4:104" x14ac:dyDescent="0.3">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E4746" s="5"/>
      <c r="AF4746" s="5"/>
      <c r="AG4746" s="5"/>
      <c r="AH4746" s="5"/>
      <c r="AI4746" s="5"/>
      <c r="AJ4746" s="5"/>
      <c r="AM4746" s="9"/>
      <c r="AN4746" s="9"/>
      <c r="AO4746" s="9"/>
      <c r="AP4746" s="9"/>
      <c r="AQ4746" s="9"/>
      <c r="AR4746" s="9"/>
      <c r="AS4746" s="9"/>
      <c r="AT4746" s="9"/>
      <c r="AU4746" s="5"/>
      <c r="AV4746" s="5"/>
      <c r="AW4746" s="5"/>
      <c r="AX4746" s="5"/>
      <c r="AY4746" s="5"/>
      <c r="AZ4746" s="5"/>
      <c r="BA4746" s="5"/>
      <c r="CX4746" s="5"/>
      <c r="CY4746" s="5"/>
      <c r="CZ4746" s="5"/>
    </row>
    <row r="4747" spans="4:104" x14ac:dyDescent="0.3">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E4747" s="5"/>
      <c r="AF4747" s="5"/>
      <c r="AG4747" s="5"/>
      <c r="AH4747" s="5"/>
      <c r="AI4747" s="5"/>
      <c r="AJ4747" s="5"/>
      <c r="AM4747" s="9"/>
      <c r="AN4747" s="9"/>
      <c r="AO4747" s="9"/>
      <c r="AP4747" s="9"/>
      <c r="AQ4747" s="9"/>
      <c r="AR4747" s="9"/>
      <c r="AS4747" s="9"/>
      <c r="AT4747" s="9"/>
      <c r="AU4747" s="5"/>
      <c r="AV4747" s="5"/>
      <c r="AW4747" s="5"/>
      <c r="AX4747" s="5"/>
      <c r="AY4747" s="5"/>
      <c r="AZ4747" s="5"/>
      <c r="BA4747" s="5"/>
      <c r="CX4747" s="5"/>
      <c r="CY4747" s="5"/>
      <c r="CZ4747" s="5"/>
    </row>
    <row r="4748" spans="4:104" x14ac:dyDescent="0.3">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E4748" s="5"/>
      <c r="AF4748" s="5"/>
      <c r="AG4748" s="5"/>
      <c r="AH4748" s="5"/>
      <c r="AI4748" s="5"/>
      <c r="AJ4748" s="5"/>
      <c r="AM4748" s="9"/>
      <c r="AN4748" s="9"/>
      <c r="AO4748" s="9"/>
      <c r="AP4748" s="9"/>
      <c r="AQ4748" s="9"/>
      <c r="AR4748" s="9"/>
      <c r="AS4748" s="9"/>
      <c r="AT4748" s="9"/>
      <c r="AU4748" s="5"/>
      <c r="AV4748" s="5"/>
      <c r="AW4748" s="5"/>
      <c r="AX4748" s="5"/>
      <c r="AY4748" s="5"/>
      <c r="AZ4748" s="5"/>
      <c r="BA4748" s="5"/>
      <c r="CX4748" s="5"/>
      <c r="CY4748" s="5"/>
      <c r="CZ4748" s="5"/>
    </row>
    <row r="4749" spans="4:104" x14ac:dyDescent="0.3">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E4749" s="5"/>
      <c r="AF4749" s="5"/>
      <c r="AG4749" s="5"/>
      <c r="AH4749" s="5"/>
      <c r="AI4749" s="5"/>
      <c r="AJ4749" s="5"/>
      <c r="AM4749" s="9"/>
      <c r="AN4749" s="9"/>
      <c r="AO4749" s="9"/>
      <c r="AP4749" s="9"/>
      <c r="AQ4749" s="9"/>
      <c r="AR4749" s="9"/>
      <c r="AS4749" s="9"/>
      <c r="AT4749" s="9"/>
      <c r="AU4749" s="5"/>
      <c r="AV4749" s="5"/>
      <c r="AW4749" s="5"/>
      <c r="AX4749" s="5"/>
      <c r="AY4749" s="5"/>
      <c r="AZ4749" s="5"/>
      <c r="BA4749" s="5"/>
      <c r="CX4749" s="5"/>
      <c r="CY4749" s="5"/>
      <c r="CZ4749" s="5"/>
    </row>
    <row r="4750" spans="4:104" x14ac:dyDescent="0.3">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E4750" s="5"/>
      <c r="AF4750" s="5"/>
      <c r="AG4750" s="5"/>
      <c r="AH4750" s="5"/>
      <c r="AI4750" s="5"/>
      <c r="AJ4750" s="5"/>
      <c r="AM4750" s="9"/>
      <c r="AN4750" s="9"/>
      <c r="AO4750" s="9"/>
      <c r="AP4750" s="9"/>
      <c r="AQ4750" s="9"/>
      <c r="AR4750" s="9"/>
      <c r="AS4750" s="9"/>
      <c r="AT4750" s="9"/>
      <c r="AU4750" s="5"/>
      <c r="AV4750" s="5"/>
      <c r="AW4750" s="5"/>
      <c r="AX4750" s="5"/>
      <c r="AY4750" s="5"/>
      <c r="AZ4750" s="5"/>
      <c r="BA4750" s="5"/>
      <c r="CX4750" s="5"/>
      <c r="CY4750" s="5"/>
      <c r="CZ4750" s="5"/>
    </row>
    <row r="4751" spans="4:104" x14ac:dyDescent="0.3">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E4751" s="5"/>
      <c r="AF4751" s="5"/>
      <c r="AG4751" s="5"/>
      <c r="AH4751" s="5"/>
      <c r="AI4751" s="5"/>
      <c r="AJ4751" s="5"/>
      <c r="AM4751" s="9"/>
      <c r="AN4751" s="9"/>
      <c r="AO4751" s="9"/>
      <c r="AP4751" s="9"/>
      <c r="AQ4751" s="9"/>
      <c r="AR4751" s="9"/>
      <c r="AS4751" s="9"/>
      <c r="AT4751" s="9"/>
      <c r="AU4751" s="5"/>
      <c r="AV4751" s="5"/>
      <c r="AW4751" s="5"/>
      <c r="AX4751" s="5"/>
      <c r="AY4751" s="5"/>
      <c r="AZ4751" s="5"/>
      <c r="BA4751" s="5"/>
      <c r="CX4751" s="5"/>
      <c r="CY4751" s="5"/>
      <c r="CZ4751" s="5"/>
    </row>
    <row r="4752" spans="4:104" x14ac:dyDescent="0.3">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E4752" s="5"/>
      <c r="AF4752" s="5"/>
      <c r="AG4752" s="5"/>
      <c r="AH4752" s="5"/>
      <c r="AI4752" s="5"/>
      <c r="AJ4752" s="5"/>
      <c r="AM4752" s="9"/>
      <c r="AN4752" s="9"/>
      <c r="AO4752" s="9"/>
      <c r="AP4752" s="9"/>
      <c r="AQ4752" s="9"/>
      <c r="AR4752" s="9"/>
      <c r="AS4752" s="9"/>
      <c r="AT4752" s="9"/>
      <c r="AU4752" s="5"/>
      <c r="AV4752" s="5"/>
      <c r="AW4752" s="5"/>
      <c r="AX4752" s="5"/>
      <c r="AY4752" s="5"/>
      <c r="AZ4752" s="5"/>
      <c r="BA4752" s="5"/>
      <c r="CX4752" s="5"/>
      <c r="CY4752" s="5"/>
      <c r="CZ4752" s="5"/>
    </row>
    <row r="4753" spans="4:104" x14ac:dyDescent="0.3">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E4753" s="5"/>
      <c r="AF4753" s="5"/>
      <c r="AG4753" s="5"/>
      <c r="AH4753" s="5"/>
      <c r="AI4753" s="5"/>
      <c r="AJ4753" s="5"/>
      <c r="AM4753" s="9"/>
      <c r="AN4753" s="9"/>
      <c r="AO4753" s="9"/>
      <c r="AP4753" s="9"/>
      <c r="AQ4753" s="9"/>
      <c r="AR4753" s="9"/>
      <c r="AS4753" s="9"/>
      <c r="AT4753" s="9"/>
      <c r="AU4753" s="5"/>
      <c r="AV4753" s="5"/>
      <c r="AW4753" s="5"/>
      <c r="AX4753" s="5"/>
      <c r="AY4753" s="5"/>
      <c r="AZ4753" s="5"/>
      <c r="BA4753" s="5"/>
      <c r="CX4753" s="5"/>
      <c r="CY4753" s="5"/>
      <c r="CZ4753" s="5"/>
    </row>
    <row r="4754" spans="4:104" x14ac:dyDescent="0.3">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E4754" s="5"/>
      <c r="AF4754" s="5"/>
      <c r="AG4754" s="5"/>
      <c r="AH4754" s="5"/>
      <c r="AI4754" s="5"/>
      <c r="AJ4754" s="5"/>
      <c r="AM4754" s="9"/>
      <c r="AN4754" s="9"/>
      <c r="AO4754" s="9"/>
      <c r="AP4754" s="9"/>
      <c r="AQ4754" s="9"/>
      <c r="AR4754" s="9"/>
      <c r="AS4754" s="9"/>
      <c r="AT4754" s="9"/>
      <c r="AU4754" s="5"/>
      <c r="AV4754" s="5"/>
      <c r="AW4754" s="5"/>
      <c r="AX4754" s="5"/>
      <c r="AY4754" s="5"/>
      <c r="AZ4754" s="5"/>
      <c r="BA4754" s="5"/>
      <c r="CX4754" s="5"/>
      <c r="CY4754" s="5"/>
      <c r="CZ4754" s="5"/>
    </row>
    <row r="4755" spans="4:104" x14ac:dyDescent="0.3">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E4755" s="5"/>
      <c r="AF4755" s="5"/>
      <c r="AG4755" s="5"/>
      <c r="AH4755" s="5"/>
      <c r="AI4755" s="5"/>
      <c r="AJ4755" s="5"/>
      <c r="AM4755" s="9"/>
      <c r="AN4755" s="9"/>
      <c r="AO4755" s="9"/>
      <c r="AP4755" s="9"/>
      <c r="AQ4755" s="9"/>
      <c r="AR4755" s="9"/>
      <c r="AS4755" s="9"/>
      <c r="AT4755" s="9"/>
      <c r="AU4755" s="5"/>
      <c r="AV4755" s="5"/>
      <c r="AW4755" s="5"/>
      <c r="AX4755" s="5"/>
      <c r="AY4755" s="5"/>
      <c r="AZ4755" s="5"/>
      <c r="BA4755" s="5"/>
      <c r="CX4755" s="5"/>
      <c r="CY4755" s="5"/>
      <c r="CZ4755" s="5"/>
    </row>
    <row r="4756" spans="4:104" x14ac:dyDescent="0.3">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E4756" s="5"/>
      <c r="AF4756" s="5"/>
      <c r="AG4756" s="5"/>
      <c r="AH4756" s="5"/>
      <c r="AI4756" s="5"/>
      <c r="AJ4756" s="5"/>
      <c r="AM4756" s="9"/>
      <c r="AN4756" s="9"/>
      <c r="AO4756" s="9"/>
      <c r="AP4756" s="9"/>
      <c r="AQ4756" s="9"/>
      <c r="AR4756" s="9"/>
      <c r="AS4756" s="9"/>
      <c r="AT4756" s="9"/>
      <c r="AU4756" s="5"/>
      <c r="AV4756" s="5"/>
      <c r="AW4756" s="5"/>
      <c r="AX4756" s="5"/>
      <c r="AY4756" s="5"/>
      <c r="AZ4756" s="5"/>
      <c r="BA4756" s="5"/>
      <c r="CX4756" s="5"/>
      <c r="CY4756" s="5"/>
      <c r="CZ4756" s="5"/>
    </row>
    <row r="4757" spans="4:104" x14ac:dyDescent="0.3">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E4757" s="5"/>
      <c r="AF4757" s="5"/>
      <c r="AG4757" s="5"/>
      <c r="AH4757" s="5"/>
      <c r="AI4757" s="5"/>
      <c r="AJ4757" s="5"/>
      <c r="AM4757" s="9"/>
      <c r="AN4757" s="9"/>
      <c r="AO4757" s="9"/>
      <c r="AP4757" s="9"/>
      <c r="AQ4757" s="9"/>
      <c r="AR4757" s="9"/>
      <c r="AS4757" s="9"/>
      <c r="AT4757" s="9"/>
      <c r="AU4757" s="5"/>
      <c r="AV4757" s="5"/>
      <c r="AW4757" s="5"/>
      <c r="AX4757" s="5"/>
      <c r="AY4757" s="5"/>
      <c r="AZ4757" s="5"/>
      <c r="BA4757" s="5"/>
      <c r="CX4757" s="5"/>
      <c r="CY4757" s="5"/>
      <c r="CZ4757" s="5"/>
    </row>
    <row r="4758" spans="4:104" x14ac:dyDescent="0.3">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E4758" s="5"/>
      <c r="AF4758" s="5"/>
      <c r="AG4758" s="5"/>
      <c r="AH4758" s="5"/>
      <c r="AI4758" s="5"/>
      <c r="AJ4758" s="5"/>
      <c r="AM4758" s="9"/>
      <c r="AN4758" s="9"/>
      <c r="AO4758" s="9"/>
      <c r="AP4758" s="9"/>
      <c r="AQ4758" s="9"/>
      <c r="AR4758" s="9"/>
      <c r="AS4758" s="9"/>
      <c r="AT4758" s="9"/>
      <c r="AU4758" s="5"/>
      <c r="AV4758" s="5"/>
      <c r="AW4758" s="5"/>
      <c r="AX4758" s="5"/>
      <c r="AY4758" s="5"/>
      <c r="AZ4758" s="5"/>
      <c r="BA4758" s="5"/>
      <c r="CX4758" s="5"/>
      <c r="CY4758" s="5"/>
      <c r="CZ4758" s="5"/>
    </row>
    <row r="4759" spans="4:104" x14ac:dyDescent="0.3">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E4759" s="5"/>
      <c r="AF4759" s="5"/>
      <c r="AG4759" s="5"/>
      <c r="AH4759" s="5"/>
      <c r="AI4759" s="5"/>
      <c r="AJ4759" s="5"/>
      <c r="AM4759" s="9"/>
      <c r="AN4759" s="9"/>
      <c r="AO4759" s="9"/>
      <c r="AP4759" s="9"/>
      <c r="AQ4759" s="9"/>
      <c r="AR4759" s="9"/>
      <c r="AS4759" s="9"/>
      <c r="AT4759" s="9"/>
      <c r="AU4759" s="5"/>
      <c r="AV4759" s="5"/>
      <c r="AW4759" s="5"/>
      <c r="AX4759" s="5"/>
      <c r="AY4759" s="5"/>
      <c r="AZ4759" s="5"/>
      <c r="BA4759" s="5"/>
      <c r="CX4759" s="5"/>
      <c r="CY4759" s="5"/>
      <c r="CZ4759" s="5"/>
    </row>
    <row r="4760" spans="4:104" x14ac:dyDescent="0.3">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E4760" s="5"/>
      <c r="AF4760" s="5"/>
      <c r="AG4760" s="5"/>
      <c r="AH4760" s="5"/>
      <c r="AI4760" s="5"/>
      <c r="AJ4760" s="5"/>
      <c r="AM4760" s="9"/>
      <c r="AN4760" s="9"/>
      <c r="AO4760" s="9"/>
      <c r="AP4760" s="9"/>
      <c r="AQ4760" s="9"/>
      <c r="AR4760" s="9"/>
      <c r="AS4760" s="9"/>
      <c r="AT4760" s="9"/>
      <c r="AU4760" s="5"/>
      <c r="AV4760" s="5"/>
      <c r="AW4760" s="5"/>
      <c r="AX4760" s="5"/>
      <c r="AY4760" s="5"/>
      <c r="AZ4760" s="5"/>
      <c r="BA4760" s="5"/>
      <c r="CX4760" s="5"/>
      <c r="CY4760" s="5"/>
      <c r="CZ4760" s="5"/>
    </row>
    <row r="4761" spans="4:104" x14ac:dyDescent="0.3">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E4761" s="5"/>
      <c r="AF4761" s="5"/>
      <c r="AG4761" s="5"/>
      <c r="AH4761" s="5"/>
      <c r="AI4761" s="5"/>
      <c r="AJ4761" s="5"/>
      <c r="AM4761" s="9"/>
      <c r="AN4761" s="9"/>
      <c r="AO4761" s="9"/>
      <c r="AP4761" s="9"/>
      <c r="AQ4761" s="9"/>
      <c r="AR4761" s="9"/>
      <c r="AS4761" s="9"/>
      <c r="AT4761" s="9"/>
      <c r="AU4761" s="5"/>
      <c r="AV4761" s="5"/>
      <c r="AW4761" s="5"/>
      <c r="AX4761" s="5"/>
      <c r="AY4761" s="5"/>
      <c r="AZ4761" s="5"/>
      <c r="BA4761" s="5"/>
      <c r="CX4761" s="5"/>
      <c r="CY4761" s="5"/>
      <c r="CZ4761" s="5"/>
    </row>
    <row r="4762" spans="4:104" x14ac:dyDescent="0.3">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E4762" s="5"/>
      <c r="AF4762" s="5"/>
      <c r="AG4762" s="5"/>
      <c r="AH4762" s="5"/>
      <c r="AI4762" s="5"/>
      <c r="AJ4762" s="5"/>
      <c r="AM4762" s="9"/>
      <c r="AN4762" s="9"/>
      <c r="AO4762" s="9"/>
      <c r="AP4762" s="9"/>
      <c r="AQ4762" s="9"/>
      <c r="AR4762" s="9"/>
      <c r="AS4762" s="9"/>
      <c r="AT4762" s="9"/>
      <c r="AU4762" s="5"/>
      <c r="AV4762" s="5"/>
      <c r="AW4762" s="5"/>
      <c r="AX4762" s="5"/>
      <c r="AY4762" s="5"/>
      <c r="AZ4762" s="5"/>
      <c r="BA4762" s="5"/>
      <c r="CX4762" s="5"/>
      <c r="CY4762" s="5"/>
      <c r="CZ4762" s="5"/>
    </row>
    <row r="4763" spans="4:104" x14ac:dyDescent="0.3">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E4763" s="5"/>
      <c r="AF4763" s="5"/>
      <c r="AG4763" s="5"/>
      <c r="AH4763" s="5"/>
      <c r="AI4763" s="5"/>
      <c r="AJ4763" s="5"/>
      <c r="AM4763" s="9"/>
      <c r="AN4763" s="9"/>
      <c r="AO4763" s="9"/>
      <c r="AP4763" s="9"/>
      <c r="AQ4763" s="9"/>
      <c r="AR4763" s="9"/>
      <c r="AS4763" s="9"/>
      <c r="AT4763" s="9"/>
      <c r="AU4763" s="5"/>
      <c r="AV4763" s="5"/>
      <c r="AW4763" s="5"/>
      <c r="AX4763" s="5"/>
      <c r="AY4763" s="5"/>
      <c r="AZ4763" s="5"/>
      <c r="BA4763" s="5"/>
      <c r="CX4763" s="5"/>
      <c r="CY4763" s="5"/>
      <c r="CZ4763" s="5"/>
    </row>
    <row r="4764" spans="4:104" x14ac:dyDescent="0.3">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E4764" s="5"/>
      <c r="AF4764" s="5"/>
      <c r="AG4764" s="5"/>
      <c r="AH4764" s="5"/>
      <c r="AI4764" s="5"/>
      <c r="AJ4764" s="5"/>
      <c r="AM4764" s="9"/>
      <c r="AN4764" s="9"/>
      <c r="AO4764" s="9"/>
      <c r="AP4764" s="9"/>
      <c r="AQ4764" s="9"/>
      <c r="AR4764" s="9"/>
      <c r="AS4764" s="9"/>
      <c r="AT4764" s="9"/>
      <c r="AU4764" s="5"/>
      <c r="AV4764" s="5"/>
      <c r="AW4764" s="5"/>
      <c r="AX4764" s="5"/>
      <c r="AY4764" s="5"/>
      <c r="AZ4764" s="5"/>
      <c r="BA4764" s="5"/>
      <c r="CX4764" s="5"/>
      <c r="CY4764" s="5"/>
      <c r="CZ4764" s="5"/>
    </row>
    <row r="4765" spans="4:104" x14ac:dyDescent="0.3">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E4765" s="5"/>
      <c r="AF4765" s="5"/>
      <c r="AG4765" s="5"/>
      <c r="AH4765" s="5"/>
      <c r="AI4765" s="5"/>
      <c r="AJ4765" s="5"/>
      <c r="AM4765" s="9"/>
      <c r="AN4765" s="9"/>
      <c r="AO4765" s="9"/>
      <c r="AP4765" s="9"/>
      <c r="AQ4765" s="9"/>
      <c r="AR4765" s="9"/>
      <c r="AS4765" s="9"/>
      <c r="AT4765" s="9"/>
      <c r="AU4765" s="5"/>
      <c r="AV4765" s="5"/>
      <c r="AW4765" s="5"/>
      <c r="AX4765" s="5"/>
      <c r="AY4765" s="5"/>
      <c r="AZ4765" s="5"/>
      <c r="BA4765" s="5"/>
      <c r="CX4765" s="5"/>
      <c r="CY4765" s="5"/>
      <c r="CZ4765" s="5"/>
    </row>
    <row r="4766" spans="4:104" x14ac:dyDescent="0.3">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E4766" s="5"/>
      <c r="AF4766" s="5"/>
      <c r="AG4766" s="5"/>
      <c r="AH4766" s="5"/>
      <c r="AI4766" s="5"/>
      <c r="AJ4766" s="5"/>
      <c r="AM4766" s="9"/>
      <c r="AN4766" s="9"/>
      <c r="AO4766" s="9"/>
      <c r="AP4766" s="9"/>
      <c r="AQ4766" s="9"/>
      <c r="AR4766" s="9"/>
      <c r="AS4766" s="9"/>
      <c r="AT4766" s="9"/>
      <c r="AU4766" s="5"/>
      <c r="AV4766" s="5"/>
      <c r="AW4766" s="5"/>
      <c r="AX4766" s="5"/>
      <c r="AY4766" s="5"/>
      <c r="AZ4766" s="5"/>
      <c r="BA4766" s="5"/>
      <c r="CX4766" s="5"/>
      <c r="CY4766" s="5"/>
      <c r="CZ4766" s="5"/>
    </row>
    <row r="4767" spans="4:104" x14ac:dyDescent="0.3">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E4767" s="5"/>
      <c r="AF4767" s="5"/>
      <c r="AG4767" s="5"/>
      <c r="AH4767" s="5"/>
      <c r="AI4767" s="5"/>
      <c r="AJ4767" s="5"/>
      <c r="AM4767" s="9"/>
      <c r="AN4767" s="9"/>
      <c r="AO4767" s="9"/>
      <c r="AP4767" s="9"/>
      <c r="AQ4767" s="9"/>
      <c r="AR4767" s="9"/>
      <c r="AS4767" s="9"/>
      <c r="AT4767" s="9"/>
      <c r="AU4767" s="5"/>
      <c r="AV4767" s="5"/>
      <c r="AW4767" s="5"/>
      <c r="AX4767" s="5"/>
      <c r="AY4767" s="5"/>
      <c r="AZ4767" s="5"/>
      <c r="BA4767" s="5"/>
      <c r="CX4767" s="5"/>
      <c r="CY4767" s="5"/>
      <c r="CZ4767" s="5"/>
    </row>
    <row r="4768" spans="4:104" x14ac:dyDescent="0.3">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E4768" s="5"/>
      <c r="AF4768" s="5"/>
      <c r="AG4768" s="5"/>
      <c r="AH4768" s="5"/>
      <c r="AI4768" s="5"/>
      <c r="AJ4768" s="5"/>
      <c r="AM4768" s="9"/>
      <c r="AN4768" s="9"/>
      <c r="AO4768" s="9"/>
      <c r="AP4768" s="9"/>
      <c r="AQ4768" s="9"/>
      <c r="AR4768" s="9"/>
      <c r="AS4768" s="9"/>
      <c r="AT4768" s="9"/>
      <c r="AU4768" s="5"/>
      <c r="AV4768" s="5"/>
      <c r="AW4768" s="5"/>
      <c r="AX4768" s="5"/>
      <c r="AY4768" s="5"/>
      <c r="AZ4768" s="5"/>
      <c r="BA4768" s="5"/>
      <c r="CX4768" s="5"/>
      <c r="CY4768" s="5"/>
      <c r="CZ4768" s="5"/>
    </row>
    <row r="4769" spans="4:104" x14ac:dyDescent="0.3">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E4769" s="5"/>
      <c r="AF4769" s="5"/>
      <c r="AG4769" s="5"/>
      <c r="AH4769" s="5"/>
      <c r="AI4769" s="5"/>
      <c r="AJ4769" s="5"/>
      <c r="AM4769" s="9"/>
      <c r="AN4769" s="9"/>
      <c r="AO4769" s="9"/>
      <c r="AP4769" s="9"/>
      <c r="AQ4769" s="9"/>
      <c r="AR4769" s="9"/>
      <c r="AS4769" s="9"/>
      <c r="AT4769" s="9"/>
      <c r="AU4769" s="5"/>
      <c r="AV4769" s="5"/>
      <c r="AW4769" s="5"/>
      <c r="AX4769" s="5"/>
      <c r="AY4769" s="5"/>
      <c r="AZ4769" s="5"/>
      <c r="BA4769" s="5"/>
      <c r="CX4769" s="5"/>
      <c r="CY4769" s="5"/>
      <c r="CZ4769" s="5"/>
    </row>
    <row r="4770" spans="4:104" x14ac:dyDescent="0.3">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E4770" s="5"/>
      <c r="AF4770" s="5"/>
      <c r="AG4770" s="5"/>
      <c r="AH4770" s="5"/>
      <c r="AI4770" s="5"/>
      <c r="AJ4770" s="5"/>
      <c r="AM4770" s="9"/>
      <c r="AN4770" s="9"/>
      <c r="AO4770" s="9"/>
      <c r="AP4770" s="9"/>
      <c r="AQ4770" s="9"/>
      <c r="AR4770" s="9"/>
      <c r="AS4770" s="9"/>
      <c r="AT4770" s="9"/>
      <c r="AU4770" s="5"/>
      <c r="AV4770" s="5"/>
      <c r="AW4770" s="5"/>
      <c r="AX4770" s="5"/>
      <c r="AY4770" s="5"/>
      <c r="AZ4770" s="5"/>
      <c r="BA4770" s="5"/>
      <c r="CX4770" s="5"/>
      <c r="CY4770" s="5"/>
      <c r="CZ4770" s="5"/>
    </row>
    <row r="4771" spans="4:104" x14ac:dyDescent="0.3">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E4771" s="5"/>
      <c r="AF4771" s="5"/>
      <c r="AG4771" s="5"/>
      <c r="AH4771" s="5"/>
      <c r="AI4771" s="5"/>
      <c r="AJ4771" s="5"/>
      <c r="AM4771" s="9"/>
      <c r="AN4771" s="9"/>
      <c r="AO4771" s="9"/>
      <c r="AP4771" s="9"/>
      <c r="AQ4771" s="9"/>
      <c r="AR4771" s="9"/>
      <c r="AS4771" s="9"/>
      <c r="AT4771" s="9"/>
      <c r="AU4771" s="5"/>
      <c r="AV4771" s="5"/>
      <c r="AW4771" s="5"/>
      <c r="AX4771" s="5"/>
      <c r="AY4771" s="5"/>
      <c r="AZ4771" s="5"/>
      <c r="BA4771" s="5"/>
      <c r="CX4771" s="5"/>
      <c r="CY4771" s="5"/>
      <c r="CZ4771" s="5"/>
    </row>
    <row r="4772" spans="4:104" x14ac:dyDescent="0.3">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E4772" s="5"/>
      <c r="AF4772" s="5"/>
      <c r="AG4772" s="5"/>
      <c r="AH4772" s="5"/>
      <c r="AI4772" s="5"/>
      <c r="AJ4772" s="5"/>
      <c r="AM4772" s="9"/>
      <c r="AN4772" s="9"/>
      <c r="AO4772" s="9"/>
      <c r="AP4772" s="9"/>
      <c r="AQ4772" s="9"/>
      <c r="AR4772" s="9"/>
      <c r="AS4772" s="9"/>
      <c r="AT4772" s="9"/>
      <c r="AU4772" s="5"/>
      <c r="AV4772" s="5"/>
      <c r="AW4772" s="5"/>
      <c r="AX4772" s="5"/>
      <c r="AY4772" s="5"/>
      <c r="AZ4772" s="5"/>
      <c r="BA4772" s="5"/>
      <c r="CX4772" s="5"/>
      <c r="CY4772" s="5"/>
      <c r="CZ4772" s="5"/>
    </row>
    <row r="4773" spans="4:104" x14ac:dyDescent="0.3">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E4773" s="5"/>
      <c r="AF4773" s="5"/>
      <c r="AG4773" s="5"/>
      <c r="AH4773" s="5"/>
      <c r="AI4773" s="5"/>
      <c r="AJ4773" s="5"/>
      <c r="AM4773" s="9"/>
      <c r="AN4773" s="9"/>
      <c r="AO4773" s="9"/>
      <c r="AP4773" s="9"/>
      <c r="AQ4773" s="9"/>
      <c r="AR4773" s="9"/>
      <c r="AS4773" s="9"/>
      <c r="AT4773" s="9"/>
      <c r="AU4773" s="5"/>
      <c r="AV4773" s="5"/>
      <c r="AW4773" s="5"/>
      <c r="AX4773" s="5"/>
      <c r="AY4773" s="5"/>
      <c r="AZ4773" s="5"/>
      <c r="BA4773" s="5"/>
      <c r="CX4773" s="5"/>
      <c r="CY4773" s="5"/>
      <c r="CZ4773" s="5"/>
    </row>
    <row r="4774" spans="4:104" x14ac:dyDescent="0.3">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E4774" s="5"/>
      <c r="AF4774" s="5"/>
      <c r="AG4774" s="5"/>
      <c r="AH4774" s="5"/>
      <c r="AI4774" s="5"/>
      <c r="AJ4774" s="5"/>
      <c r="AM4774" s="9"/>
      <c r="AN4774" s="9"/>
      <c r="AO4774" s="9"/>
      <c r="AP4774" s="9"/>
      <c r="AQ4774" s="9"/>
      <c r="AR4774" s="9"/>
      <c r="AS4774" s="9"/>
      <c r="AT4774" s="9"/>
      <c r="AU4774" s="5"/>
      <c r="AV4774" s="5"/>
      <c r="AW4774" s="5"/>
      <c r="AX4774" s="5"/>
      <c r="AY4774" s="5"/>
      <c r="AZ4774" s="5"/>
      <c r="BA4774" s="5"/>
      <c r="CX4774" s="5"/>
      <c r="CY4774" s="5"/>
      <c r="CZ4774" s="5"/>
    </row>
    <row r="4775" spans="4:104" x14ac:dyDescent="0.3">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E4775" s="5"/>
      <c r="AF4775" s="5"/>
      <c r="AG4775" s="5"/>
      <c r="AH4775" s="5"/>
      <c r="AI4775" s="5"/>
      <c r="AJ4775" s="5"/>
      <c r="AM4775" s="9"/>
      <c r="AN4775" s="9"/>
      <c r="AO4775" s="9"/>
      <c r="AP4775" s="9"/>
      <c r="AQ4775" s="9"/>
      <c r="AR4775" s="9"/>
      <c r="AS4775" s="9"/>
      <c r="AT4775" s="9"/>
      <c r="AU4775" s="5"/>
      <c r="AV4775" s="5"/>
      <c r="AW4775" s="5"/>
      <c r="AX4775" s="5"/>
      <c r="AY4775" s="5"/>
      <c r="AZ4775" s="5"/>
      <c r="BA4775" s="5"/>
      <c r="CX4775" s="5"/>
      <c r="CY4775" s="5"/>
      <c r="CZ4775" s="5"/>
    </row>
    <row r="4776" spans="4:104" x14ac:dyDescent="0.3">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E4776" s="5"/>
      <c r="AF4776" s="5"/>
      <c r="AG4776" s="5"/>
      <c r="AH4776" s="5"/>
      <c r="AI4776" s="5"/>
      <c r="AJ4776" s="5"/>
      <c r="AM4776" s="9"/>
      <c r="AN4776" s="9"/>
      <c r="AO4776" s="9"/>
      <c r="AP4776" s="9"/>
      <c r="AQ4776" s="9"/>
      <c r="AR4776" s="9"/>
      <c r="AS4776" s="9"/>
      <c r="AT4776" s="9"/>
      <c r="AU4776" s="5"/>
      <c r="AV4776" s="5"/>
      <c r="AW4776" s="5"/>
      <c r="AX4776" s="5"/>
      <c r="AY4776" s="5"/>
      <c r="AZ4776" s="5"/>
      <c r="BA4776" s="5"/>
      <c r="CX4776" s="5"/>
      <c r="CY4776" s="5"/>
      <c r="CZ4776" s="5"/>
    </row>
    <row r="4777" spans="4:104" x14ac:dyDescent="0.3">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E4777" s="5"/>
      <c r="AF4777" s="5"/>
      <c r="AG4777" s="5"/>
      <c r="AH4777" s="5"/>
      <c r="AI4777" s="5"/>
      <c r="AJ4777" s="5"/>
      <c r="AM4777" s="9"/>
      <c r="AN4777" s="9"/>
      <c r="AO4777" s="9"/>
      <c r="AP4777" s="9"/>
      <c r="AQ4777" s="9"/>
      <c r="AR4777" s="9"/>
      <c r="AS4777" s="9"/>
      <c r="AT4777" s="9"/>
      <c r="AU4777" s="5"/>
      <c r="AV4777" s="5"/>
      <c r="AW4777" s="5"/>
      <c r="AX4777" s="5"/>
      <c r="AY4777" s="5"/>
      <c r="AZ4777" s="5"/>
      <c r="BA4777" s="5"/>
      <c r="CX4777" s="5"/>
      <c r="CY4777" s="5"/>
      <c r="CZ4777" s="5"/>
    </row>
    <row r="4778" spans="4:104" x14ac:dyDescent="0.3">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E4778" s="5"/>
      <c r="AF4778" s="5"/>
      <c r="AG4778" s="5"/>
      <c r="AH4778" s="5"/>
      <c r="AI4778" s="5"/>
      <c r="AJ4778" s="5"/>
      <c r="AM4778" s="9"/>
      <c r="AN4778" s="9"/>
      <c r="AO4778" s="9"/>
      <c r="AP4778" s="9"/>
      <c r="AQ4778" s="9"/>
      <c r="AR4778" s="9"/>
      <c r="AS4778" s="9"/>
      <c r="AT4778" s="9"/>
      <c r="AU4778" s="5"/>
      <c r="AV4778" s="5"/>
      <c r="AW4778" s="5"/>
      <c r="AX4778" s="5"/>
      <c r="AY4778" s="5"/>
      <c r="AZ4778" s="5"/>
      <c r="BA4778" s="5"/>
      <c r="CX4778" s="5"/>
      <c r="CY4778" s="5"/>
      <c r="CZ4778" s="5"/>
    </row>
    <row r="4779" spans="4:104" x14ac:dyDescent="0.3">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E4779" s="5"/>
      <c r="AF4779" s="5"/>
      <c r="AG4779" s="5"/>
      <c r="AH4779" s="5"/>
      <c r="AI4779" s="5"/>
      <c r="AJ4779" s="5"/>
      <c r="AM4779" s="9"/>
      <c r="AN4779" s="9"/>
      <c r="AO4779" s="9"/>
      <c r="AP4779" s="9"/>
      <c r="AQ4779" s="9"/>
      <c r="AR4779" s="9"/>
      <c r="AS4779" s="9"/>
      <c r="AT4779" s="9"/>
      <c r="AU4779" s="5"/>
      <c r="AV4779" s="5"/>
      <c r="AW4779" s="5"/>
      <c r="AX4779" s="5"/>
      <c r="AY4779" s="5"/>
      <c r="AZ4779" s="5"/>
      <c r="BA4779" s="5"/>
      <c r="CX4779" s="5"/>
      <c r="CY4779" s="5"/>
      <c r="CZ4779" s="5"/>
    </row>
    <row r="4780" spans="4:104" x14ac:dyDescent="0.3">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E4780" s="5"/>
      <c r="AF4780" s="5"/>
      <c r="AG4780" s="5"/>
      <c r="AH4780" s="5"/>
      <c r="AI4780" s="5"/>
      <c r="AJ4780" s="5"/>
      <c r="AM4780" s="9"/>
      <c r="AN4780" s="9"/>
      <c r="AO4780" s="9"/>
      <c r="AP4780" s="9"/>
      <c r="AQ4780" s="9"/>
      <c r="AR4780" s="9"/>
      <c r="AS4780" s="9"/>
      <c r="AT4780" s="9"/>
      <c r="AU4780" s="5"/>
      <c r="AV4780" s="5"/>
      <c r="AW4780" s="5"/>
      <c r="AX4780" s="5"/>
      <c r="AY4780" s="5"/>
      <c r="AZ4780" s="5"/>
      <c r="BA4780" s="5"/>
      <c r="CX4780" s="5"/>
      <c r="CY4780" s="5"/>
      <c r="CZ4780" s="5"/>
    </row>
    <row r="4781" spans="4:104" x14ac:dyDescent="0.3">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E4781" s="5"/>
      <c r="AF4781" s="5"/>
      <c r="AG4781" s="5"/>
      <c r="AH4781" s="5"/>
      <c r="AI4781" s="5"/>
      <c r="AJ4781" s="5"/>
      <c r="AM4781" s="9"/>
      <c r="AN4781" s="9"/>
      <c r="AO4781" s="9"/>
      <c r="AP4781" s="9"/>
      <c r="AQ4781" s="9"/>
      <c r="AR4781" s="9"/>
      <c r="AS4781" s="9"/>
      <c r="AT4781" s="9"/>
      <c r="AU4781" s="5"/>
      <c r="AV4781" s="5"/>
      <c r="AW4781" s="5"/>
      <c r="AX4781" s="5"/>
      <c r="AY4781" s="5"/>
      <c r="AZ4781" s="5"/>
      <c r="BA4781" s="5"/>
      <c r="CX4781" s="5"/>
      <c r="CY4781" s="5"/>
      <c r="CZ4781" s="5"/>
    </row>
    <row r="4782" spans="4:104" x14ac:dyDescent="0.3">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E4782" s="5"/>
      <c r="AF4782" s="5"/>
      <c r="AG4782" s="5"/>
      <c r="AH4782" s="5"/>
      <c r="AI4782" s="5"/>
      <c r="AJ4782" s="5"/>
      <c r="AM4782" s="9"/>
      <c r="AN4782" s="9"/>
      <c r="AO4782" s="9"/>
      <c r="AP4782" s="9"/>
      <c r="AQ4782" s="9"/>
      <c r="AR4782" s="9"/>
      <c r="AS4782" s="9"/>
      <c r="AT4782" s="9"/>
      <c r="AU4782" s="5"/>
      <c r="AV4782" s="5"/>
      <c r="AW4782" s="5"/>
      <c r="AX4782" s="5"/>
      <c r="AY4782" s="5"/>
      <c r="AZ4782" s="5"/>
      <c r="BA4782" s="5"/>
      <c r="CX4782" s="5"/>
      <c r="CY4782" s="5"/>
      <c r="CZ4782" s="5"/>
    </row>
    <row r="4783" spans="4:104" x14ac:dyDescent="0.3">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E4783" s="5"/>
      <c r="AF4783" s="5"/>
      <c r="AG4783" s="5"/>
      <c r="AH4783" s="5"/>
      <c r="AI4783" s="5"/>
      <c r="AJ4783" s="5"/>
      <c r="AM4783" s="9"/>
      <c r="AN4783" s="9"/>
      <c r="AO4783" s="9"/>
      <c r="AP4783" s="9"/>
      <c r="AQ4783" s="9"/>
      <c r="AR4783" s="9"/>
      <c r="AS4783" s="9"/>
      <c r="AT4783" s="9"/>
      <c r="AU4783" s="5"/>
      <c r="AV4783" s="5"/>
      <c r="AW4783" s="5"/>
      <c r="AX4783" s="5"/>
      <c r="AY4783" s="5"/>
      <c r="AZ4783" s="5"/>
      <c r="BA4783" s="5"/>
      <c r="CX4783" s="5"/>
      <c r="CY4783" s="5"/>
      <c r="CZ4783" s="5"/>
    </row>
    <row r="4784" spans="4:104" x14ac:dyDescent="0.3">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E4784" s="5"/>
      <c r="AF4784" s="5"/>
      <c r="AG4784" s="5"/>
      <c r="AH4784" s="5"/>
      <c r="AI4784" s="5"/>
      <c r="AJ4784" s="5"/>
      <c r="AM4784" s="9"/>
      <c r="AN4784" s="9"/>
      <c r="AO4784" s="9"/>
      <c r="AP4784" s="9"/>
      <c r="AQ4784" s="9"/>
      <c r="AR4784" s="9"/>
      <c r="AS4784" s="9"/>
      <c r="AT4784" s="9"/>
      <c r="AU4784" s="5"/>
      <c r="AV4784" s="5"/>
      <c r="AW4784" s="5"/>
      <c r="AX4784" s="5"/>
      <c r="AY4784" s="5"/>
      <c r="AZ4784" s="5"/>
      <c r="BA4784" s="5"/>
      <c r="CX4784" s="5"/>
      <c r="CY4784" s="5"/>
      <c r="CZ4784" s="5"/>
    </row>
    <row r="4785" spans="4:104" x14ac:dyDescent="0.3">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E4785" s="5"/>
      <c r="AF4785" s="5"/>
      <c r="AG4785" s="5"/>
      <c r="AH4785" s="5"/>
      <c r="AI4785" s="5"/>
      <c r="AJ4785" s="5"/>
      <c r="AM4785" s="9"/>
      <c r="AN4785" s="9"/>
      <c r="AO4785" s="9"/>
      <c r="AP4785" s="9"/>
      <c r="AQ4785" s="9"/>
      <c r="AR4785" s="9"/>
      <c r="AS4785" s="9"/>
      <c r="AT4785" s="9"/>
      <c r="AU4785" s="5"/>
      <c r="AV4785" s="5"/>
      <c r="AW4785" s="5"/>
      <c r="AX4785" s="5"/>
      <c r="AY4785" s="5"/>
      <c r="AZ4785" s="5"/>
      <c r="BA4785" s="5"/>
      <c r="CX4785" s="5"/>
      <c r="CY4785" s="5"/>
      <c r="CZ4785" s="5"/>
    </row>
    <row r="4786" spans="4:104" x14ac:dyDescent="0.3">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E4786" s="5"/>
      <c r="AF4786" s="5"/>
      <c r="AG4786" s="5"/>
      <c r="AH4786" s="5"/>
      <c r="AI4786" s="5"/>
      <c r="AJ4786" s="5"/>
      <c r="AM4786" s="9"/>
      <c r="AN4786" s="9"/>
      <c r="AO4786" s="9"/>
      <c r="AP4786" s="9"/>
      <c r="AQ4786" s="9"/>
      <c r="AR4786" s="9"/>
      <c r="AS4786" s="9"/>
      <c r="AT4786" s="9"/>
      <c r="AU4786" s="5"/>
      <c r="AV4786" s="5"/>
      <c r="AW4786" s="5"/>
      <c r="AX4786" s="5"/>
      <c r="AY4786" s="5"/>
      <c r="AZ4786" s="5"/>
      <c r="BA4786" s="5"/>
      <c r="CX4786" s="5"/>
      <c r="CY4786" s="5"/>
      <c r="CZ4786" s="5"/>
    </row>
    <row r="4787" spans="4:104" x14ac:dyDescent="0.3">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E4787" s="5"/>
      <c r="AF4787" s="5"/>
      <c r="AG4787" s="5"/>
      <c r="AH4787" s="5"/>
      <c r="AI4787" s="5"/>
      <c r="AJ4787" s="5"/>
      <c r="AM4787" s="9"/>
      <c r="AN4787" s="9"/>
      <c r="AO4787" s="9"/>
      <c r="AP4787" s="9"/>
      <c r="AQ4787" s="9"/>
      <c r="AR4787" s="9"/>
      <c r="AS4787" s="9"/>
      <c r="AT4787" s="9"/>
      <c r="AU4787" s="5"/>
      <c r="AV4787" s="5"/>
      <c r="AW4787" s="5"/>
      <c r="AX4787" s="5"/>
      <c r="AY4787" s="5"/>
      <c r="AZ4787" s="5"/>
      <c r="BA4787" s="5"/>
      <c r="CX4787" s="5"/>
      <c r="CY4787" s="5"/>
      <c r="CZ4787" s="5"/>
    </row>
    <row r="4788" spans="4:104" x14ac:dyDescent="0.3">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E4788" s="5"/>
      <c r="AF4788" s="5"/>
      <c r="AG4788" s="5"/>
      <c r="AH4788" s="5"/>
      <c r="AI4788" s="5"/>
      <c r="AJ4788" s="5"/>
      <c r="AM4788" s="9"/>
      <c r="AN4788" s="9"/>
      <c r="AO4788" s="9"/>
      <c r="AP4788" s="9"/>
      <c r="AQ4788" s="9"/>
      <c r="AR4788" s="9"/>
      <c r="AS4788" s="9"/>
      <c r="AT4788" s="9"/>
      <c r="AU4788" s="5"/>
      <c r="AV4788" s="5"/>
      <c r="AW4788" s="5"/>
      <c r="AX4788" s="5"/>
      <c r="AY4788" s="5"/>
      <c r="AZ4788" s="5"/>
      <c r="BA4788" s="5"/>
      <c r="CX4788" s="5"/>
      <c r="CY4788" s="5"/>
      <c r="CZ4788" s="5"/>
    </row>
    <row r="4789" spans="4:104" x14ac:dyDescent="0.3">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E4789" s="5"/>
      <c r="AF4789" s="5"/>
      <c r="AG4789" s="5"/>
      <c r="AH4789" s="5"/>
      <c r="AI4789" s="5"/>
      <c r="AJ4789" s="5"/>
      <c r="AM4789" s="9"/>
      <c r="AN4789" s="9"/>
      <c r="AO4789" s="9"/>
      <c r="AP4789" s="9"/>
      <c r="AQ4789" s="9"/>
      <c r="AR4789" s="9"/>
      <c r="AS4789" s="9"/>
      <c r="AT4789" s="9"/>
      <c r="AU4789" s="5"/>
      <c r="AV4789" s="5"/>
      <c r="AW4789" s="5"/>
      <c r="AX4789" s="5"/>
      <c r="AY4789" s="5"/>
      <c r="AZ4789" s="5"/>
      <c r="BA4789" s="5"/>
      <c r="CX4789" s="5"/>
      <c r="CY4789" s="5"/>
      <c r="CZ4789" s="5"/>
    </row>
    <row r="4790" spans="4:104" x14ac:dyDescent="0.3">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E4790" s="5"/>
      <c r="AF4790" s="5"/>
      <c r="AG4790" s="5"/>
      <c r="AH4790" s="5"/>
      <c r="AI4790" s="5"/>
      <c r="AJ4790" s="5"/>
      <c r="AM4790" s="9"/>
      <c r="AN4790" s="9"/>
      <c r="AO4790" s="9"/>
      <c r="AP4790" s="9"/>
      <c r="AQ4790" s="9"/>
      <c r="AR4790" s="9"/>
      <c r="AS4790" s="9"/>
      <c r="AT4790" s="9"/>
      <c r="AU4790" s="5"/>
      <c r="AV4790" s="5"/>
      <c r="AW4790" s="5"/>
      <c r="AX4790" s="5"/>
      <c r="AY4790" s="5"/>
      <c r="AZ4790" s="5"/>
      <c r="BA4790" s="5"/>
      <c r="CX4790" s="5"/>
      <c r="CY4790" s="5"/>
      <c r="CZ4790" s="5"/>
    </row>
    <row r="4791" spans="4:104" x14ac:dyDescent="0.3">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E4791" s="5"/>
      <c r="AF4791" s="5"/>
      <c r="AG4791" s="5"/>
      <c r="AH4791" s="5"/>
      <c r="AI4791" s="5"/>
      <c r="AJ4791" s="5"/>
      <c r="AM4791" s="9"/>
      <c r="AN4791" s="9"/>
      <c r="AO4791" s="9"/>
      <c r="AP4791" s="9"/>
      <c r="AQ4791" s="9"/>
      <c r="AR4791" s="9"/>
      <c r="AS4791" s="9"/>
      <c r="AT4791" s="9"/>
      <c r="AU4791" s="5"/>
      <c r="AV4791" s="5"/>
      <c r="AW4791" s="5"/>
      <c r="AX4791" s="5"/>
      <c r="AY4791" s="5"/>
      <c r="AZ4791" s="5"/>
      <c r="BA4791" s="5"/>
      <c r="CX4791" s="5"/>
      <c r="CY4791" s="5"/>
      <c r="CZ4791" s="5"/>
    </row>
    <row r="4792" spans="4:104" x14ac:dyDescent="0.3">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E4792" s="5"/>
      <c r="AF4792" s="5"/>
      <c r="AG4792" s="5"/>
      <c r="AH4792" s="5"/>
      <c r="AI4792" s="5"/>
      <c r="AJ4792" s="5"/>
      <c r="AM4792" s="9"/>
      <c r="AN4792" s="9"/>
      <c r="AO4792" s="9"/>
      <c r="AP4792" s="9"/>
      <c r="AQ4792" s="9"/>
      <c r="AR4792" s="9"/>
      <c r="AS4792" s="9"/>
      <c r="AT4792" s="9"/>
      <c r="AU4792" s="5"/>
      <c r="AV4792" s="5"/>
      <c r="AW4792" s="5"/>
      <c r="AX4792" s="5"/>
      <c r="AY4792" s="5"/>
      <c r="AZ4792" s="5"/>
      <c r="BA4792" s="5"/>
      <c r="CX4792" s="5"/>
      <c r="CY4792" s="5"/>
      <c r="CZ4792" s="5"/>
    </row>
    <row r="4793" spans="4:104" x14ac:dyDescent="0.3">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E4793" s="5"/>
      <c r="AF4793" s="5"/>
      <c r="AG4793" s="5"/>
      <c r="AH4793" s="5"/>
      <c r="AI4793" s="5"/>
      <c r="AJ4793" s="5"/>
      <c r="AM4793" s="9"/>
      <c r="AN4793" s="9"/>
      <c r="AO4793" s="9"/>
      <c r="AP4793" s="9"/>
      <c r="AQ4793" s="9"/>
      <c r="AR4793" s="9"/>
      <c r="AS4793" s="9"/>
      <c r="AT4793" s="9"/>
      <c r="AU4793" s="5"/>
      <c r="AV4793" s="5"/>
      <c r="AW4793" s="5"/>
      <c r="AX4793" s="5"/>
      <c r="AY4793" s="5"/>
      <c r="AZ4793" s="5"/>
      <c r="BA4793" s="5"/>
      <c r="CX4793" s="5"/>
      <c r="CY4793" s="5"/>
      <c r="CZ4793" s="5"/>
    </row>
    <row r="4794" spans="4:104" x14ac:dyDescent="0.3">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E4794" s="5"/>
      <c r="AF4794" s="5"/>
      <c r="AG4794" s="5"/>
      <c r="AH4794" s="5"/>
      <c r="AI4794" s="5"/>
      <c r="AJ4794" s="5"/>
      <c r="AM4794" s="9"/>
      <c r="AN4794" s="9"/>
      <c r="AO4794" s="9"/>
      <c r="AP4794" s="9"/>
      <c r="AQ4794" s="9"/>
      <c r="AR4794" s="9"/>
      <c r="AS4794" s="9"/>
      <c r="AT4794" s="9"/>
      <c r="AU4794" s="5"/>
      <c r="AV4794" s="5"/>
      <c r="AW4794" s="5"/>
      <c r="AX4794" s="5"/>
      <c r="AY4794" s="5"/>
      <c r="AZ4794" s="5"/>
      <c r="BA4794" s="5"/>
      <c r="CX4794" s="5"/>
      <c r="CY4794" s="5"/>
      <c r="CZ4794" s="5"/>
    </row>
    <row r="4795" spans="4:104" x14ac:dyDescent="0.3">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E4795" s="5"/>
      <c r="AF4795" s="5"/>
      <c r="AG4795" s="5"/>
      <c r="AH4795" s="5"/>
      <c r="AI4795" s="5"/>
      <c r="AJ4795" s="5"/>
      <c r="AM4795" s="9"/>
      <c r="AN4795" s="9"/>
      <c r="AO4795" s="9"/>
      <c r="AP4795" s="9"/>
      <c r="AQ4795" s="9"/>
      <c r="AR4795" s="9"/>
      <c r="AS4795" s="9"/>
      <c r="AT4795" s="9"/>
      <c r="AU4795" s="5"/>
      <c r="AV4795" s="5"/>
      <c r="AW4795" s="5"/>
      <c r="AX4795" s="5"/>
      <c r="AY4795" s="5"/>
      <c r="AZ4795" s="5"/>
      <c r="BA4795" s="5"/>
      <c r="CX4795" s="5"/>
      <c r="CY4795" s="5"/>
      <c r="CZ4795" s="5"/>
    </row>
    <row r="4796" spans="4:104" x14ac:dyDescent="0.3">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E4796" s="5"/>
      <c r="AF4796" s="5"/>
      <c r="AG4796" s="5"/>
      <c r="AH4796" s="5"/>
      <c r="AI4796" s="5"/>
      <c r="AJ4796" s="5"/>
      <c r="AM4796" s="9"/>
      <c r="AN4796" s="9"/>
      <c r="AO4796" s="9"/>
      <c r="AP4796" s="9"/>
      <c r="AQ4796" s="9"/>
      <c r="AR4796" s="9"/>
      <c r="AS4796" s="9"/>
      <c r="AT4796" s="9"/>
      <c r="AU4796" s="5"/>
      <c r="AV4796" s="5"/>
      <c r="AW4796" s="5"/>
      <c r="AX4796" s="5"/>
      <c r="AY4796" s="5"/>
      <c r="AZ4796" s="5"/>
      <c r="BA4796" s="5"/>
      <c r="CX4796" s="5"/>
      <c r="CY4796" s="5"/>
      <c r="CZ4796" s="5"/>
    </row>
    <row r="4797" spans="4:104" x14ac:dyDescent="0.3">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E4797" s="5"/>
      <c r="AF4797" s="5"/>
      <c r="AG4797" s="5"/>
      <c r="AH4797" s="5"/>
      <c r="AI4797" s="5"/>
      <c r="AJ4797" s="5"/>
      <c r="AM4797" s="9"/>
      <c r="AN4797" s="9"/>
      <c r="AO4797" s="9"/>
      <c r="AP4797" s="9"/>
      <c r="AQ4797" s="9"/>
      <c r="AR4797" s="9"/>
      <c r="AS4797" s="9"/>
      <c r="AT4797" s="9"/>
      <c r="AU4797" s="5"/>
      <c r="AV4797" s="5"/>
      <c r="AW4797" s="5"/>
      <c r="AX4797" s="5"/>
      <c r="AY4797" s="5"/>
      <c r="AZ4797" s="5"/>
      <c r="BA4797" s="5"/>
      <c r="CX4797" s="5"/>
      <c r="CY4797" s="5"/>
      <c r="CZ4797" s="5"/>
    </row>
    <row r="4798" spans="4:104" x14ac:dyDescent="0.3">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E4798" s="5"/>
      <c r="AF4798" s="5"/>
      <c r="AG4798" s="5"/>
      <c r="AH4798" s="5"/>
      <c r="AI4798" s="5"/>
      <c r="AJ4798" s="5"/>
      <c r="AM4798" s="9"/>
      <c r="AN4798" s="9"/>
      <c r="AO4798" s="9"/>
      <c r="AP4798" s="9"/>
      <c r="AQ4798" s="9"/>
      <c r="AR4798" s="9"/>
      <c r="AS4798" s="9"/>
      <c r="AT4798" s="9"/>
      <c r="AU4798" s="5"/>
      <c r="AV4798" s="5"/>
      <c r="AW4798" s="5"/>
      <c r="AX4798" s="5"/>
      <c r="AY4798" s="5"/>
      <c r="AZ4798" s="5"/>
      <c r="BA4798" s="5"/>
      <c r="CX4798" s="5"/>
      <c r="CY4798" s="5"/>
      <c r="CZ4798" s="5"/>
    </row>
    <row r="4799" spans="4:104" x14ac:dyDescent="0.3">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E4799" s="5"/>
      <c r="AF4799" s="5"/>
      <c r="AG4799" s="5"/>
      <c r="AH4799" s="5"/>
      <c r="AI4799" s="5"/>
      <c r="AJ4799" s="5"/>
      <c r="AM4799" s="9"/>
      <c r="AN4799" s="9"/>
      <c r="AO4799" s="9"/>
      <c r="AP4799" s="9"/>
      <c r="AQ4799" s="9"/>
      <c r="AR4799" s="9"/>
      <c r="AS4799" s="9"/>
      <c r="AT4799" s="9"/>
      <c r="AU4799" s="5"/>
      <c r="AV4799" s="5"/>
      <c r="AW4799" s="5"/>
      <c r="AX4799" s="5"/>
      <c r="AY4799" s="5"/>
      <c r="AZ4799" s="5"/>
      <c r="BA4799" s="5"/>
      <c r="CX4799" s="5"/>
      <c r="CY4799" s="5"/>
      <c r="CZ4799" s="5"/>
    </row>
    <row r="4800" spans="4:104" x14ac:dyDescent="0.3">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E4800" s="5"/>
      <c r="AF4800" s="5"/>
      <c r="AG4800" s="5"/>
      <c r="AH4800" s="5"/>
      <c r="AI4800" s="5"/>
      <c r="AJ4800" s="5"/>
      <c r="AM4800" s="9"/>
      <c r="AN4800" s="9"/>
      <c r="AO4800" s="9"/>
      <c r="AP4800" s="9"/>
      <c r="AQ4800" s="9"/>
      <c r="AR4800" s="9"/>
      <c r="AS4800" s="9"/>
      <c r="AT4800" s="9"/>
      <c r="AU4800" s="5"/>
      <c r="AV4800" s="5"/>
      <c r="AW4800" s="5"/>
      <c r="AX4800" s="5"/>
      <c r="AY4800" s="5"/>
      <c r="AZ4800" s="5"/>
      <c r="BA4800" s="5"/>
      <c r="CX4800" s="5"/>
      <c r="CY4800" s="5"/>
      <c r="CZ4800" s="5"/>
    </row>
    <row r="4801" spans="4:104" x14ac:dyDescent="0.3">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E4801" s="5"/>
      <c r="AF4801" s="5"/>
      <c r="AG4801" s="5"/>
      <c r="AH4801" s="5"/>
      <c r="AI4801" s="5"/>
      <c r="AJ4801" s="5"/>
      <c r="AM4801" s="9"/>
      <c r="AN4801" s="9"/>
      <c r="AO4801" s="9"/>
      <c r="AP4801" s="9"/>
      <c r="AQ4801" s="9"/>
      <c r="AR4801" s="9"/>
      <c r="AS4801" s="9"/>
      <c r="AT4801" s="9"/>
      <c r="AU4801" s="5"/>
      <c r="AV4801" s="5"/>
      <c r="AW4801" s="5"/>
      <c r="AX4801" s="5"/>
      <c r="AY4801" s="5"/>
      <c r="AZ4801" s="5"/>
      <c r="BA4801" s="5"/>
      <c r="CX4801" s="5"/>
      <c r="CY4801" s="5"/>
      <c r="CZ4801" s="5"/>
    </row>
    <row r="4802" spans="4:104" x14ac:dyDescent="0.3">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E4802" s="5"/>
      <c r="AF4802" s="5"/>
      <c r="AG4802" s="5"/>
      <c r="AH4802" s="5"/>
      <c r="AI4802" s="5"/>
      <c r="AJ4802" s="5"/>
      <c r="AM4802" s="9"/>
      <c r="AN4802" s="9"/>
      <c r="AO4802" s="9"/>
      <c r="AP4802" s="9"/>
      <c r="AQ4802" s="9"/>
      <c r="AR4802" s="9"/>
      <c r="AS4802" s="9"/>
      <c r="AT4802" s="9"/>
      <c r="AU4802" s="5"/>
      <c r="AV4802" s="5"/>
      <c r="AW4802" s="5"/>
      <c r="AX4802" s="5"/>
      <c r="AY4802" s="5"/>
      <c r="AZ4802" s="5"/>
      <c r="BA4802" s="5"/>
      <c r="CX4802" s="5"/>
      <c r="CY4802" s="5"/>
      <c r="CZ4802" s="5"/>
    </row>
    <row r="4803" spans="4:104" x14ac:dyDescent="0.3">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E4803" s="5"/>
      <c r="AF4803" s="5"/>
      <c r="AG4803" s="5"/>
      <c r="AH4803" s="5"/>
      <c r="AI4803" s="5"/>
      <c r="AJ4803" s="5"/>
      <c r="AM4803" s="9"/>
      <c r="AN4803" s="9"/>
      <c r="AO4803" s="9"/>
      <c r="AP4803" s="9"/>
      <c r="AQ4803" s="9"/>
      <c r="AR4803" s="9"/>
      <c r="AS4803" s="9"/>
      <c r="AT4803" s="9"/>
      <c r="AU4803" s="5"/>
      <c r="AV4803" s="5"/>
      <c r="AW4803" s="5"/>
      <c r="AX4803" s="5"/>
      <c r="AY4803" s="5"/>
      <c r="AZ4803" s="5"/>
      <c r="BA4803" s="5"/>
      <c r="CX4803" s="5"/>
      <c r="CY4803" s="5"/>
      <c r="CZ4803" s="5"/>
    </row>
    <row r="4804" spans="4:104" x14ac:dyDescent="0.3">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E4804" s="5"/>
      <c r="AF4804" s="5"/>
      <c r="AG4804" s="5"/>
      <c r="AH4804" s="5"/>
      <c r="AI4804" s="5"/>
      <c r="AJ4804" s="5"/>
      <c r="AM4804" s="9"/>
      <c r="AN4804" s="9"/>
      <c r="AO4804" s="9"/>
      <c r="AP4804" s="9"/>
      <c r="AQ4804" s="9"/>
      <c r="AR4804" s="9"/>
      <c r="AS4804" s="9"/>
      <c r="AT4804" s="9"/>
      <c r="AU4804" s="5"/>
      <c r="AV4804" s="5"/>
      <c r="AW4804" s="5"/>
      <c r="AX4804" s="5"/>
      <c r="AY4804" s="5"/>
      <c r="AZ4804" s="5"/>
      <c r="BA4804" s="5"/>
      <c r="CX4804" s="5"/>
      <c r="CY4804" s="5"/>
      <c r="CZ4804" s="5"/>
    </row>
    <row r="4805" spans="4:104" x14ac:dyDescent="0.3">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E4805" s="5"/>
      <c r="AF4805" s="5"/>
      <c r="AG4805" s="5"/>
      <c r="AH4805" s="5"/>
      <c r="AI4805" s="5"/>
      <c r="AJ4805" s="5"/>
      <c r="AM4805" s="9"/>
      <c r="AN4805" s="9"/>
      <c r="AO4805" s="9"/>
      <c r="AP4805" s="9"/>
      <c r="AQ4805" s="9"/>
      <c r="AR4805" s="9"/>
      <c r="AS4805" s="9"/>
      <c r="AT4805" s="9"/>
      <c r="AU4805" s="5"/>
      <c r="AV4805" s="5"/>
      <c r="AW4805" s="5"/>
      <c r="AX4805" s="5"/>
      <c r="AY4805" s="5"/>
      <c r="AZ4805" s="5"/>
      <c r="BA4805" s="5"/>
      <c r="CX4805" s="5"/>
      <c r="CY4805" s="5"/>
      <c r="CZ4805" s="5"/>
    </row>
    <row r="4806" spans="4:104" x14ac:dyDescent="0.3">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E4806" s="5"/>
      <c r="AF4806" s="5"/>
      <c r="AG4806" s="5"/>
      <c r="AH4806" s="5"/>
      <c r="AI4806" s="5"/>
      <c r="AJ4806" s="5"/>
      <c r="AM4806" s="9"/>
      <c r="AN4806" s="9"/>
      <c r="AO4806" s="9"/>
      <c r="AP4806" s="9"/>
      <c r="AQ4806" s="9"/>
      <c r="AR4806" s="9"/>
      <c r="AS4806" s="9"/>
      <c r="AT4806" s="9"/>
      <c r="AU4806" s="5"/>
      <c r="AV4806" s="5"/>
      <c r="AW4806" s="5"/>
      <c r="AX4806" s="5"/>
      <c r="AY4806" s="5"/>
      <c r="AZ4806" s="5"/>
      <c r="BA4806" s="5"/>
      <c r="CX4806" s="5"/>
      <c r="CY4806" s="5"/>
      <c r="CZ4806" s="5"/>
    </row>
    <row r="4807" spans="4:104" x14ac:dyDescent="0.3">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E4807" s="5"/>
      <c r="AF4807" s="5"/>
      <c r="AG4807" s="5"/>
      <c r="AH4807" s="5"/>
      <c r="AI4807" s="5"/>
      <c r="AJ4807" s="5"/>
      <c r="AM4807" s="9"/>
      <c r="AN4807" s="9"/>
      <c r="AO4807" s="9"/>
      <c r="AP4807" s="9"/>
      <c r="AQ4807" s="9"/>
      <c r="AR4807" s="9"/>
      <c r="AS4807" s="9"/>
      <c r="AT4807" s="9"/>
      <c r="AU4807" s="5"/>
      <c r="AV4807" s="5"/>
      <c r="AW4807" s="5"/>
      <c r="AX4807" s="5"/>
      <c r="AY4807" s="5"/>
      <c r="AZ4807" s="5"/>
      <c r="BA4807" s="5"/>
      <c r="CX4807" s="5"/>
      <c r="CY4807" s="5"/>
      <c r="CZ4807" s="5"/>
    </row>
    <row r="4808" spans="4:104" x14ac:dyDescent="0.3">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E4808" s="5"/>
      <c r="AF4808" s="5"/>
      <c r="AG4808" s="5"/>
      <c r="AH4808" s="5"/>
      <c r="AI4808" s="5"/>
      <c r="AJ4808" s="5"/>
      <c r="AM4808" s="9"/>
      <c r="AN4808" s="9"/>
      <c r="AO4808" s="9"/>
      <c r="AP4808" s="9"/>
      <c r="AQ4808" s="9"/>
      <c r="AR4808" s="9"/>
      <c r="AS4808" s="9"/>
      <c r="AT4808" s="9"/>
      <c r="AU4808" s="5"/>
      <c r="AV4808" s="5"/>
      <c r="AW4808" s="5"/>
      <c r="AX4808" s="5"/>
      <c r="AY4808" s="5"/>
      <c r="AZ4808" s="5"/>
      <c r="BA4808" s="5"/>
      <c r="CX4808" s="5"/>
      <c r="CY4808" s="5"/>
      <c r="CZ4808" s="5"/>
    </row>
    <row r="4809" spans="4:104" x14ac:dyDescent="0.3">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E4809" s="5"/>
      <c r="AF4809" s="5"/>
      <c r="AG4809" s="5"/>
      <c r="AH4809" s="5"/>
      <c r="AI4809" s="5"/>
      <c r="AJ4809" s="5"/>
      <c r="AM4809" s="9"/>
      <c r="AN4809" s="9"/>
      <c r="AO4809" s="9"/>
      <c r="AP4809" s="9"/>
      <c r="AQ4809" s="9"/>
      <c r="AR4809" s="9"/>
      <c r="AS4809" s="9"/>
      <c r="AT4809" s="9"/>
      <c r="AU4809" s="5"/>
      <c r="AV4809" s="5"/>
      <c r="AW4809" s="5"/>
      <c r="AX4809" s="5"/>
      <c r="AY4809" s="5"/>
      <c r="AZ4809" s="5"/>
      <c r="BA4809" s="5"/>
      <c r="CX4809" s="5"/>
      <c r="CY4809" s="5"/>
      <c r="CZ4809" s="5"/>
    </row>
    <row r="4810" spans="4:104" x14ac:dyDescent="0.3">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E4810" s="5"/>
      <c r="AF4810" s="5"/>
      <c r="AG4810" s="5"/>
      <c r="AH4810" s="5"/>
      <c r="AI4810" s="5"/>
      <c r="AJ4810" s="5"/>
      <c r="AM4810" s="9"/>
      <c r="AN4810" s="9"/>
      <c r="AO4810" s="9"/>
      <c r="AP4810" s="9"/>
      <c r="AQ4810" s="9"/>
      <c r="AR4810" s="9"/>
      <c r="AS4810" s="9"/>
      <c r="AT4810" s="9"/>
      <c r="AU4810" s="5"/>
      <c r="AV4810" s="5"/>
      <c r="AW4810" s="5"/>
      <c r="AX4810" s="5"/>
      <c r="AY4810" s="5"/>
      <c r="AZ4810" s="5"/>
      <c r="BA4810" s="5"/>
      <c r="CX4810" s="5"/>
      <c r="CY4810" s="5"/>
      <c r="CZ4810" s="5"/>
    </row>
    <row r="4811" spans="4:104" x14ac:dyDescent="0.3">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E4811" s="5"/>
      <c r="AF4811" s="5"/>
      <c r="AG4811" s="5"/>
      <c r="AH4811" s="5"/>
      <c r="AI4811" s="5"/>
      <c r="AJ4811" s="5"/>
      <c r="AM4811" s="9"/>
      <c r="AN4811" s="9"/>
      <c r="AO4811" s="9"/>
      <c r="AP4811" s="9"/>
      <c r="AQ4811" s="9"/>
      <c r="AR4811" s="9"/>
      <c r="AS4811" s="9"/>
      <c r="AT4811" s="9"/>
      <c r="AU4811" s="5"/>
      <c r="AV4811" s="5"/>
      <c r="AW4811" s="5"/>
      <c r="AX4811" s="5"/>
      <c r="AY4811" s="5"/>
      <c r="AZ4811" s="5"/>
      <c r="BA4811" s="5"/>
      <c r="CX4811" s="5"/>
      <c r="CY4811" s="5"/>
      <c r="CZ4811" s="5"/>
    </row>
    <row r="4812" spans="4:104" x14ac:dyDescent="0.3">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E4812" s="5"/>
      <c r="AF4812" s="5"/>
      <c r="AG4812" s="5"/>
      <c r="AH4812" s="5"/>
      <c r="AI4812" s="5"/>
      <c r="AJ4812" s="5"/>
      <c r="AM4812" s="9"/>
      <c r="AN4812" s="9"/>
      <c r="AO4812" s="9"/>
      <c r="AP4812" s="9"/>
      <c r="AQ4812" s="9"/>
      <c r="AR4812" s="9"/>
      <c r="AS4812" s="9"/>
      <c r="AT4812" s="9"/>
      <c r="AU4812" s="5"/>
      <c r="AV4812" s="5"/>
      <c r="AW4812" s="5"/>
      <c r="AX4812" s="5"/>
      <c r="AY4812" s="5"/>
      <c r="AZ4812" s="5"/>
      <c r="BA4812" s="5"/>
      <c r="CX4812" s="5"/>
      <c r="CY4812" s="5"/>
      <c r="CZ4812" s="5"/>
    </row>
    <row r="4813" spans="4:104" x14ac:dyDescent="0.3">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E4813" s="5"/>
      <c r="AF4813" s="5"/>
      <c r="AG4813" s="5"/>
      <c r="AH4813" s="5"/>
      <c r="AI4813" s="5"/>
      <c r="AJ4813" s="5"/>
      <c r="AM4813" s="9"/>
      <c r="AN4813" s="9"/>
      <c r="AO4813" s="9"/>
      <c r="AP4813" s="9"/>
      <c r="AQ4813" s="9"/>
      <c r="AR4813" s="9"/>
      <c r="AS4813" s="9"/>
      <c r="AT4813" s="9"/>
      <c r="AU4813" s="5"/>
      <c r="AV4813" s="5"/>
      <c r="AW4813" s="5"/>
      <c r="AX4813" s="5"/>
      <c r="AY4813" s="5"/>
      <c r="AZ4813" s="5"/>
      <c r="BA4813" s="5"/>
      <c r="CX4813" s="5"/>
      <c r="CY4813" s="5"/>
      <c r="CZ4813" s="5"/>
    </row>
    <row r="4814" spans="4:104" x14ac:dyDescent="0.3">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E4814" s="5"/>
      <c r="AF4814" s="5"/>
      <c r="AG4814" s="5"/>
      <c r="AH4814" s="5"/>
      <c r="AI4814" s="5"/>
      <c r="AJ4814" s="5"/>
      <c r="AM4814" s="9"/>
      <c r="AN4814" s="9"/>
      <c r="AO4814" s="9"/>
      <c r="AP4814" s="9"/>
      <c r="AQ4814" s="9"/>
      <c r="AR4814" s="9"/>
      <c r="AS4814" s="9"/>
      <c r="AT4814" s="9"/>
      <c r="AU4814" s="5"/>
      <c r="AV4814" s="5"/>
      <c r="AW4814" s="5"/>
      <c r="AX4814" s="5"/>
      <c r="AY4814" s="5"/>
      <c r="AZ4814" s="5"/>
      <c r="BA4814" s="5"/>
      <c r="CX4814" s="5"/>
      <c r="CY4814" s="5"/>
      <c r="CZ4814" s="5"/>
    </row>
    <row r="4815" spans="4:104" x14ac:dyDescent="0.3">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E4815" s="5"/>
      <c r="AF4815" s="5"/>
      <c r="AG4815" s="5"/>
      <c r="AH4815" s="5"/>
      <c r="AI4815" s="5"/>
      <c r="AJ4815" s="5"/>
      <c r="AM4815" s="9"/>
      <c r="AN4815" s="9"/>
      <c r="AO4815" s="9"/>
      <c r="AP4815" s="9"/>
      <c r="AQ4815" s="9"/>
      <c r="AR4815" s="9"/>
      <c r="AS4815" s="9"/>
      <c r="AT4815" s="9"/>
      <c r="AU4815" s="5"/>
      <c r="AV4815" s="5"/>
      <c r="AW4815" s="5"/>
      <c r="AX4815" s="5"/>
      <c r="AY4815" s="5"/>
      <c r="AZ4815" s="5"/>
      <c r="BA4815" s="5"/>
      <c r="CX4815" s="5"/>
      <c r="CY4815" s="5"/>
      <c r="CZ4815" s="5"/>
    </row>
    <row r="4816" spans="4:104" x14ac:dyDescent="0.3">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E4816" s="5"/>
      <c r="AF4816" s="5"/>
      <c r="AG4816" s="5"/>
      <c r="AH4816" s="5"/>
      <c r="AI4816" s="5"/>
      <c r="AJ4816" s="5"/>
      <c r="AM4816" s="9"/>
      <c r="AN4816" s="9"/>
      <c r="AO4816" s="9"/>
      <c r="AP4816" s="9"/>
      <c r="AQ4816" s="9"/>
      <c r="AR4816" s="9"/>
      <c r="AS4816" s="9"/>
      <c r="AT4816" s="9"/>
      <c r="AU4816" s="5"/>
      <c r="AV4816" s="5"/>
      <c r="AW4816" s="5"/>
      <c r="AX4816" s="5"/>
      <c r="AY4816" s="5"/>
      <c r="AZ4816" s="5"/>
      <c r="BA4816" s="5"/>
      <c r="CX4816" s="5"/>
      <c r="CY4816" s="5"/>
      <c r="CZ4816" s="5"/>
    </row>
    <row r="4817" spans="4:104" x14ac:dyDescent="0.3">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E4817" s="5"/>
      <c r="AF4817" s="5"/>
      <c r="AG4817" s="5"/>
      <c r="AH4817" s="5"/>
      <c r="AI4817" s="5"/>
      <c r="AJ4817" s="5"/>
      <c r="AM4817" s="9"/>
      <c r="AN4817" s="9"/>
      <c r="AO4817" s="9"/>
      <c r="AP4817" s="9"/>
      <c r="AQ4817" s="9"/>
      <c r="AR4817" s="9"/>
      <c r="AS4817" s="9"/>
      <c r="AT4817" s="9"/>
      <c r="AU4817" s="5"/>
      <c r="AV4817" s="5"/>
      <c r="AW4817" s="5"/>
      <c r="AX4817" s="5"/>
      <c r="AY4817" s="5"/>
      <c r="AZ4817" s="5"/>
      <c r="BA4817" s="5"/>
      <c r="CX4817" s="5"/>
      <c r="CY4817" s="5"/>
      <c r="CZ4817" s="5"/>
    </row>
    <row r="4818" spans="4:104" x14ac:dyDescent="0.3">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E4818" s="5"/>
      <c r="AF4818" s="5"/>
      <c r="AG4818" s="5"/>
      <c r="AH4818" s="5"/>
      <c r="AI4818" s="5"/>
      <c r="AJ4818" s="5"/>
      <c r="AM4818" s="9"/>
      <c r="AN4818" s="9"/>
      <c r="AO4818" s="9"/>
      <c r="AP4818" s="9"/>
      <c r="AQ4818" s="9"/>
      <c r="AR4818" s="9"/>
      <c r="AS4818" s="9"/>
      <c r="AT4818" s="9"/>
      <c r="AU4818" s="5"/>
      <c r="AV4818" s="5"/>
      <c r="AW4818" s="5"/>
      <c r="AX4818" s="5"/>
      <c r="AY4818" s="5"/>
      <c r="AZ4818" s="5"/>
      <c r="BA4818" s="5"/>
      <c r="CX4818" s="5"/>
      <c r="CY4818" s="5"/>
      <c r="CZ4818" s="5"/>
    </row>
    <row r="4819" spans="4:104" x14ac:dyDescent="0.3">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E4819" s="5"/>
      <c r="AF4819" s="5"/>
      <c r="AG4819" s="5"/>
      <c r="AH4819" s="5"/>
      <c r="AI4819" s="5"/>
      <c r="AJ4819" s="5"/>
      <c r="AM4819" s="9"/>
      <c r="AN4819" s="9"/>
      <c r="AO4819" s="9"/>
      <c r="AP4819" s="9"/>
      <c r="AQ4819" s="9"/>
      <c r="AR4819" s="9"/>
      <c r="AS4819" s="9"/>
      <c r="AT4819" s="9"/>
      <c r="AU4819" s="5"/>
      <c r="AV4819" s="5"/>
      <c r="AW4819" s="5"/>
      <c r="AX4819" s="5"/>
      <c r="AY4819" s="5"/>
      <c r="AZ4819" s="5"/>
      <c r="BA4819" s="5"/>
      <c r="CX4819" s="5"/>
      <c r="CY4819" s="5"/>
      <c r="CZ4819" s="5"/>
    </row>
    <row r="4820" spans="4:104" x14ac:dyDescent="0.3">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E4820" s="5"/>
      <c r="AF4820" s="5"/>
      <c r="AG4820" s="5"/>
      <c r="AH4820" s="5"/>
      <c r="AI4820" s="5"/>
      <c r="AJ4820" s="5"/>
      <c r="AM4820" s="9"/>
      <c r="AN4820" s="9"/>
      <c r="AO4820" s="9"/>
      <c r="AP4820" s="9"/>
      <c r="AQ4820" s="9"/>
      <c r="AR4820" s="9"/>
      <c r="AS4820" s="9"/>
      <c r="AT4820" s="9"/>
      <c r="AU4820" s="5"/>
      <c r="AV4820" s="5"/>
      <c r="AW4820" s="5"/>
      <c r="AX4820" s="5"/>
      <c r="AY4820" s="5"/>
      <c r="AZ4820" s="5"/>
      <c r="BA4820" s="5"/>
      <c r="CX4820" s="5"/>
      <c r="CY4820" s="5"/>
      <c r="CZ4820" s="5"/>
    </row>
    <row r="4821" spans="4:104" x14ac:dyDescent="0.3">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E4821" s="5"/>
      <c r="AF4821" s="5"/>
      <c r="AG4821" s="5"/>
      <c r="AH4821" s="5"/>
      <c r="AI4821" s="5"/>
      <c r="AJ4821" s="5"/>
      <c r="AM4821" s="9"/>
      <c r="AN4821" s="9"/>
      <c r="AO4821" s="9"/>
      <c r="AP4821" s="9"/>
      <c r="AQ4821" s="9"/>
      <c r="AR4821" s="9"/>
      <c r="AS4821" s="9"/>
      <c r="AT4821" s="9"/>
      <c r="AU4821" s="5"/>
      <c r="AV4821" s="5"/>
      <c r="AW4821" s="5"/>
      <c r="AX4821" s="5"/>
      <c r="AY4821" s="5"/>
      <c r="AZ4821" s="5"/>
      <c r="BA4821" s="5"/>
      <c r="CX4821" s="5"/>
      <c r="CY4821" s="5"/>
      <c r="CZ4821" s="5"/>
    </row>
    <row r="4822" spans="4:104" x14ac:dyDescent="0.3">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E4822" s="5"/>
      <c r="AF4822" s="5"/>
      <c r="AG4822" s="5"/>
      <c r="AH4822" s="5"/>
      <c r="AI4822" s="5"/>
      <c r="AJ4822" s="5"/>
      <c r="AM4822" s="9"/>
      <c r="AN4822" s="9"/>
      <c r="AO4822" s="9"/>
      <c r="AP4822" s="9"/>
      <c r="AQ4822" s="9"/>
      <c r="AR4822" s="9"/>
      <c r="AS4822" s="9"/>
      <c r="AT4822" s="9"/>
      <c r="AU4822" s="5"/>
      <c r="AV4822" s="5"/>
      <c r="AW4822" s="5"/>
      <c r="AX4822" s="5"/>
      <c r="AY4822" s="5"/>
      <c r="AZ4822" s="5"/>
      <c r="BA4822" s="5"/>
      <c r="CX4822" s="5"/>
      <c r="CY4822" s="5"/>
      <c r="CZ4822" s="5"/>
    </row>
    <row r="4823" spans="4:104" x14ac:dyDescent="0.3">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E4823" s="5"/>
      <c r="AF4823" s="5"/>
      <c r="AG4823" s="5"/>
      <c r="AH4823" s="5"/>
      <c r="AI4823" s="5"/>
      <c r="AJ4823" s="5"/>
      <c r="AM4823" s="9"/>
      <c r="AN4823" s="9"/>
      <c r="AO4823" s="9"/>
      <c r="AP4823" s="9"/>
      <c r="AQ4823" s="9"/>
      <c r="AR4823" s="9"/>
      <c r="AS4823" s="9"/>
      <c r="AT4823" s="9"/>
      <c r="AU4823" s="5"/>
      <c r="AV4823" s="5"/>
      <c r="AW4823" s="5"/>
      <c r="AX4823" s="5"/>
      <c r="AY4823" s="5"/>
      <c r="AZ4823" s="5"/>
      <c r="BA4823" s="5"/>
      <c r="CX4823" s="5"/>
      <c r="CY4823" s="5"/>
      <c r="CZ4823" s="5"/>
    </row>
    <row r="4824" spans="4:104" x14ac:dyDescent="0.3">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E4824" s="5"/>
      <c r="AF4824" s="5"/>
      <c r="AG4824" s="5"/>
      <c r="AH4824" s="5"/>
      <c r="AI4824" s="5"/>
      <c r="AJ4824" s="5"/>
      <c r="AM4824" s="9"/>
      <c r="AN4824" s="9"/>
      <c r="AO4824" s="9"/>
      <c r="AP4824" s="9"/>
      <c r="AQ4824" s="9"/>
      <c r="AR4824" s="9"/>
      <c r="AS4824" s="9"/>
      <c r="AT4824" s="9"/>
      <c r="AU4824" s="5"/>
      <c r="AV4824" s="5"/>
      <c r="AW4824" s="5"/>
      <c r="AX4824" s="5"/>
      <c r="AY4824" s="5"/>
      <c r="AZ4824" s="5"/>
      <c r="BA4824" s="5"/>
      <c r="CX4824" s="5"/>
      <c r="CY4824" s="5"/>
      <c r="CZ4824" s="5"/>
    </row>
    <row r="4825" spans="4:104" x14ac:dyDescent="0.3">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E4825" s="5"/>
      <c r="AF4825" s="5"/>
      <c r="AG4825" s="5"/>
      <c r="AH4825" s="5"/>
      <c r="AI4825" s="5"/>
      <c r="AJ4825" s="5"/>
      <c r="AM4825" s="9"/>
      <c r="AN4825" s="9"/>
      <c r="AO4825" s="9"/>
      <c r="AP4825" s="9"/>
      <c r="AQ4825" s="9"/>
      <c r="AR4825" s="9"/>
      <c r="AS4825" s="9"/>
      <c r="AT4825" s="9"/>
      <c r="AU4825" s="5"/>
      <c r="AV4825" s="5"/>
      <c r="AW4825" s="5"/>
      <c r="AX4825" s="5"/>
      <c r="AY4825" s="5"/>
      <c r="AZ4825" s="5"/>
      <c r="BA4825" s="5"/>
      <c r="CX4825" s="5"/>
      <c r="CY4825" s="5"/>
      <c r="CZ4825" s="5"/>
    </row>
    <row r="4826" spans="4:104" x14ac:dyDescent="0.3">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E4826" s="5"/>
      <c r="AF4826" s="5"/>
      <c r="AG4826" s="5"/>
      <c r="AH4826" s="5"/>
      <c r="AI4826" s="5"/>
      <c r="AJ4826" s="5"/>
      <c r="AM4826" s="9"/>
      <c r="AN4826" s="9"/>
      <c r="AO4826" s="9"/>
      <c r="AP4826" s="9"/>
      <c r="AQ4826" s="9"/>
      <c r="AR4826" s="9"/>
      <c r="AS4826" s="9"/>
      <c r="AT4826" s="9"/>
      <c r="AU4826" s="5"/>
      <c r="AV4826" s="5"/>
      <c r="AW4826" s="5"/>
      <c r="AX4826" s="5"/>
      <c r="AY4826" s="5"/>
      <c r="AZ4826" s="5"/>
      <c r="BA4826" s="5"/>
      <c r="CX4826" s="5"/>
      <c r="CY4826" s="5"/>
      <c r="CZ4826" s="5"/>
    </row>
    <row r="4827" spans="4:104" x14ac:dyDescent="0.3">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E4827" s="5"/>
      <c r="AF4827" s="5"/>
      <c r="AG4827" s="5"/>
      <c r="AH4827" s="5"/>
      <c r="AI4827" s="5"/>
      <c r="AJ4827" s="5"/>
      <c r="AM4827" s="9"/>
      <c r="AN4827" s="9"/>
      <c r="AO4827" s="9"/>
      <c r="AP4827" s="9"/>
      <c r="AQ4827" s="9"/>
      <c r="AR4827" s="9"/>
      <c r="AS4827" s="9"/>
      <c r="AT4827" s="9"/>
      <c r="AU4827" s="5"/>
      <c r="AV4827" s="5"/>
      <c r="AW4827" s="5"/>
      <c r="AX4827" s="5"/>
      <c r="AY4827" s="5"/>
      <c r="AZ4827" s="5"/>
      <c r="BA4827" s="5"/>
      <c r="CX4827" s="5"/>
      <c r="CY4827" s="5"/>
      <c r="CZ4827" s="5"/>
    </row>
    <row r="4828" spans="4:104" x14ac:dyDescent="0.3">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E4828" s="5"/>
      <c r="AF4828" s="5"/>
      <c r="AG4828" s="5"/>
      <c r="AH4828" s="5"/>
      <c r="AI4828" s="5"/>
      <c r="AJ4828" s="5"/>
      <c r="AM4828" s="9"/>
      <c r="AN4828" s="9"/>
      <c r="AO4828" s="9"/>
      <c r="AP4828" s="9"/>
      <c r="AQ4828" s="9"/>
      <c r="AR4828" s="9"/>
      <c r="AS4828" s="9"/>
      <c r="AT4828" s="9"/>
      <c r="AU4828" s="5"/>
      <c r="AV4828" s="5"/>
      <c r="AW4828" s="5"/>
      <c r="AX4828" s="5"/>
      <c r="AY4828" s="5"/>
      <c r="AZ4828" s="5"/>
      <c r="BA4828" s="5"/>
      <c r="CX4828" s="5"/>
      <c r="CY4828" s="5"/>
      <c r="CZ4828" s="5"/>
    </row>
    <row r="4829" spans="4:104" x14ac:dyDescent="0.3">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E4829" s="5"/>
      <c r="AF4829" s="5"/>
      <c r="AG4829" s="5"/>
      <c r="AH4829" s="5"/>
      <c r="AI4829" s="5"/>
      <c r="AJ4829" s="5"/>
      <c r="AM4829" s="9"/>
      <c r="AN4829" s="9"/>
      <c r="AO4829" s="9"/>
      <c r="AP4829" s="9"/>
      <c r="AQ4829" s="9"/>
      <c r="AR4829" s="9"/>
      <c r="AS4829" s="9"/>
      <c r="AT4829" s="9"/>
      <c r="AU4829" s="5"/>
      <c r="AV4829" s="5"/>
      <c r="AW4829" s="5"/>
      <c r="AX4829" s="5"/>
      <c r="AY4829" s="5"/>
      <c r="AZ4829" s="5"/>
      <c r="BA4829" s="5"/>
      <c r="CX4829" s="5"/>
      <c r="CY4829" s="5"/>
      <c r="CZ4829" s="5"/>
    </row>
    <row r="4830" spans="4:104" x14ac:dyDescent="0.3">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E4830" s="5"/>
      <c r="AF4830" s="5"/>
      <c r="AG4830" s="5"/>
      <c r="AH4830" s="5"/>
      <c r="AI4830" s="5"/>
      <c r="AJ4830" s="5"/>
      <c r="AM4830" s="9"/>
      <c r="AN4830" s="9"/>
      <c r="AO4830" s="9"/>
      <c r="AP4830" s="9"/>
      <c r="AQ4830" s="9"/>
      <c r="AR4830" s="9"/>
      <c r="AS4830" s="9"/>
      <c r="AT4830" s="9"/>
      <c r="AU4830" s="5"/>
      <c r="AV4830" s="5"/>
      <c r="AW4830" s="5"/>
      <c r="AX4830" s="5"/>
      <c r="AY4830" s="5"/>
      <c r="AZ4830" s="5"/>
      <c r="BA4830" s="5"/>
      <c r="CX4830" s="5"/>
      <c r="CY4830" s="5"/>
      <c r="CZ4830" s="5"/>
    </row>
    <row r="4831" spans="4:104" x14ac:dyDescent="0.3">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E4831" s="5"/>
      <c r="AF4831" s="5"/>
      <c r="AG4831" s="5"/>
      <c r="AH4831" s="5"/>
      <c r="AI4831" s="5"/>
      <c r="AJ4831" s="5"/>
      <c r="AM4831" s="9"/>
      <c r="AN4831" s="9"/>
      <c r="AO4831" s="9"/>
      <c r="AP4831" s="9"/>
      <c r="AQ4831" s="9"/>
      <c r="AR4831" s="9"/>
      <c r="AS4831" s="9"/>
      <c r="AT4831" s="9"/>
      <c r="AU4831" s="5"/>
      <c r="AV4831" s="5"/>
      <c r="AW4831" s="5"/>
      <c r="AX4831" s="5"/>
      <c r="AY4831" s="5"/>
      <c r="AZ4831" s="5"/>
      <c r="BA4831" s="5"/>
      <c r="CX4831" s="5"/>
      <c r="CY4831" s="5"/>
      <c r="CZ4831" s="5"/>
    </row>
    <row r="4832" spans="4:104" x14ac:dyDescent="0.3">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E4832" s="5"/>
      <c r="AF4832" s="5"/>
      <c r="AG4832" s="5"/>
      <c r="AH4832" s="5"/>
      <c r="AI4832" s="5"/>
      <c r="AJ4832" s="5"/>
      <c r="AM4832" s="9"/>
      <c r="AN4832" s="9"/>
      <c r="AO4832" s="9"/>
      <c r="AP4832" s="9"/>
      <c r="AQ4832" s="9"/>
      <c r="AR4832" s="9"/>
      <c r="AS4832" s="9"/>
      <c r="AT4832" s="9"/>
      <c r="AU4832" s="5"/>
      <c r="AV4832" s="5"/>
      <c r="AW4832" s="5"/>
      <c r="AX4832" s="5"/>
      <c r="AY4832" s="5"/>
      <c r="AZ4832" s="5"/>
      <c r="BA4832" s="5"/>
      <c r="CX4832" s="5"/>
      <c r="CY4832" s="5"/>
      <c r="CZ4832" s="5"/>
    </row>
    <row r="4833" spans="4:104" x14ac:dyDescent="0.3">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E4833" s="5"/>
      <c r="AF4833" s="5"/>
      <c r="AG4833" s="5"/>
      <c r="AH4833" s="5"/>
      <c r="AI4833" s="5"/>
      <c r="AJ4833" s="5"/>
      <c r="AM4833" s="9"/>
      <c r="AN4833" s="9"/>
      <c r="AO4833" s="9"/>
      <c r="AP4833" s="9"/>
      <c r="AQ4833" s="9"/>
      <c r="AR4833" s="9"/>
      <c r="AS4833" s="9"/>
      <c r="AT4833" s="9"/>
      <c r="AU4833" s="5"/>
      <c r="AV4833" s="5"/>
      <c r="AW4833" s="5"/>
      <c r="AX4833" s="5"/>
      <c r="AY4833" s="5"/>
      <c r="AZ4833" s="5"/>
      <c r="BA4833" s="5"/>
      <c r="CX4833" s="5"/>
      <c r="CY4833" s="5"/>
      <c r="CZ4833" s="5"/>
    </row>
    <row r="4834" spans="4:104" x14ac:dyDescent="0.3">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E4834" s="5"/>
      <c r="AF4834" s="5"/>
      <c r="AG4834" s="5"/>
      <c r="AH4834" s="5"/>
      <c r="AI4834" s="5"/>
      <c r="AJ4834" s="5"/>
      <c r="AM4834" s="9"/>
      <c r="AN4834" s="9"/>
      <c r="AO4834" s="9"/>
      <c r="AP4834" s="9"/>
      <c r="AQ4834" s="9"/>
      <c r="AR4834" s="9"/>
      <c r="AS4834" s="9"/>
      <c r="AT4834" s="9"/>
      <c r="AU4834" s="5"/>
      <c r="AV4834" s="5"/>
      <c r="AW4834" s="5"/>
      <c r="AX4834" s="5"/>
      <c r="AY4834" s="5"/>
      <c r="AZ4834" s="5"/>
      <c r="BA4834" s="5"/>
      <c r="CX4834" s="5"/>
      <c r="CY4834" s="5"/>
      <c r="CZ4834" s="5"/>
    </row>
    <row r="4835" spans="4:104" x14ac:dyDescent="0.3">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E4835" s="5"/>
      <c r="AF4835" s="5"/>
      <c r="AG4835" s="5"/>
      <c r="AH4835" s="5"/>
      <c r="AI4835" s="5"/>
      <c r="AJ4835" s="5"/>
      <c r="AM4835" s="9"/>
      <c r="AN4835" s="9"/>
      <c r="AO4835" s="9"/>
      <c r="AP4835" s="9"/>
      <c r="AQ4835" s="9"/>
      <c r="AR4835" s="9"/>
      <c r="AS4835" s="9"/>
      <c r="AT4835" s="9"/>
      <c r="AU4835" s="5"/>
      <c r="AV4835" s="5"/>
      <c r="AW4835" s="5"/>
      <c r="AX4835" s="5"/>
      <c r="AY4835" s="5"/>
      <c r="AZ4835" s="5"/>
      <c r="BA4835" s="5"/>
      <c r="CX4835" s="5"/>
      <c r="CY4835" s="5"/>
      <c r="CZ4835" s="5"/>
    </row>
    <row r="4836" spans="4:104" x14ac:dyDescent="0.3">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E4836" s="5"/>
      <c r="AF4836" s="5"/>
      <c r="AG4836" s="5"/>
      <c r="AH4836" s="5"/>
      <c r="AI4836" s="5"/>
      <c r="AJ4836" s="5"/>
      <c r="AM4836" s="9"/>
      <c r="AN4836" s="9"/>
      <c r="AO4836" s="9"/>
      <c r="AP4836" s="9"/>
      <c r="AQ4836" s="9"/>
      <c r="AR4836" s="9"/>
      <c r="AS4836" s="9"/>
      <c r="AT4836" s="9"/>
      <c r="AU4836" s="5"/>
      <c r="AV4836" s="5"/>
      <c r="AW4836" s="5"/>
      <c r="AX4836" s="5"/>
      <c r="AY4836" s="5"/>
      <c r="AZ4836" s="5"/>
      <c r="BA4836" s="5"/>
      <c r="CX4836" s="5"/>
      <c r="CY4836" s="5"/>
      <c r="CZ4836" s="5"/>
    </row>
    <row r="4837" spans="4:104" x14ac:dyDescent="0.3">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E4837" s="5"/>
      <c r="AF4837" s="5"/>
      <c r="AG4837" s="5"/>
      <c r="AH4837" s="5"/>
      <c r="AI4837" s="5"/>
      <c r="AJ4837" s="5"/>
      <c r="AM4837" s="9"/>
      <c r="AN4837" s="9"/>
      <c r="AO4837" s="9"/>
      <c r="AP4837" s="9"/>
      <c r="AQ4837" s="9"/>
      <c r="AR4837" s="9"/>
      <c r="AS4837" s="9"/>
      <c r="AT4837" s="9"/>
      <c r="AU4837" s="5"/>
      <c r="AV4837" s="5"/>
      <c r="AW4837" s="5"/>
      <c r="AX4837" s="5"/>
      <c r="AY4837" s="5"/>
      <c r="AZ4837" s="5"/>
      <c r="BA4837" s="5"/>
      <c r="CX4837" s="5"/>
      <c r="CY4837" s="5"/>
      <c r="CZ4837" s="5"/>
    </row>
    <row r="4838" spans="4:104" x14ac:dyDescent="0.3">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E4838" s="5"/>
      <c r="AF4838" s="5"/>
      <c r="AG4838" s="5"/>
      <c r="AH4838" s="5"/>
      <c r="AI4838" s="5"/>
      <c r="AJ4838" s="5"/>
      <c r="AM4838" s="9"/>
      <c r="AN4838" s="9"/>
      <c r="AO4838" s="9"/>
      <c r="AP4838" s="9"/>
      <c r="AQ4838" s="9"/>
      <c r="AR4838" s="9"/>
      <c r="AS4838" s="9"/>
      <c r="AT4838" s="9"/>
      <c r="AU4838" s="5"/>
      <c r="AV4838" s="5"/>
      <c r="AW4838" s="5"/>
      <c r="AX4838" s="5"/>
      <c r="AY4838" s="5"/>
      <c r="AZ4838" s="5"/>
      <c r="BA4838" s="5"/>
      <c r="CX4838" s="5"/>
      <c r="CY4838" s="5"/>
      <c r="CZ4838" s="5"/>
    </row>
    <row r="4839" spans="4:104" x14ac:dyDescent="0.3">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E4839" s="5"/>
      <c r="AF4839" s="5"/>
      <c r="AG4839" s="5"/>
      <c r="AH4839" s="5"/>
      <c r="AI4839" s="5"/>
      <c r="AJ4839" s="5"/>
      <c r="AM4839" s="9"/>
      <c r="AN4839" s="9"/>
      <c r="AO4839" s="9"/>
      <c r="AP4839" s="9"/>
      <c r="AQ4839" s="9"/>
      <c r="AR4839" s="9"/>
      <c r="AS4839" s="9"/>
      <c r="AT4839" s="9"/>
      <c r="AU4839" s="5"/>
      <c r="AV4839" s="5"/>
      <c r="AW4839" s="5"/>
      <c r="AX4839" s="5"/>
      <c r="AY4839" s="5"/>
      <c r="AZ4839" s="5"/>
      <c r="BA4839" s="5"/>
      <c r="CX4839" s="5"/>
      <c r="CY4839" s="5"/>
      <c r="CZ4839" s="5"/>
    </row>
    <row r="4840" spans="4:104" x14ac:dyDescent="0.3">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E4840" s="5"/>
      <c r="AF4840" s="5"/>
      <c r="AG4840" s="5"/>
      <c r="AH4840" s="5"/>
      <c r="AI4840" s="5"/>
      <c r="AJ4840" s="5"/>
      <c r="AM4840" s="9"/>
      <c r="AN4840" s="9"/>
      <c r="AO4840" s="9"/>
      <c r="AP4840" s="9"/>
      <c r="AQ4840" s="9"/>
      <c r="AR4840" s="9"/>
      <c r="AS4840" s="9"/>
      <c r="AT4840" s="9"/>
      <c r="AU4840" s="5"/>
      <c r="AV4840" s="5"/>
      <c r="AW4840" s="5"/>
      <c r="AX4840" s="5"/>
      <c r="AY4840" s="5"/>
      <c r="AZ4840" s="5"/>
      <c r="BA4840" s="5"/>
      <c r="CX4840" s="5"/>
      <c r="CY4840" s="5"/>
      <c r="CZ4840" s="5"/>
    </row>
    <row r="4841" spans="4:104" x14ac:dyDescent="0.3">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E4841" s="5"/>
      <c r="AF4841" s="5"/>
      <c r="AG4841" s="5"/>
      <c r="AH4841" s="5"/>
      <c r="AI4841" s="5"/>
      <c r="AJ4841" s="5"/>
      <c r="AM4841" s="9"/>
      <c r="AN4841" s="9"/>
      <c r="AO4841" s="9"/>
      <c r="AP4841" s="9"/>
      <c r="AQ4841" s="9"/>
      <c r="AR4841" s="9"/>
      <c r="AS4841" s="9"/>
      <c r="AT4841" s="9"/>
      <c r="AU4841" s="5"/>
      <c r="AV4841" s="5"/>
      <c r="AW4841" s="5"/>
      <c r="AX4841" s="5"/>
      <c r="AY4841" s="5"/>
      <c r="AZ4841" s="5"/>
      <c r="BA4841" s="5"/>
      <c r="CX4841" s="5"/>
      <c r="CY4841" s="5"/>
      <c r="CZ4841" s="5"/>
    </row>
    <row r="4842" spans="4:104" x14ac:dyDescent="0.3">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E4842" s="5"/>
      <c r="AF4842" s="5"/>
      <c r="AG4842" s="5"/>
      <c r="AH4842" s="5"/>
      <c r="AI4842" s="5"/>
      <c r="AJ4842" s="5"/>
      <c r="AM4842" s="9"/>
      <c r="AN4842" s="9"/>
      <c r="AO4842" s="9"/>
      <c r="AP4842" s="9"/>
      <c r="AQ4842" s="9"/>
      <c r="AR4842" s="9"/>
      <c r="AS4842" s="9"/>
      <c r="AT4842" s="9"/>
      <c r="AU4842" s="5"/>
      <c r="AV4842" s="5"/>
      <c r="AW4842" s="5"/>
      <c r="AX4842" s="5"/>
      <c r="AY4842" s="5"/>
      <c r="AZ4842" s="5"/>
      <c r="BA4842" s="5"/>
      <c r="CX4842" s="5"/>
      <c r="CY4842" s="5"/>
      <c r="CZ4842" s="5"/>
    </row>
    <row r="4843" spans="4:104" x14ac:dyDescent="0.3">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E4843" s="5"/>
      <c r="AF4843" s="5"/>
      <c r="AG4843" s="5"/>
      <c r="AH4843" s="5"/>
      <c r="AI4843" s="5"/>
      <c r="AJ4843" s="5"/>
      <c r="AM4843" s="9"/>
      <c r="AN4843" s="9"/>
      <c r="AO4843" s="9"/>
      <c r="AP4843" s="9"/>
      <c r="AQ4843" s="9"/>
      <c r="AR4843" s="9"/>
      <c r="AS4843" s="9"/>
      <c r="AT4843" s="9"/>
      <c r="AU4843" s="5"/>
      <c r="AV4843" s="5"/>
      <c r="AW4843" s="5"/>
      <c r="AX4843" s="5"/>
      <c r="AY4843" s="5"/>
      <c r="AZ4843" s="5"/>
      <c r="BA4843" s="5"/>
      <c r="CX4843" s="5"/>
      <c r="CY4843" s="5"/>
      <c r="CZ4843" s="5"/>
    </row>
    <row r="4844" spans="4:104" x14ac:dyDescent="0.3">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E4844" s="5"/>
      <c r="AF4844" s="5"/>
      <c r="AG4844" s="5"/>
      <c r="AH4844" s="5"/>
      <c r="AI4844" s="5"/>
      <c r="AJ4844" s="5"/>
      <c r="AM4844" s="9"/>
      <c r="AN4844" s="9"/>
      <c r="AO4844" s="9"/>
      <c r="AP4844" s="9"/>
      <c r="AQ4844" s="9"/>
      <c r="AR4844" s="9"/>
      <c r="AS4844" s="9"/>
      <c r="AT4844" s="9"/>
      <c r="AU4844" s="5"/>
      <c r="AV4844" s="5"/>
      <c r="AW4844" s="5"/>
      <c r="AX4844" s="5"/>
      <c r="AY4844" s="5"/>
      <c r="AZ4844" s="5"/>
      <c r="BA4844" s="5"/>
      <c r="CX4844" s="5"/>
      <c r="CY4844" s="5"/>
      <c r="CZ4844" s="5"/>
    </row>
    <row r="4845" spans="4:104" x14ac:dyDescent="0.3">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E4845" s="5"/>
      <c r="AF4845" s="5"/>
      <c r="AG4845" s="5"/>
      <c r="AH4845" s="5"/>
      <c r="AI4845" s="5"/>
      <c r="AJ4845" s="5"/>
      <c r="AM4845" s="9"/>
      <c r="AN4845" s="9"/>
      <c r="AO4845" s="9"/>
      <c r="AP4845" s="9"/>
      <c r="AQ4845" s="9"/>
      <c r="AR4845" s="9"/>
      <c r="AS4845" s="9"/>
      <c r="AT4845" s="9"/>
      <c r="AU4845" s="5"/>
      <c r="AV4845" s="5"/>
      <c r="AW4845" s="5"/>
      <c r="AX4845" s="5"/>
      <c r="AY4845" s="5"/>
      <c r="AZ4845" s="5"/>
      <c r="BA4845" s="5"/>
      <c r="CX4845" s="5"/>
      <c r="CY4845" s="5"/>
      <c r="CZ4845" s="5"/>
    </row>
    <row r="4846" spans="4:104" x14ac:dyDescent="0.3">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E4846" s="5"/>
      <c r="AF4846" s="5"/>
      <c r="AG4846" s="5"/>
      <c r="AH4846" s="5"/>
      <c r="AI4846" s="5"/>
      <c r="AJ4846" s="5"/>
      <c r="AM4846" s="9"/>
      <c r="AN4846" s="9"/>
      <c r="AO4846" s="9"/>
      <c r="AP4846" s="9"/>
      <c r="AQ4846" s="9"/>
      <c r="AR4846" s="9"/>
      <c r="AS4846" s="9"/>
      <c r="AT4846" s="9"/>
      <c r="AU4846" s="5"/>
      <c r="AV4846" s="5"/>
      <c r="AW4846" s="5"/>
      <c r="AX4846" s="5"/>
      <c r="AY4846" s="5"/>
      <c r="AZ4846" s="5"/>
      <c r="BA4846" s="5"/>
      <c r="CX4846" s="5"/>
      <c r="CY4846" s="5"/>
      <c r="CZ4846" s="5"/>
    </row>
    <row r="4847" spans="4:104" x14ac:dyDescent="0.3">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E4847" s="5"/>
      <c r="AF4847" s="5"/>
      <c r="AG4847" s="5"/>
      <c r="AH4847" s="5"/>
      <c r="AI4847" s="5"/>
      <c r="AJ4847" s="5"/>
      <c r="AM4847" s="9"/>
      <c r="AN4847" s="9"/>
      <c r="AO4847" s="9"/>
      <c r="AP4847" s="9"/>
      <c r="AQ4847" s="9"/>
      <c r="AR4847" s="9"/>
      <c r="AS4847" s="9"/>
      <c r="AT4847" s="9"/>
      <c r="AU4847" s="5"/>
      <c r="AV4847" s="5"/>
      <c r="AW4847" s="5"/>
      <c r="AX4847" s="5"/>
      <c r="AY4847" s="5"/>
      <c r="AZ4847" s="5"/>
      <c r="BA4847" s="5"/>
      <c r="CX4847" s="5"/>
      <c r="CY4847" s="5"/>
      <c r="CZ4847" s="5"/>
    </row>
    <row r="4848" spans="4:104" x14ac:dyDescent="0.3">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E4848" s="5"/>
      <c r="AF4848" s="5"/>
      <c r="AG4848" s="5"/>
      <c r="AH4848" s="5"/>
      <c r="AI4848" s="5"/>
      <c r="AJ4848" s="5"/>
      <c r="AM4848" s="9"/>
      <c r="AN4848" s="9"/>
      <c r="AO4848" s="9"/>
      <c r="AP4848" s="9"/>
      <c r="AQ4848" s="9"/>
      <c r="AR4848" s="9"/>
      <c r="AS4848" s="9"/>
      <c r="AT4848" s="9"/>
      <c r="AU4848" s="5"/>
      <c r="AV4848" s="5"/>
      <c r="AW4848" s="5"/>
      <c r="AX4848" s="5"/>
      <c r="AY4848" s="5"/>
      <c r="AZ4848" s="5"/>
      <c r="BA4848" s="5"/>
      <c r="CX4848" s="5"/>
      <c r="CY4848" s="5"/>
      <c r="CZ4848" s="5"/>
    </row>
    <row r="4849" spans="4:104" x14ac:dyDescent="0.3">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E4849" s="5"/>
      <c r="AF4849" s="5"/>
      <c r="AG4849" s="5"/>
      <c r="AH4849" s="5"/>
      <c r="AI4849" s="5"/>
      <c r="AJ4849" s="5"/>
      <c r="AM4849" s="9"/>
      <c r="AN4849" s="9"/>
      <c r="AO4849" s="9"/>
      <c r="AP4849" s="9"/>
      <c r="AQ4849" s="9"/>
      <c r="AR4849" s="9"/>
      <c r="AS4849" s="9"/>
      <c r="AT4849" s="9"/>
      <c r="AU4849" s="5"/>
      <c r="AV4849" s="5"/>
      <c r="AW4849" s="5"/>
      <c r="AX4849" s="5"/>
      <c r="AY4849" s="5"/>
      <c r="AZ4849" s="5"/>
      <c r="BA4849" s="5"/>
      <c r="CX4849" s="5"/>
      <c r="CY4849" s="5"/>
      <c r="CZ4849" s="5"/>
    </row>
    <row r="4850" spans="4:104" x14ac:dyDescent="0.3">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E4850" s="5"/>
      <c r="AF4850" s="5"/>
      <c r="AG4850" s="5"/>
      <c r="AH4850" s="5"/>
      <c r="AI4850" s="5"/>
      <c r="AJ4850" s="5"/>
      <c r="AM4850" s="9"/>
      <c r="AN4850" s="9"/>
      <c r="AO4850" s="9"/>
      <c r="AP4850" s="9"/>
      <c r="AQ4850" s="9"/>
      <c r="AR4850" s="9"/>
      <c r="AS4850" s="9"/>
      <c r="AT4850" s="9"/>
      <c r="AU4850" s="5"/>
      <c r="AV4850" s="5"/>
      <c r="AW4850" s="5"/>
      <c r="AX4850" s="5"/>
      <c r="AY4850" s="5"/>
      <c r="AZ4850" s="5"/>
      <c r="BA4850" s="5"/>
      <c r="CX4850" s="5"/>
      <c r="CY4850" s="5"/>
      <c r="CZ4850" s="5"/>
    </row>
    <row r="4851" spans="4:104" x14ac:dyDescent="0.3">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E4851" s="5"/>
      <c r="AF4851" s="5"/>
      <c r="AG4851" s="5"/>
      <c r="AH4851" s="5"/>
      <c r="AI4851" s="5"/>
      <c r="AJ4851" s="5"/>
      <c r="AM4851" s="9"/>
      <c r="AN4851" s="9"/>
      <c r="AO4851" s="9"/>
      <c r="AP4851" s="9"/>
      <c r="AQ4851" s="9"/>
      <c r="AR4851" s="9"/>
      <c r="AS4851" s="9"/>
      <c r="AT4851" s="9"/>
      <c r="AU4851" s="5"/>
      <c r="AV4851" s="5"/>
      <c r="AW4851" s="5"/>
      <c r="AX4851" s="5"/>
      <c r="AY4851" s="5"/>
      <c r="AZ4851" s="5"/>
      <c r="BA4851" s="5"/>
      <c r="CX4851" s="5"/>
      <c r="CY4851" s="5"/>
      <c r="CZ4851" s="5"/>
    </row>
    <row r="4852" spans="4:104" x14ac:dyDescent="0.3">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E4852" s="5"/>
      <c r="AF4852" s="5"/>
      <c r="AG4852" s="5"/>
      <c r="AH4852" s="5"/>
      <c r="AI4852" s="5"/>
      <c r="AJ4852" s="5"/>
      <c r="AM4852" s="9"/>
      <c r="AN4852" s="9"/>
      <c r="AO4852" s="9"/>
      <c r="AP4852" s="9"/>
      <c r="AQ4852" s="9"/>
      <c r="AR4852" s="9"/>
      <c r="AS4852" s="9"/>
      <c r="AT4852" s="9"/>
      <c r="AU4852" s="5"/>
      <c r="AV4852" s="5"/>
      <c r="AW4852" s="5"/>
      <c r="AX4852" s="5"/>
      <c r="AY4852" s="5"/>
      <c r="AZ4852" s="5"/>
      <c r="BA4852" s="5"/>
      <c r="CX4852" s="5"/>
      <c r="CY4852" s="5"/>
      <c r="CZ4852" s="5"/>
    </row>
    <row r="4853" spans="4:104" x14ac:dyDescent="0.3">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E4853" s="5"/>
      <c r="AF4853" s="5"/>
      <c r="AG4853" s="5"/>
      <c r="AH4853" s="5"/>
      <c r="AI4853" s="5"/>
      <c r="AJ4853" s="5"/>
      <c r="AM4853" s="9"/>
      <c r="AN4853" s="9"/>
      <c r="AO4853" s="9"/>
      <c r="AP4853" s="9"/>
      <c r="AQ4853" s="9"/>
      <c r="AR4853" s="9"/>
      <c r="AS4853" s="9"/>
      <c r="AT4853" s="9"/>
      <c r="AU4853" s="5"/>
      <c r="AV4853" s="5"/>
      <c r="AW4853" s="5"/>
      <c r="AX4853" s="5"/>
      <c r="AY4853" s="5"/>
      <c r="AZ4853" s="5"/>
      <c r="BA4853" s="5"/>
      <c r="CX4853" s="5"/>
      <c r="CY4853" s="5"/>
      <c r="CZ4853" s="5"/>
    </row>
    <row r="4854" spans="4:104" x14ac:dyDescent="0.3">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E4854" s="5"/>
      <c r="AF4854" s="5"/>
      <c r="AG4854" s="5"/>
      <c r="AH4854" s="5"/>
      <c r="AI4854" s="5"/>
      <c r="AJ4854" s="5"/>
      <c r="AM4854" s="9"/>
      <c r="AN4854" s="9"/>
      <c r="AO4854" s="9"/>
      <c r="AP4854" s="9"/>
      <c r="AQ4854" s="9"/>
      <c r="AR4854" s="9"/>
      <c r="AS4854" s="9"/>
      <c r="AT4854" s="9"/>
      <c r="AU4854" s="5"/>
      <c r="AV4854" s="5"/>
      <c r="AW4854" s="5"/>
      <c r="AX4854" s="5"/>
      <c r="AY4854" s="5"/>
      <c r="AZ4854" s="5"/>
      <c r="BA4854" s="5"/>
      <c r="CX4854" s="5"/>
      <c r="CY4854" s="5"/>
      <c r="CZ4854" s="5"/>
    </row>
    <row r="4855" spans="4:104" x14ac:dyDescent="0.3">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E4855" s="5"/>
      <c r="AF4855" s="5"/>
      <c r="AG4855" s="5"/>
      <c r="AH4855" s="5"/>
      <c r="AI4855" s="5"/>
      <c r="AJ4855" s="5"/>
      <c r="AM4855" s="9"/>
      <c r="AN4855" s="9"/>
      <c r="AO4855" s="9"/>
      <c r="AP4855" s="9"/>
      <c r="AQ4855" s="9"/>
      <c r="AR4855" s="9"/>
      <c r="AS4855" s="9"/>
      <c r="AT4855" s="9"/>
      <c r="AU4855" s="5"/>
      <c r="AV4855" s="5"/>
      <c r="AW4855" s="5"/>
      <c r="AX4855" s="5"/>
      <c r="AY4855" s="5"/>
      <c r="AZ4855" s="5"/>
      <c r="BA4855" s="5"/>
      <c r="CX4855" s="5"/>
      <c r="CY4855" s="5"/>
      <c r="CZ4855" s="5"/>
    </row>
    <row r="4856" spans="4:104" x14ac:dyDescent="0.3">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E4856" s="5"/>
      <c r="AF4856" s="5"/>
      <c r="AG4856" s="5"/>
      <c r="AH4856" s="5"/>
      <c r="AI4856" s="5"/>
      <c r="AJ4856" s="5"/>
      <c r="AM4856" s="9"/>
      <c r="AN4856" s="9"/>
      <c r="AO4856" s="9"/>
      <c r="AP4856" s="9"/>
      <c r="AQ4856" s="9"/>
      <c r="AR4856" s="9"/>
      <c r="AS4856" s="9"/>
      <c r="AT4856" s="9"/>
      <c r="AU4856" s="5"/>
      <c r="AV4856" s="5"/>
      <c r="AW4856" s="5"/>
      <c r="AX4856" s="5"/>
      <c r="AY4856" s="5"/>
      <c r="AZ4856" s="5"/>
      <c r="BA4856" s="5"/>
      <c r="CX4856" s="5"/>
      <c r="CY4856" s="5"/>
      <c r="CZ4856" s="5"/>
    </row>
    <row r="4857" spans="4:104" x14ac:dyDescent="0.3">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E4857" s="5"/>
      <c r="AF4857" s="5"/>
      <c r="AG4857" s="5"/>
      <c r="AH4857" s="5"/>
      <c r="AI4857" s="5"/>
      <c r="AJ4857" s="5"/>
      <c r="AM4857" s="9"/>
      <c r="AN4857" s="9"/>
      <c r="AO4857" s="9"/>
      <c r="AP4857" s="9"/>
      <c r="AQ4857" s="9"/>
      <c r="AR4857" s="9"/>
      <c r="AS4857" s="9"/>
      <c r="AT4857" s="9"/>
      <c r="AU4857" s="5"/>
      <c r="AV4857" s="5"/>
      <c r="AW4857" s="5"/>
      <c r="AX4857" s="5"/>
      <c r="AY4857" s="5"/>
      <c r="AZ4857" s="5"/>
      <c r="BA4857" s="5"/>
      <c r="CX4857" s="5"/>
      <c r="CY4857" s="5"/>
      <c r="CZ4857" s="5"/>
    </row>
    <row r="4858" spans="4:104" x14ac:dyDescent="0.3">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E4858" s="5"/>
      <c r="AF4858" s="5"/>
      <c r="AG4858" s="5"/>
      <c r="AH4858" s="5"/>
      <c r="AI4858" s="5"/>
      <c r="AJ4858" s="5"/>
      <c r="AM4858" s="9"/>
      <c r="AN4858" s="9"/>
      <c r="AO4858" s="9"/>
      <c r="AP4858" s="9"/>
      <c r="AQ4858" s="9"/>
      <c r="AR4858" s="9"/>
      <c r="AS4858" s="9"/>
      <c r="AT4858" s="9"/>
      <c r="AU4858" s="5"/>
      <c r="AV4858" s="5"/>
      <c r="AW4858" s="5"/>
      <c r="AX4858" s="5"/>
      <c r="AY4858" s="5"/>
      <c r="AZ4858" s="5"/>
      <c r="BA4858" s="5"/>
      <c r="CX4858" s="5"/>
      <c r="CY4858" s="5"/>
      <c r="CZ4858" s="5"/>
    </row>
    <row r="4859" spans="4:104" x14ac:dyDescent="0.3">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E4859" s="5"/>
      <c r="AF4859" s="5"/>
      <c r="AG4859" s="5"/>
      <c r="AH4859" s="5"/>
      <c r="AI4859" s="5"/>
      <c r="AJ4859" s="5"/>
      <c r="AM4859" s="9"/>
      <c r="AN4859" s="9"/>
      <c r="AO4859" s="9"/>
      <c r="AP4859" s="9"/>
      <c r="AQ4859" s="9"/>
      <c r="AR4859" s="9"/>
      <c r="AS4859" s="9"/>
      <c r="AT4859" s="9"/>
      <c r="AU4859" s="5"/>
      <c r="AV4859" s="5"/>
      <c r="AW4859" s="5"/>
      <c r="AX4859" s="5"/>
      <c r="AY4859" s="5"/>
      <c r="AZ4859" s="5"/>
      <c r="BA4859" s="5"/>
      <c r="CX4859" s="5"/>
      <c r="CY4859" s="5"/>
      <c r="CZ4859" s="5"/>
    </row>
    <row r="4860" spans="4:104" x14ac:dyDescent="0.3">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E4860" s="5"/>
      <c r="AF4860" s="5"/>
      <c r="AG4860" s="5"/>
      <c r="AH4860" s="5"/>
      <c r="AI4860" s="5"/>
      <c r="AJ4860" s="5"/>
      <c r="AM4860" s="9"/>
      <c r="AN4860" s="9"/>
      <c r="AO4860" s="9"/>
      <c r="AP4860" s="9"/>
      <c r="AQ4860" s="9"/>
      <c r="AR4860" s="9"/>
      <c r="AS4860" s="9"/>
      <c r="AT4860" s="9"/>
      <c r="AU4860" s="5"/>
      <c r="AV4860" s="5"/>
      <c r="AW4860" s="5"/>
      <c r="AX4860" s="5"/>
      <c r="AY4860" s="5"/>
      <c r="AZ4860" s="5"/>
      <c r="BA4860" s="5"/>
      <c r="CX4860" s="5"/>
      <c r="CY4860" s="5"/>
      <c r="CZ4860" s="5"/>
    </row>
    <row r="4861" spans="4:104" x14ac:dyDescent="0.3">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E4861" s="5"/>
      <c r="AF4861" s="5"/>
      <c r="AG4861" s="5"/>
      <c r="AH4861" s="5"/>
      <c r="AI4861" s="5"/>
      <c r="AJ4861" s="5"/>
      <c r="AM4861" s="9"/>
      <c r="AN4861" s="9"/>
      <c r="AO4861" s="9"/>
      <c r="AP4861" s="9"/>
      <c r="AQ4861" s="9"/>
      <c r="AR4861" s="9"/>
      <c r="AS4861" s="9"/>
      <c r="AT4861" s="9"/>
      <c r="AU4861" s="5"/>
      <c r="AV4861" s="5"/>
      <c r="AW4861" s="5"/>
      <c r="AX4861" s="5"/>
      <c r="AY4861" s="5"/>
      <c r="AZ4861" s="5"/>
      <c r="BA4861" s="5"/>
      <c r="CX4861" s="5"/>
      <c r="CY4861" s="5"/>
      <c r="CZ4861" s="5"/>
    </row>
    <row r="4862" spans="4:104" x14ac:dyDescent="0.3">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E4862" s="5"/>
      <c r="AF4862" s="5"/>
      <c r="AG4862" s="5"/>
      <c r="AH4862" s="5"/>
      <c r="AI4862" s="5"/>
      <c r="AJ4862" s="5"/>
      <c r="AM4862" s="9"/>
      <c r="AN4862" s="9"/>
      <c r="AO4862" s="9"/>
      <c r="AP4862" s="9"/>
      <c r="AQ4862" s="9"/>
      <c r="AR4862" s="9"/>
      <c r="AS4862" s="9"/>
      <c r="AT4862" s="9"/>
      <c r="AU4862" s="5"/>
      <c r="AV4862" s="5"/>
      <c r="AW4862" s="5"/>
      <c r="AX4862" s="5"/>
      <c r="AY4862" s="5"/>
      <c r="AZ4862" s="5"/>
      <c r="BA4862" s="5"/>
      <c r="CX4862" s="5"/>
      <c r="CY4862" s="5"/>
      <c r="CZ4862" s="5"/>
    </row>
    <row r="4863" spans="4:104" x14ac:dyDescent="0.3">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E4863" s="5"/>
      <c r="AF4863" s="5"/>
      <c r="AG4863" s="5"/>
      <c r="AH4863" s="5"/>
      <c r="AI4863" s="5"/>
      <c r="AJ4863" s="5"/>
      <c r="AM4863" s="9"/>
      <c r="AN4863" s="9"/>
      <c r="AO4863" s="9"/>
      <c r="AP4863" s="9"/>
      <c r="AQ4863" s="9"/>
      <c r="AR4863" s="9"/>
      <c r="AS4863" s="9"/>
      <c r="AT4863" s="9"/>
      <c r="AU4863" s="5"/>
      <c r="AV4863" s="5"/>
      <c r="AW4863" s="5"/>
      <c r="AX4863" s="5"/>
      <c r="AY4863" s="5"/>
      <c r="AZ4863" s="5"/>
      <c r="BA4863" s="5"/>
      <c r="CX4863" s="5"/>
      <c r="CY4863" s="5"/>
      <c r="CZ4863" s="5"/>
    </row>
    <row r="4864" spans="4:104" x14ac:dyDescent="0.3">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E4864" s="5"/>
      <c r="AF4864" s="5"/>
      <c r="AG4864" s="5"/>
      <c r="AH4864" s="5"/>
      <c r="AI4864" s="5"/>
      <c r="AJ4864" s="5"/>
      <c r="AM4864" s="9"/>
      <c r="AN4864" s="9"/>
      <c r="AO4864" s="9"/>
      <c r="AP4864" s="9"/>
      <c r="AQ4864" s="9"/>
      <c r="AR4864" s="9"/>
      <c r="AS4864" s="9"/>
      <c r="AT4864" s="9"/>
      <c r="AU4864" s="5"/>
      <c r="AV4864" s="5"/>
      <c r="AW4864" s="5"/>
      <c r="AX4864" s="5"/>
      <c r="AY4864" s="5"/>
      <c r="AZ4864" s="5"/>
      <c r="BA4864" s="5"/>
      <c r="CX4864" s="5"/>
      <c r="CY4864" s="5"/>
      <c r="CZ4864" s="5"/>
    </row>
    <row r="4865" spans="4:104" x14ac:dyDescent="0.3">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E4865" s="5"/>
      <c r="AF4865" s="5"/>
      <c r="AG4865" s="5"/>
      <c r="AH4865" s="5"/>
      <c r="AI4865" s="5"/>
      <c r="AJ4865" s="5"/>
      <c r="AM4865" s="9"/>
      <c r="AN4865" s="9"/>
      <c r="AO4865" s="9"/>
      <c r="AP4865" s="9"/>
      <c r="AQ4865" s="9"/>
      <c r="AR4865" s="9"/>
      <c r="AS4865" s="9"/>
      <c r="AT4865" s="9"/>
      <c r="AU4865" s="5"/>
      <c r="AV4865" s="5"/>
      <c r="AW4865" s="5"/>
      <c r="AX4865" s="5"/>
      <c r="AY4865" s="5"/>
      <c r="AZ4865" s="5"/>
      <c r="BA4865" s="5"/>
      <c r="CX4865" s="5"/>
      <c r="CY4865" s="5"/>
      <c r="CZ4865" s="5"/>
    </row>
    <row r="4866" spans="4:104" x14ac:dyDescent="0.3">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E4866" s="5"/>
      <c r="AF4866" s="5"/>
      <c r="AG4866" s="5"/>
      <c r="AH4866" s="5"/>
      <c r="AI4866" s="5"/>
      <c r="AJ4866" s="5"/>
      <c r="AM4866" s="9"/>
      <c r="AN4866" s="9"/>
      <c r="AO4866" s="9"/>
      <c r="AP4866" s="9"/>
      <c r="AQ4866" s="9"/>
      <c r="AR4866" s="9"/>
      <c r="AS4866" s="9"/>
      <c r="AT4866" s="9"/>
      <c r="AU4866" s="5"/>
      <c r="AV4866" s="5"/>
      <c r="AW4866" s="5"/>
      <c r="AX4866" s="5"/>
      <c r="AY4866" s="5"/>
      <c r="AZ4866" s="5"/>
      <c r="BA4866" s="5"/>
      <c r="CX4866" s="5"/>
      <c r="CY4866" s="5"/>
      <c r="CZ4866" s="5"/>
    </row>
    <row r="4867" spans="4:104" x14ac:dyDescent="0.3">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E4867" s="5"/>
      <c r="AF4867" s="5"/>
      <c r="AG4867" s="5"/>
      <c r="AH4867" s="5"/>
      <c r="AI4867" s="5"/>
      <c r="AJ4867" s="5"/>
      <c r="AM4867" s="9"/>
      <c r="AN4867" s="9"/>
      <c r="AO4867" s="9"/>
      <c r="AP4867" s="9"/>
      <c r="AQ4867" s="9"/>
      <c r="AR4867" s="9"/>
      <c r="AS4867" s="9"/>
      <c r="AT4867" s="9"/>
      <c r="AU4867" s="5"/>
      <c r="AV4867" s="5"/>
      <c r="AW4867" s="5"/>
      <c r="AX4867" s="5"/>
      <c r="AY4867" s="5"/>
      <c r="AZ4867" s="5"/>
      <c r="BA4867" s="5"/>
      <c r="CX4867" s="5"/>
      <c r="CY4867" s="5"/>
      <c r="CZ4867" s="5"/>
    </row>
    <row r="4868" spans="4:104" x14ac:dyDescent="0.3">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E4868" s="5"/>
      <c r="AF4868" s="5"/>
      <c r="AG4868" s="5"/>
      <c r="AH4868" s="5"/>
      <c r="AI4868" s="5"/>
      <c r="AJ4868" s="5"/>
      <c r="AM4868" s="9"/>
      <c r="AN4868" s="9"/>
      <c r="AO4868" s="9"/>
      <c r="AP4868" s="9"/>
      <c r="AQ4868" s="9"/>
      <c r="AR4868" s="9"/>
      <c r="AS4868" s="9"/>
      <c r="AT4868" s="9"/>
      <c r="AU4868" s="5"/>
      <c r="AV4868" s="5"/>
      <c r="AW4868" s="5"/>
      <c r="AX4868" s="5"/>
      <c r="AY4868" s="5"/>
      <c r="AZ4868" s="5"/>
      <c r="BA4868" s="5"/>
      <c r="CX4868" s="5"/>
      <c r="CY4868" s="5"/>
      <c r="CZ4868" s="5"/>
    </row>
    <row r="4869" spans="4:104" x14ac:dyDescent="0.3">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E4869" s="5"/>
      <c r="AF4869" s="5"/>
      <c r="AG4869" s="5"/>
      <c r="AH4869" s="5"/>
      <c r="AI4869" s="5"/>
      <c r="AJ4869" s="5"/>
      <c r="AM4869" s="9"/>
      <c r="AN4869" s="9"/>
      <c r="AO4869" s="9"/>
      <c r="AP4869" s="9"/>
      <c r="AQ4869" s="9"/>
      <c r="AR4869" s="9"/>
      <c r="AS4869" s="9"/>
      <c r="AT4869" s="9"/>
      <c r="AU4869" s="5"/>
      <c r="AV4869" s="5"/>
      <c r="AW4869" s="5"/>
      <c r="AX4869" s="5"/>
      <c r="AY4869" s="5"/>
      <c r="AZ4869" s="5"/>
      <c r="BA4869" s="5"/>
      <c r="CX4869" s="5"/>
      <c r="CY4869" s="5"/>
      <c r="CZ4869" s="5"/>
    </row>
    <row r="4870" spans="4:104" x14ac:dyDescent="0.3">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E4870" s="5"/>
      <c r="AF4870" s="5"/>
      <c r="AG4870" s="5"/>
      <c r="AH4870" s="5"/>
      <c r="AI4870" s="5"/>
      <c r="AJ4870" s="5"/>
      <c r="AM4870" s="9"/>
      <c r="AN4870" s="9"/>
      <c r="AO4870" s="9"/>
      <c r="AP4870" s="9"/>
      <c r="AQ4870" s="9"/>
      <c r="AR4870" s="9"/>
      <c r="AS4870" s="9"/>
      <c r="AT4870" s="9"/>
      <c r="AU4870" s="5"/>
      <c r="AV4870" s="5"/>
      <c r="AW4870" s="5"/>
      <c r="AX4870" s="5"/>
      <c r="AY4870" s="5"/>
      <c r="AZ4870" s="5"/>
      <c r="BA4870" s="5"/>
      <c r="CX4870" s="5"/>
      <c r="CY4870" s="5"/>
      <c r="CZ4870" s="5"/>
    </row>
    <row r="4871" spans="4:104" x14ac:dyDescent="0.3">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E4871" s="5"/>
      <c r="AF4871" s="5"/>
      <c r="AG4871" s="5"/>
      <c r="AH4871" s="5"/>
      <c r="AI4871" s="5"/>
      <c r="AJ4871" s="5"/>
      <c r="AM4871" s="9"/>
      <c r="AN4871" s="9"/>
      <c r="AO4871" s="9"/>
      <c r="AP4871" s="9"/>
      <c r="AQ4871" s="9"/>
      <c r="AR4871" s="9"/>
      <c r="AS4871" s="9"/>
      <c r="AT4871" s="9"/>
      <c r="AU4871" s="5"/>
      <c r="AV4871" s="5"/>
      <c r="AW4871" s="5"/>
      <c r="AX4871" s="5"/>
      <c r="AY4871" s="5"/>
      <c r="AZ4871" s="5"/>
      <c r="BA4871" s="5"/>
      <c r="CX4871" s="5"/>
      <c r="CY4871" s="5"/>
      <c r="CZ4871" s="5"/>
    </row>
    <row r="4872" spans="4:104" x14ac:dyDescent="0.3">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E4872" s="5"/>
      <c r="AF4872" s="5"/>
      <c r="AG4872" s="5"/>
      <c r="AH4872" s="5"/>
      <c r="AI4872" s="5"/>
      <c r="AJ4872" s="5"/>
      <c r="AM4872" s="9"/>
      <c r="AN4872" s="9"/>
      <c r="AO4872" s="9"/>
      <c r="AP4872" s="9"/>
      <c r="AQ4872" s="9"/>
      <c r="AR4872" s="9"/>
      <c r="AS4872" s="9"/>
      <c r="AT4872" s="9"/>
      <c r="AU4872" s="5"/>
      <c r="AV4872" s="5"/>
      <c r="AW4872" s="5"/>
      <c r="AX4872" s="5"/>
      <c r="AY4872" s="5"/>
      <c r="AZ4872" s="5"/>
      <c r="BA4872" s="5"/>
      <c r="CX4872" s="5"/>
      <c r="CY4872" s="5"/>
      <c r="CZ4872" s="5"/>
    </row>
    <row r="4873" spans="4:104" x14ac:dyDescent="0.3">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E4873" s="5"/>
      <c r="AF4873" s="5"/>
      <c r="AG4873" s="5"/>
      <c r="AH4873" s="5"/>
      <c r="AI4873" s="5"/>
      <c r="AJ4873" s="5"/>
      <c r="AM4873" s="9"/>
      <c r="AN4873" s="9"/>
      <c r="AO4873" s="9"/>
      <c r="AP4873" s="9"/>
      <c r="AQ4873" s="9"/>
      <c r="AR4873" s="9"/>
      <c r="AS4873" s="9"/>
      <c r="AT4873" s="9"/>
      <c r="AU4873" s="5"/>
      <c r="AV4873" s="5"/>
      <c r="AW4873" s="5"/>
      <c r="AX4873" s="5"/>
      <c r="AY4873" s="5"/>
      <c r="AZ4873" s="5"/>
      <c r="BA4873" s="5"/>
      <c r="CX4873" s="5"/>
      <c r="CY4873" s="5"/>
      <c r="CZ4873" s="5"/>
    </row>
    <row r="4874" spans="4:104" x14ac:dyDescent="0.3">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E4874" s="5"/>
      <c r="AF4874" s="5"/>
      <c r="AG4874" s="5"/>
      <c r="AH4874" s="5"/>
      <c r="AI4874" s="5"/>
      <c r="AJ4874" s="5"/>
      <c r="AM4874" s="9"/>
      <c r="AN4874" s="9"/>
      <c r="AO4874" s="9"/>
      <c r="AP4874" s="9"/>
      <c r="AQ4874" s="9"/>
      <c r="AR4874" s="9"/>
      <c r="AS4874" s="9"/>
      <c r="AT4874" s="9"/>
      <c r="AU4874" s="5"/>
      <c r="AV4874" s="5"/>
      <c r="AW4874" s="5"/>
      <c r="AX4874" s="5"/>
      <c r="AY4874" s="5"/>
      <c r="AZ4874" s="5"/>
      <c r="BA4874" s="5"/>
      <c r="CX4874" s="5"/>
      <c r="CY4874" s="5"/>
      <c r="CZ4874" s="5"/>
    </row>
    <row r="4875" spans="4:104" x14ac:dyDescent="0.3">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E4875" s="5"/>
      <c r="AF4875" s="5"/>
      <c r="AG4875" s="5"/>
      <c r="AH4875" s="5"/>
      <c r="AI4875" s="5"/>
      <c r="AJ4875" s="5"/>
      <c r="AM4875" s="9"/>
      <c r="AN4875" s="9"/>
      <c r="AO4875" s="9"/>
      <c r="AP4875" s="9"/>
      <c r="AQ4875" s="9"/>
      <c r="AR4875" s="9"/>
      <c r="AS4875" s="9"/>
      <c r="AT4875" s="9"/>
      <c r="AU4875" s="5"/>
      <c r="AV4875" s="5"/>
      <c r="AW4875" s="5"/>
      <c r="AX4875" s="5"/>
      <c r="AY4875" s="5"/>
      <c r="AZ4875" s="5"/>
      <c r="BA4875" s="5"/>
      <c r="CX4875" s="5"/>
      <c r="CY4875" s="5"/>
      <c r="CZ4875" s="5"/>
    </row>
    <row r="4876" spans="4:104" x14ac:dyDescent="0.3">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E4876" s="5"/>
      <c r="AF4876" s="5"/>
      <c r="AG4876" s="5"/>
      <c r="AH4876" s="5"/>
      <c r="AI4876" s="5"/>
      <c r="AJ4876" s="5"/>
      <c r="AM4876" s="9"/>
      <c r="AN4876" s="9"/>
      <c r="AO4876" s="9"/>
      <c r="AP4876" s="9"/>
      <c r="AQ4876" s="9"/>
      <c r="AR4876" s="9"/>
      <c r="AS4876" s="9"/>
      <c r="AT4876" s="9"/>
      <c r="AU4876" s="5"/>
      <c r="AV4876" s="5"/>
      <c r="AW4876" s="5"/>
      <c r="AX4876" s="5"/>
      <c r="AY4876" s="5"/>
      <c r="AZ4876" s="5"/>
      <c r="BA4876" s="5"/>
      <c r="CX4876" s="5"/>
      <c r="CY4876" s="5"/>
      <c r="CZ4876" s="5"/>
    </row>
    <row r="4877" spans="4:104" x14ac:dyDescent="0.3">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E4877" s="5"/>
      <c r="AF4877" s="5"/>
      <c r="AG4877" s="5"/>
      <c r="AH4877" s="5"/>
      <c r="AI4877" s="5"/>
      <c r="AJ4877" s="5"/>
      <c r="AM4877" s="9"/>
      <c r="AN4877" s="9"/>
      <c r="AO4877" s="9"/>
      <c r="AP4877" s="9"/>
      <c r="AQ4877" s="9"/>
      <c r="AR4877" s="9"/>
      <c r="AS4877" s="9"/>
      <c r="AT4877" s="9"/>
      <c r="AU4877" s="5"/>
      <c r="AV4877" s="5"/>
      <c r="AW4877" s="5"/>
      <c r="AX4877" s="5"/>
      <c r="AY4877" s="5"/>
      <c r="AZ4877" s="5"/>
      <c r="BA4877" s="5"/>
      <c r="CX4877" s="5"/>
      <c r="CY4877" s="5"/>
      <c r="CZ4877" s="5"/>
    </row>
    <row r="4878" spans="4:104" x14ac:dyDescent="0.3">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E4878" s="5"/>
      <c r="AF4878" s="5"/>
      <c r="AG4878" s="5"/>
      <c r="AH4878" s="5"/>
      <c r="AI4878" s="5"/>
      <c r="AJ4878" s="5"/>
      <c r="AM4878" s="9"/>
      <c r="AN4878" s="9"/>
      <c r="AO4878" s="9"/>
      <c r="AP4878" s="9"/>
      <c r="AQ4878" s="9"/>
      <c r="AR4878" s="9"/>
      <c r="AS4878" s="9"/>
      <c r="AT4878" s="9"/>
      <c r="AU4878" s="5"/>
      <c r="AV4878" s="5"/>
      <c r="AW4878" s="5"/>
      <c r="AX4878" s="5"/>
      <c r="AY4878" s="5"/>
      <c r="AZ4878" s="5"/>
      <c r="BA4878" s="5"/>
      <c r="CX4878" s="5"/>
      <c r="CY4878" s="5"/>
      <c r="CZ4878" s="5"/>
    </row>
    <row r="4879" spans="4:104" x14ac:dyDescent="0.3">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E4879" s="5"/>
      <c r="AF4879" s="5"/>
      <c r="AG4879" s="5"/>
      <c r="AH4879" s="5"/>
      <c r="AI4879" s="5"/>
      <c r="AJ4879" s="5"/>
      <c r="AM4879" s="9"/>
      <c r="AN4879" s="9"/>
      <c r="AO4879" s="9"/>
      <c r="AP4879" s="9"/>
      <c r="AQ4879" s="9"/>
      <c r="AR4879" s="9"/>
      <c r="AS4879" s="9"/>
      <c r="AT4879" s="9"/>
      <c r="AU4879" s="5"/>
      <c r="AV4879" s="5"/>
      <c r="AW4879" s="5"/>
      <c r="AX4879" s="5"/>
      <c r="AY4879" s="5"/>
      <c r="AZ4879" s="5"/>
      <c r="BA4879" s="5"/>
      <c r="CX4879" s="5"/>
      <c r="CY4879" s="5"/>
      <c r="CZ4879" s="5"/>
    </row>
    <row r="4880" spans="4:104" x14ac:dyDescent="0.3">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E4880" s="5"/>
      <c r="AF4880" s="5"/>
      <c r="AG4880" s="5"/>
      <c r="AH4880" s="5"/>
      <c r="AI4880" s="5"/>
      <c r="AJ4880" s="5"/>
      <c r="AM4880" s="9"/>
      <c r="AN4880" s="9"/>
      <c r="AO4880" s="9"/>
      <c r="AP4880" s="9"/>
      <c r="AQ4880" s="9"/>
      <c r="AR4880" s="9"/>
      <c r="AS4880" s="9"/>
      <c r="AT4880" s="9"/>
      <c r="AU4880" s="5"/>
      <c r="AV4880" s="5"/>
      <c r="AW4880" s="5"/>
      <c r="AX4880" s="5"/>
      <c r="AY4880" s="5"/>
      <c r="AZ4880" s="5"/>
      <c r="BA4880" s="5"/>
      <c r="CX4880" s="5"/>
      <c r="CY4880" s="5"/>
      <c r="CZ4880" s="5"/>
    </row>
    <row r="4881" spans="4:104" x14ac:dyDescent="0.3">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E4881" s="5"/>
      <c r="AF4881" s="5"/>
      <c r="AG4881" s="5"/>
      <c r="AH4881" s="5"/>
      <c r="AI4881" s="5"/>
      <c r="AJ4881" s="5"/>
      <c r="AM4881" s="9"/>
      <c r="AN4881" s="9"/>
      <c r="AO4881" s="9"/>
      <c r="AP4881" s="9"/>
      <c r="AQ4881" s="9"/>
      <c r="AR4881" s="9"/>
      <c r="AS4881" s="9"/>
      <c r="AT4881" s="9"/>
      <c r="AU4881" s="5"/>
      <c r="AV4881" s="5"/>
      <c r="AW4881" s="5"/>
      <c r="AX4881" s="5"/>
      <c r="AY4881" s="5"/>
      <c r="AZ4881" s="5"/>
      <c r="BA4881" s="5"/>
      <c r="CX4881" s="5"/>
      <c r="CY4881" s="5"/>
      <c r="CZ4881" s="5"/>
    </row>
    <row r="4882" spans="4:104" x14ac:dyDescent="0.3">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E4882" s="5"/>
      <c r="AF4882" s="5"/>
      <c r="AG4882" s="5"/>
      <c r="AH4882" s="5"/>
      <c r="AI4882" s="5"/>
      <c r="AJ4882" s="5"/>
      <c r="AM4882" s="9"/>
      <c r="AN4882" s="9"/>
      <c r="AO4882" s="9"/>
      <c r="AP4882" s="9"/>
      <c r="AQ4882" s="9"/>
      <c r="AR4882" s="9"/>
      <c r="AS4882" s="9"/>
      <c r="AT4882" s="9"/>
      <c r="AU4882" s="5"/>
      <c r="AV4882" s="5"/>
      <c r="AW4882" s="5"/>
      <c r="AX4882" s="5"/>
      <c r="AY4882" s="5"/>
      <c r="AZ4882" s="5"/>
      <c r="BA4882" s="5"/>
      <c r="CX4882" s="5"/>
      <c r="CY4882" s="5"/>
      <c r="CZ4882" s="5"/>
    </row>
    <row r="4883" spans="4:104" x14ac:dyDescent="0.3">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E4883" s="5"/>
      <c r="AF4883" s="5"/>
      <c r="AG4883" s="5"/>
      <c r="AH4883" s="5"/>
      <c r="AI4883" s="5"/>
      <c r="AJ4883" s="5"/>
      <c r="AM4883" s="9"/>
      <c r="AN4883" s="9"/>
      <c r="AO4883" s="9"/>
      <c r="AP4883" s="9"/>
      <c r="AQ4883" s="9"/>
      <c r="AR4883" s="9"/>
      <c r="AS4883" s="9"/>
      <c r="AT4883" s="9"/>
      <c r="AU4883" s="5"/>
      <c r="AV4883" s="5"/>
      <c r="AW4883" s="5"/>
      <c r="AX4883" s="5"/>
      <c r="AY4883" s="5"/>
      <c r="AZ4883" s="5"/>
      <c r="BA4883" s="5"/>
      <c r="CX4883" s="5"/>
      <c r="CY4883" s="5"/>
      <c r="CZ4883" s="5"/>
    </row>
    <row r="4884" spans="4:104" x14ac:dyDescent="0.3">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E4884" s="5"/>
      <c r="AF4884" s="5"/>
      <c r="AG4884" s="5"/>
      <c r="AH4884" s="5"/>
      <c r="AI4884" s="5"/>
      <c r="AJ4884" s="5"/>
      <c r="AM4884" s="9"/>
      <c r="AN4884" s="9"/>
      <c r="AO4884" s="9"/>
      <c r="AP4884" s="9"/>
      <c r="AQ4884" s="9"/>
      <c r="AR4884" s="9"/>
      <c r="AS4884" s="9"/>
      <c r="AT4884" s="9"/>
      <c r="AU4884" s="5"/>
      <c r="AV4884" s="5"/>
      <c r="AW4884" s="5"/>
      <c r="AX4884" s="5"/>
      <c r="AY4884" s="5"/>
      <c r="AZ4884" s="5"/>
      <c r="BA4884" s="5"/>
      <c r="CX4884" s="5"/>
      <c r="CY4884" s="5"/>
      <c r="CZ4884" s="5"/>
    </row>
    <row r="4885" spans="4:104" x14ac:dyDescent="0.3">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E4885" s="5"/>
      <c r="AF4885" s="5"/>
      <c r="AG4885" s="5"/>
      <c r="AH4885" s="5"/>
      <c r="AI4885" s="5"/>
      <c r="AJ4885" s="5"/>
      <c r="AM4885" s="9"/>
      <c r="AN4885" s="9"/>
      <c r="AO4885" s="9"/>
      <c r="AP4885" s="9"/>
      <c r="AQ4885" s="9"/>
      <c r="AR4885" s="9"/>
      <c r="AS4885" s="9"/>
      <c r="AT4885" s="9"/>
      <c r="AU4885" s="5"/>
      <c r="AV4885" s="5"/>
      <c r="AW4885" s="5"/>
      <c r="AX4885" s="5"/>
      <c r="AY4885" s="5"/>
      <c r="AZ4885" s="5"/>
      <c r="BA4885" s="5"/>
      <c r="CX4885" s="5"/>
      <c r="CY4885" s="5"/>
      <c r="CZ4885" s="5"/>
    </row>
    <row r="4886" spans="4:104" x14ac:dyDescent="0.3">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E4886" s="5"/>
      <c r="AF4886" s="5"/>
      <c r="AG4886" s="5"/>
      <c r="AH4886" s="5"/>
      <c r="AI4886" s="5"/>
      <c r="AJ4886" s="5"/>
      <c r="AM4886" s="9"/>
      <c r="AN4886" s="9"/>
      <c r="AO4886" s="9"/>
      <c r="AP4886" s="9"/>
      <c r="AQ4886" s="9"/>
      <c r="AR4886" s="9"/>
      <c r="AS4886" s="9"/>
      <c r="AT4886" s="9"/>
      <c r="AU4886" s="5"/>
      <c r="AV4886" s="5"/>
      <c r="AW4886" s="5"/>
      <c r="AX4886" s="5"/>
      <c r="AY4886" s="5"/>
      <c r="AZ4886" s="5"/>
      <c r="BA4886" s="5"/>
      <c r="CX4886" s="5"/>
      <c r="CY4886" s="5"/>
      <c r="CZ4886" s="5"/>
    </row>
    <row r="4887" spans="4:104" x14ac:dyDescent="0.3">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E4887" s="5"/>
      <c r="AF4887" s="5"/>
      <c r="AG4887" s="5"/>
      <c r="AH4887" s="5"/>
      <c r="AI4887" s="5"/>
      <c r="AJ4887" s="5"/>
      <c r="AM4887" s="9"/>
      <c r="AN4887" s="9"/>
      <c r="AO4887" s="9"/>
      <c r="AP4887" s="9"/>
      <c r="AQ4887" s="9"/>
      <c r="AR4887" s="9"/>
      <c r="AS4887" s="9"/>
      <c r="AT4887" s="9"/>
      <c r="AU4887" s="5"/>
      <c r="AV4887" s="5"/>
      <c r="AW4887" s="5"/>
      <c r="AX4887" s="5"/>
      <c r="AY4887" s="5"/>
      <c r="AZ4887" s="5"/>
      <c r="BA4887" s="5"/>
      <c r="CX4887" s="5"/>
      <c r="CY4887" s="5"/>
      <c r="CZ4887" s="5"/>
    </row>
    <row r="4888" spans="4:104" x14ac:dyDescent="0.3">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E4888" s="5"/>
      <c r="AF4888" s="5"/>
      <c r="AG4888" s="5"/>
      <c r="AH4888" s="5"/>
      <c r="AI4888" s="5"/>
      <c r="AJ4888" s="5"/>
      <c r="AM4888" s="9"/>
      <c r="AN4888" s="9"/>
      <c r="AO4888" s="9"/>
      <c r="AP4888" s="9"/>
      <c r="AQ4888" s="9"/>
      <c r="AR4888" s="9"/>
      <c r="AS4888" s="9"/>
      <c r="AT4888" s="9"/>
      <c r="AU4888" s="5"/>
      <c r="AV4888" s="5"/>
      <c r="AW4888" s="5"/>
      <c r="AX4888" s="5"/>
      <c r="AY4888" s="5"/>
      <c r="AZ4888" s="5"/>
      <c r="BA4888" s="5"/>
      <c r="CX4888" s="5"/>
      <c r="CY4888" s="5"/>
      <c r="CZ4888" s="5"/>
    </row>
    <row r="4889" spans="4:104" x14ac:dyDescent="0.3">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E4889" s="5"/>
      <c r="AF4889" s="5"/>
      <c r="AG4889" s="5"/>
      <c r="AH4889" s="5"/>
      <c r="AI4889" s="5"/>
      <c r="AJ4889" s="5"/>
      <c r="AM4889" s="9"/>
      <c r="AN4889" s="9"/>
      <c r="AO4889" s="9"/>
      <c r="AP4889" s="9"/>
      <c r="AQ4889" s="9"/>
      <c r="AR4889" s="9"/>
      <c r="AS4889" s="9"/>
      <c r="AT4889" s="9"/>
      <c r="AU4889" s="5"/>
      <c r="AV4889" s="5"/>
      <c r="AW4889" s="5"/>
      <c r="AX4889" s="5"/>
      <c r="AY4889" s="5"/>
      <c r="AZ4889" s="5"/>
      <c r="BA4889" s="5"/>
      <c r="CX4889" s="5"/>
      <c r="CY4889" s="5"/>
      <c r="CZ4889" s="5"/>
    </row>
    <row r="4890" spans="4:104" x14ac:dyDescent="0.3">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E4890" s="5"/>
      <c r="AF4890" s="5"/>
      <c r="AG4890" s="5"/>
      <c r="AH4890" s="5"/>
      <c r="AI4890" s="5"/>
      <c r="AJ4890" s="5"/>
      <c r="AM4890" s="9"/>
      <c r="AN4890" s="9"/>
      <c r="AO4890" s="9"/>
      <c r="AP4890" s="9"/>
      <c r="AQ4890" s="9"/>
      <c r="AR4890" s="9"/>
      <c r="AS4890" s="9"/>
      <c r="AT4890" s="9"/>
      <c r="AU4890" s="5"/>
      <c r="AV4890" s="5"/>
      <c r="AW4890" s="5"/>
      <c r="AX4890" s="5"/>
      <c r="AY4890" s="5"/>
      <c r="AZ4890" s="5"/>
      <c r="BA4890" s="5"/>
      <c r="CX4890" s="5"/>
      <c r="CY4890" s="5"/>
      <c r="CZ4890" s="5"/>
    </row>
    <row r="4891" spans="4:104" x14ac:dyDescent="0.3">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E4891" s="5"/>
      <c r="AF4891" s="5"/>
      <c r="AG4891" s="5"/>
      <c r="AH4891" s="5"/>
      <c r="AI4891" s="5"/>
      <c r="AJ4891" s="5"/>
      <c r="AM4891" s="9"/>
      <c r="AN4891" s="9"/>
      <c r="AO4891" s="9"/>
      <c r="AP4891" s="9"/>
      <c r="AQ4891" s="9"/>
      <c r="AR4891" s="9"/>
      <c r="AS4891" s="9"/>
      <c r="AT4891" s="9"/>
      <c r="AU4891" s="5"/>
      <c r="AV4891" s="5"/>
      <c r="AW4891" s="5"/>
      <c r="AX4891" s="5"/>
      <c r="AY4891" s="5"/>
      <c r="AZ4891" s="5"/>
      <c r="BA4891" s="5"/>
      <c r="CX4891" s="5"/>
      <c r="CY4891" s="5"/>
      <c r="CZ4891" s="5"/>
    </row>
    <row r="4892" spans="4:104" x14ac:dyDescent="0.3">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E4892" s="5"/>
      <c r="AF4892" s="5"/>
      <c r="AG4892" s="5"/>
      <c r="AH4892" s="5"/>
      <c r="AI4892" s="5"/>
      <c r="AJ4892" s="5"/>
      <c r="AM4892" s="9"/>
      <c r="AN4892" s="9"/>
      <c r="AO4892" s="9"/>
      <c r="AP4892" s="9"/>
      <c r="AQ4892" s="9"/>
      <c r="AR4892" s="9"/>
      <c r="AS4892" s="9"/>
      <c r="AT4892" s="9"/>
      <c r="AU4892" s="5"/>
      <c r="AV4892" s="5"/>
      <c r="AW4892" s="5"/>
      <c r="AX4892" s="5"/>
      <c r="AY4892" s="5"/>
      <c r="AZ4892" s="5"/>
      <c r="BA4892" s="5"/>
      <c r="CX4892" s="5"/>
      <c r="CY4892" s="5"/>
      <c r="CZ4892" s="5"/>
    </row>
    <row r="4893" spans="4:104" x14ac:dyDescent="0.3">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E4893" s="5"/>
      <c r="AF4893" s="5"/>
      <c r="AG4893" s="5"/>
      <c r="AH4893" s="5"/>
      <c r="AI4893" s="5"/>
      <c r="AJ4893" s="5"/>
      <c r="AM4893" s="9"/>
      <c r="AN4893" s="9"/>
      <c r="AO4893" s="9"/>
      <c r="AP4893" s="9"/>
      <c r="AQ4893" s="9"/>
      <c r="AR4893" s="9"/>
      <c r="AS4893" s="9"/>
      <c r="AT4893" s="9"/>
      <c r="AU4893" s="5"/>
      <c r="AV4893" s="5"/>
      <c r="AW4893" s="5"/>
      <c r="AX4893" s="5"/>
      <c r="AY4893" s="5"/>
      <c r="AZ4893" s="5"/>
      <c r="BA4893" s="5"/>
      <c r="CX4893" s="5"/>
      <c r="CY4893" s="5"/>
      <c r="CZ4893" s="5"/>
    </row>
    <row r="4894" spans="4:104" x14ac:dyDescent="0.3">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E4894" s="5"/>
      <c r="AF4894" s="5"/>
      <c r="AG4894" s="5"/>
      <c r="AH4894" s="5"/>
      <c r="AI4894" s="5"/>
      <c r="AJ4894" s="5"/>
      <c r="AM4894" s="9"/>
      <c r="AN4894" s="9"/>
      <c r="AO4894" s="9"/>
      <c r="AP4894" s="9"/>
      <c r="AQ4894" s="9"/>
      <c r="AR4894" s="9"/>
      <c r="AS4894" s="9"/>
      <c r="AT4894" s="9"/>
      <c r="AU4894" s="5"/>
      <c r="AV4894" s="5"/>
      <c r="AW4894" s="5"/>
      <c r="AX4894" s="5"/>
      <c r="AY4894" s="5"/>
      <c r="AZ4894" s="5"/>
      <c r="BA4894" s="5"/>
      <c r="CX4894" s="5"/>
      <c r="CY4894" s="5"/>
      <c r="CZ4894" s="5"/>
    </row>
    <row r="4895" spans="4:104" x14ac:dyDescent="0.3">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E4895" s="5"/>
      <c r="AF4895" s="5"/>
      <c r="AG4895" s="5"/>
      <c r="AH4895" s="5"/>
      <c r="AI4895" s="5"/>
      <c r="AJ4895" s="5"/>
      <c r="AM4895" s="9"/>
      <c r="AN4895" s="9"/>
      <c r="AO4895" s="9"/>
      <c r="AP4895" s="9"/>
      <c r="AQ4895" s="9"/>
      <c r="AR4895" s="9"/>
      <c r="AS4895" s="9"/>
      <c r="AT4895" s="9"/>
      <c r="AU4895" s="5"/>
      <c r="AV4895" s="5"/>
      <c r="AW4895" s="5"/>
      <c r="AX4895" s="5"/>
      <c r="AY4895" s="5"/>
      <c r="AZ4895" s="5"/>
      <c r="BA4895" s="5"/>
      <c r="CX4895" s="5"/>
      <c r="CY4895" s="5"/>
      <c r="CZ4895" s="5"/>
    </row>
    <row r="4896" spans="4:104" x14ac:dyDescent="0.3">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E4896" s="5"/>
      <c r="AF4896" s="5"/>
      <c r="AG4896" s="5"/>
      <c r="AH4896" s="5"/>
      <c r="AI4896" s="5"/>
      <c r="AJ4896" s="5"/>
      <c r="AM4896" s="9"/>
      <c r="AN4896" s="9"/>
      <c r="AO4896" s="9"/>
      <c r="AP4896" s="9"/>
      <c r="AQ4896" s="9"/>
      <c r="AR4896" s="9"/>
      <c r="AS4896" s="9"/>
      <c r="AT4896" s="9"/>
      <c r="AU4896" s="5"/>
      <c r="AV4896" s="5"/>
      <c r="AW4896" s="5"/>
      <c r="AX4896" s="5"/>
      <c r="AY4896" s="5"/>
      <c r="AZ4896" s="5"/>
      <c r="BA4896" s="5"/>
      <c r="CX4896" s="5"/>
      <c r="CY4896" s="5"/>
      <c r="CZ4896" s="5"/>
    </row>
    <row r="4897" spans="4:104" x14ac:dyDescent="0.3">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E4897" s="5"/>
      <c r="AF4897" s="5"/>
      <c r="AG4897" s="5"/>
      <c r="AH4897" s="5"/>
      <c r="AI4897" s="5"/>
      <c r="AJ4897" s="5"/>
      <c r="AM4897" s="9"/>
      <c r="AN4897" s="9"/>
      <c r="AO4897" s="9"/>
      <c r="AP4897" s="9"/>
      <c r="AQ4897" s="9"/>
      <c r="AR4897" s="9"/>
      <c r="AS4897" s="9"/>
      <c r="AT4897" s="9"/>
      <c r="AU4897" s="5"/>
      <c r="AV4897" s="5"/>
      <c r="AW4897" s="5"/>
      <c r="AX4897" s="5"/>
      <c r="AY4897" s="5"/>
      <c r="AZ4897" s="5"/>
      <c r="BA4897" s="5"/>
      <c r="CX4897" s="5"/>
      <c r="CY4897" s="5"/>
      <c r="CZ4897" s="5"/>
    </row>
    <row r="4898" spans="4:104" x14ac:dyDescent="0.3">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E4898" s="5"/>
      <c r="AF4898" s="5"/>
      <c r="AG4898" s="5"/>
      <c r="AH4898" s="5"/>
      <c r="AI4898" s="5"/>
      <c r="AJ4898" s="5"/>
      <c r="AM4898" s="9"/>
      <c r="AN4898" s="9"/>
      <c r="AO4898" s="9"/>
      <c r="AP4898" s="9"/>
      <c r="AQ4898" s="9"/>
      <c r="AR4898" s="9"/>
      <c r="AS4898" s="9"/>
      <c r="AT4898" s="9"/>
      <c r="AU4898" s="5"/>
      <c r="AV4898" s="5"/>
      <c r="AW4898" s="5"/>
      <c r="AX4898" s="5"/>
      <c r="AY4898" s="5"/>
      <c r="AZ4898" s="5"/>
      <c r="BA4898" s="5"/>
      <c r="CX4898" s="5"/>
      <c r="CY4898" s="5"/>
      <c r="CZ4898" s="5"/>
    </row>
    <row r="4899" spans="4:104" x14ac:dyDescent="0.3">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E4899" s="5"/>
      <c r="AF4899" s="5"/>
      <c r="AG4899" s="5"/>
      <c r="AH4899" s="5"/>
      <c r="AI4899" s="5"/>
      <c r="AJ4899" s="5"/>
      <c r="AM4899" s="9"/>
      <c r="AN4899" s="9"/>
      <c r="AO4899" s="9"/>
      <c r="AP4899" s="9"/>
      <c r="AQ4899" s="9"/>
      <c r="AR4899" s="9"/>
      <c r="AS4899" s="9"/>
      <c r="AT4899" s="9"/>
      <c r="AU4899" s="5"/>
      <c r="AV4899" s="5"/>
      <c r="AW4899" s="5"/>
      <c r="AX4899" s="5"/>
      <c r="AY4899" s="5"/>
      <c r="AZ4899" s="5"/>
      <c r="BA4899" s="5"/>
      <c r="CX4899" s="5"/>
      <c r="CY4899" s="5"/>
      <c r="CZ4899" s="5"/>
    </row>
    <row r="4900" spans="4:104" x14ac:dyDescent="0.3">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E4900" s="5"/>
      <c r="AF4900" s="5"/>
      <c r="AG4900" s="5"/>
      <c r="AH4900" s="5"/>
      <c r="AI4900" s="5"/>
      <c r="AJ4900" s="5"/>
      <c r="AM4900" s="9"/>
      <c r="AN4900" s="9"/>
      <c r="AO4900" s="9"/>
      <c r="AP4900" s="9"/>
      <c r="AQ4900" s="9"/>
      <c r="AR4900" s="9"/>
      <c r="AS4900" s="9"/>
      <c r="AT4900" s="9"/>
      <c r="AU4900" s="5"/>
      <c r="AV4900" s="5"/>
      <c r="AW4900" s="5"/>
      <c r="AX4900" s="5"/>
      <c r="AY4900" s="5"/>
      <c r="AZ4900" s="5"/>
      <c r="BA4900" s="5"/>
      <c r="CX4900" s="5"/>
      <c r="CY4900" s="5"/>
      <c r="CZ4900" s="5"/>
    </row>
    <row r="4901" spans="4:104" x14ac:dyDescent="0.3">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E4901" s="5"/>
      <c r="AF4901" s="5"/>
      <c r="AG4901" s="5"/>
      <c r="AH4901" s="5"/>
      <c r="AI4901" s="5"/>
      <c r="AJ4901" s="5"/>
      <c r="AM4901" s="9"/>
      <c r="AN4901" s="9"/>
      <c r="AO4901" s="9"/>
      <c r="AP4901" s="9"/>
      <c r="AQ4901" s="9"/>
      <c r="AR4901" s="9"/>
      <c r="AS4901" s="9"/>
      <c r="AT4901" s="9"/>
      <c r="AU4901" s="5"/>
      <c r="AV4901" s="5"/>
      <c r="AW4901" s="5"/>
      <c r="AX4901" s="5"/>
      <c r="AY4901" s="5"/>
      <c r="AZ4901" s="5"/>
      <c r="BA4901" s="5"/>
      <c r="CX4901" s="5"/>
      <c r="CY4901" s="5"/>
      <c r="CZ4901" s="5"/>
    </row>
    <row r="4902" spans="4:104" x14ac:dyDescent="0.3">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E4902" s="5"/>
      <c r="AF4902" s="5"/>
      <c r="AG4902" s="5"/>
      <c r="AH4902" s="5"/>
      <c r="AI4902" s="5"/>
      <c r="AJ4902" s="5"/>
      <c r="AM4902" s="9"/>
      <c r="AN4902" s="9"/>
      <c r="AO4902" s="9"/>
      <c r="AP4902" s="9"/>
      <c r="AQ4902" s="9"/>
      <c r="AR4902" s="9"/>
      <c r="AS4902" s="9"/>
      <c r="AT4902" s="9"/>
      <c r="AU4902" s="5"/>
      <c r="AV4902" s="5"/>
      <c r="AW4902" s="5"/>
      <c r="AX4902" s="5"/>
      <c r="AY4902" s="5"/>
      <c r="AZ4902" s="5"/>
      <c r="BA4902" s="5"/>
      <c r="CX4902" s="5"/>
      <c r="CY4902" s="5"/>
      <c r="CZ4902" s="5"/>
    </row>
    <row r="4903" spans="4:104" x14ac:dyDescent="0.3">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E4903" s="5"/>
      <c r="AF4903" s="5"/>
      <c r="AG4903" s="5"/>
      <c r="AH4903" s="5"/>
      <c r="AI4903" s="5"/>
      <c r="AJ4903" s="5"/>
      <c r="AM4903" s="9"/>
      <c r="AN4903" s="9"/>
      <c r="AO4903" s="9"/>
      <c r="AP4903" s="9"/>
      <c r="AQ4903" s="9"/>
      <c r="AR4903" s="9"/>
      <c r="AS4903" s="9"/>
      <c r="AT4903" s="9"/>
      <c r="AU4903" s="5"/>
      <c r="AV4903" s="5"/>
      <c r="AW4903" s="5"/>
      <c r="AX4903" s="5"/>
      <c r="AY4903" s="5"/>
      <c r="AZ4903" s="5"/>
      <c r="BA4903" s="5"/>
      <c r="CX4903" s="5"/>
      <c r="CY4903" s="5"/>
      <c r="CZ4903" s="5"/>
    </row>
    <row r="4904" spans="4:104" x14ac:dyDescent="0.3">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E4904" s="5"/>
      <c r="AF4904" s="5"/>
      <c r="AG4904" s="5"/>
      <c r="AH4904" s="5"/>
      <c r="AI4904" s="5"/>
      <c r="AJ4904" s="5"/>
      <c r="AM4904" s="9"/>
      <c r="AN4904" s="9"/>
      <c r="AO4904" s="9"/>
      <c r="AP4904" s="9"/>
      <c r="AQ4904" s="9"/>
      <c r="AR4904" s="9"/>
      <c r="AS4904" s="9"/>
      <c r="AT4904" s="9"/>
      <c r="AU4904" s="5"/>
      <c r="AV4904" s="5"/>
      <c r="AW4904" s="5"/>
      <c r="AX4904" s="5"/>
      <c r="AY4904" s="5"/>
      <c r="AZ4904" s="5"/>
      <c r="BA4904" s="5"/>
      <c r="CX4904" s="5"/>
      <c r="CY4904" s="5"/>
      <c r="CZ4904" s="5"/>
    </row>
    <row r="4905" spans="4:104" x14ac:dyDescent="0.3">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E4905" s="5"/>
      <c r="AF4905" s="5"/>
      <c r="AG4905" s="5"/>
      <c r="AH4905" s="5"/>
      <c r="AI4905" s="5"/>
      <c r="AJ4905" s="5"/>
      <c r="AM4905" s="9"/>
      <c r="AN4905" s="9"/>
      <c r="AO4905" s="9"/>
      <c r="AP4905" s="9"/>
      <c r="AQ4905" s="9"/>
      <c r="AR4905" s="9"/>
      <c r="AS4905" s="9"/>
      <c r="AT4905" s="9"/>
      <c r="AU4905" s="5"/>
      <c r="AV4905" s="5"/>
      <c r="AW4905" s="5"/>
      <c r="AX4905" s="5"/>
      <c r="AY4905" s="5"/>
      <c r="AZ4905" s="5"/>
      <c r="BA4905" s="5"/>
      <c r="CX4905" s="5"/>
      <c r="CY4905" s="5"/>
      <c r="CZ4905" s="5"/>
    </row>
    <row r="4906" spans="4:104" x14ac:dyDescent="0.3">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E4906" s="5"/>
      <c r="AF4906" s="5"/>
      <c r="AG4906" s="5"/>
      <c r="AH4906" s="5"/>
      <c r="AI4906" s="5"/>
      <c r="AJ4906" s="5"/>
      <c r="AM4906" s="9"/>
      <c r="AN4906" s="9"/>
      <c r="AO4906" s="9"/>
      <c r="AP4906" s="9"/>
      <c r="AQ4906" s="9"/>
      <c r="AR4906" s="9"/>
      <c r="AS4906" s="9"/>
      <c r="AT4906" s="9"/>
      <c r="AU4906" s="5"/>
      <c r="AV4906" s="5"/>
      <c r="AW4906" s="5"/>
      <c r="AX4906" s="5"/>
      <c r="AY4906" s="5"/>
      <c r="AZ4906" s="5"/>
      <c r="BA4906" s="5"/>
      <c r="CX4906" s="5"/>
      <c r="CY4906" s="5"/>
      <c r="CZ4906" s="5"/>
    </row>
    <row r="4907" spans="4:104" x14ac:dyDescent="0.3">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E4907" s="5"/>
      <c r="AF4907" s="5"/>
      <c r="AG4907" s="5"/>
      <c r="AH4907" s="5"/>
      <c r="AI4907" s="5"/>
      <c r="AJ4907" s="5"/>
      <c r="AM4907" s="9"/>
      <c r="AN4907" s="9"/>
      <c r="AO4907" s="9"/>
      <c r="AP4907" s="9"/>
      <c r="AQ4907" s="9"/>
      <c r="AR4907" s="9"/>
      <c r="AS4907" s="9"/>
      <c r="AT4907" s="9"/>
      <c r="AU4907" s="5"/>
      <c r="AV4907" s="5"/>
      <c r="AW4907" s="5"/>
      <c r="AX4907" s="5"/>
      <c r="AY4907" s="5"/>
      <c r="AZ4907" s="5"/>
      <c r="BA4907" s="5"/>
      <c r="CX4907" s="5"/>
      <c r="CY4907" s="5"/>
      <c r="CZ4907" s="5"/>
    </row>
    <row r="4908" spans="4:104" x14ac:dyDescent="0.3">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E4908" s="5"/>
      <c r="AF4908" s="5"/>
      <c r="AG4908" s="5"/>
      <c r="AH4908" s="5"/>
      <c r="AI4908" s="5"/>
      <c r="AJ4908" s="5"/>
      <c r="AM4908" s="9"/>
      <c r="AN4908" s="9"/>
      <c r="AO4908" s="9"/>
      <c r="AP4908" s="9"/>
      <c r="AQ4908" s="9"/>
      <c r="AR4908" s="9"/>
      <c r="AS4908" s="9"/>
      <c r="AT4908" s="9"/>
      <c r="AU4908" s="5"/>
      <c r="AV4908" s="5"/>
      <c r="AW4908" s="5"/>
      <c r="AX4908" s="5"/>
      <c r="AY4908" s="5"/>
      <c r="AZ4908" s="5"/>
      <c r="BA4908" s="5"/>
      <c r="CX4908" s="5"/>
      <c r="CY4908" s="5"/>
      <c r="CZ4908" s="5"/>
    </row>
    <row r="4909" spans="4:104" x14ac:dyDescent="0.3">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E4909" s="5"/>
      <c r="AF4909" s="5"/>
      <c r="AG4909" s="5"/>
      <c r="AH4909" s="5"/>
      <c r="AI4909" s="5"/>
      <c r="AJ4909" s="5"/>
      <c r="AM4909" s="9"/>
      <c r="AN4909" s="9"/>
      <c r="AO4909" s="9"/>
      <c r="AP4909" s="9"/>
      <c r="AQ4909" s="9"/>
      <c r="AR4909" s="9"/>
      <c r="AS4909" s="9"/>
      <c r="AT4909" s="9"/>
      <c r="AU4909" s="5"/>
      <c r="AV4909" s="5"/>
      <c r="AW4909" s="5"/>
      <c r="AX4909" s="5"/>
      <c r="AY4909" s="5"/>
      <c r="AZ4909" s="5"/>
      <c r="BA4909" s="5"/>
      <c r="CX4909" s="5"/>
      <c r="CY4909" s="5"/>
      <c r="CZ4909" s="5"/>
    </row>
    <row r="4910" spans="4:104" x14ac:dyDescent="0.3">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E4910" s="5"/>
      <c r="AF4910" s="5"/>
      <c r="AG4910" s="5"/>
      <c r="AH4910" s="5"/>
      <c r="AI4910" s="5"/>
      <c r="AJ4910" s="5"/>
      <c r="AM4910" s="9"/>
      <c r="AN4910" s="9"/>
      <c r="AO4910" s="9"/>
      <c r="AP4910" s="9"/>
      <c r="AQ4910" s="9"/>
      <c r="AR4910" s="9"/>
      <c r="AS4910" s="9"/>
      <c r="AT4910" s="9"/>
      <c r="AU4910" s="5"/>
      <c r="AV4910" s="5"/>
      <c r="AW4910" s="5"/>
      <c r="AX4910" s="5"/>
      <c r="AY4910" s="5"/>
      <c r="AZ4910" s="5"/>
      <c r="BA4910" s="5"/>
      <c r="CX4910" s="5"/>
      <c r="CY4910" s="5"/>
      <c r="CZ4910" s="5"/>
    </row>
    <row r="4911" spans="4:104" x14ac:dyDescent="0.3">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E4911" s="5"/>
      <c r="AF4911" s="5"/>
      <c r="AG4911" s="5"/>
      <c r="AH4911" s="5"/>
      <c r="AI4911" s="5"/>
      <c r="AJ4911" s="5"/>
      <c r="AM4911" s="9"/>
      <c r="AN4911" s="9"/>
      <c r="AO4911" s="9"/>
      <c r="AP4911" s="9"/>
      <c r="AQ4911" s="9"/>
      <c r="AR4911" s="9"/>
      <c r="AS4911" s="9"/>
      <c r="AT4911" s="9"/>
      <c r="AU4911" s="5"/>
      <c r="AV4911" s="5"/>
      <c r="AW4911" s="5"/>
      <c r="AX4911" s="5"/>
      <c r="AY4911" s="5"/>
      <c r="AZ4911" s="5"/>
      <c r="BA4911" s="5"/>
      <c r="CX4911" s="5"/>
      <c r="CY4911" s="5"/>
      <c r="CZ4911" s="5"/>
    </row>
    <row r="4912" spans="4:104" x14ac:dyDescent="0.3">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E4912" s="5"/>
      <c r="AF4912" s="5"/>
      <c r="AG4912" s="5"/>
      <c r="AH4912" s="5"/>
      <c r="AI4912" s="5"/>
      <c r="AJ4912" s="5"/>
      <c r="AM4912" s="9"/>
      <c r="AN4912" s="9"/>
      <c r="AO4912" s="9"/>
      <c r="AP4912" s="9"/>
      <c r="AQ4912" s="9"/>
      <c r="AR4912" s="9"/>
      <c r="AS4912" s="9"/>
      <c r="AT4912" s="9"/>
      <c r="AU4912" s="5"/>
      <c r="AV4912" s="5"/>
      <c r="AW4912" s="5"/>
      <c r="AX4912" s="5"/>
      <c r="AY4912" s="5"/>
      <c r="AZ4912" s="5"/>
      <c r="BA4912" s="5"/>
      <c r="CX4912" s="5"/>
      <c r="CY4912" s="5"/>
      <c r="CZ4912" s="5"/>
    </row>
    <row r="4913" spans="4:104" x14ac:dyDescent="0.3">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E4913" s="5"/>
      <c r="AF4913" s="5"/>
      <c r="AG4913" s="5"/>
      <c r="AH4913" s="5"/>
      <c r="AI4913" s="5"/>
      <c r="AJ4913" s="5"/>
      <c r="AM4913" s="9"/>
      <c r="AN4913" s="9"/>
      <c r="AO4913" s="9"/>
      <c r="AP4913" s="9"/>
      <c r="AQ4913" s="9"/>
      <c r="AR4913" s="9"/>
      <c r="AS4913" s="9"/>
      <c r="AT4913" s="9"/>
      <c r="AU4913" s="5"/>
      <c r="AV4913" s="5"/>
      <c r="AW4913" s="5"/>
      <c r="AX4913" s="5"/>
      <c r="AY4913" s="5"/>
      <c r="AZ4913" s="5"/>
      <c r="BA4913" s="5"/>
      <c r="CX4913" s="5"/>
      <c r="CY4913" s="5"/>
      <c r="CZ4913" s="5"/>
    </row>
    <row r="4914" spans="4:104" x14ac:dyDescent="0.3">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E4914" s="5"/>
      <c r="AF4914" s="5"/>
      <c r="AG4914" s="5"/>
      <c r="AH4914" s="5"/>
      <c r="AI4914" s="5"/>
      <c r="AJ4914" s="5"/>
      <c r="AM4914" s="9"/>
      <c r="AN4914" s="9"/>
      <c r="AO4914" s="9"/>
      <c r="AP4914" s="9"/>
      <c r="AQ4914" s="9"/>
      <c r="AR4914" s="9"/>
      <c r="AS4914" s="9"/>
      <c r="AT4914" s="9"/>
      <c r="AU4914" s="5"/>
      <c r="AV4914" s="5"/>
      <c r="AW4914" s="5"/>
      <c r="AX4914" s="5"/>
      <c r="AY4914" s="5"/>
      <c r="AZ4914" s="5"/>
      <c r="BA4914" s="5"/>
      <c r="CX4914" s="5"/>
      <c r="CY4914" s="5"/>
      <c r="CZ4914" s="5"/>
    </row>
    <row r="4915" spans="4:104" x14ac:dyDescent="0.3">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E4915" s="5"/>
      <c r="AF4915" s="5"/>
      <c r="AG4915" s="5"/>
      <c r="AH4915" s="5"/>
      <c r="AI4915" s="5"/>
      <c r="AJ4915" s="5"/>
      <c r="AM4915" s="9"/>
      <c r="AN4915" s="9"/>
      <c r="AO4915" s="9"/>
      <c r="AP4915" s="9"/>
      <c r="AQ4915" s="9"/>
      <c r="AR4915" s="9"/>
      <c r="AS4915" s="9"/>
      <c r="AT4915" s="9"/>
      <c r="AU4915" s="5"/>
      <c r="AV4915" s="5"/>
      <c r="AW4915" s="5"/>
      <c r="AX4915" s="5"/>
      <c r="AY4915" s="5"/>
      <c r="AZ4915" s="5"/>
      <c r="BA4915" s="5"/>
      <c r="CX4915" s="5"/>
      <c r="CY4915" s="5"/>
      <c r="CZ4915" s="5"/>
    </row>
    <row r="4916" spans="4:104" x14ac:dyDescent="0.3">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E4916" s="5"/>
      <c r="AF4916" s="5"/>
      <c r="AG4916" s="5"/>
      <c r="AH4916" s="5"/>
      <c r="AI4916" s="5"/>
      <c r="AJ4916" s="5"/>
      <c r="AM4916" s="9"/>
      <c r="AN4916" s="9"/>
      <c r="AO4916" s="9"/>
      <c r="AP4916" s="9"/>
      <c r="AQ4916" s="9"/>
      <c r="AR4916" s="9"/>
      <c r="AS4916" s="9"/>
      <c r="AT4916" s="9"/>
      <c r="AU4916" s="5"/>
      <c r="AV4916" s="5"/>
      <c r="AW4916" s="5"/>
      <c r="AX4916" s="5"/>
      <c r="AY4916" s="5"/>
      <c r="AZ4916" s="5"/>
      <c r="BA4916" s="5"/>
      <c r="CX4916" s="5"/>
      <c r="CY4916" s="5"/>
      <c r="CZ4916" s="5"/>
    </row>
    <row r="4917" spans="4:104" x14ac:dyDescent="0.3">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E4917" s="5"/>
      <c r="AF4917" s="5"/>
      <c r="AG4917" s="5"/>
      <c r="AH4917" s="5"/>
      <c r="AI4917" s="5"/>
      <c r="AJ4917" s="5"/>
      <c r="AM4917" s="9"/>
      <c r="AN4917" s="9"/>
      <c r="AO4917" s="9"/>
      <c r="AP4917" s="9"/>
      <c r="AQ4917" s="9"/>
      <c r="AR4917" s="9"/>
      <c r="AS4917" s="9"/>
      <c r="AT4917" s="9"/>
      <c r="AU4917" s="5"/>
      <c r="AV4917" s="5"/>
      <c r="AW4917" s="5"/>
      <c r="AX4917" s="5"/>
      <c r="AY4917" s="5"/>
      <c r="AZ4917" s="5"/>
      <c r="BA4917" s="5"/>
      <c r="CX4917" s="5"/>
      <c r="CY4917" s="5"/>
      <c r="CZ4917" s="5"/>
    </row>
    <row r="4918" spans="4:104" x14ac:dyDescent="0.3">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E4918" s="5"/>
      <c r="AF4918" s="5"/>
      <c r="AG4918" s="5"/>
      <c r="AH4918" s="5"/>
      <c r="AI4918" s="5"/>
      <c r="AJ4918" s="5"/>
      <c r="AM4918" s="9"/>
      <c r="AN4918" s="9"/>
      <c r="AO4918" s="9"/>
      <c r="AP4918" s="9"/>
      <c r="AQ4918" s="9"/>
      <c r="AR4918" s="9"/>
      <c r="AS4918" s="9"/>
      <c r="AT4918" s="9"/>
      <c r="AU4918" s="5"/>
      <c r="AV4918" s="5"/>
      <c r="AW4918" s="5"/>
      <c r="AX4918" s="5"/>
      <c r="AY4918" s="5"/>
      <c r="AZ4918" s="5"/>
      <c r="BA4918" s="5"/>
      <c r="CX4918" s="5"/>
      <c r="CY4918" s="5"/>
      <c r="CZ4918" s="5"/>
    </row>
    <row r="4919" spans="4:104" x14ac:dyDescent="0.3">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E4919" s="5"/>
      <c r="AF4919" s="5"/>
      <c r="AG4919" s="5"/>
      <c r="AH4919" s="5"/>
      <c r="AI4919" s="5"/>
      <c r="AJ4919" s="5"/>
      <c r="AM4919" s="9"/>
      <c r="AN4919" s="9"/>
      <c r="AO4919" s="9"/>
      <c r="AP4919" s="9"/>
      <c r="AQ4919" s="9"/>
      <c r="AR4919" s="9"/>
      <c r="AS4919" s="9"/>
      <c r="AT4919" s="9"/>
      <c r="AU4919" s="5"/>
      <c r="AV4919" s="5"/>
      <c r="AW4919" s="5"/>
      <c r="AX4919" s="5"/>
      <c r="AY4919" s="5"/>
      <c r="AZ4919" s="5"/>
      <c r="BA4919" s="5"/>
      <c r="CX4919" s="5"/>
      <c r="CY4919" s="5"/>
      <c r="CZ4919" s="5"/>
    </row>
    <row r="4920" spans="4:104" x14ac:dyDescent="0.3">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E4920" s="5"/>
      <c r="AF4920" s="5"/>
      <c r="AG4920" s="5"/>
      <c r="AH4920" s="5"/>
      <c r="AI4920" s="5"/>
      <c r="AJ4920" s="5"/>
      <c r="AM4920" s="9"/>
      <c r="AN4920" s="9"/>
      <c r="AO4920" s="9"/>
      <c r="AP4920" s="9"/>
      <c r="AQ4920" s="9"/>
      <c r="AR4920" s="9"/>
      <c r="AS4920" s="9"/>
      <c r="AT4920" s="9"/>
      <c r="AU4920" s="5"/>
      <c r="AV4920" s="5"/>
      <c r="AW4920" s="5"/>
      <c r="AX4920" s="5"/>
      <c r="AY4920" s="5"/>
      <c r="AZ4920" s="5"/>
      <c r="BA4920" s="5"/>
      <c r="CX4920" s="5"/>
      <c r="CY4920" s="5"/>
      <c r="CZ4920" s="5"/>
    </row>
    <row r="4921" spans="4:104" x14ac:dyDescent="0.3">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E4921" s="5"/>
      <c r="AF4921" s="5"/>
      <c r="AG4921" s="5"/>
      <c r="AH4921" s="5"/>
      <c r="AI4921" s="5"/>
      <c r="AJ4921" s="5"/>
      <c r="AM4921" s="9"/>
      <c r="AN4921" s="9"/>
      <c r="AO4921" s="9"/>
      <c r="AP4921" s="9"/>
      <c r="AQ4921" s="9"/>
      <c r="AR4921" s="9"/>
      <c r="AS4921" s="9"/>
      <c r="AT4921" s="9"/>
      <c r="AU4921" s="5"/>
      <c r="AV4921" s="5"/>
      <c r="AW4921" s="5"/>
      <c r="AX4921" s="5"/>
      <c r="AY4921" s="5"/>
      <c r="AZ4921" s="5"/>
      <c r="BA4921" s="5"/>
      <c r="CX4921" s="5"/>
      <c r="CY4921" s="5"/>
      <c r="CZ4921" s="5"/>
    </row>
    <row r="4922" spans="4:104" x14ac:dyDescent="0.3">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E4922" s="5"/>
      <c r="AF4922" s="5"/>
      <c r="AG4922" s="5"/>
      <c r="AH4922" s="5"/>
      <c r="AI4922" s="5"/>
      <c r="AJ4922" s="5"/>
      <c r="AM4922" s="9"/>
      <c r="AN4922" s="9"/>
      <c r="AO4922" s="9"/>
      <c r="AP4922" s="9"/>
      <c r="AQ4922" s="9"/>
      <c r="AR4922" s="9"/>
      <c r="AS4922" s="9"/>
      <c r="AT4922" s="9"/>
      <c r="AU4922" s="5"/>
      <c r="AV4922" s="5"/>
      <c r="AW4922" s="5"/>
      <c r="AX4922" s="5"/>
      <c r="AY4922" s="5"/>
      <c r="AZ4922" s="5"/>
      <c r="BA4922" s="5"/>
      <c r="CX4922" s="5"/>
      <c r="CY4922" s="5"/>
      <c r="CZ4922" s="5"/>
    </row>
    <row r="4923" spans="4:104" x14ac:dyDescent="0.3">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E4923" s="5"/>
      <c r="AF4923" s="5"/>
      <c r="AG4923" s="5"/>
      <c r="AH4923" s="5"/>
      <c r="AI4923" s="5"/>
      <c r="AJ4923" s="5"/>
      <c r="AM4923" s="9"/>
      <c r="AN4923" s="9"/>
      <c r="AO4923" s="9"/>
      <c r="AP4923" s="9"/>
      <c r="AQ4923" s="9"/>
      <c r="AR4923" s="9"/>
      <c r="AS4923" s="9"/>
      <c r="AT4923" s="9"/>
      <c r="AU4923" s="5"/>
      <c r="AV4923" s="5"/>
      <c r="AW4923" s="5"/>
      <c r="AX4923" s="5"/>
      <c r="AY4923" s="5"/>
      <c r="AZ4923" s="5"/>
      <c r="BA4923" s="5"/>
      <c r="CX4923" s="5"/>
      <c r="CY4923" s="5"/>
      <c r="CZ4923" s="5"/>
    </row>
    <row r="4924" spans="4:104" x14ac:dyDescent="0.3">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E4924" s="5"/>
      <c r="AF4924" s="5"/>
      <c r="AG4924" s="5"/>
      <c r="AH4924" s="5"/>
      <c r="AI4924" s="5"/>
      <c r="AJ4924" s="5"/>
      <c r="AM4924" s="9"/>
      <c r="AN4924" s="9"/>
      <c r="AO4924" s="9"/>
      <c r="AP4924" s="9"/>
      <c r="AQ4924" s="9"/>
      <c r="AR4924" s="9"/>
      <c r="AS4924" s="9"/>
      <c r="AT4924" s="9"/>
      <c r="AU4924" s="5"/>
      <c r="AV4924" s="5"/>
      <c r="AW4924" s="5"/>
      <c r="AX4924" s="5"/>
      <c r="AY4924" s="5"/>
      <c r="AZ4924" s="5"/>
      <c r="BA4924" s="5"/>
      <c r="CX4924" s="5"/>
      <c r="CY4924" s="5"/>
      <c r="CZ4924" s="5"/>
    </row>
    <row r="4925" spans="4:104" x14ac:dyDescent="0.3">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E4925" s="5"/>
      <c r="AF4925" s="5"/>
      <c r="AG4925" s="5"/>
      <c r="AH4925" s="5"/>
      <c r="AI4925" s="5"/>
      <c r="AJ4925" s="5"/>
      <c r="AM4925" s="9"/>
      <c r="AN4925" s="9"/>
      <c r="AO4925" s="9"/>
      <c r="AP4925" s="9"/>
      <c r="AQ4925" s="9"/>
      <c r="AR4925" s="9"/>
      <c r="AS4925" s="9"/>
      <c r="AT4925" s="9"/>
      <c r="AU4925" s="5"/>
      <c r="AV4925" s="5"/>
      <c r="AW4925" s="5"/>
      <c r="AX4925" s="5"/>
      <c r="AY4925" s="5"/>
      <c r="AZ4925" s="5"/>
      <c r="BA4925" s="5"/>
      <c r="CX4925" s="5"/>
      <c r="CY4925" s="5"/>
      <c r="CZ4925" s="5"/>
    </row>
    <row r="4926" spans="4:104" x14ac:dyDescent="0.3">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E4926" s="5"/>
      <c r="AF4926" s="5"/>
      <c r="AG4926" s="5"/>
      <c r="AH4926" s="5"/>
      <c r="AI4926" s="5"/>
      <c r="AJ4926" s="5"/>
      <c r="AM4926" s="9"/>
      <c r="AN4926" s="9"/>
      <c r="AO4926" s="9"/>
      <c r="AP4926" s="9"/>
      <c r="AQ4926" s="9"/>
      <c r="AR4926" s="9"/>
      <c r="AS4926" s="9"/>
      <c r="AT4926" s="9"/>
      <c r="AU4926" s="5"/>
      <c r="AV4926" s="5"/>
      <c r="AW4926" s="5"/>
      <c r="AX4926" s="5"/>
      <c r="AY4926" s="5"/>
      <c r="AZ4926" s="5"/>
      <c r="BA4926" s="5"/>
      <c r="CX4926" s="5"/>
      <c r="CY4926" s="5"/>
      <c r="CZ4926" s="5"/>
    </row>
    <row r="4927" spans="4:104" x14ac:dyDescent="0.3">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E4927" s="5"/>
      <c r="AF4927" s="5"/>
      <c r="AG4927" s="5"/>
      <c r="AH4927" s="5"/>
      <c r="AI4927" s="5"/>
      <c r="AJ4927" s="5"/>
      <c r="AM4927" s="9"/>
      <c r="AN4927" s="9"/>
      <c r="AO4927" s="9"/>
      <c r="AP4927" s="9"/>
      <c r="AQ4927" s="9"/>
      <c r="AR4927" s="9"/>
      <c r="AS4927" s="9"/>
      <c r="AT4927" s="9"/>
      <c r="AU4927" s="5"/>
      <c r="AV4927" s="5"/>
      <c r="AW4927" s="5"/>
      <c r="AX4927" s="5"/>
      <c r="AY4927" s="5"/>
      <c r="AZ4927" s="5"/>
      <c r="BA4927" s="5"/>
      <c r="CX4927" s="5"/>
      <c r="CY4927" s="5"/>
      <c r="CZ4927" s="5"/>
    </row>
    <row r="4928" spans="4:104" x14ac:dyDescent="0.3">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E4928" s="5"/>
      <c r="AF4928" s="5"/>
      <c r="AG4928" s="5"/>
      <c r="AH4928" s="5"/>
      <c r="AI4928" s="5"/>
      <c r="AJ4928" s="5"/>
      <c r="AM4928" s="9"/>
      <c r="AN4928" s="9"/>
      <c r="AO4928" s="9"/>
      <c r="AP4928" s="9"/>
      <c r="AQ4928" s="9"/>
      <c r="AR4928" s="9"/>
      <c r="AS4928" s="9"/>
      <c r="AT4928" s="9"/>
      <c r="AU4928" s="5"/>
      <c r="AV4928" s="5"/>
      <c r="AW4928" s="5"/>
      <c r="AX4928" s="5"/>
      <c r="AY4928" s="5"/>
      <c r="AZ4928" s="5"/>
      <c r="BA4928" s="5"/>
      <c r="CX4928" s="5"/>
      <c r="CY4928" s="5"/>
      <c r="CZ4928" s="5"/>
    </row>
    <row r="4929" spans="4:104" x14ac:dyDescent="0.3">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E4929" s="5"/>
      <c r="AF4929" s="5"/>
      <c r="AG4929" s="5"/>
      <c r="AH4929" s="5"/>
      <c r="AI4929" s="5"/>
      <c r="AJ4929" s="5"/>
      <c r="AM4929" s="9"/>
      <c r="AN4929" s="9"/>
      <c r="AO4929" s="9"/>
      <c r="AP4929" s="9"/>
      <c r="AQ4929" s="9"/>
      <c r="AR4929" s="9"/>
      <c r="AS4929" s="9"/>
      <c r="AT4929" s="9"/>
      <c r="AU4929" s="5"/>
      <c r="AV4929" s="5"/>
      <c r="AW4929" s="5"/>
      <c r="AX4929" s="5"/>
      <c r="AY4929" s="5"/>
      <c r="AZ4929" s="5"/>
      <c r="BA4929" s="5"/>
      <c r="CX4929" s="5"/>
      <c r="CY4929" s="5"/>
      <c r="CZ4929" s="5"/>
    </row>
    <row r="4930" spans="4:104" x14ac:dyDescent="0.3">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E4930" s="5"/>
      <c r="AF4930" s="5"/>
      <c r="AG4930" s="5"/>
      <c r="AH4930" s="5"/>
      <c r="AI4930" s="5"/>
      <c r="AJ4930" s="5"/>
      <c r="AM4930" s="9"/>
      <c r="AN4930" s="9"/>
      <c r="AO4930" s="9"/>
      <c r="AP4930" s="9"/>
      <c r="AQ4930" s="9"/>
      <c r="AR4930" s="9"/>
      <c r="AS4930" s="9"/>
      <c r="AT4930" s="9"/>
      <c r="AU4930" s="5"/>
      <c r="AV4930" s="5"/>
      <c r="AW4930" s="5"/>
      <c r="AX4930" s="5"/>
      <c r="AY4930" s="5"/>
      <c r="AZ4930" s="5"/>
      <c r="BA4930" s="5"/>
      <c r="CX4930" s="5"/>
      <c r="CY4930" s="5"/>
      <c r="CZ4930" s="5"/>
    </row>
    <row r="4931" spans="4:104" x14ac:dyDescent="0.3">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E4931" s="5"/>
      <c r="AF4931" s="5"/>
      <c r="AG4931" s="5"/>
      <c r="AH4931" s="5"/>
      <c r="AI4931" s="5"/>
      <c r="AJ4931" s="5"/>
      <c r="AM4931" s="9"/>
      <c r="AN4931" s="9"/>
      <c r="AO4931" s="9"/>
      <c r="AP4931" s="9"/>
      <c r="AQ4931" s="9"/>
      <c r="AR4931" s="9"/>
      <c r="AS4931" s="9"/>
      <c r="AT4931" s="9"/>
      <c r="AU4931" s="5"/>
      <c r="AV4931" s="5"/>
      <c r="AW4931" s="5"/>
      <c r="AX4931" s="5"/>
      <c r="AY4931" s="5"/>
      <c r="AZ4931" s="5"/>
      <c r="BA4931" s="5"/>
      <c r="CX4931" s="5"/>
      <c r="CY4931" s="5"/>
      <c r="CZ4931" s="5"/>
    </row>
    <row r="4932" spans="4:104" x14ac:dyDescent="0.3">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E4932" s="5"/>
      <c r="AF4932" s="5"/>
      <c r="AG4932" s="5"/>
      <c r="AH4932" s="5"/>
      <c r="AI4932" s="5"/>
      <c r="AJ4932" s="5"/>
      <c r="AM4932" s="9"/>
      <c r="AN4932" s="9"/>
      <c r="AO4932" s="9"/>
      <c r="AP4932" s="9"/>
      <c r="AQ4932" s="9"/>
      <c r="AR4932" s="9"/>
      <c r="AS4932" s="9"/>
      <c r="AT4932" s="9"/>
      <c r="AU4932" s="5"/>
      <c r="AV4932" s="5"/>
      <c r="AW4932" s="5"/>
      <c r="AX4932" s="5"/>
      <c r="AY4932" s="5"/>
      <c r="AZ4932" s="5"/>
      <c r="BA4932" s="5"/>
      <c r="CX4932" s="5"/>
      <c r="CY4932" s="5"/>
      <c r="CZ4932" s="5"/>
    </row>
    <row r="4933" spans="4:104" x14ac:dyDescent="0.3">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E4933" s="5"/>
      <c r="AF4933" s="5"/>
      <c r="AG4933" s="5"/>
      <c r="AH4933" s="5"/>
      <c r="AI4933" s="5"/>
      <c r="AJ4933" s="5"/>
      <c r="AM4933" s="9"/>
      <c r="AN4933" s="9"/>
      <c r="AO4933" s="9"/>
      <c r="AP4933" s="9"/>
      <c r="AQ4933" s="9"/>
      <c r="AR4933" s="9"/>
      <c r="AS4933" s="9"/>
      <c r="AT4933" s="9"/>
      <c r="AU4933" s="5"/>
      <c r="AV4933" s="5"/>
      <c r="AW4933" s="5"/>
      <c r="AX4933" s="5"/>
      <c r="AY4933" s="5"/>
      <c r="AZ4933" s="5"/>
      <c r="BA4933" s="5"/>
      <c r="CX4933" s="5"/>
      <c r="CY4933" s="5"/>
      <c r="CZ4933" s="5"/>
    </row>
    <row r="4934" spans="4:104" x14ac:dyDescent="0.3">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E4934" s="5"/>
      <c r="AF4934" s="5"/>
      <c r="AG4934" s="5"/>
      <c r="AH4934" s="5"/>
      <c r="AI4934" s="5"/>
      <c r="AJ4934" s="5"/>
      <c r="AM4934" s="9"/>
      <c r="AN4934" s="9"/>
      <c r="AO4934" s="9"/>
      <c r="AP4934" s="9"/>
      <c r="AQ4934" s="9"/>
      <c r="AR4934" s="9"/>
      <c r="AS4934" s="9"/>
      <c r="AT4934" s="9"/>
      <c r="AU4934" s="5"/>
      <c r="AV4934" s="5"/>
      <c r="AW4934" s="5"/>
      <c r="AX4934" s="5"/>
      <c r="AY4934" s="5"/>
      <c r="AZ4934" s="5"/>
      <c r="BA4934" s="5"/>
      <c r="CX4934" s="5"/>
      <c r="CY4934" s="5"/>
      <c r="CZ4934" s="5"/>
    </row>
    <row r="4935" spans="4:104" x14ac:dyDescent="0.3">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E4935" s="5"/>
      <c r="AF4935" s="5"/>
      <c r="AG4935" s="5"/>
      <c r="AH4935" s="5"/>
      <c r="AI4935" s="5"/>
      <c r="AJ4935" s="5"/>
      <c r="AM4935" s="9"/>
      <c r="AN4935" s="9"/>
      <c r="AO4935" s="9"/>
      <c r="AP4935" s="9"/>
      <c r="AQ4935" s="9"/>
      <c r="AR4935" s="9"/>
      <c r="AS4935" s="9"/>
      <c r="AT4935" s="9"/>
      <c r="AU4935" s="5"/>
      <c r="AV4935" s="5"/>
      <c r="AW4935" s="5"/>
      <c r="AX4935" s="5"/>
      <c r="AY4935" s="5"/>
      <c r="AZ4935" s="5"/>
      <c r="BA4935" s="5"/>
      <c r="CX4935" s="5"/>
      <c r="CY4935" s="5"/>
      <c r="CZ4935" s="5"/>
    </row>
    <row r="4936" spans="4:104" x14ac:dyDescent="0.3">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E4936" s="5"/>
      <c r="AF4936" s="5"/>
      <c r="AG4936" s="5"/>
      <c r="AH4936" s="5"/>
      <c r="AI4936" s="5"/>
      <c r="AJ4936" s="5"/>
      <c r="AM4936" s="9"/>
      <c r="AN4936" s="9"/>
      <c r="AO4936" s="9"/>
      <c r="AP4936" s="9"/>
      <c r="AQ4936" s="9"/>
      <c r="AR4936" s="9"/>
      <c r="AS4936" s="9"/>
      <c r="AT4936" s="9"/>
      <c r="AU4936" s="5"/>
      <c r="AV4936" s="5"/>
      <c r="AW4936" s="5"/>
      <c r="AX4936" s="5"/>
      <c r="AY4936" s="5"/>
      <c r="AZ4936" s="5"/>
      <c r="BA4936" s="5"/>
      <c r="CX4936" s="5"/>
      <c r="CY4936" s="5"/>
      <c r="CZ4936" s="5"/>
    </row>
    <row r="4937" spans="4:104" x14ac:dyDescent="0.3">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E4937" s="5"/>
      <c r="AF4937" s="5"/>
      <c r="AG4937" s="5"/>
      <c r="AH4937" s="5"/>
      <c r="AI4937" s="5"/>
      <c r="AJ4937" s="5"/>
      <c r="AM4937" s="9"/>
      <c r="AN4937" s="9"/>
      <c r="AO4937" s="9"/>
      <c r="AP4937" s="9"/>
      <c r="AQ4937" s="9"/>
      <c r="AR4937" s="9"/>
      <c r="AS4937" s="9"/>
      <c r="AT4937" s="9"/>
      <c r="AU4937" s="5"/>
      <c r="AV4937" s="5"/>
      <c r="AW4937" s="5"/>
      <c r="AX4937" s="5"/>
      <c r="AY4937" s="5"/>
      <c r="AZ4937" s="5"/>
      <c r="BA4937" s="5"/>
      <c r="CX4937" s="5"/>
      <c r="CY4937" s="5"/>
      <c r="CZ4937" s="5"/>
    </row>
    <row r="4938" spans="4:104" x14ac:dyDescent="0.3">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E4938" s="5"/>
      <c r="AF4938" s="5"/>
      <c r="AG4938" s="5"/>
      <c r="AH4938" s="5"/>
      <c r="AI4938" s="5"/>
      <c r="AJ4938" s="5"/>
      <c r="AM4938" s="9"/>
      <c r="AN4938" s="9"/>
      <c r="AO4938" s="9"/>
      <c r="AP4938" s="9"/>
      <c r="AQ4938" s="9"/>
      <c r="AR4938" s="9"/>
      <c r="AS4938" s="9"/>
      <c r="AT4938" s="9"/>
      <c r="AU4938" s="5"/>
      <c r="AV4938" s="5"/>
      <c r="AW4938" s="5"/>
      <c r="AX4938" s="5"/>
      <c r="AY4938" s="5"/>
      <c r="AZ4938" s="5"/>
      <c r="BA4938" s="5"/>
      <c r="CX4938" s="5"/>
      <c r="CY4938" s="5"/>
      <c r="CZ4938" s="5"/>
    </row>
    <row r="4939" spans="4:104" x14ac:dyDescent="0.3">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E4939" s="5"/>
      <c r="AF4939" s="5"/>
      <c r="AG4939" s="5"/>
      <c r="AH4939" s="5"/>
      <c r="AI4939" s="5"/>
      <c r="AJ4939" s="5"/>
      <c r="AM4939" s="9"/>
      <c r="AN4939" s="9"/>
      <c r="AO4939" s="9"/>
      <c r="AP4939" s="9"/>
      <c r="AQ4939" s="9"/>
      <c r="AR4939" s="9"/>
      <c r="AS4939" s="9"/>
      <c r="AT4939" s="9"/>
      <c r="AU4939" s="5"/>
      <c r="AV4939" s="5"/>
      <c r="AW4939" s="5"/>
      <c r="AX4939" s="5"/>
      <c r="AY4939" s="5"/>
      <c r="AZ4939" s="5"/>
      <c r="BA4939" s="5"/>
      <c r="CX4939" s="5"/>
      <c r="CY4939" s="5"/>
      <c r="CZ4939" s="5"/>
    </row>
    <row r="4940" spans="4:104" x14ac:dyDescent="0.3">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E4940" s="5"/>
      <c r="AF4940" s="5"/>
      <c r="AG4940" s="5"/>
      <c r="AH4940" s="5"/>
      <c r="AI4940" s="5"/>
      <c r="AJ4940" s="5"/>
      <c r="AM4940" s="9"/>
      <c r="AN4940" s="9"/>
      <c r="AO4940" s="9"/>
      <c r="AP4940" s="9"/>
      <c r="AQ4940" s="9"/>
      <c r="AR4940" s="9"/>
      <c r="AS4940" s="9"/>
      <c r="AT4940" s="9"/>
      <c r="AU4940" s="5"/>
      <c r="AV4940" s="5"/>
      <c r="AW4940" s="5"/>
      <c r="AX4940" s="5"/>
      <c r="AY4940" s="5"/>
      <c r="AZ4940" s="5"/>
      <c r="BA4940" s="5"/>
      <c r="CX4940" s="5"/>
      <c r="CY4940" s="5"/>
      <c r="CZ4940" s="5"/>
    </row>
    <row r="4941" spans="4:104" x14ac:dyDescent="0.3">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E4941" s="5"/>
      <c r="AF4941" s="5"/>
      <c r="AG4941" s="5"/>
      <c r="AH4941" s="5"/>
      <c r="AI4941" s="5"/>
      <c r="AJ4941" s="5"/>
      <c r="AM4941" s="9"/>
      <c r="AN4941" s="9"/>
      <c r="AO4941" s="9"/>
      <c r="AP4941" s="9"/>
      <c r="AQ4941" s="9"/>
      <c r="AR4941" s="9"/>
      <c r="AS4941" s="9"/>
      <c r="AT4941" s="9"/>
      <c r="AU4941" s="5"/>
      <c r="AV4941" s="5"/>
      <c r="AW4941" s="5"/>
      <c r="AX4941" s="5"/>
      <c r="AY4941" s="5"/>
      <c r="AZ4941" s="5"/>
      <c r="BA4941" s="5"/>
      <c r="CX4941" s="5"/>
      <c r="CY4941" s="5"/>
      <c r="CZ4941" s="5"/>
    </row>
    <row r="4942" spans="4:104" x14ac:dyDescent="0.3">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E4942" s="5"/>
      <c r="AF4942" s="5"/>
      <c r="AG4942" s="5"/>
      <c r="AH4942" s="5"/>
      <c r="AI4942" s="5"/>
      <c r="AJ4942" s="5"/>
      <c r="AM4942" s="9"/>
      <c r="AN4942" s="9"/>
      <c r="AO4942" s="9"/>
      <c r="AP4942" s="9"/>
      <c r="AQ4942" s="9"/>
      <c r="AR4942" s="9"/>
      <c r="AS4942" s="9"/>
      <c r="AT4942" s="9"/>
      <c r="AU4942" s="5"/>
      <c r="AV4942" s="5"/>
      <c r="AW4942" s="5"/>
      <c r="AX4942" s="5"/>
      <c r="AY4942" s="5"/>
      <c r="AZ4942" s="5"/>
      <c r="BA4942" s="5"/>
      <c r="CX4942" s="5"/>
      <c r="CY4942" s="5"/>
      <c r="CZ4942" s="5"/>
    </row>
    <row r="4943" spans="4:104" x14ac:dyDescent="0.3">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E4943" s="5"/>
      <c r="AF4943" s="5"/>
      <c r="AG4943" s="5"/>
      <c r="AH4943" s="5"/>
      <c r="AI4943" s="5"/>
      <c r="AJ4943" s="5"/>
      <c r="AM4943" s="9"/>
      <c r="AN4943" s="9"/>
      <c r="AO4943" s="9"/>
      <c r="AP4943" s="9"/>
      <c r="AQ4943" s="9"/>
      <c r="AR4943" s="9"/>
      <c r="AS4943" s="9"/>
      <c r="AT4943" s="9"/>
      <c r="AU4943" s="5"/>
      <c r="AV4943" s="5"/>
      <c r="AW4943" s="5"/>
      <c r="AX4943" s="5"/>
      <c r="AY4943" s="5"/>
      <c r="AZ4943" s="5"/>
      <c r="BA4943" s="5"/>
      <c r="CX4943" s="5"/>
      <c r="CY4943" s="5"/>
      <c r="CZ4943" s="5"/>
    </row>
    <row r="4944" spans="4:104" x14ac:dyDescent="0.3">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E4944" s="5"/>
      <c r="AF4944" s="5"/>
      <c r="AG4944" s="5"/>
      <c r="AH4944" s="5"/>
      <c r="AI4944" s="5"/>
      <c r="AJ4944" s="5"/>
      <c r="AM4944" s="9"/>
      <c r="AN4944" s="9"/>
      <c r="AO4944" s="9"/>
      <c r="AP4944" s="9"/>
      <c r="AQ4944" s="9"/>
      <c r="AR4944" s="9"/>
      <c r="AS4944" s="9"/>
      <c r="AT4944" s="9"/>
      <c r="AU4944" s="5"/>
      <c r="AV4944" s="5"/>
      <c r="AW4944" s="5"/>
      <c r="AX4944" s="5"/>
      <c r="AY4944" s="5"/>
      <c r="AZ4944" s="5"/>
      <c r="BA4944" s="5"/>
      <c r="CX4944" s="5"/>
      <c r="CY4944" s="5"/>
      <c r="CZ4944" s="5"/>
    </row>
    <row r="4945" spans="4:104" x14ac:dyDescent="0.3">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E4945" s="5"/>
      <c r="AF4945" s="5"/>
      <c r="AG4945" s="5"/>
      <c r="AH4945" s="5"/>
      <c r="AI4945" s="5"/>
      <c r="AJ4945" s="5"/>
      <c r="AM4945" s="9"/>
      <c r="AN4945" s="9"/>
      <c r="AO4945" s="9"/>
      <c r="AP4945" s="9"/>
      <c r="AQ4945" s="9"/>
      <c r="AR4945" s="9"/>
      <c r="AS4945" s="9"/>
      <c r="AT4945" s="9"/>
      <c r="AU4945" s="5"/>
      <c r="AV4945" s="5"/>
      <c r="AW4945" s="5"/>
      <c r="AX4945" s="5"/>
      <c r="AY4945" s="5"/>
      <c r="AZ4945" s="5"/>
      <c r="BA4945" s="5"/>
      <c r="CX4945" s="5"/>
      <c r="CY4945" s="5"/>
      <c r="CZ4945" s="5"/>
    </row>
    <row r="4946" spans="4:104" x14ac:dyDescent="0.3">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E4946" s="5"/>
      <c r="AF4946" s="5"/>
      <c r="AG4946" s="5"/>
      <c r="AH4946" s="5"/>
      <c r="AI4946" s="5"/>
      <c r="AJ4946" s="5"/>
      <c r="AM4946" s="9"/>
      <c r="AN4946" s="9"/>
      <c r="AO4946" s="9"/>
      <c r="AP4946" s="9"/>
      <c r="AQ4946" s="9"/>
      <c r="AR4946" s="9"/>
      <c r="AS4946" s="9"/>
      <c r="AT4946" s="9"/>
      <c r="AU4946" s="5"/>
      <c r="AV4946" s="5"/>
      <c r="AW4946" s="5"/>
      <c r="AX4946" s="5"/>
      <c r="AY4946" s="5"/>
      <c r="AZ4946" s="5"/>
      <c r="BA4946" s="5"/>
      <c r="CX4946" s="5"/>
      <c r="CY4946" s="5"/>
      <c r="CZ4946" s="5"/>
    </row>
    <row r="4947" spans="4:104" x14ac:dyDescent="0.3">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E4947" s="5"/>
      <c r="AF4947" s="5"/>
      <c r="AG4947" s="5"/>
      <c r="AH4947" s="5"/>
      <c r="AI4947" s="5"/>
      <c r="AJ4947" s="5"/>
      <c r="AM4947" s="9"/>
      <c r="AN4947" s="9"/>
      <c r="AO4947" s="9"/>
      <c r="AP4947" s="9"/>
      <c r="AQ4947" s="9"/>
      <c r="AR4947" s="9"/>
      <c r="AS4947" s="9"/>
      <c r="AT4947" s="9"/>
      <c r="AU4947" s="5"/>
      <c r="AV4947" s="5"/>
      <c r="AW4947" s="5"/>
      <c r="AX4947" s="5"/>
      <c r="AY4947" s="5"/>
      <c r="AZ4947" s="5"/>
      <c r="BA4947" s="5"/>
      <c r="CX4947" s="5"/>
      <c r="CY4947" s="5"/>
      <c r="CZ4947" s="5"/>
    </row>
    <row r="4948" spans="4:104" x14ac:dyDescent="0.3">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E4948" s="5"/>
      <c r="AF4948" s="5"/>
      <c r="AG4948" s="5"/>
      <c r="AH4948" s="5"/>
      <c r="AI4948" s="5"/>
      <c r="AJ4948" s="5"/>
      <c r="AM4948" s="9"/>
      <c r="AN4948" s="9"/>
      <c r="AO4948" s="9"/>
      <c r="AP4948" s="9"/>
      <c r="AQ4948" s="9"/>
      <c r="AR4948" s="9"/>
      <c r="AS4948" s="9"/>
      <c r="AT4948" s="9"/>
      <c r="AU4948" s="5"/>
      <c r="AV4948" s="5"/>
      <c r="AW4948" s="5"/>
      <c r="AX4948" s="5"/>
      <c r="AY4948" s="5"/>
      <c r="AZ4948" s="5"/>
      <c r="BA4948" s="5"/>
      <c r="CX4948" s="5"/>
      <c r="CY4948" s="5"/>
      <c r="CZ4948" s="5"/>
    </row>
    <row r="4949" spans="4:104" x14ac:dyDescent="0.3">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E4949" s="5"/>
      <c r="AF4949" s="5"/>
      <c r="AG4949" s="5"/>
      <c r="AH4949" s="5"/>
      <c r="AI4949" s="5"/>
      <c r="AJ4949" s="5"/>
      <c r="AM4949" s="9"/>
      <c r="AN4949" s="9"/>
      <c r="AO4949" s="9"/>
      <c r="AP4949" s="9"/>
      <c r="AQ4949" s="9"/>
      <c r="AR4949" s="9"/>
      <c r="AS4949" s="9"/>
      <c r="AT4949" s="9"/>
      <c r="AU4949" s="5"/>
      <c r="AV4949" s="5"/>
      <c r="AW4949" s="5"/>
      <c r="AX4949" s="5"/>
      <c r="AY4949" s="5"/>
      <c r="AZ4949" s="5"/>
      <c r="BA4949" s="5"/>
      <c r="CX4949" s="5"/>
      <c r="CY4949" s="5"/>
      <c r="CZ4949" s="5"/>
    </row>
    <row r="4950" spans="4:104" x14ac:dyDescent="0.3">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E4950" s="5"/>
      <c r="AF4950" s="5"/>
      <c r="AG4950" s="5"/>
      <c r="AH4950" s="5"/>
      <c r="AI4950" s="5"/>
      <c r="AJ4950" s="5"/>
      <c r="AM4950" s="9"/>
      <c r="AN4950" s="9"/>
      <c r="AO4950" s="9"/>
      <c r="AP4950" s="9"/>
      <c r="AQ4950" s="9"/>
      <c r="AR4950" s="9"/>
      <c r="AS4950" s="9"/>
      <c r="AT4950" s="9"/>
      <c r="AU4950" s="5"/>
      <c r="AV4950" s="5"/>
      <c r="AW4950" s="5"/>
      <c r="AX4950" s="5"/>
      <c r="AY4950" s="5"/>
      <c r="AZ4950" s="5"/>
      <c r="BA4950" s="5"/>
      <c r="CX4950" s="5"/>
      <c r="CY4950" s="5"/>
      <c r="CZ4950" s="5"/>
    </row>
    <row r="4951" spans="4:104" x14ac:dyDescent="0.3">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E4951" s="5"/>
      <c r="AF4951" s="5"/>
      <c r="AG4951" s="5"/>
      <c r="AH4951" s="5"/>
      <c r="AI4951" s="5"/>
      <c r="AJ4951" s="5"/>
      <c r="AM4951" s="9"/>
      <c r="AN4951" s="9"/>
      <c r="AO4951" s="9"/>
      <c r="AP4951" s="9"/>
      <c r="AQ4951" s="9"/>
      <c r="AR4951" s="9"/>
      <c r="AS4951" s="9"/>
      <c r="AT4951" s="9"/>
      <c r="AU4951" s="5"/>
      <c r="AV4951" s="5"/>
      <c r="AW4951" s="5"/>
      <c r="AX4951" s="5"/>
      <c r="AY4951" s="5"/>
      <c r="AZ4951" s="5"/>
      <c r="BA4951" s="5"/>
      <c r="CX4951" s="5"/>
      <c r="CY4951" s="5"/>
      <c r="CZ4951" s="5"/>
    </row>
    <row r="4952" spans="4:104" x14ac:dyDescent="0.3">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E4952" s="5"/>
      <c r="AF4952" s="5"/>
      <c r="AG4952" s="5"/>
      <c r="AH4952" s="5"/>
      <c r="AI4952" s="5"/>
      <c r="AJ4952" s="5"/>
      <c r="AM4952" s="9"/>
      <c r="AN4952" s="9"/>
      <c r="AO4952" s="9"/>
      <c r="AP4952" s="9"/>
      <c r="AQ4952" s="9"/>
      <c r="AR4952" s="9"/>
      <c r="AS4952" s="9"/>
      <c r="AT4952" s="9"/>
      <c r="AU4952" s="5"/>
      <c r="AV4952" s="5"/>
      <c r="AW4952" s="5"/>
      <c r="AX4952" s="5"/>
      <c r="AY4952" s="5"/>
      <c r="AZ4952" s="5"/>
      <c r="BA4952" s="5"/>
      <c r="CX4952" s="5"/>
      <c r="CY4952" s="5"/>
      <c r="CZ4952" s="5"/>
    </row>
    <row r="4953" spans="4:104" x14ac:dyDescent="0.3">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E4953" s="5"/>
      <c r="AF4953" s="5"/>
      <c r="AG4953" s="5"/>
      <c r="AH4953" s="5"/>
      <c r="AI4953" s="5"/>
      <c r="AJ4953" s="5"/>
      <c r="AM4953" s="9"/>
      <c r="AN4953" s="9"/>
      <c r="AO4953" s="9"/>
      <c r="AP4953" s="9"/>
      <c r="AQ4953" s="9"/>
      <c r="AR4953" s="9"/>
      <c r="AS4953" s="9"/>
      <c r="AT4953" s="9"/>
      <c r="AU4953" s="5"/>
      <c r="AV4953" s="5"/>
      <c r="AW4953" s="5"/>
      <c r="AX4953" s="5"/>
      <c r="AY4953" s="5"/>
      <c r="AZ4953" s="5"/>
      <c r="BA4953" s="5"/>
      <c r="CX4953" s="5"/>
      <c r="CY4953" s="5"/>
      <c r="CZ4953" s="5"/>
    </row>
    <row r="4954" spans="4:104" x14ac:dyDescent="0.3">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E4954" s="5"/>
      <c r="AF4954" s="5"/>
      <c r="AG4954" s="5"/>
      <c r="AH4954" s="5"/>
      <c r="AI4954" s="5"/>
      <c r="AJ4954" s="5"/>
      <c r="AM4954" s="9"/>
      <c r="AN4954" s="9"/>
      <c r="AO4954" s="9"/>
      <c r="AP4954" s="9"/>
      <c r="AQ4954" s="9"/>
      <c r="AR4954" s="9"/>
      <c r="AS4954" s="9"/>
      <c r="AT4954" s="9"/>
      <c r="AU4954" s="5"/>
      <c r="AV4954" s="5"/>
      <c r="AW4954" s="5"/>
      <c r="AX4954" s="5"/>
      <c r="AY4954" s="5"/>
      <c r="AZ4954" s="5"/>
      <c r="BA4954" s="5"/>
      <c r="CX4954" s="5"/>
      <c r="CY4954" s="5"/>
      <c r="CZ4954" s="5"/>
    </row>
    <row r="4955" spans="4:104" x14ac:dyDescent="0.3">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E4955" s="5"/>
      <c r="AF4955" s="5"/>
      <c r="AG4955" s="5"/>
      <c r="AH4955" s="5"/>
      <c r="AI4955" s="5"/>
      <c r="AJ4955" s="5"/>
      <c r="AM4955" s="9"/>
      <c r="AN4955" s="9"/>
      <c r="AO4955" s="9"/>
      <c r="AP4955" s="9"/>
      <c r="AQ4955" s="9"/>
      <c r="AR4955" s="9"/>
      <c r="AS4955" s="9"/>
      <c r="AT4955" s="9"/>
      <c r="AU4955" s="5"/>
      <c r="AV4955" s="5"/>
      <c r="AW4955" s="5"/>
      <c r="AX4955" s="5"/>
      <c r="AY4955" s="5"/>
      <c r="AZ4955" s="5"/>
      <c r="BA4955" s="5"/>
      <c r="CX4955" s="5"/>
      <c r="CY4955" s="5"/>
      <c r="CZ4955" s="5"/>
    </row>
    <row r="4956" spans="4:104" x14ac:dyDescent="0.3">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E4956" s="5"/>
      <c r="AF4956" s="5"/>
      <c r="AG4956" s="5"/>
      <c r="AH4956" s="5"/>
      <c r="AI4956" s="5"/>
      <c r="AJ4956" s="5"/>
      <c r="AM4956" s="9"/>
      <c r="AN4956" s="9"/>
      <c r="AO4956" s="9"/>
      <c r="AP4956" s="9"/>
      <c r="AQ4956" s="9"/>
      <c r="AR4956" s="9"/>
      <c r="AS4956" s="9"/>
      <c r="AT4956" s="9"/>
      <c r="AU4956" s="5"/>
      <c r="AV4956" s="5"/>
      <c r="AW4956" s="5"/>
      <c r="AX4956" s="5"/>
      <c r="AY4956" s="5"/>
      <c r="AZ4956" s="5"/>
      <c r="BA4956" s="5"/>
      <c r="CX4956" s="5"/>
      <c r="CY4956" s="5"/>
      <c r="CZ4956" s="5"/>
    </row>
    <row r="4957" spans="4:104" x14ac:dyDescent="0.3">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E4957" s="5"/>
      <c r="AF4957" s="5"/>
      <c r="AG4957" s="5"/>
      <c r="AH4957" s="5"/>
      <c r="AI4957" s="5"/>
      <c r="AJ4957" s="5"/>
      <c r="AM4957" s="9"/>
      <c r="AN4957" s="9"/>
      <c r="AO4957" s="9"/>
      <c r="AP4957" s="9"/>
      <c r="AQ4957" s="9"/>
      <c r="AR4957" s="9"/>
      <c r="AS4957" s="9"/>
      <c r="AT4957" s="9"/>
      <c r="AU4957" s="5"/>
      <c r="AV4957" s="5"/>
      <c r="AW4957" s="5"/>
      <c r="AX4957" s="5"/>
      <c r="AY4957" s="5"/>
      <c r="AZ4957" s="5"/>
      <c r="BA4957" s="5"/>
      <c r="CX4957" s="5"/>
      <c r="CY4957" s="5"/>
      <c r="CZ4957" s="5"/>
    </row>
    <row r="4958" spans="4:104" x14ac:dyDescent="0.3">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E4958" s="5"/>
      <c r="AF4958" s="5"/>
      <c r="AG4958" s="5"/>
      <c r="AH4958" s="5"/>
      <c r="AI4958" s="5"/>
      <c r="AJ4958" s="5"/>
      <c r="AM4958" s="9"/>
      <c r="AN4958" s="9"/>
      <c r="AO4958" s="9"/>
      <c r="AP4958" s="9"/>
      <c r="AQ4958" s="9"/>
      <c r="AR4958" s="9"/>
      <c r="AS4958" s="9"/>
      <c r="AT4958" s="9"/>
      <c r="AU4958" s="5"/>
      <c r="AV4958" s="5"/>
      <c r="AW4958" s="5"/>
      <c r="AX4958" s="5"/>
      <c r="AY4958" s="5"/>
      <c r="AZ4958" s="5"/>
      <c r="BA4958" s="5"/>
      <c r="CX4958" s="5"/>
      <c r="CY4958" s="5"/>
      <c r="CZ4958" s="5"/>
    </row>
    <row r="4959" spans="4:104" x14ac:dyDescent="0.3">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E4959" s="5"/>
      <c r="AF4959" s="5"/>
      <c r="AG4959" s="5"/>
      <c r="AH4959" s="5"/>
      <c r="AI4959" s="5"/>
      <c r="AJ4959" s="5"/>
      <c r="AM4959" s="9"/>
      <c r="AN4959" s="9"/>
      <c r="AO4959" s="9"/>
      <c r="AP4959" s="9"/>
      <c r="AQ4959" s="9"/>
      <c r="AR4959" s="9"/>
      <c r="AS4959" s="9"/>
      <c r="AT4959" s="9"/>
      <c r="AU4959" s="5"/>
      <c r="AV4959" s="5"/>
      <c r="AW4959" s="5"/>
      <c r="AX4959" s="5"/>
      <c r="AY4959" s="5"/>
      <c r="AZ4959" s="5"/>
      <c r="BA4959" s="5"/>
      <c r="CX4959" s="5"/>
      <c r="CY4959" s="5"/>
      <c r="CZ4959" s="5"/>
    </row>
    <row r="4960" spans="4:104" x14ac:dyDescent="0.3">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E4960" s="5"/>
      <c r="AF4960" s="5"/>
      <c r="AG4960" s="5"/>
      <c r="AH4960" s="5"/>
      <c r="AI4960" s="5"/>
      <c r="AJ4960" s="5"/>
      <c r="AM4960" s="9"/>
      <c r="AN4960" s="9"/>
      <c r="AO4960" s="9"/>
      <c r="AP4960" s="9"/>
      <c r="AQ4960" s="9"/>
      <c r="AR4960" s="9"/>
      <c r="AS4960" s="9"/>
      <c r="AT4960" s="9"/>
      <c r="AU4960" s="5"/>
      <c r="AV4960" s="5"/>
      <c r="AW4960" s="5"/>
      <c r="AX4960" s="5"/>
      <c r="AY4960" s="5"/>
      <c r="AZ4960" s="5"/>
      <c r="BA4960" s="5"/>
      <c r="CX4960" s="5"/>
      <c r="CY4960" s="5"/>
      <c r="CZ4960" s="5"/>
    </row>
    <row r="4961" spans="4:104" x14ac:dyDescent="0.3">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E4961" s="5"/>
      <c r="AF4961" s="5"/>
      <c r="AG4961" s="5"/>
      <c r="AH4961" s="5"/>
      <c r="AI4961" s="5"/>
      <c r="AJ4961" s="5"/>
      <c r="AM4961" s="9"/>
      <c r="AN4961" s="9"/>
      <c r="AO4961" s="9"/>
      <c r="AP4961" s="9"/>
      <c r="AQ4961" s="9"/>
      <c r="AR4961" s="9"/>
      <c r="AS4961" s="9"/>
      <c r="AT4961" s="9"/>
      <c r="AU4961" s="5"/>
      <c r="AV4961" s="5"/>
      <c r="AW4961" s="5"/>
      <c r="AX4961" s="5"/>
      <c r="AY4961" s="5"/>
      <c r="AZ4961" s="5"/>
      <c r="BA4961" s="5"/>
      <c r="CX4961" s="5"/>
      <c r="CY4961" s="5"/>
      <c r="CZ4961" s="5"/>
    </row>
    <row r="4962" spans="4:104" x14ac:dyDescent="0.3">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E4962" s="5"/>
      <c r="AF4962" s="5"/>
      <c r="AG4962" s="5"/>
      <c r="AH4962" s="5"/>
      <c r="AI4962" s="5"/>
      <c r="AJ4962" s="5"/>
      <c r="AM4962" s="9"/>
      <c r="AN4962" s="9"/>
      <c r="AO4962" s="9"/>
      <c r="AP4962" s="9"/>
      <c r="AQ4962" s="9"/>
      <c r="AR4962" s="9"/>
      <c r="AS4962" s="9"/>
      <c r="AT4962" s="9"/>
      <c r="AU4962" s="5"/>
      <c r="AV4962" s="5"/>
      <c r="AW4962" s="5"/>
      <c r="AX4962" s="5"/>
      <c r="AY4962" s="5"/>
      <c r="AZ4962" s="5"/>
      <c r="BA4962" s="5"/>
      <c r="CX4962" s="5"/>
      <c r="CY4962" s="5"/>
      <c r="CZ4962" s="5"/>
    </row>
    <row r="4963" spans="4:104" x14ac:dyDescent="0.3">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E4963" s="5"/>
      <c r="AF4963" s="5"/>
      <c r="AG4963" s="5"/>
      <c r="AH4963" s="5"/>
      <c r="AI4963" s="5"/>
      <c r="AJ4963" s="5"/>
      <c r="AM4963" s="9"/>
      <c r="AN4963" s="9"/>
      <c r="AO4963" s="9"/>
      <c r="AP4963" s="9"/>
      <c r="AQ4963" s="9"/>
      <c r="AR4963" s="9"/>
      <c r="AS4963" s="9"/>
      <c r="AT4963" s="9"/>
      <c r="AU4963" s="5"/>
      <c r="AV4963" s="5"/>
      <c r="AW4963" s="5"/>
      <c r="AX4963" s="5"/>
      <c r="AY4963" s="5"/>
      <c r="AZ4963" s="5"/>
      <c r="BA4963" s="5"/>
      <c r="CX4963" s="5"/>
      <c r="CY4963" s="5"/>
      <c r="CZ4963" s="5"/>
    </row>
    <row r="4964" spans="4:104" x14ac:dyDescent="0.3">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E4964" s="5"/>
      <c r="AF4964" s="5"/>
      <c r="AG4964" s="5"/>
      <c r="AH4964" s="5"/>
      <c r="AI4964" s="5"/>
      <c r="AJ4964" s="5"/>
      <c r="AM4964" s="9"/>
      <c r="AN4964" s="9"/>
      <c r="AO4964" s="9"/>
      <c r="AP4964" s="9"/>
      <c r="AQ4964" s="9"/>
      <c r="AR4964" s="9"/>
      <c r="AS4964" s="9"/>
      <c r="AT4964" s="9"/>
      <c r="AU4964" s="5"/>
      <c r="AV4964" s="5"/>
      <c r="AW4964" s="5"/>
      <c r="AX4964" s="5"/>
      <c r="AY4964" s="5"/>
      <c r="AZ4964" s="5"/>
      <c r="BA4964" s="5"/>
      <c r="CX4964" s="5"/>
      <c r="CY4964" s="5"/>
      <c r="CZ4964" s="5"/>
    </row>
    <row r="4965" spans="4:104" x14ac:dyDescent="0.3">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E4965" s="5"/>
      <c r="AF4965" s="5"/>
      <c r="AG4965" s="5"/>
      <c r="AH4965" s="5"/>
      <c r="AI4965" s="5"/>
      <c r="AJ4965" s="5"/>
      <c r="AM4965" s="9"/>
      <c r="AN4965" s="9"/>
      <c r="AO4965" s="9"/>
      <c r="AP4965" s="9"/>
      <c r="AQ4965" s="9"/>
      <c r="AR4965" s="9"/>
      <c r="AS4965" s="9"/>
      <c r="AT4965" s="9"/>
      <c r="AU4965" s="5"/>
      <c r="AV4965" s="5"/>
      <c r="AW4965" s="5"/>
      <c r="AX4965" s="5"/>
      <c r="AY4965" s="5"/>
      <c r="AZ4965" s="5"/>
      <c r="BA4965" s="5"/>
      <c r="CX4965" s="5"/>
      <c r="CY4965" s="5"/>
      <c r="CZ4965" s="5"/>
    </row>
    <row r="4966" spans="4:104" x14ac:dyDescent="0.3">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E4966" s="5"/>
      <c r="AF4966" s="5"/>
      <c r="AG4966" s="5"/>
      <c r="AH4966" s="5"/>
      <c r="AI4966" s="5"/>
      <c r="AJ4966" s="5"/>
      <c r="AM4966" s="9"/>
      <c r="AN4966" s="9"/>
      <c r="AO4966" s="9"/>
      <c r="AP4966" s="9"/>
      <c r="AQ4966" s="9"/>
      <c r="AR4966" s="9"/>
      <c r="AS4966" s="9"/>
      <c r="AT4966" s="9"/>
      <c r="AU4966" s="5"/>
      <c r="AV4966" s="5"/>
      <c r="AW4966" s="5"/>
      <c r="AX4966" s="5"/>
      <c r="AY4966" s="5"/>
      <c r="AZ4966" s="5"/>
      <c r="BA4966" s="5"/>
      <c r="CX4966" s="5"/>
      <c r="CY4966" s="5"/>
      <c r="CZ4966" s="5"/>
    </row>
    <row r="4967" spans="4:104" x14ac:dyDescent="0.3">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E4967" s="5"/>
      <c r="AF4967" s="5"/>
      <c r="AG4967" s="5"/>
      <c r="AH4967" s="5"/>
      <c r="AI4967" s="5"/>
      <c r="AJ4967" s="5"/>
      <c r="AM4967" s="9"/>
      <c r="AN4967" s="9"/>
      <c r="AO4967" s="9"/>
      <c r="AP4967" s="9"/>
      <c r="AQ4967" s="9"/>
      <c r="AR4967" s="9"/>
      <c r="AS4967" s="9"/>
      <c r="AT4967" s="9"/>
      <c r="AU4967" s="5"/>
      <c r="AV4967" s="5"/>
      <c r="AW4967" s="5"/>
      <c r="AX4967" s="5"/>
      <c r="AY4967" s="5"/>
      <c r="AZ4967" s="5"/>
      <c r="BA4967" s="5"/>
      <c r="CX4967" s="5"/>
      <c r="CY4967" s="5"/>
      <c r="CZ4967" s="5"/>
    </row>
    <row r="4968" spans="4:104" x14ac:dyDescent="0.3">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E4968" s="5"/>
      <c r="AF4968" s="5"/>
      <c r="AG4968" s="5"/>
      <c r="AH4968" s="5"/>
      <c r="AI4968" s="5"/>
      <c r="AJ4968" s="5"/>
      <c r="AM4968" s="9"/>
      <c r="AN4968" s="9"/>
      <c r="AO4968" s="9"/>
      <c r="AP4968" s="9"/>
      <c r="AQ4968" s="9"/>
      <c r="AR4968" s="9"/>
      <c r="AS4968" s="9"/>
      <c r="AT4968" s="9"/>
      <c r="AU4968" s="5"/>
      <c r="AV4968" s="5"/>
      <c r="AW4968" s="5"/>
      <c r="AX4968" s="5"/>
      <c r="AY4968" s="5"/>
      <c r="AZ4968" s="5"/>
      <c r="BA4968" s="5"/>
      <c r="CX4968" s="5"/>
      <c r="CY4968" s="5"/>
      <c r="CZ4968" s="5"/>
    </row>
    <row r="4969" spans="4:104" x14ac:dyDescent="0.3">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E4969" s="5"/>
      <c r="AF4969" s="5"/>
      <c r="AG4969" s="5"/>
      <c r="AH4969" s="5"/>
      <c r="AI4969" s="5"/>
      <c r="AJ4969" s="5"/>
      <c r="AM4969" s="9"/>
      <c r="AN4969" s="9"/>
      <c r="AO4969" s="9"/>
      <c r="AP4969" s="9"/>
      <c r="AQ4969" s="9"/>
      <c r="AR4969" s="9"/>
      <c r="AS4969" s="9"/>
      <c r="AT4969" s="9"/>
      <c r="AU4969" s="5"/>
      <c r="AV4969" s="5"/>
      <c r="AW4969" s="5"/>
      <c r="AX4969" s="5"/>
      <c r="AY4969" s="5"/>
      <c r="AZ4969" s="5"/>
      <c r="BA4969" s="5"/>
      <c r="CX4969" s="5"/>
      <c r="CY4969" s="5"/>
      <c r="CZ4969" s="5"/>
    </row>
    <row r="4970" spans="4:104" x14ac:dyDescent="0.3">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E4970" s="5"/>
      <c r="AF4970" s="5"/>
      <c r="AG4970" s="5"/>
      <c r="AH4970" s="5"/>
      <c r="AI4970" s="5"/>
      <c r="AJ4970" s="5"/>
      <c r="AM4970" s="9"/>
      <c r="AN4970" s="9"/>
      <c r="AO4970" s="9"/>
      <c r="AP4970" s="9"/>
      <c r="AQ4970" s="9"/>
      <c r="AR4970" s="9"/>
      <c r="AS4970" s="9"/>
      <c r="AT4970" s="9"/>
      <c r="AU4970" s="5"/>
      <c r="AV4970" s="5"/>
      <c r="AW4970" s="5"/>
      <c r="AX4970" s="5"/>
      <c r="AY4970" s="5"/>
      <c r="AZ4970" s="5"/>
      <c r="BA4970" s="5"/>
      <c r="CX4970" s="5"/>
      <c r="CY4970" s="5"/>
      <c r="CZ4970" s="5"/>
    </row>
    <row r="4971" spans="4:104" x14ac:dyDescent="0.3">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E4971" s="5"/>
      <c r="AF4971" s="5"/>
      <c r="AG4971" s="5"/>
      <c r="AH4971" s="5"/>
      <c r="AI4971" s="5"/>
      <c r="AJ4971" s="5"/>
      <c r="AM4971" s="9"/>
      <c r="AN4971" s="9"/>
      <c r="AO4971" s="9"/>
      <c r="AP4971" s="9"/>
      <c r="AQ4971" s="9"/>
      <c r="AR4971" s="9"/>
      <c r="AS4971" s="9"/>
      <c r="AT4971" s="9"/>
      <c r="AU4971" s="5"/>
      <c r="AV4971" s="5"/>
      <c r="AW4971" s="5"/>
      <c r="AX4971" s="5"/>
      <c r="AY4971" s="5"/>
      <c r="AZ4971" s="5"/>
      <c r="BA4971" s="5"/>
      <c r="CX4971" s="5"/>
      <c r="CY4971" s="5"/>
      <c r="CZ4971" s="5"/>
    </row>
    <row r="4972" spans="4:104" x14ac:dyDescent="0.3">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E4972" s="5"/>
      <c r="AF4972" s="5"/>
      <c r="AG4972" s="5"/>
      <c r="AH4972" s="5"/>
      <c r="AI4972" s="5"/>
      <c r="AJ4972" s="5"/>
      <c r="AM4972" s="9"/>
      <c r="AN4972" s="9"/>
      <c r="AO4972" s="9"/>
      <c r="AP4972" s="9"/>
      <c r="AQ4972" s="9"/>
      <c r="AR4972" s="9"/>
      <c r="AS4972" s="9"/>
      <c r="AT4972" s="9"/>
      <c r="AU4972" s="5"/>
      <c r="AV4972" s="5"/>
      <c r="AW4972" s="5"/>
      <c r="AX4972" s="5"/>
      <c r="AY4972" s="5"/>
      <c r="AZ4972" s="5"/>
      <c r="BA4972" s="5"/>
      <c r="CX4972" s="5"/>
      <c r="CY4972" s="5"/>
      <c r="CZ4972" s="5"/>
    </row>
    <row r="4973" spans="4:104" x14ac:dyDescent="0.3">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E4973" s="5"/>
      <c r="AF4973" s="5"/>
      <c r="AG4973" s="5"/>
      <c r="AH4973" s="5"/>
      <c r="AI4973" s="5"/>
      <c r="AJ4973" s="5"/>
      <c r="AM4973" s="9"/>
      <c r="AN4973" s="9"/>
      <c r="AO4973" s="9"/>
      <c r="AP4973" s="9"/>
      <c r="AQ4973" s="9"/>
      <c r="AR4973" s="9"/>
      <c r="AS4973" s="9"/>
      <c r="AT4973" s="9"/>
      <c r="AU4973" s="5"/>
      <c r="AV4973" s="5"/>
      <c r="AW4973" s="5"/>
      <c r="AX4973" s="5"/>
      <c r="AY4973" s="5"/>
      <c r="AZ4973" s="5"/>
      <c r="BA4973" s="5"/>
      <c r="CX4973" s="5"/>
      <c r="CY4973" s="5"/>
      <c r="CZ4973" s="5"/>
    </row>
    <row r="4974" spans="4:104" x14ac:dyDescent="0.3">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E4974" s="5"/>
      <c r="AF4974" s="5"/>
      <c r="AG4974" s="5"/>
      <c r="AH4974" s="5"/>
      <c r="AI4974" s="5"/>
      <c r="AJ4974" s="5"/>
      <c r="AM4974" s="9"/>
      <c r="AN4974" s="9"/>
      <c r="AO4974" s="9"/>
      <c r="AP4974" s="9"/>
      <c r="AQ4974" s="9"/>
      <c r="AR4974" s="9"/>
      <c r="AS4974" s="9"/>
      <c r="AT4974" s="9"/>
      <c r="AU4974" s="5"/>
      <c r="AV4974" s="5"/>
      <c r="AW4974" s="5"/>
      <c r="AX4974" s="5"/>
      <c r="AY4974" s="5"/>
      <c r="AZ4974" s="5"/>
      <c r="BA4974" s="5"/>
      <c r="CX4974" s="5"/>
      <c r="CY4974" s="5"/>
      <c r="CZ4974" s="5"/>
    </row>
    <row r="4975" spans="4:104" x14ac:dyDescent="0.3">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E4975" s="5"/>
      <c r="AF4975" s="5"/>
      <c r="AG4975" s="5"/>
      <c r="AH4975" s="5"/>
      <c r="AI4975" s="5"/>
      <c r="AJ4975" s="5"/>
      <c r="AM4975" s="9"/>
      <c r="AN4975" s="9"/>
      <c r="AO4975" s="9"/>
      <c r="AP4975" s="9"/>
      <c r="AQ4975" s="9"/>
      <c r="AR4975" s="9"/>
      <c r="AS4975" s="9"/>
      <c r="AT4975" s="9"/>
      <c r="AU4975" s="5"/>
      <c r="AV4975" s="5"/>
      <c r="AW4975" s="5"/>
      <c r="AX4975" s="5"/>
      <c r="AY4975" s="5"/>
      <c r="AZ4975" s="5"/>
      <c r="BA4975" s="5"/>
      <c r="CX4975" s="5"/>
      <c r="CY4975" s="5"/>
      <c r="CZ4975" s="5"/>
    </row>
    <row r="4976" spans="4:104" x14ac:dyDescent="0.3">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E4976" s="5"/>
      <c r="AF4976" s="5"/>
      <c r="AG4976" s="5"/>
      <c r="AH4976" s="5"/>
      <c r="AI4976" s="5"/>
      <c r="AJ4976" s="5"/>
      <c r="AM4976" s="9"/>
      <c r="AN4976" s="9"/>
      <c r="AO4976" s="9"/>
      <c r="AP4976" s="9"/>
      <c r="AQ4976" s="9"/>
      <c r="AR4976" s="9"/>
      <c r="AS4976" s="9"/>
      <c r="AT4976" s="9"/>
      <c r="AU4976" s="5"/>
      <c r="AV4976" s="5"/>
      <c r="AW4976" s="5"/>
      <c r="AX4976" s="5"/>
      <c r="AY4976" s="5"/>
      <c r="AZ4976" s="5"/>
      <c r="BA4976" s="5"/>
      <c r="CX4976" s="5"/>
      <c r="CY4976" s="5"/>
      <c r="CZ4976" s="5"/>
    </row>
    <row r="4977" spans="4:104" x14ac:dyDescent="0.3">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E4977" s="5"/>
      <c r="AF4977" s="5"/>
      <c r="AG4977" s="5"/>
      <c r="AH4977" s="5"/>
      <c r="AI4977" s="5"/>
      <c r="AJ4977" s="5"/>
      <c r="AM4977" s="9"/>
      <c r="AN4977" s="9"/>
      <c r="AO4977" s="9"/>
      <c r="AP4977" s="9"/>
      <c r="AQ4977" s="9"/>
      <c r="AR4977" s="9"/>
      <c r="AS4977" s="9"/>
      <c r="AT4977" s="9"/>
      <c r="AU4977" s="5"/>
      <c r="AV4977" s="5"/>
      <c r="AW4977" s="5"/>
      <c r="AX4977" s="5"/>
      <c r="AY4977" s="5"/>
      <c r="AZ4977" s="5"/>
      <c r="BA4977" s="5"/>
      <c r="CX4977" s="5"/>
      <c r="CY4977" s="5"/>
      <c r="CZ4977" s="5"/>
    </row>
    <row r="4978" spans="4:104" x14ac:dyDescent="0.3">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E4978" s="5"/>
      <c r="AF4978" s="5"/>
      <c r="AG4978" s="5"/>
      <c r="AH4978" s="5"/>
      <c r="AI4978" s="5"/>
      <c r="AJ4978" s="5"/>
      <c r="AM4978" s="9"/>
      <c r="AN4978" s="9"/>
      <c r="AO4978" s="9"/>
      <c r="AP4978" s="9"/>
      <c r="AQ4978" s="9"/>
      <c r="AR4978" s="9"/>
      <c r="AS4978" s="9"/>
      <c r="AT4978" s="9"/>
      <c r="AU4978" s="5"/>
      <c r="AV4978" s="5"/>
      <c r="AW4978" s="5"/>
      <c r="AX4978" s="5"/>
      <c r="AY4978" s="5"/>
      <c r="AZ4978" s="5"/>
      <c r="BA4978" s="5"/>
      <c r="CX4978" s="5"/>
      <c r="CY4978" s="5"/>
      <c r="CZ4978" s="5"/>
    </row>
    <row r="4979" spans="4:104" x14ac:dyDescent="0.3">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E4979" s="5"/>
      <c r="AF4979" s="5"/>
      <c r="AG4979" s="5"/>
      <c r="AH4979" s="5"/>
      <c r="AI4979" s="5"/>
      <c r="AJ4979" s="5"/>
      <c r="AM4979" s="9"/>
      <c r="AN4979" s="9"/>
      <c r="AO4979" s="9"/>
      <c r="AP4979" s="9"/>
      <c r="AQ4979" s="9"/>
      <c r="AR4979" s="9"/>
      <c r="AS4979" s="9"/>
      <c r="AT4979" s="9"/>
      <c r="AU4979" s="5"/>
      <c r="AV4979" s="5"/>
      <c r="AW4979" s="5"/>
      <c r="AX4979" s="5"/>
      <c r="AY4979" s="5"/>
      <c r="AZ4979" s="5"/>
      <c r="BA4979" s="5"/>
      <c r="CX4979" s="5"/>
      <c r="CY4979" s="5"/>
      <c r="CZ4979" s="5"/>
    </row>
    <row r="4980" spans="4:104" x14ac:dyDescent="0.3">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E4980" s="5"/>
      <c r="AF4980" s="5"/>
      <c r="AG4980" s="5"/>
      <c r="AH4980" s="5"/>
      <c r="AI4980" s="5"/>
      <c r="AJ4980" s="5"/>
      <c r="AM4980" s="9"/>
      <c r="AN4980" s="9"/>
      <c r="AO4980" s="9"/>
      <c r="AP4980" s="9"/>
      <c r="AQ4980" s="9"/>
      <c r="AR4980" s="9"/>
      <c r="AS4980" s="9"/>
      <c r="AT4980" s="9"/>
      <c r="AU4980" s="5"/>
      <c r="AV4980" s="5"/>
      <c r="AW4980" s="5"/>
      <c r="AX4980" s="5"/>
      <c r="AY4980" s="5"/>
      <c r="AZ4980" s="5"/>
      <c r="BA4980" s="5"/>
      <c r="CX4980" s="5"/>
      <c r="CY4980" s="5"/>
      <c r="CZ4980" s="5"/>
    </row>
    <row r="4981" spans="4:104" x14ac:dyDescent="0.3">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E4981" s="5"/>
      <c r="AF4981" s="5"/>
      <c r="AG4981" s="5"/>
      <c r="AH4981" s="5"/>
      <c r="AI4981" s="5"/>
      <c r="AJ4981" s="5"/>
      <c r="AM4981" s="9"/>
      <c r="AN4981" s="9"/>
      <c r="AO4981" s="9"/>
      <c r="AP4981" s="9"/>
      <c r="AQ4981" s="9"/>
      <c r="AR4981" s="9"/>
      <c r="AS4981" s="9"/>
      <c r="AT4981" s="9"/>
      <c r="AU4981" s="5"/>
      <c r="AV4981" s="5"/>
      <c r="AW4981" s="5"/>
      <c r="AX4981" s="5"/>
      <c r="AY4981" s="5"/>
      <c r="AZ4981" s="5"/>
      <c r="BA4981" s="5"/>
      <c r="CX4981" s="5"/>
      <c r="CY4981" s="5"/>
      <c r="CZ4981" s="5"/>
    </row>
    <row r="4982" spans="4:104" x14ac:dyDescent="0.3">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E4982" s="5"/>
      <c r="AF4982" s="5"/>
      <c r="AG4982" s="5"/>
      <c r="AH4982" s="5"/>
      <c r="AI4982" s="5"/>
      <c r="AJ4982" s="5"/>
      <c r="AM4982" s="9"/>
      <c r="AN4982" s="9"/>
      <c r="AO4982" s="9"/>
      <c r="AP4982" s="9"/>
      <c r="AQ4982" s="9"/>
      <c r="AR4982" s="9"/>
      <c r="AS4982" s="9"/>
      <c r="AT4982" s="9"/>
      <c r="AU4982" s="5"/>
      <c r="AV4982" s="5"/>
      <c r="AW4982" s="5"/>
      <c r="AX4982" s="5"/>
      <c r="AY4982" s="5"/>
      <c r="AZ4982" s="5"/>
      <c r="BA4982" s="5"/>
      <c r="CX4982" s="5"/>
      <c r="CY4982" s="5"/>
      <c r="CZ4982" s="5"/>
    </row>
    <row r="4983" spans="4:104" x14ac:dyDescent="0.3">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E4983" s="5"/>
      <c r="AF4983" s="5"/>
      <c r="AG4983" s="5"/>
      <c r="AH4983" s="5"/>
      <c r="AI4983" s="5"/>
      <c r="AJ4983" s="5"/>
      <c r="AM4983" s="9"/>
      <c r="AN4983" s="9"/>
      <c r="AO4983" s="9"/>
      <c r="AP4983" s="9"/>
      <c r="AQ4983" s="9"/>
      <c r="AR4983" s="9"/>
      <c r="AS4983" s="9"/>
      <c r="AT4983" s="9"/>
      <c r="AU4983" s="5"/>
      <c r="AV4983" s="5"/>
      <c r="AW4983" s="5"/>
      <c r="AX4983" s="5"/>
      <c r="AY4983" s="5"/>
      <c r="AZ4983" s="5"/>
      <c r="BA4983" s="5"/>
      <c r="CX4983" s="5"/>
      <c r="CY4983" s="5"/>
      <c r="CZ4983" s="5"/>
    </row>
    <row r="4984" spans="4:104" x14ac:dyDescent="0.3">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E4984" s="5"/>
      <c r="AF4984" s="5"/>
      <c r="AG4984" s="5"/>
      <c r="AH4984" s="5"/>
      <c r="AI4984" s="5"/>
      <c r="AJ4984" s="5"/>
      <c r="AM4984" s="9"/>
      <c r="AN4984" s="9"/>
      <c r="AO4984" s="9"/>
      <c r="AP4984" s="9"/>
      <c r="AQ4984" s="9"/>
      <c r="AR4984" s="9"/>
      <c r="AS4984" s="9"/>
      <c r="AT4984" s="9"/>
      <c r="AU4984" s="5"/>
      <c r="AV4984" s="5"/>
      <c r="AW4984" s="5"/>
      <c r="AX4984" s="5"/>
      <c r="AY4984" s="5"/>
      <c r="AZ4984" s="5"/>
      <c r="BA4984" s="5"/>
      <c r="CX4984" s="5"/>
      <c r="CY4984" s="5"/>
      <c r="CZ4984" s="5"/>
    </row>
    <row r="4985" spans="4:104" x14ac:dyDescent="0.3">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E4985" s="5"/>
      <c r="AF4985" s="5"/>
      <c r="AG4985" s="5"/>
      <c r="AH4985" s="5"/>
      <c r="AI4985" s="5"/>
      <c r="AJ4985" s="5"/>
      <c r="AM4985" s="9"/>
      <c r="AN4985" s="9"/>
      <c r="AO4985" s="9"/>
      <c r="AP4985" s="9"/>
      <c r="AQ4985" s="9"/>
      <c r="AR4985" s="9"/>
      <c r="AS4985" s="9"/>
      <c r="AT4985" s="9"/>
      <c r="AU4985" s="5"/>
      <c r="AV4985" s="5"/>
      <c r="AW4985" s="5"/>
      <c r="AX4985" s="5"/>
      <c r="AY4985" s="5"/>
      <c r="AZ4985" s="5"/>
      <c r="BA4985" s="5"/>
      <c r="CX4985" s="5"/>
      <c r="CY4985" s="5"/>
      <c r="CZ4985" s="5"/>
    </row>
    <row r="4986" spans="4:104" x14ac:dyDescent="0.3">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E4986" s="5"/>
      <c r="AF4986" s="5"/>
      <c r="AG4986" s="5"/>
      <c r="AH4986" s="5"/>
      <c r="AI4986" s="5"/>
      <c r="AJ4986" s="5"/>
      <c r="AM4986" s="9"/>
      <c r="AN4986" s="9"/>
      <c r="AO4986" s="9"/>
      <c r="AP4986" s="9"/>
      <c r="AQ4986" s="9"/>
      <c r="AR4986" s="9"/>
      <c r="AS4986" s="9"/>
      <c r="AT4986" s="9"/>
      <c r="AU4986" s="5"/>
      <c r="AV4986" s="5"/>
      <c r="AW4986" s="5"/>
      <c r="AX4986" s="5"/>
      <c r="AY4986" s="5"/>
      <c r="AZ4986" s="5"/>
      <c r="BA4986" s="5"/>
      <c r="CX4986" s="5"/>
      <c r="CY4986" s="5"/>
      <c r="CZ4986" s="5"/>
    </row>
    <row r="4987" spans="4:104" x14ac:dyDescent="0.3">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E4987" s="5"/>
      <c r="AF4987" s="5"/>
      <c r="AG4987" s="5"/>
      <c r="AH4987" s="5"/>
      <c r="AI4987" s="5"/>
      <c r="AJ4987" s="5"/>
      <c r="AM4987" s="9"/>
      <c r="AN4987" s="9"/>
      <c r="AO4987" s="9"/>
      <c r="AP4987" s="9"/>
      <c r="AQ4987" s="9"/>
      <c r="AR4987" s="9"/>
      <c r="AS4987" s="9"/>
      <c r="AT4987" s="9"/>
      <c r="AU4987" s="5"/>
      <c r="AV4987" s="5"/>
      <c r="AW4987" s="5"/>
      <c r="AX4987" s="5"/>
      <c r="AY4987" s="5"/>
      <c r="AZ4987" s="5"/>
      <c r="BA4987" s="5"/>
      <c r="CX4987" s="5"/>
      <c r="CY4987" s="5"/>
      <c r="CZ4987" s="5"/>
    </row>
    <row r="4988" spans="4:104" x14ac:dyDescent="0.3">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E4988" s="5"/>
      <c r="AF4988" s="5"/>
      <c r="AG4988" s="5"/>
      <c r="AH4988" s="5"/>
      <c r="AI4988" s="5"/>
      <c r="AJ4988" s="5"/>
      <c r="AM4988" s="9"/>
      <c r="AN4988" s="9"/>
      <c r="AO4988" s="9"/>
      <c r="AP4988" s="9"/>
      <c r="AQ4988" s="9"/>
      <c r="AR4988" s="9"/>
      <c r="AS4988" s="9"/>
      <c r="AT4988" s="9"/>
      <c r="AU4988" s="5"/>
      <c r="AV4988" s="5"/>
      <c r="AW4988" s="5"/>
      <c r="AX4988" s="5"/>
      <c r="AY4988" s="5"/>
      <c r="AZ4988" s="5"/>
      <c r="BA4988" s="5"/>
      <c r="CX4988" s="5"/>
      <c r="CY4988" s="5"/>
      <c r="CZ4988" s="5"/>
    </row>
    <row r="4989" spans="4:104" x14ac:dyDescent="0.3">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E4989" s="5"/>
      <c r="AF4989" s="5"/>
      <c r="AG4989" s="5"/>
      <c r="AH4989" s="5"/>
      <c r="AI4989" s="5"/>
      <c r="AJ4989" s="5"/>
      <c r="AM4989" s="9"/>
      <c r="AN4989" s="9"/>
      <c r="AO4989" s="9"/>
      <c r="AP4989" s="9"/>
      <c r="AQ4989" s="9"/>
      <c r="AR4989" s="9"/>
      <c r="AS4989" s="9"/>
      <c r="AT4989" s="9"/>
      <c r="AU4989" s="5"/>
      <c r="AV4989" s="5"/>
      <c r="AW4989" s="5"/>
      <c r="AX4989" s="5"/>
      <c r="AY4989" s="5"/>
      <c r="AZ4989" s="5"/>
      <c r="BA4989" s="5"/>
      <c r="CX4989" s="5"/>
      <c r="CY4989" s="5"/>
      <c r="CZ4989" s="5"/>
    </row>
    <row r="4990" spans="4:104" x14ac:dyDescent="0.3">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E4990" s="5"/>
      <c r="AF4990" s="5"/>
      <c r="AG4990" s="5"/>
      <c r="AH4990" s="5"/>
      <c r="AI4990" s="5"/>
      <c r="AJ4990" s="5"/>
      <c r="AM4990" s="9"/>
      <c r="AN4990" s="9"/>
      <c r="AO4990" s="9"/>
      <c r="AP4990" s="9"/>
      <c r="AQ4990" s="9"/>
      <c r="AR4990" s="9"/>
      <c r="AS4990" s="9"/>
      <c r="AT4990" s="9"/>
      <c r="AU4990" s="5"/>
      <c r="AV4990" s="5"/>
      <c r="AW4990" s="5"/>
      <c r="AX4990" s="5"/>
      <c r="AY4990" s="5"/>
      <c r="AZ4990" s="5"/>
      <c r="BA4990" s="5"/>
      <c r="CX4990" s="5"/>
      <c r="CY4990" s="5"/>
      <c r="CZ4990" s="5"/>
    </row>
    <row r="4991" spans="4:104" x14ac:dyDescent="0.3">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E4991" s="5"/>
      <c r="AF4991" s="5"/>
      <c r="AG4991" s="5"/>
      <c r="AH4991" s="5"/>
      <c r="AI4991" s="5"/>
      <c r="AJ4991" s="5"/>
      <c r="AM4991" s="9"/>
      <c r="AN4991" s="9"/>
      <c r="AO4991" s="9"/>
      <c r="AP4991" s="9"/>
      <c r="AQ4991" s="9"/>
      <c r="AR4991" s="9"/>
      <c r="AS4991" s="9"/>
      <c r="AT4991" s="9"/>
      <c r="AU4991" s="5"/>
      <c r="AV4991" s="5"/>
      <c r="AW4991" s="5"/>
      <c r="AX4991" s="5"/>
      <c r="AY4991" s="5"/>
      <c r="AZ4991" s="5"/>
      <c r="BA4991" s="5"/>
      <c r="CX4991" s="5"/>
      <c r="CY4991" s="5"/>
      <c r="CZ4991" s="5"/>
    </row>
    <row r="4992" spans="4:104" x14ac:dyDescent="0.3">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E4992" s="5"/>
      <c r="AF4992" s="5"/>
      <c r="AG4992" s="5"/>
      <c r="AH4992" s="5"/>
      <c r="AI4992" s="5"/>
      <c r="AJ4992" s="5"/>
      <c r="AM4992" s="9"/>
      <c r="AN4992" s="9"/>
      <c r="AO4992" s="9"/>
      <c r="AP4992" s="9"/>
      <c r="AQ4992" s="9"/>
      <c r="AR4992" s="9"/>
      <c r="AS4992" s="9"/>
      <c r="AT4992" s="9"/>
      <c r="AU4992" s="5"/>
      <c r="AV4992" s="5"/>
      <c r="AW4992" s="5"/>
      <c r="AX4992" s="5"/>
      <c r="AY4992" s="5"/>
      <c r="AZ4992" s="5"/>
      <c r="BA4992" s="5"/>
      <c r="CX4992" s="5"/>
      <c r="CY4992" s="5"/>
      <c r="CZ4992" s="5"/>
    </row>
    <row r="4993" spans="4:104" x14ac:dyDescent="0.3">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E4993" s="5"/>
      <c r="AF4993" s="5"/>
      <c r="AG4993" s="5"/>
      <c r="AH4993" s="5"/>
      <c r="AI4993" s="5"/>
      <c r="AJ4993" s="5"/>
      <c r="AM4993" s="9"/>
      <c r="AN4993" s="9"/>
      <c r="AO4993" s="9"/>
      <c r="AP4993" s="9"/>
      <c r="AQ4993" s="9"/>
      <c r="AR4993" s="9"/>
      <c r="AS4993" s="9"/>
      <c r="AT4993" s="9"/>
      <c r="AU4993" s="5"/>
      <c r="AV4993" s="5"/>
      <c r="AW4993" s="5"/>
      <c r="AX4993" s="5"/>
      <c r="AY4993" s="5"/>
      <c r="AZ4993" s="5"/>
      <c r="BA4993" s="5"/>
      <c r="CX4993" s="5"/>
      <c r="CY4993" s="5"/>
      <c r="CZ4993" s="5"/>
    </row>
    <row r="4994" spans="4:104" x14ac:dyDescent="0.3">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E4994" s="5"/>
      <c r="AF4994" s="5"/>
      <c r="AG4994" s="5"/>
      <c r="AH4994" s="5"/>
      <c r="AI4994" s="5"/>
      <c r="AJ4994" s="5"/>
      <c r="AM4994" s="9"/>
      <c r="AN4994" s="9"/>
      <c r="AO4994" s="9"/>
      <c r="AP4994" s="9"/>
      <c r="AQ4994" s="9"/>
      <c r="AR4994" s="9"/>
      <c r="AS4994" s="9"/>
      <c r="AT4994" s="9"/>
      <c r="AU4994" s="5"/>
      <c r="AV4994" s="5"/>
      <c r="AW4994" s="5"/>
      <c r="AX4994" s="5"/>
      <c r="AY4994" s="5"/>
      <c r="AZ4994" s="5"/>
      <c r="BA4994" s="5"/>
      <c r="CX4994" s="5"/>
      <c r="CY4994" s="5"/>
      <c r="CZ4994" s="5"/>
    </row>
    <row r="4995" spans="4:104" x14ac:dyDescent="0.3">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E4995" s="5"/>
      <c r="AF4995" s="5"/>
      <c r="AG4995" s="5"/>
      <c r="AH4995" s="5"/>
      <c r="AI4995" s="5"/>
      <c r="AJ4995" s="5"/>
      <c r="AM4995" s="9"/>
      <c r="AN4995" s="9"/>
      <c r="AO4995" s="9"/>
      <c r="AP4995" s="9"/>
      <c r="AQ4995" s="9"/>
      <c r="AR4995" s="9"/>
      <c r="AS4995" s="9"/>
      <c r="AT4995" s="9"/>
      <c r="AU4995" s="5"/>
      <c r="AV4995" s="5"/>
      <c r="AW4995" s="5"/>
      <c r="AX4995" s="5"/>
      <c r="AY4995" s="5"/>
      <c r="AZ4995" s="5"/>
      <c r="BA4995" s="5"/>
      <c r="CX4995" s="5"/>
      <c r="CY4995" s="5"/>
      <c r="CZ4995" s="5"/>
    </row>
    <row r="4996" spans="4:104" x14ac:dyDescent="0.3">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E4996" s="5"/>
      <c r="AF4996" s="5"/>
      <c r="AG4996" s="5"/>
      <c r="AH4996" s="5"/>
      <c r="AI4996" s="5"/>
      <c r="AJ4996" s="5"/>
      <c r="AM4996" s="9"/>
      <c r="AN4996" s="9"/>
      <c r="AO4996" s="9"/>
      <c r="AP4996" s="9"/>
      <c r="AQ4996" s="9"/>
      <c r="AR4996" s="9"/>
      <c r="AS4996" s="9"/>
      <c r="AT4996" s="9"/>
      <c r="AU4996" s="5"/>
      <c r="AV4996" s="5"/>
      <c r="AW4996" s="5"/>
      <c r="AX4996" s="5"/>
      <c r="AY4996" s="5"/>
      <c r="AZ4996" s="5"/>
      <c r="BA4996" s="5"/>
      <c r="CX4996" s="5"/>
      <c r="CY4996" s="5"/>
      <c r="CZ4996" s="5"/>
    </row>
    <row r="4997" spans="4:104" x14ac:dyDescent="0.3">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E4997" s="5"/>
      <c r="AF4997" s="5"/>
      <c r="AG4997" s="5"/>
      <c r="AH4997" s="5"/>
      <c r="AI4997" s="5"/>
      <c r="AJ4997" s="5"/>
      <c r="AM4997" s="9"/>
      <c r="AN4997" s="9"/>
      <c r="AO4997" s="9"/>
      <c r="AP4997" s="9"/>
      <c r="AQ4997" s="9"/>
      <c r="AR4997" s="9"/>
      <c r="AS4997" s="9"/>
      <c r="AT4997" s="9"/>
      <c r="AU4997" s="5"/>
      <c r="AV4997" s="5"/>
      <c r="AW4997" s="5"/>
      <c r="AX4997" s="5"/>
      <c r="AY4997" s="5"/>
      <c r="AZ4997" s="5"/>
      <c r="BA4997" s="5"/>
      <c r="CX4997" s="5"/>
      <c r="CY4997" s="5"/>
      <c r="CZ4997" s="5"/>
    </row>
    <row r="4998" spans="4:104" x14ac:dyDescent="0.3">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E4998" s="5"/>
      <c r="AF4998" s="5"/>
      <c r="AG4998" s="5"/>
      <c r="AH4998" s="5"/>
      <c r="AI4998" s="5"/>
      <c r="AJ4998" s="5"/>
      <c r="AM4998" s="9"/>
      <c r="AN4998" s="9"/>
      <c r="AO4998" s="9"/>
      <c r="AP4998" s="9"/>
      <c r="AQ4998" s="9"/>
      <c r="AR4998" s="9"/>
      <c r="AS4998" s="9"/>
      <c r="AT4998" s="9"/>
      <c r="AU4998" s="5"/>
      <c r="AV4998" s="5"/>
      <c r="AW4998" s="5"/>
      <c r="AX4998" s="5"/>
      <c r="AY4998" s="5"/>
      <c r="AZ4998" s="5"/>
      <c r="BA4998" s="5"/>
      <c r="CX4998" s="5"/>
      <c r="CY4998" s="5"/>
      <c r="CZ4998" s="5"/>
    </row>
    <row r="4999" spans="4:104" x14ac:dyDescent="0.3">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E4999" s="5"/>
      <c r="AF4999" s="5"/>
      <c r="AG4999" s="5"/>
      <c r="AH4999" s="5"/>
      <c r="AI4999" s="5"/>
      <c r="AJ4999" s="5"/>
      <c r="AM4999" s="9"/>
      <c r="AN4999" s="9"/>
      <c r="AO4999" s="9"/>
      <c r="AP4999" s="9"/>
      <c r="AQ4999" s="9"/>
      <c r="AR4999" s="9"/>
      <c r="AS4999" s="9"/>
      <c r="AT4999" s="9"/>
      <c r="AU4999" s="5"/>
      <c r="AV4999" s="5"/>
      <c r="AW4999" s="5"/>
      <c r="AX4999" s="5"/>
      <c r="AY4999" s="5"/>
      <c r="AZ4999" s="5"/>
      <c r="BA4999" s="5"/>
      <c r="CX4999" s="5"/>
      <c r="CY4999" s="5"/>
      <c r="CZ4999" s="5"/>
    </row>
    <row r="5000" spans="4:104" x14ac:dyDescent="0.3">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E5000" s="5"/>
      <c r="AF5000" s="5"/>
      <c r="AG5000" s="5"/>
      <c r="AH5000" s="5"/>
      <c r="AI5000" s="5"/>
      <c r="AJ5000" s="5"/>
      <c r="AM5000" s="9"/>
      <c r="AN5000" s="9"/>
      <c r="AO5000" s="9"/>
      <c r="AP5000" s="9"/>
      <c r="AQ5000" s="9"/>
      <c r="AR5000" s="9"/>
      <c r="AS5000" s="9"/>
      <c r="AT5000" s="9"/>
      <c r="AU5000" s="5"/>
      <c r="AV5000" s="5"/>
      <c r="AW5000" s="5"/>
      <c r="AX5000" s="5"/>
      <c r="AY5000" s="5"/>
      <c r="AZ5000" s="5"/>
      <c r="BA5000" s="5"/>
      <c r="CX5000" s="5"/>
      <c r="CY5000" s="5"/>
      <c r="CZ5000" s="5"/>
    </row>
    <row r="5001" spans="4:104" x14ac:dyDescent="0.3">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E5001" s="5"/>
      <c r="AF5001" s="5"/>
      <c r="AG5001" s="5"/>
      <c r="AH5001" s="5"/>
      <c r="AI5001" s="5"/>
      <c r="AJ5001" s="5"/>
      <c r="AM5001" s="9"/>
      <c r="AN5001" s="9"/>
      <c r="AO5001" s="9"/>
      <c r="AP5001" s="9"/>
      <c r="AQ5001" s="9"/>
      <c r="AR5001" s="9"/>
      <c r="AS5001" s="9"/>
      <c r="AT5001" s="9"/>
      <c r="AU5001" s="5"/>
      <c r="AV5001" s="5"/>
      <c r="AW5001" s="5"/>
      <c r="AX5001" s="5"/>
      <c r="AY5001" s="5"/>
      <c r="AZ5001" s="5"/>
      <c r="BA5001" s="5"/>
      <c r="CX5001" s="5"/>
      <c r="CY5001" s="5"/>
      <c r="CZ5001" s="5"/>
    </row>
    <row r="5002" spans="4:104" x14ac:dyDescent="0.3">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E5002" s="5"/>
      <c r="AF5002" s="5"/>
      <c r="AG5002" s="5"/>
      <c r="AH5002" s="5"/>
      <c r="AI5002" s="5"/>
      <c r="AJ5002" s="5"/>
      <c r="AM5002" s="9"/>
      <c r="AN5002" s="9"/>
      <c r="AO5002" s="9"/>
      <c r="AP5002" s="9"/>
      <c r="AQ5002" s="9"/>
      <c r="AR5002" s="9"/>
      <c r="AS5002" s="9"/>
      <c r="AT5002" s="9"/>
      <c r="AU5002" s="5"/>
      <c r="AV5002" s="5"/>
      <c r="AW5002" s="5"/>
      <c r="AX5002" s="5"/>
      <c r="AY5002" s="5"/>
      <c r="AZ5002" s="5"/>
      <c r="BA5002" s="5"/>
      <c r="CX5002" s="5"/>
      <c r="CY5002" s="5"/>
      <c r="CZ5002" s="5"/>
    </row>
    <row r="5003" spans="4:104" x14ac:dyDescent="0.3">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E5003" s="5"/>
      <c r="AF5003" s="5"/>
      <c r="AG5003" s="5"/>
      <c r="AH5003" s="5"/>
      <c r="AI5003" s="5"/>
      <c r="AJ5003" s="5"/>
      <c r="AM5003" s="9"/>
      <c r="AN5003" s="9"/>
      <c r="AO5003" s="9"/>
      <c r="AP5003" s="9"/>
      <c r="AQ5003" s="9"/>
      <c r="AR5003" s="9"/>
      <c r="AS5003" s="9"/>
      <c r="AT5003" s="9"/>
      <c r="AU5003" s="5"/>
      <c r="AV5003" s="5"/>
      <c r="AW5003" s="5"/>
      <c r="AX5003" s="5"/>
      <c r="AY5003" s="5"/>
      <c r="AZ5003" s="5"/>
      <c r="BA5003" s="5"/>
      <c r="CX5003" s="5"/>
      <c r="CY5003" s="5"/>
      <c r="CZ5003" s="5"/>
    </row>
    <row r="5004" spans="4:104" x14ac:dyDescent="0.3">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E5004" s="5"/>
      <c r="AF5004" s="5"/>
      <c r="AG5004" s="5"/>
      <c r="AH5004" s="5"/>
      <c r="AI5004" s="5"/>
      <c r="AJ5004" s="5"/>
      <c r="AM5004" s="9"/>
      <c r="AN5004" s="9"/>
      <c r="AO5004" s="9"/>
      <c r="AP5004" s="9"/>
      <c r="AQ5004" s="9"/>
      <c r="AR5004" s="9"/>
      <c r="AS5004" s="9"/>
      <c r="AT5004" s="9"/>
      <c r="AU5004" s="5"/>
      <c r="AV5004" s="5"/>
      <c r="AW5004" s="5"/>
      <c r="AX5004" s="5"/>
      <c r="AY5004" s="5"/>
      <c r="AZ5004" s="5"/>
      <c r="BA5004" s="5"/>
      <c r="CX5004" s="5"/>
      <c r="CY5004" s="5"/>
      <c r="CZ5004" s="5"/>
    </row>
    <row r="5005" spans="4:104" x14ac:dyDescent="0.3">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E5005" s="5"/>
      <c r="AF5005" s="5"/>
      <c r="AG5005" s="5"/>
      <c r="AH5005" s="5"/>
      <c r="AI5005" s="5"/>
      <c r="AJ5005" s="5"/>
      <c r="AM5005" s="9"/>
      <c r="AN5005" s="9"/>
      <c r="AO5005" s="9"/>
      <c r="AP5005" s="9"/>
      <c r="AQ5005" s="9"/>
      <c r="AR5005" s="9"/>
      <c r="AS5005" s="9"/>
      <c r="AT5005" s="9"/>
      <c r="AU5005" s="5"/>
      <c r="AV5005" s="5"/>
      <c r="AW5005" s="5"/>
      <c r="AX5005" s="5"/>
      <c r="AY5005" s="5"/>
      <c r="AZ5005" s="5"/>
      <c r="BA5005" s="5"/>
      <c r="CX5005" s="5"/>
      <c r="CY5005" s="5"/>
      <c r="CZ5005" s="5"/>
    </row>
    <row r="5006" spans="4:104" x14ac:dyDescent="0.3">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E5006" s="5"/>
      <c r="AF5006" s="5"/>
      <c r="AG5006" s="5"/>
      <c r="AH5006" s="5"/>
      <c r="AI5006" s="5"/>
      <c r="AJ5006" s="5"/>
      <c r="AM5006" s="9"/>
      <c r="AN5006" s="9"/>
      <c r="AO5006" s="9"/>
      <c r="AP5006" s="9"/>
      <c r="AQ5006" s="9"/>
      <c r="AR5006" s="9"/>
      <c r="AS5006" s="9"/>
      <c r="AT5006" s="9"/>
      <c r="AU5006" s="5"/>
      <c r="AV5006" s="5"/>
      <c r="AW5006" s="5"/>
      <c r="AX5006" s="5"/>
      <c r="AY5006" s="5"/>
      <c r="AZ5006" s="5"/>
      <c r="BA5006" s="5"/>
      <c r="CX5006" s="5"/>
      <c r="CY5006" s="5"/>
      <c r="CZ5006" s="5"/>
    </row>
    <row r="5007" spans="4:104" x14ac:dyDescent="0.3">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E5007" s="5"/>
      <c r="AF5007" s="5"/>
      <c r="AG5007" s="5"/>
      <c r="AH5007" s="5"/>
      <c r="AI5007" s="5"/>
      <c r="AJ5007" s="5"/>
      <c r="AM5007" s="9"/>
      <c r="AN5007" s="9"/>
      <c r="AO5007" s="9"/>
      <c r="AP5007" s="9"/>
      <c r="AQ5007" s="9"/>
      <c r="AR5007" s="9"/>
      <c r="AS5007" s="9"/>
      <c r="AT5007" s="9"/>
      <c r="AU5007" s="5"/>
      <c r="AV5007" s="5"/>
      <c r="AW5007" s="5"/>
      <c r="AX5007" s="5"/>
      <c r="AY5007" s="5"/>
      <c r="AZ5007" s="5"/>
      <c r="BA5007" s="5"/>
      <c r="CX5007" s="5"/>
      <c r="CY5007" s="5"/>
      <c r="CZ5007" s="5"/>
    </row>
    <row r="5008" spans="4:104" x14ac:dyDescent="0.3">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E5008" s="5"/>
      <c r="AF5008" s="5"/>
      <c r="AG5008" s="5"/>
      <c r="AH5008" s="5"/>
      <c r="AI5008" s="5"/>
      <c r="AJ5008" s="5"/>
      <c r="AM5008" s="9"/>
      <c r="AN5008" s="9"/>
      <c r="AO5008" s="9"/>
      <c r="AP5008" s="9"/>
      <c r="AQ5008" s="9"/>
      <c r="AR5008" s="9"/>
      <c r="AS5008" s="9"/>
      <c r="AT5008" s="9"/>
      <c r="AU5008" s="5"/>
      <c r="AV5008" s="5"/>
      <c r="AW5008" s="5"/>
      <c r="AX5008" s="5"/>
      <c r="AY5008" s="5"/>
      <c r="AZ5008" s="5"/>
      <c r="BA5008" s="5"/>
      <c r="CX5008" s="5"/>
      <c r="CY5008" s="5"/>
      <c r="CZ5008" s="5"/>
    </row>
    <row r="5009" spans="4:104" x14ac:dyDescent="0.3">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E5009" s="5"/>
      <c r="AF5009" s="5"/>
      <c r="AG5009" s="5"/>
      <c r="AH5009" s="5"/>
      <c r="AI5009" s="5"/>
      <c r="AJ5009" s="5"/>
      <c r="AM5009" s="9"/>
      <c r="AN5009" s="9"/>
      <c r="AO5009" s="9"/>
      <c r="AP5009" s="9"/>
      <c r="AQ5009" s="9"/>
      <c r="AR5009" s="9"/>
      <c r="AS5009" s="9"/>
      <c r="AT5009" s="9"/>
      <c r="AU5009" s="5"/>
      <c r="AV5009" s="5"/>
      <c r="AW5009" s="5"/>
      <c r="AX5009" s="5"/>
      <c r="AY5009" s="5"/>
      <c r="AZ5009" s="5"/>
      <c r="BA5009" s="5"/>
      <c r="CX5009" s="5"/>
      <c r="CY5009" s="5"/>
      <c r="CZ5009" s="5"/>
    </row>
    <row r="5010" spans="4:104" x14ac:dyDescent="0.3">
      <c r="AC5010"/>
      <c r="AD5010"/>
      <c r="AK5010"/>
      <c r="AL5010"/>
    </row>
  </sheetData>
  <sheetProtection insertColumns="0" insertRows="0" deleteColumns="0" deleteRows="0"/>
  <mergeCells count="2">
    <mergeCell ref="U7:W7"/>
    <mergeCell ref="Y7:AA7"/>
  </mergeCells>
  <phoneticPr fontId="10" type="noConversion"/>
  <dataValidations xWindow="235" yWindow="576" count="95">
    <dataValidation type="whole" allowBlank="1" showInputMessage="1" showErrorMessage="1" error="You must enter a number from 0 to 10" prompt="Cereals" sqref="C10 C531 C525 C519 C513 C507 C501 C495 C489 C483 C477 C471 C465 C459 C453 C450 C444 C439 C433 C427 C421 C415 C409 C403 C397 C391 C385 C380 C374 C368 C362 C356 C350 C344 C338 C332 C326 C320 C314 C308 C302 C296 C291 C285 C279 C273 C267 C261 C255 C249 C243 C237 C231 C225 C219 C213 C207 C201 C195 C189 C183 C177 C171 C165 C159 C153 C147 C141 C135 C129 C123 C117 C111 C105 C99 C93 C87 C81 C75 C69 C63 C57 C51 C45 C39 C33 C27 C22 C16" xr:uid="{5E9C85DF-6BAC-495B-9DF6-CC8D9FDA47E3}">
      <formula1>0</formula1>
      <formula2>10</formula2>
    </dataValidation>
    <dataValidation type="whole" allowBlank="1" showInputMessage="1" showErrorMessage="1" error="You must enter a number from 0 to 10" prompt="General Cropping" sqref="C11 C532 C526 C520 C514 C508 C502 C496 C490 C484 C478 C472 C466 C460 C454 C445 C440 C434 C428 C422 C416 C410 C404 C398 C392 C386 C381 C375 C369 C363 C357 C351 C345 C339 C333 C327 C321 C315 C309 C303 C297 C292 C286 C280 C274 C268 C262 C256 C250 C244 C238 C232 C226 C220 C214 C208 C202 C196 C190 C184 C178 C172 C166 C160 C154 C148 C142 C136 C130 C124 C118 C112 C106 C100 C94 C88 C82 C76 C70 C64 C58 C52 C46 C40 C34 C28 C23 C17" xr:uid="{0318A44C-32D3-4BBB-B7DF-39557D6BC2D9}">
      <formula1>0</formula1>
      <formula2>10</formula2>
    </dataValidation>
    <dataValidation type="whole" allowBlank="1" showInputMessage="1" showErrorMessage="1" error="You must enter a number from 0 to 10" prompt="Horticulture" sqref="C12 C533 C527 C521 C515 C509 C503 C497 C491 C485 C479 C473 C467 C461 C455 C451 C446 C435 C429 C423 C417 C411 C405 C399 C393 C387 C376 C370 C364 C358 C352 C346 C340 C334 C328 C322 C316 C310 C304 C298 C293 C287 C281 C275 C269 C263 C257 C251 C245 C239 C233 C227 C221 C215 C209 C203 C197 C191 C185 C179 C173 C167 C161 C155 C149 C143 C137 C131 C125 C119 C113 C107 C101 C95 C89 C83 C77 C71 C65 C59 C53 C47 C41 C35 C29 C24 C18" xr:uid="{8C1CC8B0-C8D4-4DC3-A898-34B1280A3D68}">
      <formula1>0</formula1>
      <formula2>10</formula2>
    </dataValidation>
    <dataValidation type="whole" allowBlank="1" showInputMessage="1" showErrorMessage="1" error="You must enter a number from 0 to 10" prompt="Dairy" sqref="C13 C534 C528 C522 C516 C510 C504 C498 C492 C486 C480 C474 C468 C462 C456 C447 C441 C436 C430 C424 C418 C412 C406 C400 C394 C388 C382 C377 C371 C365 C359 C353 C347 C341 C335 C329 C323 C317 C311 C305 C299 C288 C282 C276 C270 C264 C258 C252 C246 C240 C234 C228 C222 C216 C210 C204 C198 C192 C186 C180 C174 C168 C162 C156 C150 C144 C138 C132 C126 C120 C114 C108 C102 C96 C90 C84 C78 C72 C66 C60 C54 C48 C42 C36 C30 C19" xr:uid="{4FAAC931-FBE6-47FF-945C-EEB03FB8E48E}">
      <formula1>0</formula1>
      <formula2>10</formula2>
    </dataValidation>
    <dataValidation type="whole" allowBlank="1" showInputMessage="1" showErrorMessage="1" error="You must enter a number from 0 to 10" prompt="LOWLAND GRAZING LIVESTOCK" sqref="C14 C535 C529 C523 C517 C511 C505 C499 C493 C487 C481 C475 C469 C463 C457 C452 C448 C442 C437 C431 C425 C419 C413 C407 C401 C395 C389 C383 C378 C372 C366 C360 C354 C348 C342 C336 C330 C324 C318 C312 C306 C300 C294 C289 C283 C277 C271 C265 C259 C253 C247 C241 C235 C229 C223 C217 C211 C205 C199 C193 C187 C181 C175 C169 C163 C157 C151 C145 C139 C133 C127 C121 C115 C109 C103 C97 C91 C85 C79 C73 C67 C61 C55 C49 C43 C37 C31 C25 C20" xr:uid="{C2B1FA1D-CFC1-470D-B058-D635F47DE2CA}">
      <formula1>0</formula1>
      <formula2>10</formula2>
    </dataValidation>
    <dataValidation type="whole" allowBlank="1" showInputMessage="1" showErrorMessage="1" error="You must enter a number from 0 to 10" prompt="Mixed" sqref="C15 C536 C530 C524 C518 C512 C506 C500 C494 C488 C482 C476 C470 C464 C458 C449 C443 C438 C432 C426 C420 C414 C408 C402 C396 C390 C384 C379 C373 C367 C361 C355 C349 C343 C337 C331 C325 C319 C313 C307 C301 C295 C290 C284 C278 C272 C266 C260 C254 C248 C242 C236 C230 C224 C218 C212 C206 C200 C194 C188 C182 C176 C170 C164 C158 C152 C146 C140 C134 C128 C122 C116 C110 C104 C98 C92 C86 C80 C74 C68 C62 C56 C50 C44 C38 C32 C26 C21" xr:uid="{7479AD7D-95CE-4F4F-8BFB-B45EA24430FA}">
      <formula1>0</formula1>
      <formula2>10</formula2>
    </dataValidation>
    <dataValidation type="whole" allowBlank="1" showInputMessage="1" showErrorMessage="1" error="You must enter a number from 3000 to 3200" prompt="Adur_Ouse" sqref="B10:B15" xr:uid="{6511CC3B-0CFE-465F-AFFE-6E6FD5EEE6C2}">
      <formula1>3000</formula1>
      <formula2>3200</formula2>
    </dataValidation>
    <dataValidation type="whole" allowBlank="1" showInputMessage="1" showErrorMessage="1" error="You must enter a number from 3000 to 3200" prompt="Aire_Calder" sqref="B16:B21" xr:uid="{BA423854-B75E-468F-9903-BE07D00BE14F}">
      <formula1>3000</formula1>
      <formula2>3200</formula2>
    </dataValidation>
    <dataValidation type="whole" allowBlank="1" showInputMessage="1" showErrorMessage="1" error="You must enter a number from 3000 to 3200" prompt="Alt_Crossens" sqref="B22:B26" xr:uid="{2FE6AB7D-49E0-4673-AB43-6A018BB696CC}">
      <formula1>3000</formula1>
      <formula2>3200</formula2>
    </dataValidation>
    <dataValidation type="whole" allowBlank="1" showInputMessage="1" showErrorMessage="1" error="You must enter a number from 3000 to 3200" prompt="Arun" sqref="B27:B32" xr:uid="{82BE59CB-9F08-4FA0-878F-78B5708CEBE1}">
      <formula1>3000</formula1>
      <formula2>3200</formula2>
    </dataValidation>
    <dataValidation type="whole" allowBlank="1" showInputMessage="1" showErrorMessage="1" error="You must enter a number from 3000 to 3200" prompt="Bristol_Avon" sqref="B33:B38" xr:uid="{228024BD-5550-47ED-93E8-30FE8F144573}">
      <formula1>3000</formula1>
      <formula2>3200</formula2>
    </dataValidation>
    <dataValidation type="whole" allowBlank="1" showInputMessage="1" showErrorMessage="1" error="You must enter a number from 3000 to 3200" prompt="Hamp_Avon" sqref="B39:B44" xr:uid="{6F6CD515-D8FF-498F-BC0C-2101799F53C6}">
      <formula1>3000</formula1>
      <formula2>3200</formula2>
    </dataValidation>
    <dataValidation type="whole" allowBlank="1" showInputMessage="1" showErrorMessage="1" error="You must enter a number from 3000 to 3200" prompt="Warks_Avon" sqref="B45:B50" xr:uid="{5B325B48-34E5-469A-921D-7032625C1151}">
      <formula1>3000</formula1>
      <formula2>3200</formula2>
    </dataValidation>
    <dataValidation type="whole" allowBlank="1" showInputMessage="1" showErrorMessage="1" error="You must enter a number from 3000 to 3200" prompt="Broadland" sqref="B51:B56" xr:uid="{140C0517-E6EB-41DA-8C45-B67064902727}">
      <formula1>3000</formula1>
      <formula2>3200</formula2>
    </dataValidation>
    <dataValidation type="whole" allowBlank="1" showInputMessage="1" showErrorMessage="1" error="You must enter a number from 3000 to 3200" prompt="Cam_Ouse" sqref="B57:B62" xr:uid="{97094DD5-705F-4B44-81FC-53FDDE068FF8}">
      <formula1>3000</formula1>
      <formula2>3200</formula2>
    </dataValidation>
    <dataValidation type="whole" allowBlank="1" showInputMessage="1" showErrorMessage="1" error="You must enter a number from 3000 to 3200" prompt="Cherwell" sqref="B63:B68" xr:uid="{657C343E-9B4C-4BE9-8BFE-160BAE58417B}">
      <formula1>3000</formula1>
      <formula2>3200</formula2>
    </dataValidation>
    <dataValidation type="whole" allowBlank="1" showInputMessage="1" showErrorMessage="1" error="You must enter a number from 3000 to 3200" prompt="Colne" sqref="B69:B74" xr:uid="{98B71E35-76DE-42B5-AE79-552DEA200CC6}">
      <formula1>3000</formula1>
      <formula2>3200</formula2>
    </dataValidation>
    <dataValidation type="whole" allowBlank="1" showInputMessage="1" showErrorMessage="1" error="You must enter a number from 3000 to 3200" prompt="Essex" sqref="B75:B80" xr:uid="{85DF6739-E132-4CD0-A0AE-BE85F7DC13D3}">
      <formula1>3000</formula1>
      <formula2>3200</formula2>
    </dataValidation>
    <dataValidation type="whole" allowBlank="1" showInputMessage="1" showErrorMessage="1" error="You must enter a number from 3000 to 3200" prompt="Cotswolds" sqref="B81:B86" xr:uid="{EEA0F437-AA42-406D-AD83-A248103847AC}">
      <formula1>3000</formula1>
      <formula2>3200</formula2>
    </dataValidation>
    <dataValidation type="whole" allowBlank="1" showInputMessage="1" showErrorMessage="1" error="You must enter a number from 3000 to 3200" prompt="Cuckmere" sqref="B87:B92" xr:uid="{075A1E0D-A041-4A0D-86ED-3FCE81A09743}">
      <formula1>3000</formula1>
      <formula2>3200</formula2>
    </dataValidation>
    <dataValidation type="whole" allowBlank="1" showInputMessage="1" showErrorMessage="1" error="You must enter a number from 3000 to 3200" prompt="Darent" sqref="B93:B98" xr:uid="{D576C1D8-07C0-4869-BD17-A202748F6734}">
      <formula1>3000</formula1>
      <formula2>3200</formula2>
    </dataValidation>
    <dataValidation type="whole" allowBlank="1" showInputMessage="1" showErrorMessage="1" error="You must enter a number from 3000 to 3200" prompt="Derwent_Derby" sqref="B99:B104" xr:uid="{4CEA6DF1-DC7C-433A-A88B-E416615AB34C}">
      <formula1>3000</formula1>
      <formula2>3200</formula2>
    </dataValidation>
    <dataValidation type="whole" allowBlank="1" showInputMessage="1" showErrorMessage="1" error="You must enter a number from 3000 to 3200" prompt="Derwent_Humber" sqref="B105:B110" xr:uid="{D11AC495-78B9-4520-8932-37E91C3F0F5A}">
      <formula1>3000</formula1>
      <formula2>3200</formula2>
    </dataValidation>
    <dataValidation type="whole" allowBlank="1" showInputMessage="1" showErrorMessage="1" error="You must enter a number from 3000 to 3200" prompt="Derwent_NW" sqref="B111:B116" xr:uid="{7CDB9FD7-5AE8-4A3B-BECD-05C82B65C528}">
      <formula1>3000</formula1>
      <formula2>3200</formula2>
    </dataValidation>
    <dataValidation type="whole" allowBlank="1" showInputMessage="1" showErrorMessage="1" error="You must enter a number from 3000 to 3200" prompt="Don_Rother" sqref="B117:B122" xr:uid="{8BFB73D0-FAD8-43A8-95F9-43896E38CF66}">
      <formula1>3000</formula1>
      <formula2>3200</formula2>
    </dataValidation>
    <dataValidation type="whole" allowBlank="1" showInputMessage="1" showErrorMessage="1" error="You must enter a number from 3000 to 3200" prompt="Dorset" sqref="B123:B128" xr:uid="{AEC928CB-2EC2-493B-8867-BDA4AD723487}">
      <formula1>3000</formula1>
      <formula2>3200</formula2>
    </dataValidation>
    <dataValidation type="whole" allowBlank="1" showInputMessage="1" showErrorMessage="1" error="You must enter a number from 3000 to 3200" prompt="Douglas" sqref="B129:B134" xr:uid="{EEC0B03E-DC55-4D68-BE35-7F5DAEA537EE}">
      <formula1>3000</formula1>
      <formula2>3200</formula2>
    </dataValidation>
    <dataValidation type="whole" allowBlank="1" showInputMessage="1" showErrorMessage="1" error="You must enter a number from 3000 to 3200" prompt="Dove" sqref="B135:B140" xr:uid="{35BA2CD1-D537-4274-8044-113B7E712C05}">
      <formula1>3000</formula1>
      <formula2>3200</formula2>
    </dataValidation>
    <dataValidation type="whole" allowBlank="1" showInputMessage="1" showErrorMessage="1" error="You must enter a number from 3000 to 3200" prompt="E_Devon" sqref="B141:B146" xr:uid="{C02CFD7D-ABF0-44E6-9C6B-78E34BFF8BD3}">
      <formula1>3000</formula1>
      <formula2>3200</formula2>
    </dataValidation>
    <dataValidation type="whole" allowBlank="1" showInputMessage="1" showErrorMessage="1" error="You must enter a number from 3000 to 3200" prompt="E_Hampshire" sqref="B147:B152" xr:uid="{7313EB6E-70A9-41CA-AE3A-AC97AA92F552}">
      <formula1>3000</formula1>
      <formula2>3200</formula2>
    </dataValidation>
    <dataValidation type="whole" allowBlank="1" showInputMessage="1" showErrorMessage="1" error="You must enter a number from 3000 to 3200" prompt="E_Suffolk" sqref="B153:B158" xr:uid="{5FAB21A3-8214-427D-B3E0-A563D82A793F}">
      <formula1>3000</formula1>
      <formula2>3200</formula2>
    </dataValidation>
    <dataValidation type="whole" allowBlank="1" showInputMessage="1" showErrorMessage="1" error="You must enter a number from 3000 to 3200" prompt="Eden_Esk" sqref="B159:B164" xr:uid="{217E0835-02F3-4274-AAC7-55786FE16F41}">
      <formula1>3000</formula1>
      <formula2>3200</formula2>
    </dataValidation>
    <dataValidation type="whole" allowBlank="1" showInputMessage="1" showErrorMessage="1" error="You must enter a number from 3000 to 3200" prompt="Esk_Coast" sqref="B165:B170" xr:uid="{000249B1-8899-4ABD-B1EC-ABF61888085A}">
      <formula1>3000</formula1>
      <formula2>3200</formula2>
    </dataValidation>
    <dataValidation type="whole" allowBlank="1" showInputMessage="1" showErrorMessage="1" error="You must enter a number from 3000 to 3200" prompt="Glos_Vale" sqref="B171:B176" xr:uid="{4BADD470-5E26-433B-B1AB-BAC6CAE49154}">
      <formula1>3000</formula1>
      <formula2>3200</formula2>
    </dataValidation>
    <dataValidation type="whole" allowBlank="1" showInputMessage="1" showErrorMessage="1" error="You must enter a number from 3000 to 3200" prompt="Hull_Riding" sqref="B177:B182" xr:uid="{6ECD1981-C17B-438B-A29D-4C76FBE74E6E}">
      <formula1>3000</formula1>
      <formula2>3200</formula2>
    </dataValidation>
    <dataValidation type="whole" allowBlank="1" showInputMessage="1" showErrorMessage="1" error="You must enter a number from 3000 to 3200" prompt="Idle_Tome" sqref="B183:B188" xr:uid="{6DADF78F-5E95-4EEF-9AF3-4F39DF898D22}">
      <formula1>3000</formula1>
      <formula2>3200</formula2>
    </dataValidation>
    <dataValidation type="whole" allowBlank="1" showInputMessage="1" showErrorMessage="1" error="You must enter a number from 3000 to 3200" prompt="Irwell" sqref="B189:B194" xr:uid="{01664B5F-A9AF-454D-9E06-C3100EB9AEDD}">
      <formula1>3000</formula1>
      <formula2>3200</formula2>
    </dataValidation>
    <dataValidation type="whole" allowBlank="1" showInputMessage="1" showErrorMessage="1" error="You must enter a number from 3000 to 3200" prompt="Isle_Wight" sqref="B195:B200" xr:uid="{F7527D03-AED9-4B00-BB86-EA0E15D77D11}">
      <formula1>3000</formula1>
      <formula2>3200</formula2>
    </dataValidation>
    <dataValidation type="whole" allowBlank="1" showInputMessage="1" showErrorMessage="1" error="You must enter a number from 3000 to 3200" prompt="Kennet_Pang" sqref="B201:B206" xr:uid="{E71E01B6-7921-459A-A15A-BEDCE96E92C3}">
      <formula1>3000</formula1>
      <formula2>3200</formula2>
    </dataValidation>
    <dataValidation type="whole" allowBlank="1" showInputMessage="1" showErrorMessage="1" error="You must enter a number from 3000 to 3200" prompt="Kent_Leven" sqref="B207:B212" xr:uid="{86607408-9D4E-47FF-A58B-9D613FCD8FE6}">
      <formula1>3000</formula1>
      <formula2>3200</formula2>
    </dataValidation>
    <dataValidation type="whole" allowBlank="1" showInputMessage="1" showErrorMessage="1" error="You must enter a number from 3000 to 3200" prompt="Loddon" sqref="B213:B218" xr:uid="{8CEFD39E-E60C-4E8B-AEF7-267C9E8F9267}">
      <formula1>3000</formula1>
      <formula2>3200</formula2>
    </dataValidation>
    <dataValidation type="whole" allowBlank="1" showInputMessage="1" showErrorMessage="1" error="You must enter a number from 3000 to 3200" prompt="London" sqref="B219:B224" xr:uid="{45FF764D-EF13-4FF2-9052-042F98B6D817}">
      <formula1>3000</formula1>
      <formula2>3200</formula2>
    </dataValidation>
    <dataValidation type="whole" allowBlank="1" showInputMessage="1" showErrorMessage="1" error="You must enter a number from 3000 to 3200" prompt="Louth" sqref="B225:B230" xr:uid="{4DF81A21-F77A-4794-9F65-CCFB066B1EBB}">
      <formula1>3000</formula1>
      <formula2>3200</formula2>
    </dataValidation>
    <dataValidation type="whole" allowBlank="1" showInputMessage="1" showErrorMessage="1" error="You must enter a number from 3000 to 3200" prompt="Lower_Mersey" sqref="B231:B236" xr:uid="{8C137F82-CDF6-4CCD-8E4E-72C7C64C46EC}">
      <formula1>3000</formula1>
      <formula2>3200</formula2>
    </dataValidation>
    <dataValidation type="whole" allowBlank="1" showInputMessage="1" showErrorMessage="1" error="You must enter a number from 3000 to 3200" prompt="Lower_Trent" sqref="B237:B242" xr:uid="{1144DD20-BC98-4A5E-B306-2363BC1B9B49}">
      <formula1>3000</formula1>
      <formula2>3200</formula2>
    </dataValidation>
    <dataValidation type="whole" allowBlank="1" showInputMessage="1" showErrorMessage="1" error="You must enter a number from 3000 to 3200" prompt="Lune" sqref="B243:B248" xr:uid="{39695637-A220-4556-9569-F005822CF450}">
      <formula1>3000</formula1>
      <formula2>3200</formula2>
    </dataValidation>
    <dataValidation type="whole" allowBlank="1" showInputMessage="1" showErrorMessage="1" error="You must enter a number from 3000 to 3200" prompt="Maidenhead" sqref="B249:B254" xr:uid="{523A7C5F-443D-45EA-8405-9A3018A2A428}">
      <formula1>3000</formula1>
      <formula2>3200</formula2>
    </dataValidation>
    <dataValidation type="whole" allowBlank="1" showInputMessage="1" showErrorMessage="1" error="You must enter a number from 3000 to 3200" prompt="Medway" sqref="B255:B260" xr:uid="{EB58BE01-1430-4F6C-92CA-63C5FFABD719}">
      <formula1>3000</formula1>
      <formula2>3200</formula2>
    </dataValidation>
    <dataValidation type="whole" allowBlank="1" showInputMessage="1" showErrorMessage="1" error="You must enter a number from 3000 to 3200" prompt="Mole" sqref="B261:B266" xr:uid="{63D7F121-F6DF-404D-A23A-2A79812017F2}">
      <formula1>3000</formula1>
      <formula2>3200</formula2>
    </dataValidation>
    <dataValidation type="whole" allowBlank="1" showInputMessage="1" showErrorMessage="1" error="You must enter a number from 3000 to 3200" prompt="Nene" sqref="B267:B272" xr:uid="{DEC1C03B-993A-46CE-ADC2-E743CC06B620}">
      <formula1>3000</formula1>
      <formula2>3200</formula2>
    </dataValidation>
    <dataValidation type="whole" allowBlank="1" showInputMessage="1" showErrorMessage="1" error="You must enter a number from 3000 to 3200" prompt="New_Forest" sqref="B273:B278" xr:uid="{B2E14B24-E151-407F-9AF4-2D5EA9CAC52C}">
      <formula1>3000</formula1>
      <formula2>3200</formula2>
    </dataValidation>
    <dataValidation type="whole" allowBlank="1" showInputMessage="1" showErrorMessage="1" error="You must enter a number from 3000 to 3200" prompt="N_Cornwall" sqref="B279:B284" xr:uid="{84FC403B-261F-42A9-9E86-4585A53C903D}">
      <formula1>3000</formula1>
      <formula2>3200</formula2>
    </dataValidation>
    <dataValidation type="whole" allowBlank="1" showInputMessage="1" showErrorMessage="1" error="You must enter a number from 3000 to 3200" prompt="N_Devon" sqref="B285:B290" xr:uid="{E5CCB350-B369-4B6B-87A2-A8875EFA6614}">
      <formula1>3000</formula1>
      <formula2>3200</formula2>
    </dataValidation>
    <dataValidation type="whole" allowBlank="1" showInputMessage="1" showErrorMessage="1" error="You must enter a number from 3000 to 3200" prompt="N_Kent" sqref="B291:B295" xr:uid="{C90AA7F3-C4FA-4CFA-ADA9-6E99A021267F}">
      <formula1>3000</formula1>
      <formula2>3200</formula2>
    </dataValidation>
    <dataValidation type="whole" allowBlank="1" showInputMessage="1" showErrorMessage="1" error="You must enter a number from 3000 to 3200" prompt="N_Norfolk" sqref="B296:B301" xr:uid="{58D54F33-5AF1-4C15-AA48-31692A272129}">
      <formula1>3000</formula1>
      <formula2>3200</formula2>
    </dataValidation>
    <dataValidation type="whole" allowBlank="1" showInputMessage="1" showErrorMessage="1" error="You must enter a number from 3000 to 3200" prompt="NW_Norfolk" sqref="B302:B307" xr:uid="{60119840-5D42-413A-B62D-A6BE89E61135}">
      <formula1>3000</formula1>
      <formula2>3200</formula2>
    </dataValidation>
    <dataValidation type="whole" allowBlank="1" showInputMessage="1" showErrorMessage="1" error="You must enter a number from 3000 to 3200" prompt="Northumberland" sqref="B308:B313" xr:uid="{9204FD5E-D89E-4A89-BBC5-DBD89199635F}">
      <formula1>3000</formula1>
      <formula2>3200</formula2>
    </dataValidation>
    <dataValidation type="whole" allowBlank="1" showInputMessage="1" showErrorMessage="1" error="You must enter a number from 3000 to 3200" prompt="Old_Bedford" sqref="B314:B319" xr:uid="{407A7605-8CBF-4D73-91B4-E5DF2E205661}">
      <formula1>3000</formula1>
      <formula2>3200</formula2>
    </dataValidation>
    <dataValidation type="whole" allowBlank="1" showInputMessage="1" showErrorMessage="1" error="You must enter a number from 3000 to 3200" prompt="Ribble" sqref="B320:B325" xr:uid="{4D7A38A6-3EDE-48BE-BF7E-4C9BDD4B953D}">
      <formula1>3000</formula1>
      <formula2>3200</formula2>
    </dataValidation>
    <dataValidation type="whole" allowBlank="1" showInputMessage="1" showErrorMessage="1" error="You must enter a number from 3000 to 3200" prompt="Roding_Beam" sqref="B326:B331" xr:uid="{71EEB282-3B86-44A9-996C-F2C13AA8E35E}">
      <formula1>3000</formula1>
      <formula2>3200</formula2>
    </dataValidation>
    <dataValidation type="whole" allowBlank="1" showInputMessage="1" showErrorMessage="1" error="You must enter a number from 3000 to 3200" prompt="Rother" sqref="B332:B337" xr:uid="{90630A81-BA03-4FD5-80A4-EE978CB4C84F}">
      <formula1>3000</formula1>
      <formula2>3200</formula2>
    </dataValidation>
    <dataValidation type="whole" allowBlank="1" showInputMessage="1" showErrorMessage="1" error="You must enter a number from 3000 to 3200" prompt="Shrops_Severn" sqref="B338:B343" xr:uid="{1C90DD5D-E623-44F0-A2F7-B48FEF81AB4E}">
      <formula1>3000</formula1>
      <formula2>3200</formula2>
    </dataValidation>
    <dataValidation type="whole" allowBlank="1" showInputMessage="1" showErrorMessage="1" error="You must enter a number from 3000 to 3200" prompt="Worcs_Severn" sqref="B344:B349" xr:uid="{50004F2F-59D0-44B1-90E9-4481CE817987}">
      <formula1>3000</formula1>
      <formula2>3200</formula2>
    </dataValidation>
    <dataValidation type="whole" allowBlank="1" showInputMessage="1" showErrorMessage="1" error="You must enter a number from 3000 to 3200" prompt="Severn_Upland" sqref="B350:B355" xr:uid="{3EBC4AFB-464C-44AC-8E1B-B8E01B024A0C}">
      <formula1>3000</formula1>
      <formula2>3200</formula2>
    </dataValidation>
    <dataValidation type="whole" allowBlank="1" showInputMessage="1" showErrorMessage="1" error="You must enter a number from 3000 to 3200" prompt="Severn_Vale" sqref="B356:B361" xr:uid="{C2268487-F823-4ECB-8AE7-A4F444592EA8}">
      <formula1>3000</formula1>
      <formula2>3200</formula2>
    </dataValidation>
    <dataValidation type="whole" allowBlank="1" showInputMessage="1" showErrorMessage="1" error="You must enter a number from 3000 to 3200" prompt="Soar" sqref="B362:B367" xr:uid="{11AAF74D-37B4-4BA4-A185-AD6B90254514}">
      <formula1>3000</formula1>
      <formula2>3200</formula2>
    </dataValidation>
    <dataValidation type="whole" allowBlank="1" showInputMessage="1" showErrorMessage="1" error="You must enter a number from 3000 to 3200" prompt="SW_Somerset" sqref="B368:B373" xr:uid="{79ABC147-3CEA-435D-B038-93F460D3773D}">
      <formula1>3000</formula1>
      <formula2>3200</formula2>
    </dataValidation>
    <dataValidation type="whole" allowBlank="1" showInputMessage="1" showErrorMessage="1" error="You must enter a number from 3000 to 3200" prompt="S_Devon" sqref="B374:B379" xr:uid="{E7E772EF-0D5F-4309-90B0-BAF4B73A392B}">
      <formula1>3000</formula1>
      <formula2>3200</formula2>
    </dataValidation>
    <dataValidation type="whole" allowBlank="1" showInputMessage="1" showErrorMessage="1" error="You must enter a number from 3000 to 3200" prompt="S_Essex" sqref="B380:B384" xr:uid="{D7A6EC4D-D500-4256-B89E-5DE5CD1EB8AE}">
      <formula1>3000</formula1>
      <formula2>3200</formula2>
    </dataValidation>
    <dataValidation type="whole" allowBlank="1" showInputMessage="1" showErrorMessage="1" error="You must enter a number from 3000 to 3200" prompt="SW_Lakes" sqref="B385:B390" xr:uid="{940BAA48-A416-4034-819C-29CB350BFEE7}">
      <formula1>3000</formula1>
      <formula2>3200</formula2>
    </dataValidation>
    <dataValidation type="whole" allowBlank="1" showInputMessage="1" showErrorMessage="1" error="You must enter a number from 3000 to 3200" prompt="Stour" sqref="B391:B396" xr:uid="{C093FDE3-AF60-41A3-96CE-D796CAF08388}">
      <formula1>3000</formula1>
      <formula2>3200</formula2>
    </dataValidation>
    <dataValidation type="whole" allowBlank="1" showInputMessage="1" showErrorMessage="1" error="You must enter a number from 3000 to 3200" prompt="Swale" sqref="B397:B402" xr:uid="{779D1D12-D132-4C62-8039-588BC92BA76D}">
      <formula1>3000</formula1>
      <formula2>3200</formula2>
    </dataValidation>
    <dataValidation type="whole" allowBlank="1" showInputMessage="1" showErrorMessage="1" error="You must enter a number from 3000 to 3200" prompt="Tamar" sqref="B403:B408" xr:uid="{79C2E09D-1682-4F82-BBFD-6FA2E5C5F93A}">
      <formula1>3000</formula1>
      <formula2>3200</formula2>
    </dataValidation>
    <dataValidation type="whole" allowBlank="1" showInputMessage="1" showErrorMessage="1" error="You must enter a number from 3000 to 3200" prompt="Tame" sqref="B409:B414" xr:uid="{9CFA795C-DF4F-46A2-B944-60E0DAB91EF2}">
      <formula1>3000</formula1>
      <formula2>3200</formula2>
    </dataValidation>
    <dataValidation type="whole" allowBlank="1" showInputMessage="1" showErrorMessage="1" error="You must enter a number from 3000 to 3200" prompt="Tees" sqref="B415:B420" xr:uid="{5397ABE3-6328-45D4-B061-69FD6BB4ACBE}">
      <formula1>3000</formula1>
      <formula2>3200</formula2>
    </dataValidation>
    <dataValidation type="whole" allowBlank="1" showInputMessage="1" showErrorMessage="1" error="You must enter a number from 3000 to 3200" prompt="Teme" sqref="B421:B426" xr:uid="{29BE4F1B-BD1E-47DC-8E8B-999B3124CA9D}">
      <formula1>3000</formula1>
      <formula2>3200</formula2>
    </dataValidation>
    <dataValidation type="whole" allowBlank="1" showInputMessage="1" showErrorMessage="1" error="You must enter a number from 3000 to 3200" prompt="Test_Itchen" sqref="B427:B432" xr:uid="{421FECB3-9888-4E75-B802-E3E7CC9B16A3}">
      <formula1>3000</formula1>
      <formula2>3200</formula2>
    </dataValidation>
    <dataValidation type="whole" allowBlank="1" showInputMessage="1" showErrorMessage="1" error="You must enter a number from 3000 to 3200" prompt="Thame" sqref="B433:B438" xr:uid="{6C746270-F887-4823-8808-57AAE91A5009}">
      <formula1>3000</formula1>
      <formula2>3200</formula2>
    </dataValidation>
    <dataValidation type="whole" allowBlank="1" showInputMessage="1" showErrorMessage="1" error="You must enter a number from 3000 to 3200" prompt="Till" sqref="B439:B443" xr:uid="{7539B655-2A1A-4EBD-AF1D-54B9B94592C0}">
      <formula1>3000</formula1>
      <formula2>3200</formula2>
    </dataValidation>
    <dataValidation type="whole" allowBlank="1" showInputMessage="1" showErrorMessage="1" error="You must enter a number from 3000 to 3200" prompt="Staff_Trent" sqref="B444:B449" xr:uid="{4B1652E9-D7AE-4E45-88A1-A3163BB1DA61}">
      <formula1>3000</formula1>
      <formula2>3200</formula2>
    </dataValidation>
    <dataValidation type="whole" allowBlank="1" showInputMessage="1" showErrorMessage="1" error="You must enter a number from 3000 to 3200" prompt="Tweed" sqref="B450:B452" xr:uid="{167705F9-FFA9-40D8-94EA-E52E85E1E8BC}">
      <formula1>3000</formula1>
      <formula2>3200</formula2>
    </dataValidation>
    <dataValidation type="whole" allowBlank="1" showInputMessage="1" showErrorMessage="1" error="You must enter a number from 3000 to 3200" prompt="Tyne" sqref="B453:B458" xr:uid="{BE3A7CB2-E7EA-46D1-9C96-825BB6F59021}">
      <formula1>3000</formula1>
      <formula2>3200</formula2>
    </dataValidation>
    <dataValidation type="whole" allowBlank="1" showInputMessage="1" showErrorMessage="1" error="You must enter a number from 3000 to 3200" prompt="Upper_Bedford_Ouse" sqref="B459:B464" xr:uid="{82F85245-0E13-4CA1-9F8C-EC8DD419F949}">
      <formula1>3000</formula1>
      <formula2>3200</formula2>
    </dataValidation>
    <dataValidation type="whole" allowBlank="1" showInputMessage="1" showErrorMessage="1" error="You must enter a number from 3000 to 3200" prompt="Upper_Lee" sqref="B465:B470" xr:uid="{9CD52391-38DE-4020-8B3B-3A079FFABC8A}">
      <formula1>3000</formula1>
      <formula2>3200</formula2>
    </dataValidation>
    <dataValidation type="whole" allowBlank="1" showInputMessage="1" showErrorMessage="1" error="You must enter a number from 3000 to 3200" prompt="Upper_Mersey" sqref="B471:B476" xr:uid="{DC30885B-B66E-47B8-8D9A-D8671F7F305B}">
      <formula1>3000</formula1>
      <formula2>3200</formula2>
    </dataValidation>
    <dataValidation type="whole" allowBlank="1" showInputMessage="1" showErrorMessage="1" error="You must enter a number from 3000 to 3200" prompt="Waver_Wampool" sqref="B477:B482" xr:uid="{BF8BB31A-3281-4CED-98DB-38DA9CDA5C12}">
      <formula1>3000</formula1>
      <formula2>3200</formula2>
    </dataValidation>
    <dataValidation type="whole" allowBlank="1" showInputMessage="1" showErrorMessage="1" error="You must enter a number from 3000 to 3200" prompt="Wear" sqref="B483:B488" xr:uid="{AE045297-12F2-4D00-AF95-C90022A4FDE2}">
      <formula1>3000</formula1>
      <formula2>3200</formula2>
    </dataValidation>
    <dataValidation type="whole" allowBlank="1" showInputMessage="1" showErrorMessage="1" error="You must enter a number from 3000 to 3200" prompt="Weaver_Gowy" sqref="B489:B494" xr:uid="{5BFD7C77-501C-4E27-B078-A928AD10145E}">
      <formula1>3000</formula1>
      <formula2>3200</formula2>
    </dataValidation>
    <dataValidation type="whole" allowBlank="1" showInputMessage="1" showErrorMessage="1" error="You must enter a number from 3000 to 3200" prompt="Welland" sqref="B495:B500" xr:uid="{96DCE833-5D8E-495E-B21E-9A034FD9F321}">
      <formula1>3000</formula1>
      <formula2>3200</formula2>
    </dataValidation>
    <dataValidation type="whole" allowBlank="1" showInputMessage="1" showErrorMessage="1" error="You must enter a number from 3000 to 3200" prompt="W_Cornwall" sqref="B501:B506" xr:uid="{0E862CB5-A109-4ADE-9A76-E3948F696078}">
      <formula1>3000</formula1>
      <formula2>3200</formula2>
    </dataValidation>
    <dataValidation type="whole" allowBlank="1" showInputMessage="1" showErrorMessage="1" error="You must enter a number from 3000 to 3200" prompt="Wey" sqref="B507:B512" xr:uid="{95A7FF2D-ECE2-4574-8DB7-5C7B555E98F1}">
      <formula1>3000</formula1>
      <formula2>3200</formula2>
    </dataValidation>
    <dataValidation type="whole" allowBlank="1" showInputMessage="1" showErrorMessage="1" error="You must enter a number from 3000 to 3200" prompt="Wharfe" sqref="B513:B518" xr:uid="{F4FA84AD-D839-4067-BE33-C08E1917EC6C}">
      <formula1>3000</formula1>
      <formula2>3200</formula2>
    </dataValidation>
    <dataValidation type="whole" allowBlank="1" showInputMessage="1" showErrorMessage="1" error="You must enter a number from 3000 to 3200" prompt="Witham" sqref="B519:B524" xr:uid="{E84F192F-1DBF-4128-9B98-2F81B654FDAC}">
      <formula1>3000</formula1>
      <formula2>3200</formula2>
    </dataValidation>
    <dataValidation type="whole" allowBlank="1" showInputMessage="1" showErrorMessage="1" error="You must enter a number from 3000 to 3200" prompt="Wye" sqref="B525:B530" xr:uid="{FE093585-7BD2-4381-B05F-AE7953FE8149}">
      <formula1>3000</formula1>
      <formula2>3200</formula2>
    </dataValidation>
    <dataValidation type="whole" allowBlank="1" showInputMessage="1" showErrorMessage="1" error="You must enter a number from 3000 to 3200" prompt="Wyre" sqref="B531:B536" xr:uid="{DF6EC2BF-F859-4C6F-BFF1-221D792A6BED}">
      <formula1>3000</formula1>
      <formula2>3200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8F76-CB2C-4C87-A287-641ED4406CD8}">
  <sheetPr codeName="Sheet6"/>
  <dimension ref="A1:S91"/>
  <sheetViews>
    <sheetView topLeftCell="M1" zoomScaleNormal="100" workbookViewId="0">
      <selection activeCell="Y15" sqref="Y15"/>
    </sheetView>
  </sheetViews>
  <sheetFormatPr defaultRowHeight="14.4" x14ac:dyDescent="0.3"/>
  <cols>
    <col min="1" max="1" width="30.44140625" customWidth="1"/>
    <col min="2" max="2" width="8.21875" customWidth="1"/>
    <col min="3" max="3" width="15.5546875" customWidth="1"/>
    <col min="6" max="6" width="24.21875" customWidth="1"/>
    <col min="10" max="10" width="22.6640625" bestFit="1" customWidth="1"/>
    <col min="11" max="11" width="25.5546875" bestFit="1" customWidth="1"/>
    <col min="13" max="13" width="61.5546875" customWidth="1"/>
    <col min="21" max="21" width="12.5546875" bestFit="1" customWidth="1"/>
    <col min="22" max="22" width="11.44140625" bestFit="1" customWidth="1"/>
  </cols>
  <sheetData>
    <row r="1" spans="1:19" x14ac:dyDescent="0.3">
      <c r="F1" s="3" t="s">
        <v>713</v>
      </c>
      <c r="G1" s="3" t="s">
        <v>736</v>
      </c>
      <c r="J1" s="3" t="s">
        <v>769</v>
      </c>
      <c r="K1" s="3" t="s">
        <v>770</v>
      </c>
      <c r="L1" s="3" t="s">
        <v>771</v>
      </c>
    </row>
    <row r="2" spans="1:19" x14ac:dyDescent="0.3">
      <c r="A2" s="3" t="s">
        <v>58</v>
      </c>
      <c r="B2" s="15">
        <v>6</v>
      </c>
    </row>
    <row r="3" spans="1:19" x14ac:dyDescent="0.3">
      <c r="A3" s="3" t="s">
        <v>59</v>
      </c>
      <c r="B3" s="15">
        <v>6</v>
      </c>
      <c r="F3" t="s">
        <v>67</v>
      </c>
      <c r="G3">
        <v>3012</v>
      </c>
      <c r="H3">
        <v>1</v>
      </c>
      <c r="J3" t="s">
        <v>67</v>
      </c>
      <c r="K3">
        <v>9</v>
      </c>
      <c r="L3">
        <v>1</v>
      </c>
      <c r="N3">
        <v>3000</v>
      </c>
      <c r="O3">
        <v>1</v>
      </c>
      <c r="R3">
        <v>3000</v>
      </c>
      <c r="S3" t="s">
        <v>624</v>
      </c>
    </row>
    <row r="4" spans="1:19" x14ac:dyDescent="0.3">
      <c r="A4" s="3" t="s">
        <v>61</v>
      </c>
      <c r="B4" s="15">
        <v>7</v>
      </c>
      <c r="F4" t="s">
        <v>67</v>
      </c>
      <c r="G4">
        <v>3026</v>
      </c>
      <c r="H4">
        <v>2</v>
      </c>
      <c r="J4" t="s">
        <v>68</v>
      </c>
      <c r="K4">
        <v>13</v>
      </c>
      <c r="L4">
        <v>10</v>
      </c>
      <c r="N4">
        <v>3001</v>
      </c>
      <c r="O4">
        <v>1</v>
      </c>
      <c r="R4">
        <v>3001</v>
      </c>
      <c r="S4" t="s">
        <v>625</v>
      </c>
    </row>
    <row r="5" spans="1:19" x14ac:dyDescent="0.3">
      <c r="A5" s="3" t="s">
        <v>60</v>
      </c>
      <c r="B5" s="15">
        <v>15</v>
      </c>
      <c r="F5" t="s">
        <v>67</v>
      </c>
      <c r="G5">
        <v>3041</v>
      </c>
      <c r="H5">
        <v>3</v>
      </c>
      <c r="J5" t="s">
        <v>69</v>
      </c>
      <c r="K5">
        <v>6</v>
      </c>
      <c r="L5">
        <v>23</v>
      </c>
      <c r="N5">
        <v>3002</v>
      </c>
      <c r="O5">
        <v>1</v>
      </c>
      <c r="R5">
        <v>3002</v>
      </c>
      <c r="S5" t="s">
        <v>626</v>
      </c>
    </row>
    <row r="6" spans="1:19" x14ac:dyDescent="0.3">
      <c r="A6" s="3" t="s">
        <v>62</v>
      </c>
      <c r="B6" s="15">
        <f>COUNT(Landuse!T2:T5000)</f>
        <v>527</v>
      </c>
      <c r="C6" s="18">
        <f>COUNT(Landuse!T2:T5000)</f>
        <v>527</v>
      </c>
      <c r="F6" t="s">
        <v>67</v>
      </c>
      <c r="G6">
        <v>3050</v>
      </c>
      <c r="H6">
        <v>4</v>
      </c>
      <c r="J6" t="s">
        <v>70</v>
      </c>
      <c r="K6">
        <v>14</v>
      </c>
      <c r="L6">
        <v>29</v>
      </c>
      <c r="N6">
        <v>3004</v>
      </c>
      <c r="O6">
        <v>1</v>
      </c>
      <c r="R6">
        <v>3004</v>
      </c>
      <c r="S6" t="s">
        <v>627</v>
      </c>
    </row>
    <row r="7" spans="1:19" x14ac:dyDescent="0.3">
      <c r="A7" s="3" t="s">
        <v>754</v>
      </c>
      <c r="B7" s="15">
        <v>273</v>
      </c>
      <c r="F7" t="s">
        <v>67</v>
      </c>
      <c r="G7">
        <v>3052</v>
      </c>
      <c r="H7">
        <v>5</v>
      </c>
      <c r="J7" t="s">
        <v>71</v>
      </c>
      <c r="K7">
        <v>19</v>
      </c>
      <c r="L7">
        <v>43</v>
      </c>
      <c r="N7">
        <v>3005</v>
      </c>
      <c r="O7">
        <v>1</v>
      </c>
      <c r="R7">
        <v>3005</v>
      </c>
      <c r="S7" t="s">
        <v>628</v>
      </c>
    </row>
    <row r="8" spans="1:19" x14ac:dyDescent="0.3">
      <c r="F8" t="s">
        <v>67</v>
      </c>
      <c r="G8">
        <v>3059</v>
      </c>
      <c r="H8">
        <v>6</v>
      </c>
      <c r="J8" t="s">
        <v>72</v>
      </c>
      <c r="K8">
        <v>12</v>
      </c>
      <c r="L8">
        <v>62</v>
      </c>
      <c r="N8">
        <v>3006</v>
      </c>
      <c r="O8">
        <v>1</v>
      </c>
      <c r="R8">
        <v>3006</v>
      </c>
      <c r="S8" t="s">
        <v>629</v>
      </c>
    </row>
    <row r="9" spans="1:19" x14ac:dyDescent="0.3">
      <c r="A9" s="3" t="s">
        <v>759</v>
      </c>
      <c r="B9">
        <v>0</v>
      </c>
      <c r="C9" t="s">
        <v>17</v>
      </c>
      <c r="F9" t="s">
        <v>67</v>
      </c>
      <c r="G9">
        <v>3078</v>
      </c>
      <c r="H9">
        <v>7</v>
      </c>
      <c r="J9" t="s">
        <v>73</v>
      </c>
      <c r="K9">
        <v>9</v>
      </c>
      <c r="L9">
        <v>74</v>
      </c>
      <c r="N9">
        <v>3007</v>
      </c>
      <c r="O9">
        <v>1</v>
      </c>
      <c r="R9">
        <v>3007</v>
      </c>
      <c r="S9" t="s">
        <v>630</v>
      </c>
    </row>
    <row r="10" spans="1:19" x14ac:dyDescent="0.3">
      <c r="B10">
        <v>1</v>
      </c>
      <c r="C10" t="s">
        <v>760</v>
      </c>
      <c r="F10" t="s">
        <v>67</v>
      </c>
      <c r="G10">
        <v>3112</v>
      </c>
      <c r="H10">
        <v>8</v>
      </c>
      <c r="J10" t="s">
        <v>74</v>
      </c>
      <c r="K10">
        <v>7</v>
      </c>
      <c r="L10">
        <v>83</v>
      </c>
      <c r="N10">
        <v>3008</v>
      </c>
      <c r="O10">
        <v>1</v>
      </c>
      <c r="R10">
        <v>3008</v>
      </c>
      <c r="S10" t="s">
        <v>631</v>
      </c>
    </row>
    <row r="11" spans="1:19" x14ac:dyDescent="0.3">
      <c r="B11" s="5">
        <v>2</v>
      </c>
      <c r="C11" s="17" t="s">
        <v>20</v>
      </c>
      <c r="D11" s="17"/>
      <c r="F11" t="s">
        <v>67</v>
      </c>
      <c r="G11">
        <v>3116</v>
      </c>
      <c r="H11">
        <v>9</v>
      </c>
      <c r="N11">
        <v>3009</v>
      </c>
      <c r="O11">
        <v>1</v>
      </c>
      <c r="R11">
        <v>3009</v>
      </c>
      <c r="S11" t="s">
        <v>632</v>
      </c>
    </row>
    <row r="12" spans="1:19" x14ac:dyDescent="0.3">
      <c r="B12" s="5">
        <v>5</v>
      </c>
      <c r="C12" s="17" t="s">
        <v>18</v>
      </c>
      <c r="D12" s="17"/>
      <c r="F12" t="s">
        <v>68</v>
      </c>
      <c r="G12">
        <v>3008</v>
      </c>
      <c r="H12">
        <v>10</v>
      </c>
      <c r="J12" t="s">
        <v>67</v>
      </c>
      <c r="K12" t="s">
        <v>777</v>
      </c>
      <c r="N12">
        <v>3012</v>
      </c>
      <c r="O12">
        <v>1</v>
      </c>
      <c r="R12">
        <v>3012</v>
      </c>
      <c r="S12" t="s">
        <v>633</v>
      </c>
    </row>
    <row r="13" spans="1:19" x14ac:dyDescent="0.3">
      <c r="B13" s="5">
        <v>7</v>
      </c>
      <c r="C13" s="17" t="s">
        <v>617</v>
      </c>
      <c r="D13" s="17"/>
      <c r="F13" t="s">
        <v>68</v>
      </c>
      <c r="G13">
        <v>3009</v>
      </c>
      <c r="H13">
        <v>11</v>
      </c>
      <c r="J13" t="s">
        <v>68</v>
      </c>
      <c r="K13" t="s">
        <v>778</v>
      </c>
      <c r="N13">
        <v>3017</v>
      </c>
      <c r="O13">
        <v>1</v>
      </c>
      <c r="R13">
        <v>3017</v>
      </c>
      <c r="S13" t="s">
        <v>634</v>
      </c>
    </row>
    <row r="14" spans="1:19" x14ac:dyDescent="0.3">
      <c r="B14" s="5">
        <v>8</v>
      </c>
      <c r="C14" t="s">
        <v>24</v>
      </c>
      <c r="D14" s="17"/>
      <c r="F14" t="s">
        <v>68</v>
      </c>
      <c r="G14">
        <v>3017</v>
      </c>
      <c r="H14">
        <v>12</v>
      </c>
      <c r="J14" t="s">
        <v>69</v>
      </c>
      <c r="K14" t="s">
        <v>779</v>
      </c>
      <c r="N14">
        <v>3018</v>
      </c>
      <c r="O14">
        <v>1</v>
      </c>
      <c r="R14">
        <v>3018</v>
      </c>
      <c r="S14" t="s">
        <v>635</v>
      </c>
    </row>
    <row r="15" spans="1:19" x14ac:dyDescent="0.3">
      <c r="B15" s="17"/>
      <c r="C15" s="17"/>
      <c r="D15" s="17"/>
      <c r="F15" t="s">
        <v>68</v>
      </c>
      <c r="G15">
        <v>3018</v>
      </c>
      <c r="H15">
        <v>13</v>
      </c>
      <c r="J15" t="s">
        <v>70</v>
      </c>
      <c r="K15" t="s">
        <v>780</v>
      </c>
      <c r="N15">
        <v>3021</v>
      </c>
      <c r="O15">
        <v>1</v>
      </c>
      <c r="R15">
        <v>3021</v>
      </c>
      <c r="S15" t="s">
        <v>636</v>
      </c>
    </row>
    <row r="16" spans="1:19" x14ac:dyDescent="0.3">
      <c r="B16" s="17"/>
      <c r="D16" s="17"/>
      <c r="F16" t="s">
        <v>68</v>
      </c>
      <c r="G16">
        <v>3035</v>
      </c>
      <c r="H16">
        <v>14</v>
      </c>
      <c r="J16" t="s">
        <v>71</v>
      </c>
      <c r="K16" t="s">
        <v>781</v>
      </c>
      <c r="N16">
        <v>3022</v>
      </c>
      <c r="O16">
        <v>1</v>
      </c>
      <c r="R16">
        <v>3022</v>
      </c>
      <c r="S16" t="s">
        <v>637</v>
      </c>
    </row>
    <row r="17" spans="1:19" x14ac:dyDescent="0.3">
      <c r="A17" t="s">
        <v>820</v>
      </c>
      <c r="B17" s="9">
        <v>1.58</v>
      </c>
      <c r="C17" s="17" t="s">
        <v>822</v>
      </c>
      <c r="F17" t="s">
        <v>68</v>
      </c>
      <c r="G17">
        <v>3049</v>
      </c>
      <c r="H17">
        <v>15</v>
      </c>
      <c r="J17" t="s">
        <v>72</v>
      </c>
      <c r="K17" t="s">
        <v>782</v>
      </c>
      <c r="N17">
        <v>3023</v>
      </c>
      <c r="O17">
        <v>1</v>
      </c>
      <c r="R17">
        <v>3023</v>
      </c>
      <c r="S17" t="s">
        <v>638</v>
      </c>
    </row>
    <row r="18" spans="1:19" x14ac:dyDescent="0.3">
      <c r="A18" t="s">
        <v>821</v>
      </c>
      <c r="B18" s="9">
        <v>0.83</v>
      </c>
      <c r="C18" s="17" t="s">
        <v>822</v>
      </c>
      <c r="F18" t="s">
        <v>68</v>
      </c>
      <c r="G18">
        <v>3064</v>
      </c>
      <c r="H18">
        <v>16</v>
      </c>
      <c r="J18" t="s">
        <v>73</v>
      </c>
      <c r="K18" t="s">
        <v>783</v>
      </c>
      <c r="N18">
        <v>3026</v>
      </c>
      <c r="O18">
        <v>1</v>
      </c>
      <c r="R18">
        <v>3026</v>
      </c>
      <c r="S18" t="s">
        <v>639</v>
      </c>
    </row>
    <row r="19" spans="1:19" x14ac:dyDescent="0.3">
      <c r="F19" t="s">
        <v>68</v>
      </c>
      <c r="G19">
        <v>3065</v>
      </c>
      <c r="H19">
        <v>17</v>
      </c>
      <c r="J19" t="s">
        <v>74</v>
      </c>
      <c r="K19" t="s">
        <v>784</v>
      </c>
      <c r="N19">
        <v>3027</v>
      </c>
      <c r="O19">
        <v>1</v>
      </c>
      <c r="R19">
        <v>3027</v>
      </c>
      <c r="S19" t="s">
        <v>640</v>
      </c>
    </row>
    <row r="20" spans="1:19" x14ac:dyDescent="0.3">
      <c r="F20" t="s">
        <v>68</v>
      </c>
      <c r="G20">
        <v>3069</v>
      </c>
      <c r="H20">
        <v>18</v>
      </c>
      <c r="N20">
        <v>3028</v>
      </c>
      <c r="O20">
        <v>1</v>
      </c>
      <c r="R20">
        <v>3028</v>
      </c>
      <c r="S20" t="s">
        <v>641</v>
      </c>
    </row>
    <row r="21" spans="1:19" x14ac:dyDescent="0.3">
      <c r="F21" t="s">
        <v>68</v>
      </c>
      <c r="G21">
        <v>3071</v>
      </c>
      <c r="H21">
        <v>19</v>
      </c>
      <c r="N21">
        <v>3029</v>
      </c>
      <c r="O21">
        <v>1</v>
      </c>
      <c r="R21">
        <v>3029</v>
      </c>
      <c r="S21" t="s">
        <v>642</v>
      </c>
    </row>
    <row r="22" spans="1:19" x14ac:dyDescent="0.3">
      <c r="F22" t="s">
        <v>68</v>
      </c>
      <c r="G22">
        <v>3084</v>
      </c>
      <c r="H22">
        <v>20</v>
      </c>
      <c r="J22" t="s">
        <v>788</v>
      </c>
      <c r="N22">
        <v>3030</v>
      </c>
      <c r="O22">
        <v>1</v>
      </c>
      <c r="R22">
        <v>3030</v>
      </c>
      <c r="S22" t="s">
        <v>643</v>
      </c>
    </row>
    <row r="23" spans="1:19" x14ac:dyDescent="0.3">
      <c r="F23" t="s">
        <v>68</v>
      </c>
      <c r="G23">
        <v>3104</v>
      </c>
      <c r="H23">
        <v>21</v>
      </c>
      <c r="J23" t="s">
        <v>789</v>
      </c>
      <c r="N23">
        <v>3031</v>
      </c>
      <c r="O23">
        <v>1</v>
      </c>
      <c r="R23">
        <v>3031</v>
      </c>
      <c r="S23" t="s">
        <v>644</v>
      </c>
    </row>
    <row r="24" spans="1:19" x14ac:dyDescent="0.3">
      <c r="F24" t="s">
        <v>68</v>
      </c>
      <c r="G24">
        <v>3105</v>
      </c>
      <c r="H24">
        <v>22</v>
      </c>
      <c r="J24" t="s">
        <v>787</v>
      </c>
      <c r="N24">
        <v>3032</v>
      </c>
      <c r="O24">
        <v>1</v>
      </c>
      <c r="R24">
        <v>3032</v>
      </c>
      <c r="S24" t="s">
        <v>645</v>
      </c>
    </row>
    <row r="25" spans="1:19" x14ac:dyDescent="0.3">
      <c r="F25" t="s">
        <v>69</v>
      </c>
      <c r="G25">
        <v>3067</v>
      </c>
      <c r="H25">
        <v>23</v>
      </c>
      <c r="J25" t="s">
        <v>790</v>
      </c>
      <c r="N25">
        <v>3033</v>
      </c>
      <c r="O25">
        <v>1</v>
      </c>
      <c r="R25">
        <v>3033</v>
      </c>
      <c r="S25" t="s">
        <v>646</v>
      </c>
    </row>
    <row r="26" spans="1:19" x14ac:dyDescent="0.3">
      <c r="F26" t="s">
        <v>69</v>
      </c>
      <c r="G26">
        <v>3093</v>
      </c>
      <c r="H26">
        <v>24</v>
      </c>
      <c r="J26" t="s">
        <v>791</v>
      </c>
      <c r="N26">
        <v>3034</v>
      </c>
      <c r="O26">
        <v>1</v>
      </c>
      <c r="R26">
        <v>3034</v>
      </c>
      <c r="S26" t="s">
        <v>647</v>
      </c>
    </row>
    <row r="27" spans="1:19" x14ac:dyDescent="0.3">
      <c r="F27" t="s">
        <v>69</v>
      </c>
      <c r="G27">
        <v>3100</v>
      </c>
      <c r="H27">
        <v>25</v>
      </c>
      <c r="N27">
        <v>3035</v>
      </c>
      <c r="O27">
        <v>1</v>
      </c>
      <c r="R27">
        <v>3035</v>
      </c>
      <c r="S27" t="s">
        <v>648</v>
      </c>
    </row>
    <row r="28" spans="1:19" x14ac:dyDescent="0.3">
      <c r="F28" t="s">
        <v>69</v>
      </c>
      <c r="G28">
        <v>3102</v>
      </c>
      <c r="H28">
        <v>26</v>
      </c>
      <c r="N28">
        <v>3036</v>
      </c>
      <c r="O28">
        <v>1</v>
      </c>
      <c r="R28">
        <v>3036</v>
      </c>
      <c r="S28" t="s">
        <v>649</v>
      </c>
    </row>
    <row r="29" spans="1:19" x14ac:dyDescent="0.3">
      <c r="F29" t="s">
        <v>69</v>
      </c>
      <c r="G29">
        <v>3103</v>
      </c>
      <c r="H29">
        <v>27</v>
      </c>
      <c r="N29">
        <v>3037</v>
      </c>
      <c r="O29">
        <v>1</v>
      </c>
      <c r="R29">
        <v>3037</v>
      </c>
      <c r="S29" t="s">
        <v>650</v>
      </c>
    </row>
    <row r="30" spans="1:19" x14ac:dyDescent="0.3">
      <c r="F30" t="s">
        <v>69</v>
      </c>
      <c r="G30">
        <v>3110</v>
      </c>
      <c r="H30">
        <v>28</v>
      </c>
      <c r="N30">
        <v>3038</v>
      </c>
      <c r="O30">
        <v>1</v>
      </c>
      <c r="R30">
        <v>3038</v>
      </c>
      <c r="S30" t="s">
        <v>651</v>
      </c>
    </row>
    <row r="31" spans="1:19" x14ac:dyDescent="0.3">
      <c r="F31" t="s">
        <v>70</v>
      </c>
      <c r="G31">
        <v>3002</v>
      </c>
      <c r="H31">
        <v>29</v>
      </c>
      <c r="N31">
        <v>3039</v>
      </c>
      <c r="O31">
        <v>1</v>
      </c>
      <c r="R31">
        <v>3039</v>
      </c>
      <c r="S31" t="s">
        <v>652</v>
      </c>
    </row>
    <row r="32" spans="1:19" x14ac:dyDescent="0.3">
      <c r="F32" t="s">
        <v>70</v>
      </c>
      <c r="G32">
        <v>3028</v>
      </c>
      <c r="H32">
        <v>30</v>
      </c>
      <c r="N32">
        <v>3041</v>
      </c>
      <c r="O32">
        <v>1</v>
      </c>
      <c r="R32">
        <v>3041</v>
      </c>
      <c r="S32" t="s">
        <v>653</v>
      </c>
    </row>
    <row r="33" spans="6:19" x14ac:dyDescent="0.3">
      <c r="F33" t="s">
        <v>70</v>
      </c>
      <c r="G33">
        <v>3031</v>
      </c>
      <c r="H33">
        <v>31</v>
      </c>
      <c r="N33">
        <v>3042</v>
      </c>
      <c r="O33">
        <v>1</v>
      </c>
      <c r="R33">
        <v>3042</v>
      </c>
      <c r="S33" t="s">
        <v>654</v>
      </c>
    </row>
    <row r="34" spans="6:19" x14ac:dyDescent="0.3">
      <c r="F34" t="s">
        <v>70</v>
      </c>
      <c r="G34">
        <v>3036</v>
      </c>
      <c r="H34">
        <v>32</v>
      </c>
      <c r="N34">
        <v>3043</v>
      </c>
      <c r="O34">
        <v>1</v>
      </c>
      <c r="R34">
        <v>3043</v>
      </c>
      <c r="S34" t="s">
        <v>655</v>
      </c>
    </row>
    <row r="35" spans="6:19" x14ac:dyDescent="0.3">
      <c r="F35" t="s">
        <v>70</v>
      </c>
      <c r="G35">
        <v>3042</v>
      </c>
      <c r="H35">
        <v>33</v>
      </c>
      <c r="N35">
        <v>3044</v>
      </c>
      <c r="O35">
        <v>1</v>
      </c>
      <c r="R35">
        <v>3044</v>
      </c>
      <c r="S35" t="s">
        <v>656</v>
      </c>
    </row>
    <row r="36" spans="6:19" x14ac:dyDescent="0.3">
      <c r="F36" t="s">
        <v>70</v>
      </c>
      <c r="G36">
        <v>3045</v>
      </c>
      <c r="H36">
        <v>34</v>
      </c>
      <c r="N36">
        <v>3045</v>
      </c>
      <c r="O36">
        <v>1</v>
      </c>
      <c r="R36">
        <v>3045</v>
      </c>
      <c r="S36" t="s">
        <v>657</v>
      </c>
    </row>
    <row r="37" spans="6:19" x14ac:dyDescent="0.3">
      <c r="F37" t="s">
        <v>70</v>
      </c>
      <c r="G37">
        <v>3051</v>
      </c>
      <c r="H37">
        <v>35</v>
      </c>
      <c r="N37">
        <v>3048</v>
      </c>
      <c r="O37">
        <v>1</v>
      </c>
      <c r="R37">
        <v>3048</v>
      </c>
      <c r="S37" t="s">
        <v>658</v>
      </c>
    </row>
    <row r="38" spans="6:19" x14ac:dyDescent="0.3">
      <c r="F38" t="s">
        <v>70</v>
      </c>
      <c r="G38">
        <v>3053</v>
      </c>
      <c r="H38">
        <v>36</v>
      </c>
      <c r="N38">
        <v>3049</v>
      </c>
      <c r="O38">
        <v>1</v>
      </c>
      <c r="R38">
        <v>3049</v>
      </c>
      <c r="S38" t="s">
        <v>659</v>
      </c>
    </row>
    <row r="39" spans="6:19" x14ac:dyDescent="0.3">
      <c r="F39" t="s">
        <v>70</v>
      </c>
      <c r="G39">
        <v>3070</v>
      </c>
      <c r="H39">
        <v>37</v>
      </c>
      <c r="N39">
        <v>3050</v>
      </c>
      <c r="O39">
        <v>1</v>
      </c>
      <c r="R39">
        <v>3050</v>
      </c>
      <c r="S39" t="s">
        <v>660</v>
      </c>
    </row>
    <row r="40" spans="6:19" x14ac:dyDescent="0.3">
      <c r="F40" t="s">
        <v>70</v>
      </c>
      <c r="G40">
        <v>3085</v>
      </c>
      <c r="H40">
        <v>38</v>
      </c>
      <c r="N40">
        <v>3051</v>
      </c>
      <c r="O40">
        <v>1</v>
      </c>
      <c r="R40">
        <v>3051</v>
      </c>
      <c r="S40" t="s">
        <v>661</v>
      </c>
    </row>
    <row r="41" spans="6:19" x14ac:dyDescent="0.3">
      <c r="F41" t="s">
        <v>70</v>
      </c>
      <c r="G41">
        <v>3106</v>
      </c>
      <c r="H41">
        <v>39</v>
      </c>
      <c r="N41">
        <v>3052</v>
      </c>
      <c r="O41">
        <v>1</v>
      </c>
      <c r="R41">
        <v>3052</v>
      </c>
      <c r="S41" t="s">
        <v>662</v>
      </c>
    </row>
    <row r="42" spans="6:19" x14ac:dyDescent="0.3">
      <c r="F42" t="s">
        <v>70</v>
      </c>
      <c r="G42">
        <v>3109</v>
      </c>
      <c r="H42">
        <v>40</v>
      </c>
      <c r="N42">
        <v>3053</v>
      </c>
      <c r="O42">
        <v>1</v>
      </c>
      <c r="R42">
        <v>3053</v>
      </c>
      <c r="S42" t="s">
        <v>663</v>
      </c>
    </row>
    <row r="43" spans="6:19" x14ac:dyDescent="0.3">
      <c r="F43" t="s">
        <v>70</v>
      </c>
      <c r="G43">
        <v>3111</v>
      </c>
      <c r="H43">
        <v>41</v>
      </c>
      <c r="N43">
        <v>3054</v>
      </c>
      <c r="O43">
        <v>1</v>
      </c>
      <c r="R43">
        <v>3054</v>
      </c>
      <c r="S43" t="s">
        <v>664</v>
      </c>
    </row>
    <row r="44" spans="6:19" x14ac:dyDescent="0.3">
      <c r="F44" t="s">
        <v>70</v>
      </c>
      <c r="G44">
        <v>3119</v>
      </c>
      <c r="H44">
        <v>42</v>
      </c>
      <c r="N44">
        <v>3055</v>
      </c>
      <c r="O44">
        <v>1</v>
      </c>
      <c r="R44">
        <v>3055</v>
      </c>
      <c r="S44" t="s">
        <v>665</v>
      </c>
    </row>
    <row r="45" spans="6:19" x14ac:dyDescent="0.3">
      <c r="F45" t="s">
        <v>71</v>
      </c>
      <c r="G45">
        <v>3000</v>
      </c>
      <c r="H45">
        <v>43</v>
      </c>
      <c r="N45">
        <v>3058</v>
      </c>
      <c r="O45">
        <v>1</v>
      </c>
      <c r="R45">
        <v>3058</v>
      </c>
      <c r="S45" t="s">
        <v>666</v>
      </c>
    </row>
    <row r="46" spans="6:19" x14ac:dyDescent="0.3">
      <c r="F46" t="s">
        <v>71</v>
      </c>
      <c r="G46">
        <v>3004</v>
      </c>
      <c r="H46">
        <v>44</v>
      </c>
      <c r="N46">
        <v>3059</v>
      </c>
      <c r="O46">
        <v>1</v>
      </c>
      <c r="R46">
        <v>3059</v>
      </c>
      <c r="S46" t="s">
        <v>667</v>
      </c>
    </row>
    <row r="47" spans="6:19" x14ac:dyDescent="0.3">
      <c r="F47" t="s">
        <v>71</v>
      </c>
      <c r="G47">
        <v>3021</v>
      </c>
      <c r="H47">
        <v>45</v>
      </c>
      <c r="N47">
        <v>3060</v>
      </c>
      <c r="O47">
        <v>1</v>
      </c>
      <c r="R47">
        <v>3060</v>
      </c>
      <c r="S47" t="s">
        <v>668</v>
      </c>
    </row>
    <row r="48" spans="6:19" x14ac:dyDescent="0.3">
      <c r="F48" t="s">
        <v>71</v>
      </c>
      <c r="G48">
        <v>3022</v>
      </c>
      <c r="H48">
        <v>46</v>
      </c>
      <c r="N48">
        <v>3061</v>
      </c>
      <c r="O48">
        <v>1</v>
      </c>
      <c r="R48">
        <v>3061</v>
      </c>
      <c r="S48" t="s">
        <v>669</v>
      </c>
    </row>
    <row r="49" spans="6:19" x14ac:dyDescent="0.3">
      <c r="F49" t="s">
        <v>71</v>
      </c>
      <c r="G49">
        <v>3023</v>
      </c>
      <c r="H49">
        <v>47</v>
      </c>
      <c r="N49">
        <v>3062</v>
      </c>
      <c r="O49">
        <v>1</v>
      </c>
      <c r="R49">
        <v>3062</v>
      </c>
      <c r="S49" t="s">
        <v>670</v>
      </c>
    </row>
    <row r="50" spans="6:19" x14ac:dyDescent="0.3">
      <c r="F50" t="s">
        <v>71</v>
      </c>
      <c r="G50">
        <v>3034</v>
      </c>
      <c r="H50">
        <v>48</v>
      </c>
      <c r="N50">
        <v>3063</v>
      </c>
      <c r="O50">
        <v>1</v>
      </c>
      <c r="R50">
        <v>3063</v>
      </c>
      <c r="S50" t="s">
        <v>671</v>
      </c>
    </row>
    <row r="51" spans="6:19" x14ac:dyDescent="0.3">
      <c r="F51" t="s">
        <v>71</v>
      </c>
      <c r="G51">
        <v>3043</v>
      </c>
      <c r="H51">
        <v>49</v>
      </c>
      <c r="N51">
        <v>3064</v>
      </c>
      <c r="O51">
        <v>1</v>
      </c>
      <c r="R51">
        <v>3064</v>
      </c>
      <c r="S51" t="s">
        <v>672</v>
      </c>
    </row>
    <row r="52" spans="6:19" x14ac:dyDescent="0.3">
      <c r="F52" t="s">
        <v>71</v>
      </c>
      <c r="G52">
        <v>3044</v>
      </c>
      <c r="H52">
        <v>50</v>
      </c>
      <c r="N52">
        <v>3065</v>
      </c>
      <c r="O52">
        <v>1</v>
      </c>
      <c r="R52">
        <v>3065</v>
      </c>
      <c r="S52" t="s">
        <v>673</v>
      </c>
    </row>
    <row r="53" spans="6:19" x14ac:dyDescent="0.3">
      <c r="F53" t="s">
        <v>71</v>
      </c>
      <c r="G53">
        <v>3048</v>
      </c>
      <c r="H53">
        <v>51</v>
      </c>
      <c r="N53">
        <v>3067</v>
      </c>
      <c r="O53">
        <v>1</v>
      </c>
      <c r="R53">
        <v>3067</v>
      </c>
      <c r="S53" t="s">
        <v>674</v>
      </c>
    </row>
    <row r="54" spans="6:19" x14ac:dyDescent="0.3">
      <c r="F54" t="s">
        <v>71</v>
      </c>
      <c r="G54">
        <v>3054</v>
      </c>
      <c r="H54">
        <v>52</v>
      </c>
      <c r="N54">
        <v>3069</v>
      </c>
      <c r="O54">
        <v>1</v>
      </c>
      <c r="R54">
        <v>3069</v>
      </c>
      <c r="S54" t="s">
        <v>675</v>
      </c>
    </row>
    <row r="55" spans="6:19" x14ac:dyDescent="0.3">
      <c r="F55" t="s">
        <v>71</v>
      </c>
      <c r="G55">
        <v>3055</v>
      </c>
      <c r="H55">
        <v>53</v>
      </c>
      <c r="N55">
        <v>3070</v>
      </c>
      <c r="O55">
        <v>1</v>
      </c>
      <c r="R55">
        <v>3070</v>
      </c>
      <c r="S55" t="s">
        <v>676</v>
      </c>
    </row>
    <row r="56" spans="6:19" x14ac:dyDescent="0.3">
      <c r="F56" t="s">
        <v>71</v>
      </c>
      <c r="G56">
        <v>3058</v>
      </c>
      <c r="H56">
        <v>54</v>
      </c>
      <c r="N56">
        <v>3071</v>
      </c>
      <c r="O56">
        <v>1</v>
      </c>
      <c r="R56">
        <v>3071</v>
      </c>
      <c r="S56" t="s">
        <v>677</v>
      </c>
    </row>
    <row r="57" spans="6:19" x14ac:dyDescent="0.3">
      <c r="F57" t="s">
        <v>71</v>
      </c>
      <c r="G57">
        <v>3060</v>
      </c>
      <c r="H57">
        <v>55</v>
      </c>
      <c r="N57">
        <v>3072</v>
      </c>
      <c r="O57">
        <v>1</v>
      </c>
      <c r="R57">
        <v>3072</v>
      </c>
      <c r="S57" t="s">
        <v>678</v>
      </c>
    </row>
    <row r="58" spans="6:19" x14ac:dyDescent="0.3">
      <c r="F58" t="s">
        <v>71</v>
      </c>
      <c r="G58">
        <v>3063</v>
      </c>
      <c r="H58">
        <v>56</v>
      </c>
      <c r="N58">
        <v>3074</v>
      </c>
      <c r="O58">
        <v>1</v>
      </c>
      <c r="R58">
        <v>3074</v>
      </c>
      <c r="S58" t="s">
        <v>679</v>
      </c>
    </row>
    <row r="59" spans="6:19" x14ac:dyDescent="0.3">
      <c r="F59" t="s">
        <v>71</v>
      </c>
      <c r="G59">
        <v>3072</v>
      </c>
      <c r="H59">
        <v>57</v>
      </c>
      <c r="N59">
        <v>3075</v>
      </c>
      <c r="O59">
        <v>1</v>
      </c>
      <c r="R59">
        <v>3075</v>
      </c>
      <c r="S59" t="s">
        <v>680</v>
      </c>
    </row>
    <row r="60" spans="6:19" x14ac:dyDescent="0.3">
      <c r="F60" t="s">
        <v>71</v>
      </c>
      <c r="G60">
        <v>3087</v>
      </c>
      <c r="H60">
        <v>58</v>
      </c>
      <c r="N60">
        <v>3076</v>
      </c>
      <c r="O60">
        <v>1</v>
      </c>
      <c r="R60">
        <v>3076</v>
      </c>
      <c r="S60" t="s">
        <v>681</v>
      </c>
    </row>
    <row r="61" spans="6:19" x14ac:dyDescent="0.3">
      <c r="F61" t="s">
        <v>71</v>
      </c>
      <c r="G61">
        <v>3097</v>
      </c>
      <c r="H61">
        <v>59</v>
      </c>
      <c r="N61">
        <v>3077</v>
      </c>
      <c r="O61">
        <v>1</v>
      </c>
      <c r="R61">
        <v>3077</v>
      </c>
      <c r="S61" t="s">
        <v>682</v>
      </c>
    </row>
    <row r="62" spans="6:19" x14ac:dyDescent="0.3">
      <c r="F62" t="s">
        <v>71</v>
      </c>
      <c r="G62">
        <v>3098</v>
      </c>
      <c r="H62">
        <v>60</v>
      </c>
      <c r="N62">
        <v>3078</v>
      </c>
      <c r="O62">
        <v>1</v>
      </c>
      <c r="R62">
        <v>3078</v>
      </c>
      <c r="S62" t="s">
        <v>683</v>
      </c>
    </row>
    <row r="63" spans="6:19" x14ac:dyDescent="0.3">
      <c r="F63" t="s">
        <v>71</v>
      </c>
      <c r="G63">
        <v>3114</v>
      </c>
      <c r="H63">
        <v>61</v>
      </c>
      <c r="N63">
        <v>3080</v>
      </c>
      <c r="O63">
        <v>1</v>
      </c>
      <c r="R63">
        <v>3080</v>
      </c>
      <c r="S63" t="s">
        <v>684</v>
      </c>
    </row>
    <row r="64" spans="6:19" x14ac:dyDescent="0.3">
      <c r="F64" t="s">
        <v>72</v>
      </c>
      <c r="G64">
        <v>3005</v>
      </c>
      <c r="H64">
        <v>62</v>
      </c>
      <c r="N64">
        <v>3081</v>
      </c>
      <c r="O64">
        <v>1</v>
      </c>
      <c r="R64">
        <v>3081</v>
      </c>
      <c r="S64" t="s">
        <v>685</v>
      </c>
    </row>
    <row r="65" spans="6:19" x14ac:dyDescent="0.3">
      <c r="F65" t="s">
        <v>72</v>
      </c>
      <c r="G65">
        <v>3006</v>
      </c>
      <c r="H65">
        <v>63</v>
      </c>
      <c r="N65">
        <v>3084</v>
      </c>
      <c r="O65">
        <v>1</v>
      </c>
      <c r="R65">
        <v>3084</v>
      </c>
      <c r="S65" t="s">
        <v>686</v>
      </c>
    </row>
    <row r="66" spans="6:19" x14ac:dyDescent="0.3">
      <c r="F66" t="s">
        <v>72</v>
      </c>
      <c r="G66">
        <v>3030</v>
      </c>
      <c r="H66">
        <v>64</v>
      </c>
      <c r="N66">
        <v>3085</v>
      </c>
      <c r="O66">
        <v>1</v>
      </c>
      <c r="R66">
        <v>3085</v>
      </c>
      <c r="S66" t="s">
        <v>687</v>
      </c>
    </row>
    <row r="67" spans="6:19" x14ac:dyDescent="0.3">
      <c r="F67" t="s">
        <v>72</v>
      </c>
      <c r="G67">
        <v>3033</v>
      </c>
      <c r="H67">
        <v>65</v>
      </c>
      <c r="N67">
        <v>3087</v>
      </c>
      <c r="O67">
        <v>1</v>
      </c>
      <c r="R67">
        <v>3087</v>
      </c>
      <c r="S67" t="s">
        <v>688</v>
      </c>
    </row>
    <row r="68" spans="6:19" x14ac:dyDescent="0.3">
      <c r="F68" t="s">
        <v>72</v>
      </c>
      <c r="G68">
        <v>3038</v>
      </c>
      <c r="H68">
        <v>66</v>
      </c>
      <c r="N68">
        <v>3088</v>
      </c>
      <c r="O68">
        <v>1</v>
      </c>
      <c r="R68">
        <v>3088</v>
      </c>
      <c r="S68" t="s">
        <v>689</v>
      </c>
    </row>
    <row r="69" spans="6:19" x14ac:dyDescent="0.3">
      <c r="F69" t="s">
        <v>72</v>
      </c>
      <c r="G69">
        <v>3061</v>
      </c>
      <c r="H69">
        <v>67</v>
      </c>
      <c r="N69">
        <v>3089</v>
      </c>
      <c r="O69">
        <v>1</v>
      </c>
      <c r="R69">
        <v>3089</v>
      </c>
      <c r="S69" t="s">
        <v>690</v>
      </c>
    </row>
    <row r="70" spans="6:19" x14ac:dyDescent="0.3">
      <c r="F70" t="s">
        <v>72</v>
      </c>
      <c r="G70">
        <v>3062</v>
      </c>
      <c r="H70">
        <v>68</v>
      </c>
      <c r="N70">
        <v>3090</v>
      </c>
      <c r="O70">
        <v>1</v>
      </c>
      <c r="R70">
        <v>3090</v>
      </c>
      <c r="S70" t="s">
        <v>691</v>
      </c>
    </row>
    <row r="71" spans="6:19" x14ac:dyDescent="0.3">
      <c r="F71" t="s">
        <v>72</v>
      </c>
      <c r="G71">
        <v>3077</v>
      </c>
      <c r="H71">
        <v>69</v>
      </c>
      <c r="N71">
        <v>3093</v>
      </c>
      <c r="O71">
        <v>1</v>
      </c>
      <c r="R71">
        <v>3093</v>
      </c>
      <c r="S71" t="s">
        <v>692</v>
      </c>
    </row>
    <row r="72" spans="6:19" x14ac:dyDescent="0.3">
      <c r="F72" t="s">
        <v>72</v>
      </c>
      <c r="G72">
        <v>3080</v>
      </c>
      <c r="H72">
        <v>70</v>
      </c>
      <c r="N72">
        <v>3096</v>
      </c>
      <c r="O72">
        <v>1</v>
      </c>
      <c r="R72">
        <v>3096</v>
      </c>
      <c r="S72" t="s">
        <v>693</v>
      </c>
    </row>
    <row r="73" spans="6:19" x14ac:dyDescent="0.3">
      <c r="F73" t="s">
        <v>72</v>
      </c>
      <c r="G73">
        <v>3081</v>
      </c>
      <c r="H73">
        <v>71</v>
      </c>
      <c r="N73">
        <v>3097</v>
      </c>
      <c r="O73">
        <v>1</v>
      </c>
      <c r="R73">
        <v>3097</v>
      </c>
      <c r="S73" t="s">
        <v>694</v>
      </c>
    </row>
    <row r="74" spans="6:19" x14ac:dyDescent="0.3">
      <c r="F74" t="s">
        <v>72</v>
      </c>
      <c r="G74">
        <v>3089</v>
      </c>
      <c r="H74">
        <v>72</v>
      </c>
      <c r="N74">
        <v>3098</v>
      </c>
      <c r="O74">
        <v>1</v>
      </c>
      <c r="R74">
        <v>3098</v>
      </c>
      <c r="S74" t="s">
        <v>695</v>
      </c>
    </row>
    <row r="75" spans="6:19" x14ac:dyDescent="0.3">
      <c r="F75" t="s">
        <v>72</v>
      </c>
      <c r="G75">
        <v>3113</v>
      </c>
      <c r="H75">
        <v>73</v>
      </c>
      <c r="N75">
        <v>3100</v>
      </c>
      <c r="O75">
        <v>1</v>
      </c>
      <c r="R75">
        <v>3100</v>
      </c>
      <c r="S75" t="s">
        <v>696</v>
      </c>
    </row>
    <row r="76" spans="6:19" x14ac:dyDescent="0.3">
      <c r="F76" t="s">
        <v>73</v>
      </c>
      <c r="G76">
        <v>3007</v>
      </c>
      <c r="H76">
        <v>74</v>
      </c>
      <c r="N76">
        <v>3101</v>
      </c>
      <c r="O76">
        <v>1</v>
      </c>
      <c r="R76">
        <v>3101</v>
      </c>
      <c r="S76" t="s">
        <v>697</v>
      </c>
    </row>
    <row r="77" spans="6:19" x14ac:dyDescent="0.3">
      <c r="F77" t="s">
        <v>73</v>
      </c>
      <c r="G77">
        <v>3032</v>
      </c>
      <c r="H77">
        <v>75</v>
      </c>
      <c r="N77">
        <v>3102</v>
      </c>
      <c r="O77">
        <v>1</v>
      </c>
      <c r="R77">
        <v>3102</v>
      </c>
      <c r="S77" t="s">
        <v>698</v>
      </c>
    </row>
    <row r="78" spans="6:19" x14ac:dyDescent="0.3">
      <c r="F78" t="s">
        <v>73</v>
      </c>
      <c r="G78">
        <v>3074</v>
      </c>
      <c r="H78">
        <v>76</v>
      </c>
      <c r="N78">
        <v>3103</v>
      </c>
      <c r="O78">
        <v>1</v>
      </c>
      <c r="R78">
        <v>3103</v>
      </c>
      <c r="S78" t="s">
        <v>699</v>
      </c>
    </row>
    <row r="79" spans="6:19" x14ac:dyDescent="0.3">
      <c r="F79" t="s">
        <v>73</v>
      </c>
      <c r="G79">
        <v>3075</v>
      </c>
      <c r="H79">
        <v>77</v>
      </c>
      <c r="N79">
        <v>3104</v>
      </c>
      <c r="O79">
        <v>1</v>
      </c>
      <c r="R79">
        <v>3104</v>
      </c>
      <c r="S79" t="s">
        <v>700</v>
      </c>
    </row>
    <row r="80" spans="6:19" x14ac:dyDescent="0.3">
      <c r="F80" t="s">
        <v>73</v>
      </c>
      <c r="G80">
        <v>3076</v>
      </c>
      <c r="H80">
        <v>78</v>
      </c>
      <c r="N80">
        <v>3105</v>
      </c>
      <c r="O80">
        <v>1</v>
      </c>
      <c r="R80">
        <v>3105</v>
      </c>
      <c r="S80" t="s">
        <v>701</v>
      </c>
    </row>
    <row r="81" spans="6:19" x14ac:dyDescent="0.3">
      <c r="F81" t="s">
        <v>73</v>
      </c>
      <c r="G81">
        <v>3090</v>
      </c>
      <c r="H81">
        <v>79</v>
      </c>
      <c r="N81">
        <v>3106</v>
      </c>
      <c r="O81">
        <v>1</v>
      </c>
      <c r="R81">
        <v>3106</v>
      </c>
      <c r="S81" t="s">
        <v>702</v>
      </c>
    </row>
    <row r="82" spans="6:19" x14ac:dyDescent="0.3">
      <c r="F82" t="s">
        <v>73</v>
      </c>
      <c r="G82">
        <v>3096</v>
      </c>
      <c r="H82">
        <v>80</v>
      </c>
      <c r="N82">
        <v>3109</v>
      </c>
      <c r="O82">
        <v>1</v>
      </c>
      <c r="R82">
        <v>3109</v>
      </c>
      <c r="S82" t="s">
        <v>703</v>
      </c>
    </row>
    <row r="83" spans="6:19" x14ac:dyDescent="0.3">
      <c r="F83" t="s">
        <v>73</v>
      </c>
      <c r="G83">
        <v>3101</v>
      </c>
      <c r="H83">
        <v>81</v>
      </c>
      <c r="N83">
        <v>3110</v>
      </c>
      <c r="O83">
        <v>1</v>
      </c>
      <c r="R83">
        <v>3110</v>
      </c>
      <c r="S83" t="s">
        <v>704</v>
      </c>
    </row>
    <row r="84" spans="6:19" x14ac:dyDescent="0.3">
      <c r="F84" t="s">
        <v>73</v>
      </c>
      <c r="G84">
        <v>3117</v>
      </c>
      <c r="H84">
        <v>82</v>
      </c>
      <c r="N84">
        <v>3111</v>
      </c>
      <c r="O84">
        <v>1</v>
      </c>
      <c r="R84">
        <v>3111</v>
      </c>
      <c r="S84" t="s">
        <v>705</v>
      </c>
    </row>
    <row r="85" spans="6:19" x14ac:dyDescent="0.3">
      <c r="F85" t="s">
        <v>74</v>
      </c>
      <c r="G85">
        <v>3001</v>
      </c>
      <c r="H85">
        <v>83</v>
      </c>
      <c r="N85">
        <v>3112</v>
      </c>
      <c r="O85">
        <v>1</v>
      </c>
      <c r="R85">
        <v>3112</v>
      </c>
      <c r="S85" t="s">
        <v>706</v>
      </c>
    </row>
    <row r="86" spans="6:19" x14ac:dyDescent="0.3">
      <c r="F86" t="s">
        <v>74</v>
      </c>
      <c r="G86">
        <v>3027</v>
      </c>
      <c r="H86">
        <v>84</v>
      </c>
      <c r="N86">
        <v>3113</v>
      </c>
      <c r="O86">
        <v>1</v>
      </c>
      <c r="R86">
        <v>3113</v>
      </c>
      <c r="S86" t="s">
        <v>707</v>
      </c>
    </row>
    <row r="87" spans="6:19" x14ac:dyDescent="0.3">
      <c r="F87" t="s">
        <v>74</v>
      </c>
      <c r="G87">
        <v>3029</v>
      </c>
      <c r="H87">
        <v>85</v>
      </c>
      <c r="N87">
        <v>3114</v>
      </c>
      <c r="O87">
        <v>1</v>
      </c>
      <c r="R87">
        <v>3114</v>
      </c>
      <c r="S87" t="s">
        <v>708</v>
      </c>
    </row>
    <row r="88" spans="6:19" x14ac:dyDescent="0.3">
      <c r="F88" t="s">
        <v>74</v>
      </c>
      <c r="G88">
        <v>3037</v>
      </c>
      <c r="H88">
        <v>86</v>
      </c>
      <c r="N88">
        <v>3115</v>
      </c>
      <c r="O88">
        <v>1</v>
      </c>
      <c r="R88">
        <v>3115</v>
      </c>
      <c r="S88" t="s">
        <v>709</v>
      </c>
    </row>
    <row r="89" spans="6:19" x14ac:dyDescent="0.3">
      <c r="F89" t="s">
        <v>74</v>
      </c>
      <c r="G89">
        <v>3039</v>
      </c>
      <c r="H89">
        <v>87</v>
      </c>
      <c r="N89">
        <v>3116</v>
      </c>
      <c r="O89">
        <v>1</v>
      </c>
      <c r="R89">
        <v>3116</v>
      </c>
      <c r="S89" t="s">
        <v>710</v>
      </c>
    </row>
    <row r="90" spans="6:19" x14ac:dyDescent="0.3">
      <c r="F90" t="s">
        <v>74</v>
      </c>
      <c r="G90">
        <v>3088</v>
      </c>
      <c r="H90">
        <v>88</v>
      </c>
      <c r="N90">
        <v>3117</v>
      </c>
      <c r="O90">
        <v>1</v>
      </c>
      <c r="R90">
        <v>3117</v>
      </c>
      <c r="S90" t="s">
        <v>711</v>
      </c>
    </row>
    <row r="91" spans="6:19" x14ac:dyDescent="0.3">
      <c r="F91" t="s">
        <v>74</v>
      </c>
      <c r="G91">
        <v>3115</v>
      </c>
      <c r="H91">
        <v>89</v>
      </c>
      <c r="N91">
        <v>3119</v>
      </c>
      <c r="O91">
        <v>1</v>
      </c>
      <c r="R91">
        <v>3119</v>
      </c>
      <c r="S91" t="s">
        <v>712</v>
      </c>
    </row>
  </sheetData>
  <sortState xmlns:xlrd2="http://schemas.microsoft.com/office/spreadsheetml/2017/richdata2" ref="N3:N91">
    <sortCondition ref="N3:N91"/>
  </sortState>
  <pageMargins left="0.7" right="0.7" top="0.75" bottom="0.75" header="0.3" footer="0.3"/>
  <pageSetup paperSize="9" orientation="portrait" r:id="rId1"/>
</worksheet>
</file>

<file path=docMetadata/LabelInfo.xml><?xml version="1.0" encoding="utf-8"?>
<clbl:labelList xmlns:clbl="http://schemas.microsoft.com/office/2020/mipLabelMetadata">
  <clbl:label id="{b6883625-8941-4342-b0e3-7b8cc8392f64}" enabled="0" method="" siteId="{b6883625-8941-4342-b0e3-7b8cc8392f6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Readme</vt:lpstr>
      <vt:lpstr>Control</vt:lpstr>
      <vt:lpstr>Fertiliser application info</vt:lpstr>
      <vt:lpstr>Fertiliser product info</vt:lpstr>
      <vt:lpstr>Field emission CFs</vt:lpstr>
      <vt:lpstr>Landuse</vt:lpstr>
      <vt:lpstr>Embedded emissions outputs</vt:lpstr>
      <vt:lpstr>Infield emissions outputs</vt:lpstr>
      <vt:lpstr>Parameters</vt:lpstr>
      <vt:lpstr>Data sources</vt:lpstr>
      <vt:lpstr>CropArea</vt:lpstr>
      <vt:lpstr>EFrng</vt:lpstr>
      <vt:lpstr>EMbedEF</vt:lpstr>
      <vt:lpstr>EmbedEF0</vt:lpstr>
      <vt:lpstr>FertiliserProducts</vt:lpstr>
      <vt:lpstr>FertiliserRates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Yusheng Zhang</dc:creator>
  <cp:lastModifiedBy>Yusheng</cp:lastModifiedBy>
  <dcterms:created xsi:type="dcterms:W3CDTF">2025-01-21T11:22:36Z</dcterms:created>
  <dcterms:modified xsi:type="dcterms:W3CDTF">2026-01-23T14:18:06Z</dcterms:modified>
</cp:coreProperties>
</file>